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p365-my.sharepoint.com/personal/jung_sohn_bp_com/Documents/Documents/main_Areas/bp_GoM_database/bp_Projects/"/>
    </mc:Choice>
  </mc:AlternateContent>
  <xr:revisionPtr revIDLastSave="418" documentId="11_F25DC773A252ABDACC104844519A50985ADE58E9" xr6:coauthVersionLast="47" xr6:coauthVersionMax="47" xr10:uidLastSave="{DF7E8FA2-9E90-40FF-97A6-BD4DDB3E5FB6}"/>
  <bookViews>
    <workbookView xWindow="38295" yWindow="0" windowWidth="26010" windowHeight="20985" xr2:uid="{00000000-000D-0000-FFFF-FFFF00000000}"/>
  </bookViews>
  <sheets>
    <sheet name="LOCA" sheetId="1" r:id="rId1"/>
    <sheet name="LOCA_NOAA" sheetId="7" r:id="rId2"/>
    <sheet name="LOCA_map" sheetId="2" r:id="rId3"/>
    <sheet name="LOCA_Guad" sheetId="8" r:id="rId4"/>
    <sheet name="CPT" sheetId="3" r:id="rId5"/>
    <sheet name="Su" sheetId="4" r:id="rId6"/>
    <sheet name="MC" sheetId="5" r:id="rId7"/>
    <sheet name="PI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K4" i="8"/>
  <c r="L4" i="8"/>
  <c r="M4" i="8"/>
  <c r="N4" i="8"/>
  <c r="O4" i="8"/>
  <c r="P4" i="8"/>
  <c r="I4" i="8"/>
  <c r="J5" i="8"/>
  <c r="N5" i="8" s="1"/>
  <c r="K5" i="8"/>
  <c r="L5" i="8"/>
  <c r="O5" i="8"/>
  <c r="P5" i="8"/>
  <c r="I5" i="8"/>
  <c r="M5" i="8" s="1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" i="8"/>
  <c r="A2" i="8"/>
  <c r="A3" i="8"/>
  <c r="A4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1" i="8"/>
  <c r="P5" i="1"/>
  <c r="O5" i="1"/>
  <c r="N5" i="1"/>
  <c r="Q5" i="1"/>
  <c r="R5" i="1"/>
  <c r="M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" i="1"/>
  <c r="L3" i="1"/>
  <c r="L5" i="1" s="1"/>
  <c r="K3" i="1"/>
  <c r="K5" i="1" s="1"/>
  <c r="H5" i="6" l="1"/>
  <c r="G5" i="6"/>
  <c r="F5" i="6"/>
  <c r="E5" i="6"/>
  <c r="D5" i="6"/>
  <c r="C5" i="6"/>
  <c r="A2" i="6" s="1" a="1"/>
  <c r="A2" i="6" s="1"/>
  <c r="AH5" i="5"/>
  <c r="AG5" i="5"/>
  <c r="AF5" i="5"/>
  <c r="AE5" i="5"/>
  <c r="AC5" i="5"/>
  <c r="AB5" i="5"/>
  <c r="AA5" i="5"/>
  <c r="S5" i="5"/>
  <c r="R5" i="5"/>
  <c r="Q5" i="5"/>
  <c r="P5" i="5"/>
  <c r="N5" i="5"/>
  <c r="M5" i="5"/>
  <c r="L5" i="5"/>
  <c r="H5" i="5"/>
  <c r="G5" i="5"/>
  <c r="F5" i="5"/>
  <c r="X5" i="5" s="1"/>
  <c r="E5" i="5"/>
  <c r="W5" i="5" s="1"/>
  <c r="D5" i="5"/>
  <c r="V5" i="5" s="1"/>
  <c r="C5" i="5"/>
  <c r="Z5" i="5" s="1"/>
  <c r="AH4" i="5"/>
  <c r="AG4" i="5"/>
  <c r="AF4" i="5"/>
  <c r="AE4" i="5"/>
  <c r="AC4" i="5"/>
  <c r="AB4" i="5"/>
  <c r="AA4" i="5"/>
  <c r="Z4" i="5"/>
  <c r="X4" i="5"/>
  <c r="W4" i="5"/>
  <c r="V4" i="5"/>
  <c r="U4" i="5"/>
  <c r="S4" i="5"/>
  <c r="R4" i="5"/>
  <c r="Q4" i="5"/>
  <c r="P4" i="5"/>
  <c r="N4" i="5"/>
  <c r="M4" i="5"/>
  <c r="L4" i="5"/>
  <c r="K4" i="5"/>
  <c r="AH3" i="5"/>
  <c r="AG3" i="5"/>
  <c r="AF3" i="5"/>
  <c r="AE3" i="5"/>
  <c r="AC3" i="5"/>
  <c r="AB3" i="5"/>
  <c r="AA3" i="5"/>
  <c r="Z3" i="5"/>
  <c r="X3" i="5"/>
  <c r="W3" i="5"/>
  <c r="V3" i="5"/>
  <c r="U3" i="5"/>
  <c r="S3" i="5"/>
  <c r="R3" i="5"/>
  <c r="Q3" i="5"/>
  <c r="P3" i="5"/>
  <c r="N3" i="5"/>
  <c r="M3" i="5"/>
  <c r="L3" i="5"/>
  <c r="K3" i="5"/>
  <c r="AE2" i="5"/>
  <c r="Z2" i="5"/>
  <c r="U2" i="5"/>
  <c r="P2" i="5"/>
  <c r="K2" i="5"/>
  <c r="A2" i="5" a="1"/>
  <c r="A2" i="5" s="1"/>
  <c r="AE5" i="4"/>
  <c r="AB5" i="4"/>
  <c r="AA5" i="4"/>
  <c r="Z5" i="4"/>
  <c r="T5" i="4"/>
  <c r="S5" i="4"/>
  <c r="R5" i="4"/>
  <c r="Q5" i="4"/>
  <c r="P5" i="4"/>
  <c r="O5" i="4"/>
  <c r="N5" i="4"/>
  <c r="M5" i="4"/>
  <c r="L5" i="4"/>
  <c r="K5" i="4"/>
  <c r="J5" i="4"/>
  <c r="AD5" i="4" s="1"/>
  <c r="I5" i="4"/>
  <c r="AC5" i="4" s="1"/>
  <c r="H5" i="4"/>
  <c r="G5" i="4"/>
  <c r="F5" i="4"/>
  <c r="E5" i="4"/>
  <c r="Y5" i="4" s="1"/>
  <c r="D5" i="4"/>
  <c r="X5" i="4" s="1"/>
  <c r="C5" i="4"/>
  <c r="W5" i="4" s="1"/>
  <c r="AE4" i="4"/>
  <c r="AD4" i="4"/>
  <c r="AC4" i="4"/>
  <c r="AB4" i="4"/>
  <c r="AA4" i="4"/>
  <c r="Z4" i="4"/>
  <c r="Y4" i="4"/>
  <c r="X4" i="4"/>
  <c r="W4" i="4"/>
  <c r="AE3" i="4"/>
  <c r="AD3" i="4"/>
  <c r="AC3" i="4"/>
  <c r="AB3" i="4"/>
  <c r="AA3" i="4"/>
  <c r="Z3" i="4"/>
  <c r="Y3" i="4"/>
  <c r="X3" i="4"/>
  <c r="W3" i="4"/>
  <c r="A2" i="4" a="1"/>
  <c r="A2" i="4" s="1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G5" i="3"/>
  <c r="F5" i="3"/>
  <c r="E5" i="3"/>
  <c r="D5" i="3"/>
  <c r="C5" i="3"/>
  <c r="A2" i="3" a="1"/>
  <c r="A2" i="3" s="1"/>
  <c r="U5" i="5" l="1"/>
  <c r="K5" i="5"/>
  <c r="J34" i="1" l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D1" i="1" l="1"/>
  <c r="D2" i="1" s="1"/>
  <c r="J5" i="1"/>
  <c r="A5" i="8" s="1"/>
  <c r="D5" i="1"/>
  <c r="E5" i="1"/>
  <c r="F5" i="1"/>
  <c r="G5" i="1"/>
  <c r="H5" i="1"/>
  <c r="I5" i="1"/>
  <c r="C5" i="1"/>
  <c r="C43" i="2" s="1" a="1"/>
  <c r="C43" i="2" s="1"/>
  <c r="N6" i="8" l="1" a="1"/>
  <c r="N6" i="8" s="1"/>
  <c r="J6" i="8" a="1"/>
  <c r="J6" i="8" s="1"/>
  <c r="F6" i="8" a="1"/>
  <c r="F6" i="8" s="1"/>
  <c r="U43" i="2" a="1"/>
  <c r="U43" i="2" s="1"/>
  <c r="B6" i="2" s="1"/>
  <c r="AD43" i="2" a="1"/>
  <c r="AD43" i="2" s="1"/>
  <c r="B8" i="2" s="1"/>
  <c r="AM43" i="2" a="1"/>
  <c r="AM43" i="2" s="1"/>
  <c r="B7" i="2" s="1"/>
  <c r="B8" i="1"/>
  <c r="L43" i="2" a="1"/>
  <c r="L43" i="2" s="1"/>
  <c r="B5" i="2" s="1"/>
  <c r="B18" i="1"/>
  <c r="B17" i="1"/>
  <c r="B16" i="1"/>
  <c r="AV43" i="2" a="1"/>
  <c r="AV43" i="2" s="1"/>
  <c r="B7" i="1"/>
  <c r="B9" i="1"/>
  <c r="B10" i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<sst xmlns="http://schemas.openxmlformats.org/spreadsheetml/2006/main" count="1383" uniqueCount="860">
  <si>
    <t>LOCA_ID</t>
  </si>
  <si>
    <t>LOCA_TYPE</t>
  </si>
  <si>
    <t>LOCA_NATE</t>
  </si>
  <si>
    <t>LOCA_NATN</t>
  </si>
  <si>
    <t>x</t>
  </si>
  <si>
    <t>ft</t>
  </si>
  <si>
    <t>FPUg_host</t>
  </si>
  <si>
    <t>Technip</t>
  </si>
  <si>
    <t>FPUg_SW-1</t>
  </si>
  <si>
    <t>FPUg_SW-2</t>
  </si>
  <si>
    <t>FPUg_SW-3</t>
  </si>
  <si>
    <t>FPUg_SE-1</t>
  </si>
  <si>
    <t>FPUg_SE-2</t>
  </si>
  <si>
    <t>FPUg_SE-3</t>
  </si>
  <si>
    <t>FPUg_NE-1</t>
  </si>
  <si>
    <t>FPUg_NE-2</t>
  </si>
  <si>
    <t>FPUg_NE-3</t>
  </si>
  <si>
    <t>FPUg_NW-1</t>
  </si>
  <si>
    <t>FPUg_NW-2</t>
  </si>
  <si>
    <t>FPUg_NW-3</t>
  </si>
  <si>
    <t>FPUb_host</t>
  </si>
  <si>
    <t>FPUb_SW-1</t>
  </si>
  <si>
    <t>FPUb_SW-2</t>
  </si>
  <si>
    <t>FPUb_SW-3</t>
  </si>
  <si>
    <t>FPUb_SE-1</t>
  </si>
  <si>
    <t>FPUb_SE-2</t>
  </si>
  <si>
    <t>FPUb_SE-3</t>
  </si>
  <si>
    <t>FPUb_NE-1</t>
  </si>
  <si>
    <t>FPUb_NE-2</t>
  </si>
  <si>
    <t>FPUb_NE-3</t>
  </si>
  <si>
    <t>FPUb_NW-1</t>
  </si>
  <si>
    <t>FPUb_NW-2</t>
  </si>
  <si>
    <t>FPUb_NW-3</t>
  </si>
  <si>
    <t>DC2</t>
  </si>
  <si>
    <t>DC1</t>
  </si>
  <si>
    <t>FPUg_SW_CPT2</t>
  </si>
  <si>
    <t>CPT</t>
  </si>
  <si>
    <t>Chris</t>
  </si>
  <si>
    <t>FPUg_SW_CPT3</t>
  </si>
  <si>
    <t>FPUg_SW_CPT4</t>
  </si>
  <si>
    <t>FPUg_SW-2_CPT1</t>
  </si>
  <si>
    <t>FPUg_NW_CPT1</t>
  </si>
  <si>
    <t>FPUg_NW_CPT2</t>
  </si>
  <si>
    <t>FPUg_NW_CPT3</t>
  </si>
  <si>
    <t>FPUg_NE_CPT</t>
  </si>
  <si>
    <t>FPUg_NE_CPT1</t>
  </si>
  <si>
    <t>FPUg_NE_CPT2</t>
  </si>
  <si>
    <t>FPUg_SE_CPT1</t>
  </si>
  <si>
    <t>FPUg_SE_CPT2</t>
  </si>
  <si>
    <t>FPUg_SE_CPT3</t>
  </si>
  <si>
    <t>FPUb_SW_CPT</t>
  </si>
  <si>
    <t>FPUb_SE_CPT1</t>
  </si>
  <si>
    <t>FPUb_SE_CPT2</t>
  </si>
  <si>
    <t>FPUb_SE_CPT3</t>
  </si>
  <si>
    <t>FPUb_CPT</t>
  </si>
  <si>
    <t>FPUb_NW_CPT1</t>
  </si>
  <si>
    <t>FPUb_NW_CPT2</t>
  </si>
  <si>
    <t>FPUb_NW_CPT3</t>
  </si>
  <si>
    <t>FPUb_NE_CPT1</t>
  </si>
  <si>
    <t>FPUb_NE_CPT2</t>
  </si>
  <si>
    <t>FPUb_NE_CPT3</t>
  </si>
  <si>
    <t>DC1_CPT</t>
  </si>
  <si>
    <t>DC1-DC2_CPT</t>
  </si>
  <si>
    <t>DC2_CPT</t>
  </si>
  <si>
    <t>FPUg_SW_SB</t>
  </si>
  <si>
    <t>BH</t>
  </si>
  <si>
    <t>FPUg_NW_SB</t>
  </si>
  <si>
    <t>FPUg_NE_SB</t>
  </si>
  <si>
    <t>FPUg_SE_SB</t>
  </si>
  <si>
    <t>FPUb_SW_SB</t>
  </si>
  <si>
    <t>FPUb_NW_SB</t>
  </si>
  <si>
    <t>FPUb_NE_SB</t>
  </si>
  <si>
    <t>FPUb_SE_SB</t>
  </si>
  <si>
    <t>FPUb_SB</t>
  </si>
  <si>
    <t>TIB_REF_SB</t>
  </si>
  <si>
    <t>DC2_PC2</t>
  </si>
  <si>
    <t>PC</t>
  </si>
  <si>
    <t>FPUb_R_TDP_PC</t>
  </si>
  <si>
    <t>FPUg_R_TDP_PC</t>
  </si>
  <si>
    <t>MTD-1a</t>
  </si>
  <si>
    <t>FPUb_NE_PC</t>
  </si>
  <si>
    <t>DC2_BC</t>
  </si>
  <si>
    <t>BC</t>
  </si>
  <si>
    <t>DC1-DC2_BC1</t>
  </si>
  <si>
    <t>DC1-DC2_BC4</t>
  </si>
  <si>
    <t>DC1-DC2_BC2</t>
  </si>
  <si>
    <t>DC1-FPU_BC3</t>
  </si>
  <si>
    <t>DC1-FPU_BC2</t>
  </si>
  <si>
    <t>DC1-FPUb_BC1</t>
  </si>
  <si>
    <t>DC1-FPUb_BC3</t>
  </si>
  <si>
    <t>DC1-FPUb_BC4</t>
  </si>
  <si>
    <t>FPUb_R_TDP_BC</t>
  </si>
  <si>
    <t>FPUg_R_TDP_BC</t>
  </si>
  <si>
    <t>DC1-DC2_BC3</t>
  </si>
  <si>
    <t>DC1-FPU_BC1</t>
  </si>
  <si>
    <t>FPUb_SW_BC</t>
  </si>
  <si>
    <t>FPUb_SE_BC</t>
  </si>
  <si>
    <t>FPUb_NE_BC</t>
  </si>
  <si>
    <t>FPUb_NW_BC1</t>
  </si>
  <si>
    <t>FPUg_SW_BC2</t>
  </si>
  <si>
    <t>GUAD_Cuttings_BC1</t>
  </si>
  <si>
    <t>GUAD_Cuttings_BC2</t>
  </si>
  <si>
    <t>GUAD_BC1</t>
  </si>
  <si>
    <t>GUAD_BC2</t>
  </si>
  <si>
    <t>GUAD_BC4</t>
  </si>
  <si>
    <t>GUAD_N_BC</t>
  </si>
  <si>
    <t>GUAD_BC3</t>
  </si>
  <si>
    <t>GUAD_BC6</t>
  </si>
  <si>
    <t>GUAD_BC7</t>
  </si>
  <si>
    <t>GUAD_SB</t>
  </si>
  <si>
    <t>GUAD_CPT1</t>
  </si>
  <si>
    <t>GUAD_Cutting_CPT1</t>
  </si>
  <si>
    <t>GUAD_Cutting_CPT2</t>
  </si>
  <si>
    <t>GUAD_CPT4</t>
  </si>
  <si>
    <t>GUAD_PC3</t>
  </si>
  <si>
    <t>GUAD_PC2</t>
  </si>
  <si>
    <t>Guad_PC1</t>
  </si>
  <si>
    <t>GUAD_PC4</t>
  </si>
  <si>
    <t>GUAD_N_PC</t>
  </si>
  <si>
    <t>JPC</t>
  </si>
  <si>
    <t>count all</t>
  </si>
  <si>
    <t>count except ref</t>
  </si>
  <si>
    <t>Green</t>
  </si>
  <si>
    <t>Blue</t>
  </si>
  <si>
    <t>GUAD</t>
  </si>
  <si>
    <t>LOCA_ID[x]</t>
  </si>
  <si>
    <t>LOCA_FDEO[ft]</t>
  </si>
  <si>
    <t>LOCA_GL[ft]</t>
  </si>
  <si>
    <t>LOCA_NATE[ft]</t>
  </si>
  <si>
    <t>LOCA_NATN[ft]</t>
  </si>
  <si>
    <t>Subsea</t>
  </si>
  <si>
    <t>z</t>
  </si>
  <si>
    <t>qc</t>
  </si>
  <si>
    <t>fs</t>
  </si>
  <si>
    <t>u2</t>
  </si>
  <si>
    <t>qt</t>
  </si>
  <si>
    <t>Rf</t>
  </si>
  <si>
    <t>SBT</t>
  </si>
  <si>
    <t>IcSBT</t>
  </si>
  <si>
    <t>s'_vo</t>
  </si>
  <si>
    <t>u0</t>
  </si>
  <si>
    <t>s''_vo</t>
  </si>
  <si>
    <t>Qt1</t>
  </si>
  <si>
    <t>Fr</t>
  </si>
  <si>
    <t>Bq</t>
  </si>
  <si>
    <t>Ic</t>
  </si>
  <si>
    <t>OCR</t>
  </si>
  <si>
    <t>Su_Nkt=14</t>
  </si>
  <si>
    <t>Su_Nkt=20</t>
  </si>
  <si>
    <t>Su_Nkt=25</t>
  </si>
  <si>
    <t>qnet</t>
  </si>
  <si>
    <t>qnet/14</t>
  </si>
  <si>
    <t>m</t>
  </si>
  <si>
    <t>MPa</t>
  </si>
  <si>
    <t>kPa</t>
  </si>
  <si>
    <t>%</t>
  </si>
  <si>
    <t>KC292(CT)</t>
  </si>
  <si>
    <t>KC292(DC1)</t>
  </si>
  <si>
    <t>TV_und</t>
  </si>
  <si>
    <t>MV_und</t>
  </si>
  <si>
    <t>MV_rem</t>
  </si>
  <si>
    <t>St</t>
  </si>
  <si>
    <t>DSS</t>
  </si>
  <si>
    <t>CPT_Nk20</t>
  </si>
  <si>
    <t>CPT_Nk25</t>
  </si>
  <si>
    <t>CPT_Nk18</t>
  </si>
  <si>
    <t>in</t>
  </si>
  <si>
    <t>ksf</t>
  </si>
  <si>
    <t>psf</t>
  </si>
  <si>
    <t>z[in]</t>
  </si>
  <si>
    <t>z[ft]</t>
  </si>
  <si>
    <t>z[m]</t>
  </si>
  <si>
    <t>TV_und[ksf]</t>
  </si>
  <si>
    <t>TV_und[kPa]</t>
  </si>
  <si>
    <t>MV_und[psf]</t>
  </si>
  <si>
    <t>MV_und[ksf]</t>
  </si>
  <si>
    <t>MV_und[kPa]</t>
  </si>
  <si>
    <t>Uwdry = 160</t>
  </si>
  <si>
    <t>Calculated</t>
  </si>
  <si>
    <t>KC291(CT)</t>
  </si>
  <si>
    <t>KC291(NE)</t>
  </si>
  <si>
    <t>??</t>
  </si>
  <si>
    <t>WC</t>
  </si>
  <si>
    <t>SUW</t>
  </si>
  <si>
    <t>cal_UW</t>
  </si>
  <si>
    <t>cal_SUW</t>
  </si>
  <si>
    <t>pcf</t>
  </si>
  <si>
    <t>LL</t>
  </si>
  <si>
    <t>PL</t>
  </si>
  <si>
    <t>PI</t>
  </si>
  <si>
    <t>subsea</t>
  </si>
  <si>
    <t>UTM 15N</t>
  </si>
  <si>
    <t>NAD27</t>
  </si>
  <si>
    <t>CLARKE 1866</t>
  </si>
  <si>
    <t>Usft</t>
  </si>
  <si>
    <t>Lat</t>
  </si>
  <si>
    <t>Lon</t>
  </si>
  <si>
    <t>deg</t>
  </si>
  <si>
    <t>N26° 53′ 44.23096″</t>
  </si>
  <si>
    <t>N265344.23096</t>
  </si>
  <si>
    <t>N265246.84231</t>
  </si>
  <si>
    <t>N265252.06961</t>
  </si>
  <si>
    <t>N265258.73830</t>
  </si>
  <si>
    <t>N265411.25531</t>
  </si>
  <si>
    <t>N265420.52152</t>
  </si>
  <si>
    <t>N265428.72145</t>
  </si>
  <si>
    <t>N265441.17175</t>
  </si>
  <si>
    <t>N265435.78233</t>
  </si>
  <si>
    <t>N265428.87639</t>
  </si>
  <si>
    <t>N265317.19891</t>
  </si>
  <si>
    <t>N265307.85983</t>
  </si>
  <si>
    <t>N265259.73482</t>
  </si>
  <si>
    <t>N265458.26488</t>
  </si>
  <si>
    <t>N265436.56286</t>
  </si>
  <si>
    <t>N265427.00207</t>
  </si>
  <si>
    <t>N265418.35876</t>
  </si>
  <si>
    <t>N265359.65002</t>
  </si>
  <si>
    <t>N265403.98596</t>
  </si>
  <si>
    <t>N265409.91713</t>
  </si>
  <si>
    <t>N265519.95878</t>
  </si>
  <si>
    <t>N265529.52078</t>
  </si>
  <si>
    <t>N265538.16483</t>
  </si>
  <si>
    <t>N265556.52312</t>
  </si>
  <si>
    <t>N265552.02045</t>
  </si>
  <si>
    <t>N265545.93706</t>
  </si>
  <si>
    <t>N265225.96749</t>
  </si>
  <si>
    <t>N265328.37280</t>
  </si>
  <si>
    <t>N265304.78190</t>
  </si>
  <si>
    <t>N265307.44132</t>
  </si>
  <si>
    <t>N265330.91227</t>
  </si>
  <si>
    <t>N265311.15369</t>
  </si>
  <si>
    <t>N265410.40322</t>
  </si>
  <si>
    <t>N265434.96106</t>
  </si>
  <si>
    <t>N265442.64432</t>
  </si>
  <si>
    <t>N265403.54815</t>
  </si>
  <si>
    <t>N265434.85028</t>
  </si>
  <si>
    <t>N265420.29493</t>
  </si>
  <si>
    <t>N265244.35231</t>
  </si>
  <si>
    <t>N265321.15471</t>
  </si>
  <si>
    <t>N265428.59261</t>
  </si>
  <si>
    <t>N265401.01127</t>
  </si>
  <si>
    <t>N265415.36897</t>
  </si>
  <si>
    <t>N265438.61634</t>
  </si>
  <si>
    <t>N265444.74920</t>
  </si>
  <si>
    <t>N265459.76227</t>
  </si>
  <si>
    <t>N265404.58139</t>
  </si>
  <si>
    <t>N265517.57981</t>
  </si>
  <si>
    <t>N265555.41199</t>
  </si>
  <si>
    <t>N265551.41212</t>
  </si>
  <si>
    <t>N265538.89097</t>
  </si>
  <si>
    <t>N265326.96253</t>
  </si>
  <si>
    <t>N265242.66995</t>
  </si>
  <si>
    <t>N265225.29027</t>
  </si>
  <si>
    <t>N265310.39316</t>
  </si>
  <si>
    <t>N265434.43197</t>
  </si>
  <si>
    <t>N265420.02482</t>
  </si>
  <si>
    <t>N265251.17909</t>
  </si>
  <si>
    <t>N265429.24350</t>
  </si>
  <si>
    <t>N265546.29844</t>
  </si>
  <si>
    <t>N265538.51146</t>
  </si>
  <si>
    <t>N265416.02247</t>
  </si>
  <si>
    <t>N265459.73390</t>
  </si>
  <si>
    <t>N265347.33354</t>
  </si>
  <si>
    <t>N265215.28689</t>
  </si>
  <si>
    <t>N265453.96441</t>
  </si>
  <si>
    <t>N265348.91612</t>
  </si>
  <si>
    <t>N265352.74958</t>
  </si>
  <si>
    <t>N265520.12590</t>
  </si>
  <si>
    <t>N265555.59232</t>
  </si>
  <si>
    <t>N265224.57954</t>
  </si>
  <si>
    <t>N265309.88332</t>
  </si>
  <si>
    <t>N265242.31683</t>
  </si>
  <si>
    <t>N265313.78750</t>
  </si>
  <si>
    <t>N265347.54293</t>
  </si>
  <si>
    <t>N265358.23672</t>
  </si>
  <si>
    <t>N265454.27343</t>
  </si>
  <si>
    <t>N265442.85942</t>
  </si>
  <si>
    <t>N265427.72907</t>
  </si>
  <si>
    <t>N265452.91409</t>
  </si>
  <si>
    <t>N265349.61070</t>
  </si>
  <si>
    <t>N265256.88330</t>
  </si>
  <si>
    <t>N265404.20904</t>
  </si>
  <si>
    <t>N265428.94602</t>
  </si>
  <si>
    <t>N265414.78180</t>
  </si>
  <si>
    <t>N265538.37108</t>
  </si>
  <si>
    <t>N265545.49407</t>
  </si>
  <si>
    <t>N265311.10654</t>
  </si>
  <si>
    <t>N265726.74111</t>
  </si>
  <si>
    <t>N265651.55419</t>
  </si>
  <si>
    <t>N265539.91189</t>
  </si>
  <si>
    <t>N265557.88992</t>
  </si>
  <si>
    <t>N265626.46236</t>
  </si>
  <si>
    <t>N265814.72744</t>
  </si>
  <si>
    <t>N265542.28724</t>
  </si>
  <si>
    <t>N265651.63340</t>
  </si>
  <si>
    <t>N265718.48532</t>
  </si>
  <si>
    <t>N265709.12592</t>
  </si>
  <si>
    <t>N265602.94889</t>
  </si>
  <si>
    <t>N265726.98420</t>
  </si>
  <si>
    <t>N265649.42620</t>
  </si>
  <si>
    <t>N265708.99953</t>
  </si>
  <si>
    <t>N265606.31940</t>
  </si>
  <si>
    <t>N265718.49746</t>
  </si>
  <si>
    <t>N265621.17390</t>
  </si>
  <si>
    <t>N265540.65350</t>
  </si>
  <si>
    <t>N265816.85990</t>
  </si>
  <si>
    <t>W0931920.33254</t>
  </si>
  <si>
    <t>W0931851.27365</t>
  </si>
  <si>
    <t>W0931840.84015</t>
  </si>
  <si>
    <t>W0931831.46625</t>
  </si>
  <si>
    <t>W0931816.82350</t>
  </si>
  <si>
    <t>W0931822.83316</t>
  </si>
  <si>
    <t>W0931830.53243</t>
  </si>
  <si>
    <t>W0931950.47947</t>
  </si>
  <si>
    <t>W0932000.81410</t>
  </si>
  <si>
    <t>W0932009.95745</t>
  </si>
  <si>
    <t>W0932023.83228</t>
  </si>
  <si>
    <t>W0932017.93915</t>
  </si>
  <si>
    <t>W0932010.12312</t>
  </si>
  <si>
    <t>W0932333.66374</t>
  </si>
  <si>
    <t>W0932438.64511</t>
  </si>
  <si>
    <t>W0932433.62217</t>
  </si>
  <si>
    <t>W0932426.83952</t>
  </si>
  <si>
    <t>W0932310.56750</t>
  </si>
  <si>
    <t>W0932259.81948</t>
  </si>
  <si>
    <t>W0932250.06457</t>
  </si>
  <si>
    <t>W0932228.67452</t>
  </si>
  <si>
    <t>W0932233.69611</t>
  </si>
  <si>
    <t>W0932240.47893</t>
  </si>
  <si>
    <t>W0932357.86992</t>
  </si>
  <si>
    <t>W0932408.53663</t>
  </si>
  <si>
    <t>W0932418.17755</t>
  </si>
  <si>
    <t>W0931554.90830</t>
  </si>
  <si>
    <t>W0931652.01006</t>
  </si>
  <si>
    <t>W0932014.16638</t>
  </si>
  <si>
    <t>W0932017.17100</t>
  </si>
  <si>
    <t>W0932029.29131</t>
  </si>
  <si>
    <t>W0932020.46978</t>
  </si>
  <si>
    <t>W0932026.39555</t>
  </si>
  <si>
    <t>W0931959.16920</t>
  </si>
  <si>
    <t>W0931950.70260</t>
  </si>
  <si>
    <t>W0931811.73356</t>
  </si>
  <si>
    <t>W0931837.37405</t>
  </si>
  <si>
    <t>W0931822.77436</t>
  </si>
  <si>
    <t>W0931907.94297</t>
  </si>
  <si>
    <t>W0931816.91770</t>
  </si>
  <si>
    <t>W0932434.38169</t>
  </si>
  <si>
    <t>W0932313.85357</t>
  </si>
  <si>
    <t>W0932243.62559</t>
  </si>
  <si>
    <t>W0932231.19345</t>
  </si>
  <si>
    <t>W0932442.05305</t>
  </si>
  <si>
    <t>W0932333.83137</t>
  </si>
  <si>
    <t>W0932409.88624</t>
  </si>
  <si>
    <t>W0932440.46608</t>
  </si>
  <si>
    <t>W0932350.30741</t>
  </si>
  <si>
    <t>W0932255.73114</t>
  </si>
  <si>
    <t>W0932238.92867</t>
  </si>
  <si>
    <t>W0931648.63408</t>
  </si>
  <si>
    <t>W0931605.59447</t>
  </si>
  <si>
    <t>W0931554.34780</t>
  </si>
  <si>
    <t>W0932020.51602</t>
  </si>
  <si>
    <t>W0931959.75353</t>
  </si>
  <si>
    <t>W0931823.07134</t>
  </si>
  <si>
    <t>W0931839.80627</t>
  </si>
  <si>
    <t>W0932433.58847</t>
  </si>
  <si>
    <t>W0932418.73131</t>
  </si>
  <si>
    <t>W0932239.36001</t>
  </si>
  <si>
    <t>W0932244.36454</t>
  </si>
  <si>
    <t>W0932334.32184</t>
  </si>
  <si>
    <t>W0931545.05486</t>
  </si>
  <si>
    <t>W0931605.46093</t>
  </si>
  <si>
    <t>W0932304.03365</t>
  </si>
  <si>
    <t>W0931847.48537</t>
  </si>
  <si>
    <t>W0931721.35315</t>
  </si>
  <si>
    <t>W0932229.07288</t>
  </si>
  <si>
    <t>W0932314.21249</t>
  </si>
  <si>
    <t>W0931555.13442</t>
  </si>
  <si>
    <t>W0931636.70590</t>
  </si>
  <si>
    <t>W0931605.98400</t>
  </si>
  <si>
    <t>W0931632.38807</t>
  </si>
  <si>
    <t>W0931727.15332</t>
  </si>
  <si>
    <t>W0931756.16890</t>
  </si>
  <si>
    <t>W0932225.74716</t>
  </si>
  <si>
    <t>W0932051.93783</t>
  </si>
  <si>
    <t>W0931915.87742</t>
  </si>
  <si>
    <t>W0932302.85463</t>
  </si>
  <si>
    <t>W0931846.69828</t>
  </si>
  <si>
    <t>W0931620.60465</t>
  </si>
  <si>
    <t>W0931812.46953</t>
  </si>
  <si>
    <t>W0932433.99016</t>
  </si>
  <si>
    <t>W0932242.96170</t>
  </si>
  <si>
    <t>W0932239.67604</t>
  </si>
  <si>
    <t>W0932417.82117</t>
  </si>
  <si>
    <t>W0932021.30213</t>
  </si>
  <si>
    <t>W0932617.10036</t>
  </si>
  <si>
    <t>W0932635.33893</t>
  </si>
  <si>
    <t>W0932457.98919</t>
  </si>
  <si>
    <t>W0932612.81732</t>
  </si>
  <si>
    <t>W0932649.74294</t>
  </si>
  <si>
    <t>W0932621.08995</t>
  </si>
  <si>
    <t>W0932531.90912</t>
  </si>
  <si>
    <t>W0932454.16852</t>
  </si>
  <si>
    <t>W0932532.58283</t>
  </si>
  <si>
    <t>W0932642.55081</t>
  </si>
  <si>
    <t>W0932618.54465</t>
  </si>
  <si>
    <t>W0932620.12543</t>
  </si>
  <si>
    <t>W0932635.74980</t>
  </si>
  <si>
    <t>W0932704.43453</t>
  </si>
  <si>
    <t>W0932635.14014</t>
  </si>
  <si>
    <t>W0932534.83759</t>
  </si>
  <si>
    <t>W0932544.93094</t>
  </si>
  <si>
    <t>W0932530.05999</t>
  </si>
  <si>
    <t>W0932621.26097</t>
  </si>
  <si>
    <t>DMS</t>
  </si>
  <si>
    <t>DD</t>
  </si>
  <si>
    <t>26.8956197098</t>
  </si>
  <si>
    <t>26.8796784204</t>
  </si>
  <si>
    <t>26.8811304481</t>
  </si>
  <si>
    <t>26.8829828618</t>
  </si>
  <si>
    <t>26.9031264756</t>
  </si>
  <si>
    <t>26.9057004215</t>
  </si>
  <si>
    <t>26.9079781816</t>
  </si>
  <si>
    <t>26.9114365966</t>
  </si>
  <si>
    <t>26.9099395371</t>
  </si>
  <si>
    <t>26.9080212194</t>
  </si>
  <si>
    <t>26.8881108085</t>
  </si>
  <si>
    <t>26.8855166201</t>
  </si>
  <si>
    <t>26.8832596711</t>
  </si>
  <si>
    <t>26.9161846893</t>
  </si>
  <si>
    <t>26.9101563513</t>
  </si>
  <si>
    <t>26.9075005750</t>
  </si>
  <si>
    <t>26.9050996553</t>
  </si>
  <si>
    <t>26.8999027829</t>
  </si>
  <si>
    <t>26.9011072104</t>
  </si>
  <si>
    <t>26.9027547595</t>
  </si>
  <si>
    <t>26.9222107715</t>
  </si>
  <si>
    <t>26.9248668824</t>
  </si>
  <si>
    <t>26.9272680097</t>
  </si>
  <si>
    <t>26.9323675327</t>
  </si>
  <si>
    <t>26.9311167903</t>
  </si>
  <si>
    <t>26.9294269600</t>
  </si>
  <si>
    <t>26.8738798578</t>
  </si>
  <si>
    <t>26.8912146661</t>
  </si>
  <si>
    <t>26.8846616396</t>
  </si>
  <si>
    <t>26.8854003676</t>
  </si>
  <si>
    <t>26.8919200761</t>
  </si>
  <si>
    <t>26.8864315792</t>
  </si>
  <si>
    <t>26.9028897824</t>
  </si>
  <si>
    <t>26.9097114058</t>
  </si>
  <si>
    <t>26.9118456453</t>
  </si>
  <si>
    <t>26.9009855969</t>
  </si>
  <si>
    <t>26.9096806343</t>
  </si>
  <si>
    <t>26.9056374796</t>
  </si>
  <si>
    <t>26.8789867525</t>
  </si>
  <si>
    <t>26.8892096425</t>
  </si>
  <si>
    <t>26.9079423907</t>
  </si>
  <si>
    <t>26.9002809089</t>
  </si>
  <si>
    <t>26.9042691581</t>
  </si>
  <si>
    <t>26.9107267601</t>
  </si>
  <si>
    <t>26.9124303322</t>
  </si>
  <si>
    <t>26.9166006317</t>
  </si>
  <si>
    <t>26.9012726070</t>
  </si>
  <si>
    <t>26.9215499464</t>
  </si>
  <si>
    <t>26.9320588859</t>
  </si>
  <si>
    <t>26.9309478121</t>
  </si>
  <si>
    <t>26.9274697130</t>
  </si>
  <si>
    <t>26.8908229260</t>
  </si>
  <si>
    <t>26.8785194301</t>
  </si>
  <si>
    <t>26.8736917403</t>
  </si>
  <si>
    <t>26.8862203235</t>
  </si>
  <si>
    <t>26.9095644371</t>
  </si>
  <si>
    <t>26.9055624501</t>
  </si>
  <si>
    <t>26.8808830800</t>
  </si>
  <si>
    <t>26.9081231932</t>
  </si>
  <si>
    <t>26.9295273444</t>
  </si>
  <si>
    <t>26.9273642956</t>
  </si>
  <si>
    <t>26.9044506856</t>
  </si>
  <si>
    <t>26.9165927496</t>
  </si>
  <si>
    <t>26.8964815377</t>
  </si>
  <si>
    <t>26.8709130254</t>
  </si>
  <si>
    <t>26.9149901133</t>
  </si>
  <si>
    <t>26.8969211458</t>
  </si>
  <si>
    <t>26.8979859944</t>
  </si>
  <si>
    <t>26.9222571936</t>
  </si>
  <si>
    <t>26.9321089778</t>
  </si>
  <si>
    <t>26.8734943160</t>
  </si>
  <si>
    <t>26.8860786993</t>
  </si>
  <si>
    <t>26.8784213406</t>
  </si>
  <si>
    <t>26.8871631941</t>
  </si>
  <si>
    <t>26.8965397024</t>
  </si>
  <si>
    <t>26.8995101994</t>
  </si>
  <si>
    <t>26.9150759530</t>
  </si>
  <si>
    <t>26.9119053938</t>
  </si>
  <si>
    <t>26.9077025190</t>
  </si>
  <si>
    <t>26.9146983583</t>
  </si>
  <si>
    <t>26.8971140839</t>
  </si>
  <si>
    <t>26.8824675820</t>
  </si>
  <si>
    <t>26.9011691781</t>
  </si>
  <si>
    <t>26.9080405618</t>
  </si>
  <si>
    <t>26.9041060566</t>
  </si>
  <si>
    <t>26.9273252994</t>
  </si>
  <si>
    <t>26.9293039090</t>
  </si>
  <si>
    <t>26.8864184829</t>
  </si>
  <si>
    <t>26.9574280870</t>
  </si>
  <si>
    <t>26.9476539415</t>
  </si>
  <si>
    <t>26.9277533037</t>
  </si>
  <si>
    <t>26.9327471988</t>
  </si>
  <si>
    <t>26.9406839902</t>
  </si>
  <si>
    <t>26.9707576211</t>
  </si>
  <si>
    <t>26.9284131226</t>
  </si>
  <si>
    <t>26.9476759442</t>
  </si>
  <si>
    <t>26.9551348107</t>
  </si>
  <si>
    <t>26.9525349781</t>
  </si>
  <si>
    <t>26.9341524693</t>
  </si>
  <si>
    <t>26.9574956105</t>
  </si>
  <si>
    <t>26.9470628328</t>
  </si>
  <si>
    <t>26.9524998705</t>
  </si>
  <si>
    <t>26.9350887214</t>
  </si>
  <si>
    <t>26.9551381827</t>
  </si>
  <si>
    <t>26.9392149732</t>
  </si>
  <si>
    <t>26.9279593063</t>
  </si>
  <si>
    <t>26.9713499730</t>
  </si>
  <si>
    <t>-93.3223145931</t>
  </si>
  <si>
    <t>-93.3142426801</t>
  </si>
  <si>
    <t>-93.3113444856</t>
  </si>
  <si>
    <t>-93.3087406251</t>
  </si>
  <si>
    <t>-93.3046731940</t>
  </si>
  <si>
    <t>-93.3063425458</t>
  </si>
  <si>
    <t>-93.3084812296</t>
  </si>
  <si>
    <t>-93.3306887409</t>
  </si>
  <si>
    <t>-93.3335594718</t>
  </si>
  <si>
    <t>-93.3360992925</t>
  </si>
  <si>
    <t>-93.3399534106</t>
  </si>
  <si>
    <t>-93.3383164294</t>
  </si>
  <si>
    <t>-93.3361453099</t>
  </si>
  <si>
    <t>-93.3926843721</t>
  </si>
  <si>
    <t>-93.4107347538</t>
  </si>
  <si>
    <t>-93.4093394921</t>
  </si>
  <si>
    <t>-93.4074554219</t>
  </si>
  <si>
    <t>-93.3862687507</t>
  </si>
  <si>
    <t>-93.3832831889</t>
  </si>
  <si>
    <t>-93.3805734911</t>
  </si>
  <si>
    <t>-93.3746318123</t>
  </si>
  <si>
    <t>-93.3760266973</t>
  </si>
  <si>
    <t>-93.3779108129</t>
  </si>
  <si>
    <t>-93.3994083120</t>
  </si>
  <si>
    <t>-93.4023712856</t>
  </si>
  <si>
    <t>-93.4050493192</t>
  </si>
  <si>
    <t>-93.2652523046</t>
  </si>
  <si>
    <t>-93.2811139048</t>
  </si>
  <si>
    <t>-93.3372684389</t>
  </si>
  <si>
    <t>-93.3381030563</t>
  </si>
  <si>
    <t>-93.3414698088</t>
  </si>
  <si>
    <t>-93.3390193838</t>
  </si>
  <si>
    <t>-93.3406654307</t>
  </si>
  <si>
    <t>-93.3331025546</t>
  </si>
  <si>
    <t>-93.3307507212</t>
  </si>
  <si>
    <t>-93.3032593210</t>
  </si>
  <si>
    <t>-93.3103816816</t>
  </si>
  <si>
    <t>-93.3063262119</t>
  </si>
  <si>
    <t>-93.3188730461</t>
  </si>
  <si>
    <t>-93.3046993624</t>
  </si>
  <si>
    <t>-93.4095504688</t>
  </si>
  <si>
    <t>-93.3871815483</t>
  </si>
  <si>
    <t>-93.3787848864</t>
  </si>
  <si>
    <t>-93.3753315132</t>
  </si>
  <si>
    <t>-93.4116814038</t>
  </si>
  <si>
    <t>-93.3927309363</t>
  </si>
  <si>
    <t>-93.4027461772</t>
  </si>
  <si>
    <t>-93.4112405787</t>
  </si>
  <si>
    <t>-93.4050493182</t>
  </si>
  <si>
    <t>-93.3973076148</t>
  </si>
  <si>
    <t>-93.3821475395</t>
  </si>
  <si>
    <t>-93.3774801848</t>
  </si>
  <si>
    <t>-93.3746318112</t>
  </si>
  <si>
    <t>-93.2801761330</t>
  </si>
  <si>
    <t>-93.2682206873</t>
  </si>
  <si>
    <t>-93.2650966117</t>
  </si>
  <si>
    <t>-93.3390322283</t>
  </si>
  <si>
    <t>-93.3332648699</t>
  </si>
  <si>
    <t>-93.3064087058</t>
  </si>
  <si>
    <t>-93.3110572980</t>
  </si>
  <si>
    <t>-93.4093301301</t>
  </si>
  <si>
    <t>-93.4052031413</t>
  </si>
  <si>
    <t>-93.3776000017</t>
  </si>
  <si>
    <t>-93.3789901505</t>
  </si>
  <si>
    <t>-93.3928671775</t>
  </si>
  <si>
    <t>-93.2625152393</t>
  </si>
  <si>
    <t>-93.2681835917</t>
  </si>
  <si>
    <t>-93.3844537912</t>
  </si>
  <si>
    <t>-93.3131903813</t>
  </si>
  <si>
    <t>-93.2892647643</t>
  </si>
  <si>
    <t>-93.3747424671</t>
  </si>
  <si>
    <t>-93.3872812467</t>
  </si>
  <si>
    <t>-93.2653151158</t>
  </si>
  <si>
    <t>-93.2768627500</t>
  </si>
  <si>
    <t>-93.2683288897</t>
  </si>
  <si>
    <t>-93.2756633534</t>
  </si>
  <si>
    <t>-93.2908759233</t>
  </si>
  <si>
    <t>-93.2989358064</t>
  </si>
  <si>
    <t>-93.3738186548</t>
  </si>
  <si>
    <t>-93.3477605085</t>
  </si>
  <si>
    <t>-93.3210770610</t>
  </si>
  <si>
    <t>-93.3841262855</t>
  </si>
  <si>
    <t>-93.3129717448</t>
  </si>
  <si>
    <t>-93.2723901792</t>
  </si>
  <si>
    <t>-93.3034637579</t>
  </si>
  <si>
    <t>-93.4094417122</t>
  </si>
  <si>
    <t>-93.3786004714</t>
  </si>
  <si>
    <t>-93.3776877891</t>
  </si>
  <si>
    <t>-93.4049503245</t>
  </si>
  <si>
    <t>-93.3392505919</t>
  </si>
  <si>
    <t>-93.4380834345</t>
  </si>
  <si>
    <t>-93.4431497025</t>
  </si>
  <si>
    <t>-93.4161081083</t>
  </si>
  <si>
    <t>-93.4368937005</t>
  </si>
  <si>
    <t>-93.4471508162</t>
  </si>
  <si>
    <t>-93.4391916526</t>
  </si>
  <si>
    <t>-93.4255303111</t>
  </si>
  <si>
    <t>-93.4150468115</t>
  </si>
  <si>
    <t>-93.4257174518</t>
  </si>
  <si>
    <t>-93.4451530039</t>
  </si>
  <si>
    <t>-93.4384846251</t>
  </si>
  <si>
    <t>-93.4389237293</t>
  </si>
  <si>
    <t>-93.4432638323</t>
  </si>
  <si>
    <t>-93.4512318129</t>
  </si>
  <si>
    <t>-93.4430944842</t>
  </si>
  <si>
    <t>-93.4263437747</t>
  </si>
  <si>
    <t>-93.4291474833</t>
  </si>
  <si>
    <t>-93.4250166635</t>
  </si>
  <si>
    <t>-93.4392391576</t>
  </si>
  <si>
    <t>W093°19′20.33254''</t>
  </si>
  <si>
    <t>W093°18′51.27365''</t>
  </si>
  <si>
    <t>W093°18′40.84015''</t>
  </si>
  <si>
    <t>W093°18′31.46625''</t>
  </si>
  <si>
    <t>W093°18′16.82350''</t>
  </si>
  <si>
    <t>W093°18′22.83316''</t>
  </si>
  <si>
    <t>W093°18′30.53243''</t>
  </si>
  <si>
    <t>W093°19′50.47947''</t>
  </si>
  <si>
    <t>W093°20′00.81410''</t>
  </si>
  <si>
    <t>W093°20′09.95745''</t>
  </si>
  <si>
    <t>W093°20′23.83228''</t>
  </si>
  <si>
    <t>W093°20′17.93915''</t>
  </si>
  <si>
    <t>W093°20′10.12312''</t>
  </si>
  <si>
    <t>W093°23′33.66374''</t>
  </si>
  <si>
    <t>W093°24′38.64511''</t>
  </si>
  <si>
    <t>W093°24′33.62217''</t>
  </si>
  <si>
    <t>W093°24′26.83952''</t>
  </si>
  <si>
    <t>W093°23′10.56750''</t>
  </si>
  <si>
    <t>W093°22′59.81948''</t>
  </si>
  <si>
    <t>W093°22′50.06457''</t>
  </si>
  <si>
    <t>W093°22′28.67452''</t>
  </si>
  <si>
    <t>W093°22′33.69611''</t>
  </si>
  <si>
    <t>W093°22′40.47893''</t>
  </si>
  <si>
    <t>W093°23′57.86992''</t>
  </si>
  <si>
    <t>W093°24′08.53663''</t>
  </si>
  <si>
    <t>W093°24′18.17755''</t>
  </si>
  <si>
    <t>W093°15′54.90830''</t>
  </si>
  <si>
    <t>W093°16′52.01006''</t>
  </si>
  <si>
    <t>W093°20′14.16638''</t>
  </si>
  <si>
    <t>W093°20′17.17100''</t>
  </si>
  <si>
    <t>W093°20′29.29131''</t>
  </si>
  <si>
    <t>W093°20′20.46978''</t>
  </si>
  <si>
    <t>W093°20′26.39555''</t>
  </si>
  <si>
    <t>W093°19′59.16920''</t>
  </si>
  <si>
    <t>W093°19′50.70260''</t>
  </si>
  <si>
    <t>W093°18′11.73356''</t>
  </si>
  <si>
    <t>W093°18′37.37405''</t>
  </si>
  <si>
    <t>W093°18′22.77436''</t>
  </si>
  <si>
    <t>W093°19′07.94297''</t>
  </si>
  <si>
    <t>W093°18′16.91770''</t>
  </si>
  <si>
    <t>W093°24′34.38169''</t>
  </si>
  <si>
    <t>W093°23′13.85357''</t>
  </si>
  <si>
    <t>W093°22′43.62559''</t>
  </si>
  <si>
    <t>W093°22′31.19345''</t>
  </si>
  <si>
    <t>W093°24′42.05305''</t>
  </si>
  <si>
    <t>W093°23′33.83137''</t>
  </si>
  <si>
    <t>W093°24′09.88624''</t>
  </si>
  <si>
    <t>W093°24′40.46608''</t>
  </si>
  <si>
    <t>W093°23′50.30741''</t>
  </si>
  <si>
    <t>W093°22′55.73114''</t>
  </si>
  <si>
    <t>W093°22′38.92867''</t>
  </si>
  <si>
    <t>W093°16′48.63408''</t>
  </si>
  <si>
    <t>W093°16′05.59447''</t>
  </si>
  <si>
    <t>W093°15′54.34780''</t>
  </si>
  <si>
    <t>W093°20′20.51602''</t>
  </si>
  <si>
    <t>W093°19′59.75353''</t>
  </si>
  <si>
    <t>W093°18′23.07134''</t>
  </si>
  <si>
    <t>W093°18′39.80627''</t>
  </si>
  <si>
    <t>W093°24′33.58847''</t>
  </si>
  <si>
    <t>W093°24′18.73131''</t>
  </si>
  <si>
    <t>W093°22′39.36001''</t>
  </si>
  <si>
    <t>W093°22′44.36454''</t>
  </si>
  <si>
    <t>W093°23′34.32184''</t>
  </si>
  <si>
    <t>W093°15′45.05486''</t>
  </si>
  <si>
    <t>W093°16′05.46093''</t>
  </si>
  <si>
    <t>W093°23′04.03365''</t>
  </si>
  <si>
    <t>W093°18′47.48537''</t>
  </si>
  <si>
    <t>W093°17′21.35315''</t>
  </si>
  <si>
    <t>W093°22′29.07288''</t>
  </si>
  <si>
    <t>W093°23′14.21249''</t>
  </si>
  <si>
    <t>W093°15′55.13442''</t>
  </si>
  <si>
    <t>W093°16′36.70590''</t>
  </si>
  <si>
    <t>W093°16′05.98400''</t>
  </si>
  <si>
    <t>W093°16′32.38807''</t>
  </si>
  <si>
    <t>W093°17′27.15332''</t>
  </si>
  <si>
    <t>W093°17′56.16890''</t>
  </si>
  <si>
    <t>W093°22′25.74716''</t>
  </si>
  <si>
    <t>W093°20′51.93783''</t>
  </si>
  <si>
    <t>W093°19′15.87742''</t>
  </si>
  <si>
    <t>W093°23′02.85463''</t>
  </si>
  <si>
    <t>W093°18′46.69828''</t>
  </si>
  <si>
    <t>W093°16′20.60465''</t>
  </si>
  <si>
    <t>W093°18′12.46953''</t>
  </si>
  <si>
    <t>W093°24′33.99016''</t>
  </si>
  <si>
    <t>W093°22′42.96170''</t>
  </si>
  <si>
    <t>W093°22′39.67604''</t>
  </si>
  <si>
    <t>W093°24′17.82117''</t>
  </si>
  <si>
    <t>W093°20′21.30213''</t>
  </si>
  <si>
    <t>W093°26′17.10036''</t>
  </si>
  <si>
    <t>W093°26′35.33893''</t>
  </si>
  <si>
    <t>W093°24′57.98919''</t>
  </si>
  <si>
    <t>W093°26′12.81732''</t>
  </si>
  <si>
    <t>W093°26′49.74294''</t>
  </si>
  <si>
    <t>W093°26′21.08995''</t>
  </si>
  <si>
    <t>W093°25′31.90912''</t>
  </si>
  <si>
    <t>W093°24′54.16852''</t>
  </si>
  <si>
    <t>W093°25′32.58283''</t>
  </si>
  <si>
    <t>W093°26′42.55081''</t>
  </si>
  <si>
    <t>W093°26′18.54465''</t>
  </si>
  <si>
    <t>W093°26′20.12543''</t>
  </si>
  <si>
    <t>W093°26′35.74980''</t>
  </si>
  <si>
    <t>W093°27′04.43453''</t>
  </si>
  <si>
    <t>W093°26′35.14014''</t>
  </si>
  <si>
    <t>W093°25′34.83759''</t>
  </si>
  <si>
    <t>W093°25′44.93094''</t>
  </si>
  <si>
    <t>W093°25′30.05999''</t>
  </si>
  <si>
    <t>W093°26′21.26097''</t>
  </si>
  <si>
    <t>N26° 52′ 46.84231″</t>
  </si>
  <si>
    <t>N26° 52′ 52.06961″</t>
  </si>
  <si>
    <t>N26° 52′ 58.73830″</t>
  </si>
  <si>
    <t>N26° 54′ 11.25531″</t>
  </si>
  <si>
    <t>N26° 54′ 20.52152″</t>
  </si>
  <si>
    <t>N26° 54′ 28.72145″</t>
  </si>
  <si>
    <t>N26° 54′ 41.17175″</t>
  </si>
  <si>
    <t>N26° 54′ 35.78233″</t>
  </si>
  <si>
    <t>N26° 54′ 28.87639″</t>
  </si>
  <si>
    <t>N26° 53′ 17.19891″</t>
  </si>
  <si>
    <t>N26° 53′ 07.85983″</t>
  </si>
  <si>
    <t>N26° 52′ 59.73482″</t>
  </si>
  <si>
    <t>N26° 54′ 58.26488″</t>
  </si>
  <si>
    <t>N26° 54′ 36.56286″</t>
  </si>
  <si>
    <t>N26° 54′ 27.00207″</t>
  </si>
  <si>
    <t>N26° 54′ 18.35876″</t>
  </si>
  <si>
    <t>N26° 53′ 59.65002″</t>
  </si>
  <si>
    <t>N26° 54′ 03.98596″</t>
  </si>
  <si>
    <t>N26° 54′ 09.91713″</t>
  </si>
  <si>
    <t>N26° 55′ 19.95878″</t>
  </si>
  <si>
    <t>N26° 55′ 29.52078″</t>
  </si>
  <si>
    <t>N26° 55′ 38.16483″</t>
  </si>
  <si>
    <t>N26° 55′ 56.52312″</t>
  </si>
  <si>
    <t>N26° 55′ 52.02045″</t>
  </si>
  <si>
    <t>N26° 55′ 45.93706″</t>
  </si>
  <si>
    <t>N26° 52′ 25.96749″</t>
  </si>
  <si>
    <t>N26° 53′ 28.37280″</t>
  </si>
  <si>
    <t>N26° 53′ 04.78190″</t>
  </si>
  <si>
    <t>N26° 53′ 07.44132″</t>
  </si>
  <si>
    <t>N26° 53′ 30.91227″</t>
  </si>
  <si>
    <t>N26° 53′ 11.15369″</t>
  </si>
  <si>
    <t>N26° 54′ 10.40322″</t>
  </si>
  <si>
    <t>N26° 54′ 34.96106″</t>
  </si>
  <si>
    <t>N26° 54′ 42.64432″</t>
  </si>
  <si>
    <t>N26° 54′ 03.54815″</t>
  </si>
  <si>
    <t>N26° 54′ 34.85028″</t>
  </si>
  <si>
    <t>N26° 54′ 20.29493″</t>
  </si>
  <si>
    <t>N26° 52′ 44.35231″</t>
  </si>
  <si>
    <t>N26° 53′ 21.15471″</t>
  </si>
  <si>
    <t>N26° 54′ 28.59261″</t>
  </si>
  <si>
    <t>N26° 54′ 01.01127″</t>
  </si>
  <si>
    <t>N26° 54′ 15.36897″</t>
  </si>
  <si>
    <t>N26° 54′ 38.61634″</t>
  </si>
  <si>
    <t>N26° 54′ 44.74920″</t>
  </si>
  <si>
    <t>N26° 54′ 59.76227″</t>
  </si>
  <si>
    <t>N26° 54′ 04.58139″</t>
  </si>
  <si>
    <t>N26° 55′ 17.57981″</t>
  </si>
  <si>
    <t>N26° 55′ 55.41199″</t>
  </si>
  <si>
    <t>N26° 55′ 51.41212″</t>
  </si>
  <si>
    <t>N26° 55′ 38.89097″</t>
  </si>
  <si>
    <t>N26° 53′ 26.96253″</t>
  </si>
  <si>
    <t>N26° 52′ 42.66995″</t>
  </si>
  <si>
    <t>N26° 52′ 25.29027″</t>
  </si>
  <si>
    <t>N26° 53′ 10.39316″</t>
  </si>
  <si>
    <t>N26° 54′ 34.43197″</t>
  </si>
  <si>
    <t>N26° 54′ 20.02482″</t>
  </si>
  <si>
    <t>N26° 52′ 51.17909″</t>
  </si>
  <si>
    <t>N26° 54′ 29.24350″</t>
  </si>
  <si>
    <t>N26° 55′ 46.29844″</t>
  </si>
  <si>
    <t>N26° 55′ 38.51146″</t>
  </si>
  <si>
    <t>N26° 54′ 16.02247″</t>
  </si>
  <si>
    <t>N26° 54′ 59.73390″</t>
  </si>
  <si>
    <t>N26° 53′ 47.33354″</t>
  </si>
  <si>
    <t>N26° 52′ 15.28689″</t>
  </si>
  <si>
    <t>N26° 54′ 53.96441″</t>
  </si>
  <si>
    <t>N26° 53′ 48.91612″</t>
  </si>
  <si>
    <t>N26° 53′ 52.74958″</t>
  </si>
  <si>
    <t>N26° 55′ 20.12590″</t>
  </si>
  <si>
    <t>N26° 55′ 55.59232″</t>
  </si>
  <si>
    <t>N26° 52′ 24.57954″</t>
  </si>
  <si>
    <t>N26° 53′ 09.88332″</t>
  </si>
  <si>
    <t>N26° 52′ 42.31683″</t>
  </si>
  <si>
    <t>N26° 53′ 13.78750″</t>
  </si>
  <si>
    <t>N26° 53′ 47.54293″</t>
  </si>
  <si>
    <t>N26° 53′ 58.23672″</t>
  </si>
  <si>
    <t>N26° 54′ 54.27343″</t>
  </si>
  <si>
    <t>N26° 54′ 42.85942″</t>
  </si>
  <si>
    <t>N26° 54′ 27.72907″</t>
  </si>
  <si>
    <t>N26° 54′ 52.91409″</t>
  </si>
  <si>
    <t>N26° 53′ 49.61070″</t>
  </si>
  <si>
    <t>N26° 52′ 56.88330″</t>
  </si>
  <si>
    <t>N26° 54′ 04.20904″</t>
  </si>
  <si>
    <t>N26° 54′ 28.94602″</t>
  </si>
  <si>
    <t>N26° 54′ 14.78180″</t>
  </si>
  <si>
    <t>N26° 55′ 38.37108″</t>
  </si>
  <si>
    <t>N26° 55′ 45.49407″</t>
  </si>
  <si>
    <t>N26° 53′ 11.10654″</t>
  </si>
  <si>
    <t>N26° 57′ 26.74111″</t>
  </si>
  <si>
    <t>N26° 56′ 51.55419″</t>
  </si>
  <si>
    <t>N26° 55′ 39.91189″</t>
  </si>
  <si>
    <t>N26° 55′ 57.88992″</t>
  </si>
  <si>
    <t>N26° 56′ 26.46236″</t>
  </si>
  <si>
    <t>N26° 58′ 14.72744″</t>
  </si>
  <si>
    <t>N26° 55′ 42.28724″</t>
  </si>
  <si>
    <t>N26° 56′ 51.63340″</t>
  </si>
  <si>
    <t>N26° 57′ 18.48532″</t>
  </si>
  <si>
    <t>N26° 57′ 09.12592″</t>
  </si>
  <si>
    <t>N26° 56′ 02.94889″</t>
  </si>
  <si>
    <t>N26° 57′ 26.98420″</t>
  </si>
  <si>
    <t>N26° 56′ 49.42620″</t>
  </si>
  <si>
    <t>N26° 57′ 08.99953″</t>
  </si>
  <si>
    <t>N26° 56′ 06.31940″</t>
  </si>
  <si>
    <t>N26° 57′ 18.49746″</t>
  </si>
  <si>
    <t>N26° 56′ 21.17390″</t>
  </si>
  <si>
    <t>N26° 55′ 40.65350″</t>
  </si>
  <si>
    <t>N26° 58′ 16.85990″</t>
  </si>
  <si>
    <t>Counting</t>
  </si>
  <si>
    <t>No</t>
  </si>
  <si>
    <t>Layout</t>
  </si>
  <si>
    <t>option</t>
  </si>
  <si>
    <t>S.I.</t>
  </si>
  <si>
    <t>type</t>
  </si>
  <si>
    <t>Location</t>
  </si>
  <si>
    <t>ID</t>
  </si>
  <si>
    <t>Note:</t>
  </si>
  <si>
    <t xml:space="preserve">   Green is FPU location option, near the DC.</t>
  </si>
  <si>
    <t xml:space="preserve">   Blue is another FPU location topion, far from the DC.</t>
  </si>
  <si>
    <t xml:space="preserve">   GUAD is for Guadalupe field, tie-back field of the Tiber.</t>
  </si>
  <si>
    <t>LOCA_GroundLevel</t>
  </si>
  <si>
    <t>LOCA_Subarea</t>
  </si>
  <si>
    <t>LOCA_Source</t>
  </si>
  <si>
    <t>LOCA_DrillingDepth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</si>
</sst>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164" fontId="0" fillId="0" borderId="0" xfId="0" applyNumberFormat="1"/>
    <xf numFmtId="0" fontId="0" fillId="7" borderId="0" xfId="0" applyFill="1"/>
    <xf numFmtId="0" fontId="0" fillId="7" borderId="1" xfId="0" applyFill="1" applyBorder="1"/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2" xfId="0" applyFill="1" applyBorder="1" applyAlignment="1">
      <alignment horizontal="center"/>
    </xf>
    <xf numFmtId="0" fontId="0" fillId="8" borderId="6" xfId="0" applyFill="1" applyBorder="1"/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3" xfId="0" applyFill="1" applyBorder="1" applyAlignment="1">
      <alignment horizontal="center"/>
    </xf>
    <xf numFmtId="0" fontId="0" fillId="8" borderId="22" xfId="0" applyFill="1" applyBorder="1"/>
    <xf numFmtId="0" fontId="0" fillId="8" borderId="1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7" xfId="0" applyFill="1" applyBorder="1" applyAlignment="1">
      <alignment horizontal="center"/>
    </xf>
    <xf numFmtId="0" fontId="0" fillId="8" borderId="17" xfId="0" applyFill="1" applyBorder="1"/>
    <xf numFmtId="0" fontId="0" fillId="8" borderId="18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7" xfId="0" applyFill="1" applyBorder="1"/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/>
    <xf numFmtId="0" fontId="0" fillId="5" borderId="19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/>
    <xf numFmtId="0" fontId="0" fillId="5" borderId="16" xfId="0" applyFill="1" applyBorder="1" applyAlignment="1">
      <alignment horizontal="center"/>
    </xf>
    <xf numFmtId="0" fontId="0" fillId="5" borderId="1" xfId="0" applyFill="1" applyBorder="1"/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6" xfId="0" applyFill="1" applyBorder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CPT_green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5F8BE0-6C74-421D-85C2-8413E9F04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5A73D8-1089-4559-BF7F-CAC7F4468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2B73E88-8455-49C7-ACE5-0E9033299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DDBA82-1663-4548-BEAF-EA3558063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463963-CA80-416B-9FF5-2B566E697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E3A8941-6ED3-46AF-A9AE-A28BDC4C9A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7E3BBA2-AEB6-4A86-8488-F26F6E639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7044FED-6957-4B17-B86D-0C607126D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88F3B15-0A68-40C0-9E9A-B3D2E8A23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BED1DFA-5F6D-4C22-B719-8EB03E69F1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E174079-CEA8-46C5-92AF-3986804A4A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D485EAF-881F-442C-BCBC-F6470FC333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F7BD370-7F80-4CCB-A653-6BE23F303D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LOCA_map!$P$43:$P$55</c:f>
              <c:numCache>
                <c:formatCode>General</c:formatCode>
                <c:ptCount val="13"/>
                <c:pt idx="0">
                  <c:v>1530521.79305</c:v>
                </c:pt>
                <c:pt idx="1">
                  <c:v>1530250.54917</c:v>
                </c:pt>
                <c:pt idx="2">
                  <c:v>1529159.88534</c:v>
                </c:pt>
                <c:pt idx="3">
                  <c:v>1529952.9683999999</c:v>
                </c:pt>
                <c:pt idx="4">
                  <c:v>1529432.69713</c:v>
                </c:pt>
                <c:pt idx="5">
                  <c:v>1531903.1859500001</c:v>
                </c:pt>
                <c:pt idx="6">
                  <c:v>1532671.3878299999</c:v>
                </c:pt>
                <c:pt idx="7">
                  <c:v>1541617.85255</c:v>
                </c:pt>
                <c:pt idx="8">
                  <c:v>1539305.11439</c:v>
                </c:pt>
                <c:pt idx="9">
                  <c:v>1540622.7410200001</c:v>
                </c:pt>
                <c:pt idx="10">
                  <c:v>1536510.73875</c:v>
                </c:pt>
                <c:pt idx="11">
                  <c:v>1538965.953</c:v>
                </c:pt>
                <c:pt idx="12">
                  <c:v>1541138.38992</c:v>
                </c:pt>
              </c:numCache>
            </c:numRef>
          </c:xVal>
          <c:yVal>
            <c:numRef>
              <c:f>LOCA_map!$Q$43:$Q$55</c:f>
              <c:numCache>
                <c:formatCode>General</c:formatCode>
                <c:ptCount val="13"/>
                <c:pt idx="0">
                  <c:v>9755703.5108100008</c:v>
                </c:pt>
                <c:pt idx="1">
                  <c:v>9755972.66316</c:v>
                </c:pt>
                <c:pt idx="2">
                  <c:v>9758344.6475900002</c:v>
                </c:pt>
                <c:pt idx="3">
                  <c:v>9756348.17093</c:v>
                </c:pt>
                <c:pt idx="4">
                  <c:v>9762329.9690099992</c:v>
                </c:pt>
                <c:pt idx="5">
                  <c:v>9764802.1674799994</c:v>
                </c:pt>
                <c:pt idx="6">
                  <c:v>9765575.6724900007</c:v>
                </c:pt>
                <c:pt idx="7">
                  <c:v>9761607.0682299994</c:v>
                </c:pt>
                <c:pt idx="8">
                  <c:v>9764772.1750799995</c:v>
                </c:pt>
                <c:pt idx="9">
                  <c:v>9763299.8112300001</c:v>
                </c:pt>
                <c:pt idx="10">
                  <c:v>9753625.9303200003</c:v>
                </c:pt>
                <c:pt idx="11">
                  <c:v>9754398.7768699992</c:v>
                </c:pt>
                <c:pt idx="12">
                  <c:v>9757329.21294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LOCA_map!$M$43:$M$55</c15:f>
                <c15:dlblRangeCache>
                  <c:ptCount val="13"/>
                  <c:pt idx="0">
                    <c:v>FPUg_SW_CPT2</c:v>
                  </c:pt>
                  <c:pt idx="1">
                    <c:v>FPUg_SW_CPT3</c:v>
                  </c:pt>
                  <c:pt idx="2">
                    <c:v>FPUg_SW_CPT4</c:v>
                  </c:pt>
                  <c:pt idx="3">
                    <c:v>FPUg_SW-2_CPT1</c:v>
                  </c:pt>
                  <c:pt idx="4">
                    <c:v>FPUg_NW_CPT1</c:v>
                  </c:pt>
                  <c:pt idx="5">
                    <c:v>FPUg_NW_CPT2</c:v>
                  </c:pt>
                  <c:pt idx="6">
                    <c:v>FPUg_NW_CPT3</c:v>
                  </c:pt>
                  <c:pt idx="7">
                    <c:v>FPUg_NE_CPT</c:v>
                  </c:pt>
                  <c:pt idx="8">
                    <c:v>FPUg_NE_CPT1</c:v>
                  </c:pt>
                  <c:pt idx="9">
                    <c:v>FPUg_NE_CPT2</c:v>
                  </c:pt>
                  <c:pt idx="10">
                    <c:v>FPUg_SE_CPT1</c:v>
                  </c:pt>
                  <c:pt idx="11">
                    <c:v>FPUg_SE_CPT2</c:v>
                  </c:pt>
                  <c:pt idx="12">
                    <c:v>FPUg_SE_CPT3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0D50-4EB1-BAC1-081E3C737F15}"/>
            </c:ext>
          </c:extLst>
        </c:ser>
        <c:ser>
          <c:idx val="1"/>
          <c:order val="1"/>
          <c:tx>
            <c:v>BH_green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LOCA_map!$Y$43:$Y$46</c:f>
              <c:numCache>
                <c:formatCode>General</c:formatCode>
                <c:ptCount val="4"/>
                <c:pt idx="0">
                  <c:v>1529948.57766</c:v>
                </c:pt>
                <c:pt idx="1">
                  <c:v>1531850.1666999999</c:v>
                </c:pt>
                <c:pt idx="2">
                  <c:v>1540595.79947</c:v>
                </c:pt>
                <c:pt idx="3">
                  <c:v>1539059.31534</c:v>
                </c:pt>
              </c:numCache>
            </c:numRef>
          </c:xVal>
          <c:yVal>
            <c:numRef>
              <c:f>LOCA_map!$Z$43:$Z$46</c:f>
              <c:numCache>
                <c:formatCode>General</c:formatCode>
                <c:ptCount val="4"/>
                <c:pt idx="0">
                  <c:v>9756271.4168200009</c:v>
                </c:pt>
                <c:pt idx="1">
                  <c:v>9764748.90381</c:v>
                </c:pt>
                <c:pt idx="2">
                  <c:v>9763272.6118100006</c:v>
                </c:pt>
                <c:pt idx="3">
                  <c:v>9754308.6618900001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50-4EB1-BAC1-081E3C737F15}"/>
            </c:ext>
          </c:extLst>
        </c:ser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2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D50-4EB1-BAC1-081E3C737F15}"/>
              </c:ext>
            </c:extLst>
          </c:dPt>
          <c:xVal>
            <c:numRef>
              <c:f>LOCA_map!$AH$43:$AH$60</c:f>
              <c:numCache>
                <c:formatCode>General</c:formatCode>
                <c:ptCount val="18"/>
                <c:pt idx="0">
                  <c:v>1553959.2379699999</c:v>
                </c:pt>
                <c:pt idx="1">
                  <c:v>1550206.07586</c:v>
                </c:pt>
                <c:pt idx="2">
                  <c:v>1552980.89741</c:v>
                </c:pt>
                <c:pt idx="3">
                  <c:v>1550597.75027</c:v>
                </c:pt>
                <c:pt idx="4">
                  <c:v>1545648.6827400001</c:v>
                </c:pt>
                <c:pt idx="5">
                  <c:v>1543025.19882</c:v>
                </c:pt>
                <c:pt idx="6">
                  <c:v>1518644.51529</c:v>
                </c:pt>
                <c:pt idx="7">
                  <c:v>1527130.1348000001</c:v>
                </c:pt>
                <c:pt idx="8">
                  <c:v>1535818.97471</c:v>
                </c:pt>
                <c:pt idx="9">
                  <c:v>1515286.2483900001</c:v>
                </c:pt>
                <c:pt idx="10">
                  <c:v>1538450.04327</c:v>
                </c:pt>
                <c:pt idx="11">
                  <c:v>1551660.61888</c:v>
                </c:pt>
                <c:pt idx="12">
                  <c:v>1541551.40649</c:v>
                </c:pt>
                <c:pt idx="13">
                  <c:v>1507031.5418</c:v>
                </c:pt>
                <c:pt idx="14">
                  <c:v>1517074.85308</c:v>
                </c:pt>
                <c:pt idx="15">
                  <c:v>1517397.3773000001</c:v>
                </c:pt>
                <c:pt idx="16">
                  <c:v>1508519.48896</c:v>
                </c:pt>
                <c:pt idx="17">
                  <c:v>1529877.6178299999</c:v>
                </c:pt>
              </c:numCache>
            </c:numRef>
          </c:xVal>
          <c:yVal>
            <c:numRef>
              <c:f>LOCA_map!$AI$43:$AI$60</c:f>
              <c:numCache>
                <c:formatCode>General</c:formatCode>
                <c:ptCount val="18"/>
                <c:pt idx="0">
                  <c:v>9751589.9517800007</c:v>
                </c:pt>
                <c:pt idx="1">
                  <c:v>9756170.7172200009</c:v>
                </c:pt>
                <c:pt idx="2">
                  <c:v>9753382.3238500003</c:v>
                </c:pt>
                <c:pt idx="3">
                  <c:v>9756563.9329700004</c:v>
                </c:pt>
                <c:pt idx="4">
                  <c:v>9759982.1160899997</c:v>
                </c:pt>
                <c:pt idx="5">
                  <c:v>9761067.60671</c:v>
                </c:pt>
                <c:pt idx="6">
                  <c:v>9766788.5116000008</c:v>
                </c:pt>
                <c:pt idx="7">
                  <c:v>9765612.2347599994</c:v>
                </c:pt>
                <c:pt idx="8">
                  <c:v>9764062.0820199996</c:v>
                </c:pt>
                <c:pt idx="9">
                  <c:v>9766661.3566699997</c:v>
                </c:pt>
                <c:pt idx="10">
                  <c:v>9760207.9893299993</c:v>
                </c:pt>
                <c:pt idx="11">
                  <c:v>9754855.4055499993</c:v>
                </c:pt>
                <c:pt idx="12">
                  <c:v>9761673.93358</c:v>
                </c:pt>
                <c:pt idx="13">
                  <c:v>9764267.9710399993</c:v>
                </c:pt>
                <c:pt idx="14">
                  <c:v>9762807.0290799998</c:v>
                </c:pt>
                <c:pt idx="15">
                  <c:v>9771243.2856600005</c:v>
                </c:pt>
                <c:pt idx="16">
                  <c:v>9771989.7170800008</c:v>
                </c:pt>
                <c:pt idx="17">
                  <c:v>9756343.6122200005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D50-4EB1-BAC1-081E3C737F15}"/>
            </c:ext>
          </c:extLst>
        </c:ser>
        <c:ser>
          <c:idx val="3"/>
          <c:order val="3"/>
          <c:tx>
            <c:v>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A5513E6-3C6E-4C49-B6A4-1633226EC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561E4C-3805-48F6-AF55-08F5A8541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E42D07-B455-40DB-AAAD-5F1AFD816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53031BA-9C5F-4240-A75A-23335DFE2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76EE412-1B9E-414D-AD2A-325FBCFE96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1DA1CBA-FD7C-4663-81D5-3CD5A4A7A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LOCA_map!$AQ$43:$AQ$48</c:f>
              <c:numCache>
                <c:formatCode>General</c:formatCode>
                <c:ptCount val="6"/>
                <c:pt idx="0">
                  <c:v>1553022.4724600001</c:v>
                </c:pt>
                <c:pt idx="1">
                  <c:v>1515179.8804899999</c:v>
                </c:pt>
                <c:pt idx="2">
                  <c:v>1538378.63527</c:v>
                </c:pt>
                <c:pt idx="3">
                  <c:v>1546174.82277</c:v>
                </c:pt>
                <c:pt idx="4">
                  <c:v>1518351.2980299999</c:v>
                </c:pt>
                <c:pt idx="5">
                  <c:v>1514277.8362700001</c:v>
                </c:pt>
              </c:numCache>
            </c:numRef>
          </c:xVal>
          <c:yVal>
            <c:numRef>
              <c:f>LOCA_map!$AR$43:$AR$48</c:f>
              <c:numCache>
                <c:formatCode>General</c:formatCode>
                <c:ptCount val="6"/>
                <c:pt idx="0">
                  <c:v>9750653.9690700006</c:v>
                </c:pt>
                <c:pt idx="1">
                  <c:v>9766767.6963599995</c:v>
                </c:pt>
                <c:pt idx="2">
                  <c:v>9760138.0563999992</c:v>
                </c:pt>
                <c:pt idx="3">
                  <c:v>9760506.4454299994</c:v>
                </c:pt>
                <c:pt idx="4">
                  <c:v>9769398.8393900003</c:v>
                </c:pt>
                <c:pt idx="5">
                  <c:v>9772990.97487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LOCA_map!$AN$43:$AN$48</c15:f>
                <c15:dlblRangeCache>
                  <c:ptCount val="6"/>
                  <c:pt idx="0">
                    <c:v>DC2_PC2</c:v>
                  </c:pt>
                  <c:pt idx="1">
                    <c:v>FPUb_R_TDP_PC</c:v>
                  </c:pt>
                  <c:pt idx="2">
                    <c:v>FPUg_R_TDP_PC</c:v>
                  </c:pt>
                  <c:pt idx="3">
                    <c:v>MTD-1a</c:v>
                  </c:pt>
                  <c:pt idx="4">
                    <c:v>FPUb_NE_PC</c:v>
                  </c:pt>
                  <c:pt idx="5">
                    <c:v>FPUb_NE_PC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0D50-4EB1-BAC1-081E3C737F15}"/>
            </c:ext>
          </c:extLst>
        </c:ser>
        <c:ser>
          <c:idx val="5"/>
          <c:order val="4"/>
          <c:tx>
            <c:v>CPT_blue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84AC21B-7BEF-4FAB-996C-C18C6C3E92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F2870B-C443-4892-914B-BCF674F37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7A66E7-93AF-4CFB-AFDF-B2188061B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376420-5700-4BE1-A18F-451CD33A0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CE7277-7BF8-4DF0-A397-AF1F23DD9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BEACF4-D4DA-4451-AB0D-414B15D7E5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32F5493-FE47-44CE-A6A0-71D4820CC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830D1B9-AD9C-4E59-A90E-4618A28215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CA9FF0D-C713-41EB-A9A2-4F90F0EA2D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84C2458-163D-4ABF-9E53-18FEB364DC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39AF4D-8B29-4F4D-BC84-EABA462E9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289AD06-87CF-438E-8491-BD60D339F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3E956CD-B59A-4D21-8CA0-259410E75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LOCA_map!$P$56:$P$68</c:f>
              <c:numCache>
                <c:formatCode>General</c:formatCode>
                <c:ptCount val="13"/>
                <c:pt idx="0">
                  <c:v>1506995.9949700001</c:v>
                </c:pt>
                <c:pt idx="1">
                  <c:v>1514274.9297100001</c:v>
                </c:pt>
                <c:pt idx="2">
                  <c:v>1517014.9486700001</c:v>
                </c:pt>
                <c:pt idx="3">
                  <c:v>1518146.99544</c:v>
                </c:pt>
                <c:pt idx="4">
                  <c:v>1506307.0721199999</c:v>
                </c:pt>
                <c:pt idx="5">
                  <c:v>1512485.3002500001</c:v>
                </c:pt>
                <c:pt idx="6">
                  <c:v>1509205.02006</c:v>
                </c:pt>
                <c:pt idx="7">
                  <c:v>1506461.4481200001</c:v>
                </c:pt>
                <c:pt idx="8">
                  <c:v>1508487.3873099999</c:v>
                </c:pt>
                <c:pt idx="9">
                  <c:v>1511012.04113</c:v>
                </c:pt>
                <c:pt idx="10">
                  <c:v>1515948.6860400001</c:v>
                </c:pt>
                <c:pt idx="11">
                  <c:v>1517465.15643</c:v>
                </c:pt>
                <c:pt idx="12">
                  <c:v>1518387.2933700001</c:v>
                </c:pt>
              </c:numCache>
            </c:numRef>
          </c:xVal>
          <c:yVal>
            <c:numRef>
              <c:f>LOCA_map!$Q$56:$Q$68</c:f>
              <c:numCache>
                <c:formatCode>General</c:formatCode>
                <c:ptCount val="13"/>
                <c:pt idx="0">
                  <c:v>9764232.4162399992</c:v>
                </c:pt>
                <c:pt idx="1">
                  <c:v>9761425.5461500008</c:v>
                </c:pt>
                <c:pt idx="2">
                  <c:v>9762866.4715500008</c:v>
                </c:pt>
                <c:pt idx="3">
                  <c:v>9765209.6087599993</c:v>
                </c:pt>
                <c:pt idx="4">
                  <c:v>9765865.4448799994</c:v>
                </c:pt>
                <c:pt idx="5">
                  <c:v>9767361.1879500002</c:v>
                </c:pt>
                <c:pt idx="6">
                  <c:v>9761801.7138299998</c:v>
                </c:pt>
                <c:pt idx="7">
                  <c:v>9769178.7709299996</c:v>
                </c:pt>
                <c:pt idx="8">
                  <c:v>9772034.5339199994</c:v>
                </c:pt>
                <c:pt idx="9">
                  <c:v>9772982.8998300005</c:v>
                </c:pt>
                <c:pt idx="10">
                  <c:v>9772563.9573999997</c:v>
                </c:pt>
                <c:pt idx="11">
                  <c:v>9771295.5573800001</c:v>
                </c:pt>
                <c:pt idx="12">
                  <c:v>9769381.8640299998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LOCA_map!$M$56:$M$68</c15:f>
                <c15:dlblRangeCache>
                  <c:ptCount val="13"/>
                  <c:pt idx="0">
                    <c:v>FPUb_SW_CPT</c:v>
                  </c:pt>
                  <c:pt idx="1">
                    <c:v>FPUb_SE_CPT1</c:v>
                  </c:pt>
                  <c:pt idx="2">
                    <c:v>FPUb_SE_CPT2</c:v>
                  </c:pt>
                  <c:pt idx="3">
                    <c:v>FPUb_SE_CPT3</c:v>
                  </c:pt>
                  <c:pt idx="4">
                    <c:v>FPUb_SE_CPT1</c:v>
                  </c:pt>
                  <c:pt idx="5">
                    <c:v>FPUb_CPT</c:v>
                  </c:pt>
                  <c:pt idx="6">
                    <c:v>FPUb_SE_CPT3</c:v>
                  </c:pt>
                  <c:pt idx="7">
                    <c:v>FPUb_NW_CPT1</c:v>
                  </c:pt>
                  <c:pt idx="8">
                    <c:v>FPUb_NW_CPT2</c:v>
                  </c:pt>
                  <c:pt idx="9">
                    <c:v>FPUb_NW_CPT3</c:v>
                  </c:pt>
                  <c:pt idx="10">
                    <c:v>FPUb_NE_CPT1</c:v>
                  </c:pt>
                  <c:pt idx="11">
                    <c:v>FPUb_NE_CPT2</c:v>
                  </c:pt>
                  <c:pt idx="12">
                    <c:v>FPUb_NE_CPT3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6-0D50-4EB1-BAC1-081E3C737F15}"/>
            </c:ext>
          </c:extLst>
        </c:ser>
        <c:ser>
          <c:idx val="6"/>
          <c:order val="5"/>
          <c:tx>
            <c:v>BH_blue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LOCA_map!$Y$47:$Y$51</c:f>
              <c:numCache>
                <c:formatCode>General</c:formatCode>
                <c:ptCount val="5"/>
                <c:pt idx="0">
                  <c:v>1507067.9906299999</c:v>
                </c:pt>
                <c:pt idx="1">
                  <c:v>1508437.4005400001</c:v>
                </c:pt>
                <c:pt idx="2">
                  <c:v>1517426.0144499999</c:v>
                </c:pt>
                <c:pt idx="3">
                  <c:v>1516948.27229</c:v>
                </c:pt>
                <c:pt idx="4">
                  <c:v>1512440.9095900001</c:v>
                </c:pt>
              </c:numCache>
            </c:numRef>
          </c:xVal>
          <c:yVal>
            <c:numRef>
              <c:f>LOCA_map!$Z$47:$Z$51</c:f>
              <c:numCache>
                <c:formatCode>General</c:formatCode>
                <c:ptCount val="5"/>
                <c:pt idx="0">
                  <c:v>9764297.8793199994</c:v>
                </c:pt>
                <c:pt idx="1">
                  <c:v>9772071.1722999997</c:v>
                </c:pt>
                <c:pt idx="2">
                  <c:v>9771257.3691300005</c:v>
                </c:pt>
                <c:pt idx="3">
                  <c:v>9762932.6338199992</c:v>
                </c:pt>
                <c:pt idx="4">
                  <c:v>9767358.4615800008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D50-4EB1-BAC1-081E3C737F15}"/>
            </c:ext>
          </c:extLst>
        </c:ser>
        <c:ser>
          <c:idx val="4"/>
          <c:order val="6"/>
          <c:tx>
            <c:v>GUAD_BC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dk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7E2A825-C1C2-4064-BD7C-B19A7A9E8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DE9797-39A0-4988-9C53-CED4140E52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075AE8E-15BE-4F09-8270-A994B53B4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8A756E-6894-4567-83BF-EA0532A5FD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C197EE-269E-4A19-9303-3F73B3E5F5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8CD0F3-F5D6-4381-B2EF-4DF73DF46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FA9D0D6-535C-4A6D-84A0-B8DD77D71C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330F77-5AE9-4A25-B74D-691DBF502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416C2CB-662B-451C-A2C9-AFB33269EF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LOCA_map!$AH$61:$AH$69</c:f>
              <c:numCache>
                <c:formatCode>General</c:formatCode>
                <c:ptCount val="9"/>
                <c:pt idx="0">
                  <c:v>1497762.6547600001</c:v>
                </c:pt>
                <c:pt idx="1">
                  <c:v>1496100.4072799999</c:v>
                </c:pt>
                <c:pt idx="2">
                  <c:v>1504883.28369</c:v>
                </c:pt>
                <c:pt idx="3">
                  <c:v>1498119.0951700001</c:v>
                </c:pt>
                <c:pt idx="4">
                  <c:v>1494788.4014600001</c:v>
                </c:pt>
                <c:pt idx="5">
                  <c:v>1497418.60629</c:v>
                </c:pt>
                <c:pt idx="6">
                  <c:v>1501815.01352</c:v>
                </c:pt>
                <c:pt idx="7">
                  <c:v>1505252.7351599999</c:v>
                </c:pt>
                <c:pt idx="8">
                  <c:v>1501786.74587</c:v>
                </c:pt>
              </c:numCache>
            </c:numRef>
          </c:xVal>
          <c:yVal>
            <c:numRef>
              <c:f>LOCA_map!$AI$61:$AI$69</c:f>
              <c:numCache>
                <c:formatCode>General</c:formatCode>
                <c:ptCount val="9"/>
                <c:pt idx="0">
                  <c:v>9782245.2057000007</c:v>
                </c:pt>
                <c:pt idx="1">
                  <c:v>9778699.3057799991</c:v>
                </c:pt>
                <c:pt idx="2">
                  <c:v>9771438.0669</c:v>
                </c:pt>
                <c:pt idx="3">
                  <c:v>9773275.5280200001</c:v>
                </c:pt>
                <c:pt idx="4">
                  <c:v>9776171.2068099994</c:v>
                </c:pt>
                <c:pt idx="5">
                  <c:v>9787090.0484699998</c:v>
                </c:pt>
                <c:pt idx="6">
                  <c:v>9771688.0358700007</c:v>
                </c:pt>
                <c:pt idx="7">
                  <c:v>9778676.2372099999</c:v>
                </c:pt>
                <c:pt idx="8">
                  <c:v>9781398.1347100008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LOCA_map!$AE$61:$AE$69</c15:f>
                <c15:dlblRangeCache>
                  <c:ptCount val="9"/>
                  <c:pt idx="0">
                    <c:v>GUAD_Cuttings_BC1</c:v>
                  </c:pt>
                  <c:pt idx="1">
                    <c:v>GUAD_Cuttings_BC2</c:v>
                  </c:pt>
                  <c:pt idx="2">
                    <c:v>GUAD_BC1</c:v>
                  </c:pt>
                  <c:pt idx="3">
                    <c:v>GUAD_BC2</c:v>
                  </c:pt>
                  <c:pt idx="4">
                    <c:v>GUAD_BC4</c:v>
                  </c:pt>
                  <c:pt idx="5">
                    <c:v>GUAD_N_BC</c:v>
                  </c:pt>
                  <c:pt idx="6">
                    <c:v>GUAD_BC3</c:v>
                  </c:pt>
                  <c:pt idx="7">
                    <c:v>GUAD_BC6</c:v>
                  </c:pt>
                  <c:pt idx="8">
                    <c:v>GUAD_BC7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0D50-4EB1-BAC1-081E3C737F15}"/>
            </c:ext>
          </c:extLst>
        </c:ser>
        <c:ser>
          <c:idx val="7"/>
          <c:order val="7"/>
          <c:tx>
            <c:v>Other_BH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C3F3209-D75D-45F0-A814-AEAD990ACF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0711CD-BCE6-48F5-BA45-44C2BF51E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LOCA_map!$Y$52:$Y$53</c:f>
              <c:numCache>
                <c:formatCode>General</c:formatCode>
                <c:ptCount val="2"/>
                <c:pt idx="0">
                  <c:v>1554888.9693799999</c:v>
                </c:pt>
                <c:pt idx="1">
                  <c:v>1495454.2341199999</c:v>
                </c:pt>
              </c:numCache>
            </c:numRef>
          </c:xVal>
          <c:yVal>
            <c:numRef>
              <c:f>LOCA_map!$Z$52:$Z$53</c:f>
              <c:numCache>
                <c:formatCode>General</c:formatCode>
                <c:ptCount val="2"/>
                <c:pt idx="0">
                  <c:v>9759940.7946600001</c:v>
                </c:pt>
                <c:pt idx="1">
                  <c:v>9780475.2311799992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LOCA_map!$V$52:$V$53</c15:f>
                <c15:dlblRangeCache>
                  <c:ptCount val="2"/>
                  <c:pt idx="0">
                    <c:v>TIB_REF_SB</c:v>
                  </c:pt>
                  <c:pt idx="1">
                    <c:v>GUAD_SB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4-0D50-4EB1-BAC1-081E3C737F15}"/>
            </c:ext>
          </c:extLst>
        </c:ser>
        <c:ser>
          <c:idx val="8"/>
          <c:order val="8"/>
          <c:tx>
            <c:v>GUAD_PC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977E5CB-EB90-4656-B428-318EA07F47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9392EC-417B-4F57-B664-4AEF516BF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7AB817-3751-40E8-85E8-EF7670EBD7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D3A932-907C-418A-9127-F08786FE1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41D561-A053-4946-BDDC-0C35957590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LOCA_map!$AQ$49:$AQ$53</c:f>
              <c:numCache>
                <c:formatCode>General</c:formatCode>
                <c:ptCount val="5"/>
                <c:pt idx="0">
                  <c:v>1496102.3916799999</c:v>
                </c:pt>
                <c:pt idx="1">
                  <c:v>1501582.7881199999</c:v>
                </c:pt>
                <c:pt idx="2">
                  <c:v>1500650.12163</c:v>
                </c:pt>
                <c:pt idx="3">
                  <c:v>1501981.76816</c:v>
                </c:pt>
                <c:pt idx="4">
                  <c:v>1497403.8867299999</c:v>
                </c:pt>
              </c:numCache>
            </c:numRef>
          </c:xVal>
          <c:yVal>
            <c:numRef>
              <c:f>LOCA_map!$AR$49:$AR$53</c:f>
              <c:numCache>
                <c:formatCode>General</c:formatCode>
                <c:ptCount val="5"/>
                <c:pt idx="0">
                  <c:v>9774133.3972900007</c:v>
                </c:pt>
                <c:pt idx="1">
                  <c:v>9781400.0447799992</c:v>
                </c:pt>
                <c:pt idx="2">
                  <c:v>9775617.0917199999</c:v>
                </c:pt>
                <c:pt idx="3">
                  <c:v>9771522.5695300009</c:v>
                </c:pt>
                <c:pt idx="4">
                  <c:v>9787305.3470099997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LOCA_map!$AN$49:$AN$53</c15:f>
                <c15:dlblRangeCache>
                  <c:ptCount val="5"/>
                  <c:pt idx="0">
                    <c:v>GUAD_PC3</c:v>
                  </c:pt>
                  <c:pt idx="1">
                    <c:v>GUAD_PC2</c:v>
                  </c:pt>
                  <c:pt idx="2">
                    <c:v>Guad_PC1</c:v>
                  </c:pt>
                  <c:pt idx="3">
                    <c:v>GUAD_PC4</c:v>
                  </c:pt>
                  <c:pt idx="4">
                    <c:v>GUAD_N_PC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A-0D50-4EB1-BAC1-081E3C737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53055"/>
        <c:axId val="1298474543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LOCA_map!$C$42</c15:sqref>
                        </c15:formulaRef>
                      </c:ext>
                    </c:extLst>
                    <c:strCache>
                      <c:ptCount val="1"/>
                      <c:pt idx="0">
                        <c:v>Subsea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LOCA_map!$G$43:$G$70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1535404.632</c:v>
                      </c:pt>
                      <c:pt idx="1">
                        <c:v>1538020.24</c:v>
                      </c:pt>
                      <c:pt idx="2">
                        <c:v>1538965.953</c:v>
                      </c:pt>
                      <c:pt idx="3">
                        <c:v>1539816.0859999999</c:v>
                      </c:pt>
                      <c:pt idx="4">
                        <c:v>1541159.081</c:v>
                      </c:pt>
                      <c:pt idx="5">
                        <c:v>1540617.4750000001</c:v>
                      </c:pt>
                      <c:pt idx="6">
                        <c:v>1539922.7320000001</c:v>
                      </c:pt>
                      <c:pt idx="7">
                        <c:v>1532691.1910000001</c:v>
                      </c:pt>
                      <c:pt idx="8">
                        <c:v>1531754.551</c:v>
                      </c:pt>
                      <c:pt idx="9">
                        <c:v>1530925.284</c:v>
                      </c:pt>
                      <c:pt idx="10">
                        <c:v>1529650.2579999999</c:v>
                      </c:pt>
                      <c:pt idx="11">
                        <c:v>1530181.135</c:v>
                      </c:pt>
                      <c:pt idx="12">
                        <c:v>1530886.4129999999</c:v>
                      </c:pt>
                      <c:pt idx="13">
                        <c:v>1512500</c:v>
                      </c:pt>
                      <c:pt idx="14">
                        <c:v>1506612.7830000001</c:v>
                      </c:pt>
                      <c:pt idx="15">
                        <c:v>1507064.209</c:v>
                      </c:pt>
                      <c:pt idx="16">
                        <c:v>1507675.2050000001</c:v>
                      </c:pt>
                      <c:pt idx="17">
                        <c:v>1514571.906</c:v>
                      </c:pt>
                      <c:pt idx="18">
                        <c:v>1515545.9480000001</c:v>
                      </c:pt>
                      <c:pt idx="19">
                        <c:v>1516430.577</c:v>
                      </c:pt>
                      <c:pt idx="20">
                        <c:v>1518387.2930000001</c:v>
                      </c:pt>
                      <c:pt idx="21">
                        <c:v>1517935.787</c:v>
                      </c:pt>
                      <c:pt idx="22">
                        <c:v>1517324.67</c:v>
                      </c:pt>
                      <c:pt idx="23">
                        <c:v>1510328.166</c:v>
                      </c:pt>
                      <c:pt idx="24">
                        <c:v>1509361.6370000001</c:v>
                      </c:pt>
                      <c:pt idx="25">
                        <c:v>1508487.3870000001</c:v>
                      </c:pt>
                      <c:pt idx="26">
                        <c:v>1553980</c:v>
                      </c:pt>
                      <c:pt idx="27">
                        <c:v>1548825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LOCA_map!$H$43:$H$70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9759672.6180000007</c:v>
                      </c:pt>
                      <c:pt idx="1">
                        <c:v>9753873.4920000006</c:v>
                      </c:pt>
                      <c:pt idx="2">
                        <c:v>9754398.7770000007</c:v>
                      </c:pt>
                      <c:pt idx="3">
                        <c:v>9755069.8039999995</c:v>
                      </c:pt>
                      <c:pt idx="4">
                        <c:v>9762386.0960000008</c:v>
                      </c:pt>
                      <c:pt idx="5">
                        <c:v>9763322.6950000003</c:v>
                      </c:pt>
                      <c:pt idx="6">
                        <c:v>9764152.0480000004</c:v>
                      </c:pt>
                      <c:pt idx="7">
                        <c:v>9765426.9849999994</c:v>
                      </c:pt>
                      <c:pt idx="8">
                        <c:v>9764885.4570000004</c:v>
                      </c:pt>
                      <c:pt idx="9">
                        <c:v>9764190.5889999997</c:v>
                      </c:pt>
                      <c:pt idx="10">
                        <c:v>9756959.159</c:v>
                      </c:pt>
                      <c:pt idx="11">
                        <c:v>9756015.091</c:v>
                      </c:pt>
                      <c:pt idx="12">
                        <c:v>9755193.1099999994</c:v>
                      </c:pt>
                      <c:pt idx="13">
                        <c:v>9767210</c:v>
                      </c:pt>
                      <c:pt idx="14">
                        <c:v>9765038.1490000002</c:v>
                      </c:pt>
                      <c:pt idx="15">
                        <c:v>9764071.6490000002</c:v>
                      </c:pt>
                      <c:pt idx="16">
                        <c:v>9763197.25</c:v>
                      </c:pt>
                      <c:pt idx="17">
                        <c:v>9761287.2379999999</c:v>
                      </c:pt>
                      <c:pt idx="18">
                        <c:v>9761721.932</c:v>
                      </c:pt>
                      <c:pt idx="19">
                        <c:v>9762317.9360000007</c:v>
                      </c:pt>
                      <c:pt idx="20">
                        <c:v>9769381.8640000001</c:v>
                      </c:pt>
                      <c:pt idx="21">
                        <c:v>9770348.3579999991</c:v>
                      </c:pt>
                      <c:pt idx="22">
                        <c:v>9771222.6830000002</c:v>
                      </c:pt>
                      <c:pt idx="23">
                        <c:v>9773097.2090000007</c:v>
                      </c:pt>
                      <c:pt idx="24">
                        <c:v>9772645.7850000001</c:v>
                      </c:pt>
                      <c:pt idx="25">
                        <c:v>9772034.534</c:v>
                      </c:pt>
                      <c:pt idx="26">
                        <c:v>9751730</c:v>
                      </c:pt>
                      <c:pt idx="27">
                        <c:v>9758040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201-4D01-A016-EE2E2D9B10BA}"/>
                  </c:ext>
                </c:extLst>
              </c15:ser>
            </c15:filteredScatterSeries>
          </c:ext>
        </c:extLst>
      </c:scatterChart>
      <c:valAx>
        <c:axId val="12632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Easting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74543"/>
        <c:crosses val="autoZero"/>
        <c:crossBetween val="midCat"/>
      </c:valAx>
      <c:valAx>
        <c:axId val="1298474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Northing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53055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35572512274551"/>
          <c:y val="3.740730815679038E-2"/>
          <c:w val="9.3047448655081869E-2"/>
          <c:h val="0.40091497732452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266701</xdr:colOff>
      <xdr:row>38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AD8ED-B84D-4C6B-B0B7-E11D9587C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R116"/>
  <sheetViews>
    <sheetView tabSelected="1" topLeftCell="A49" zoomScaleNormal="100" workbookViewId="0">
      <selection activeCell="I4" sqref="I4"/>
    </sheetView>
  </sheetViews>
  <sheetFormatPr defaultRowHeight="14.5" x14ac:dyDescent="0.35"/>
  <cols>
    <col min="1" max="2" width="9.08984375" style="1"/>
    <col min="3" max="3" width="12.453125" bestFit="1" customWidth="1"/>
    <col min="4" max="4" width="17.81640625" bestFit="1" customWidth="1"/>
    <col min="5" max="5" width="13.36328125" bestFit="1" customWidth="1"/>
    <col min="6" max="6" width="10.81640625" bestFit="1" customWidth="1"/>
    <col min="7" max="7" width="13.36328125" bestFit="1" customWidth="1"/>
    <col min="8" max="8" width="13.81640625" bestFit="1" customWidth="1"/>
    <col min="9" max="9" width="13" bestFit="1" customWidth="1"/>
    <col min="10" max="10" width="15.6328125" bestFit="1" customWidth="1"/>
    <col min="11" max="11" width="10.1796875" bestFit="1" customWidth="1"/>
    <col min="12" max="12" width="11.1796875" bestFit="1" customWidth="1"/>
    <col min="13" max="13" width="13.54296875" bestFit="1" customWidth="1"/>
    <col min="14" max="14" width="15" bestFit="1" customWidth="1"/>
    <col min="15" max="15" width="16.36328125" bestFit="1" customWidth="1"/>
    <col min="16" max="16" width="16.90625" bestFit="1" customWidth="1"/>
    <col min="17" max="17" width="13.26953125" bestFit="1" customWidth="1"/>
    <col min="18" max="18" width="13.81640625" bestFit="1" customWidth="1"/>
  </cols>
  <sheetData>
    <row r="1" spans="1:18" s="1" customFormat="1" x14ac:dyDescent="0.35">
      <c r="A1" s="1" t="str" cm="1">
        <f t="array" ref="A1:A11">_xlfn.UNIQUE(C:C)</f>
        <v>count all</v>
      </c>
      <c r="C1" s="4" t="s">
        <v>120</v>
      </c>
      <c r="D1" s="1">
        <f>COUNTA(D6:D115)</f>
        <v>110</v>
      </c>
    </row>
    <row r="2" spans="1:18" s="1" customFormat="1" x14ac:dyDescent="0.35">
      <c r="A2" s="1" t="str">
        <v>count except ref</v>
      </c>
      <c r="C2" s="4" t="s">
        <v>121</v>
      </c>
      <c r="D2" s="1">
        <f>D1-COUNTIF(C6:C115,"=ref")</f>
        <v>110</v>
      </c>
    </row>
    <row r="3" spans="1:18" x14ac:dyDescent="0.35">
      <c r="A3" s="1" t="str">
        <v>LOCA_TYPE</v>
      </c>
      <c r="C3" t="s">
        <v>1</v>
      </c>
      <c r="D3" t="s">
        <v>0</v>
      </c>
      <c r="E3" t="s">
        <v>859</v>
      </c>
      <c r="F3" t="s">
        <v>856</v>
      </c>
      <c r="G3" t="s">
        <v>2</v>
      </c>
      <c r="H3" t="s">
        <v>3</v>
      </c>
      <c r="I3" t="s">
        <v>858</v>
      </c>
      <c r="J3" t="s">
        <v>857</v>
      </c>
      <c r="K3" t="str">
        <f>G3</f>
        <v>LOCA_NATE</v>
      </c>
      <c r="L3" t="str">
        <f>H3</f>
        <v>LOCA_NATN</v>
      </c>
      <c r="M3" s="15" t="s">
        <v>195</v>
      </c>
      <c r="N3" s="15" t="s">
        <v>196</v>
      </c>
      <c r="O3" s="15" t="s">
        <v>195</v>
      </c>
      <c r="P3" s="15" t="s">
        <v>196</v>
      </c>
      <c r="Q3" s="15" t="s">
        <v>195</v>
      </c>
      <c r="R3" s="15" t="s">
        <v>196</v>
      </c>
    </row>
    <row r="4" spans="1:18" x14ac:dyDescent="0.35">
      <c r="A4" s="1" t="str">
        <v>x</v>
      </c>
      <c r="C4" t="s">
        <v>4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4</v>
      </c>
      <c r="K4" t="s">
        <v>152</v>
      </c>
      <c r="L4" t="s">
        <v>152</v>
      </c>
      <c r="M4" s="15" t="s">
        <v>413</v>
      </c>
      <c r="N4" s="15" t="s">
        <v>413</v>
      </c>
      <c r="O4" s="15" t="s">
        <v>197</v>
      </c>
      <c r="P4" s="15" t="s">
        <v>197</v>
      </c>
      <c r="Q4" s="15" t="s">
        <v>414</v>
      </c>
      <c r="R4" s="15" t="s">
        <v>414</v>
      </c>
    </row>
    <row r="5" spans="1:18" s="6" customFormat="1" x14ac:dyDescent="0.35">
      <c r="A5" s="5" t="str">
        <v>LOCA_TYPE[x]</v>
      </c>
      <c r="B5" s="5"/>
      <c r="C5" s="6" t="str">
        <f>_xlfn.CONCAT(C3,"[",C4,"]")</f>
        <v>LOCA_TYPE[x]</v>
      </c>
      <c r="D5" s="6" t="str">
        <f t="shared" ref="D5:K5" si="0">_xlfn.CONCAT(D3,"[",D4,"]")</f>
        <v>LOCA_ID[x]</v>
      </c>
      <c r="E5" s="6" t="str">
        <f t="shared" si="0"/>
        <v>LOCA_DrillingDepth[ft]</v>
      </c>
      <c r="F5" s="6" t="str">
        <f t="shared" si="0"/>
        <v>LOCA_GroundLevel[ft]</v>
      </c>
      <c r="G5" s="6" t="str">
        <f t="shared" si="0"/>
        <v>LOCA_NATE[ft]</v>
      </c>
      <c r="H5" s="6" t="str">
        <f t="shared" si="0"/>
        <v>LOCA_NATN[ft]</v>
      </c>
      <c r="I5" s="6" t="str">
        <f t="shared" si="0"/>
        <v>LOCA_Source[x]</v>
      </c>
      <c r="J5" s="6" t="str">
        <f t="shared" si="0"/>
        <v>LOCA_Subarea[x]</v>
      </c>
      <c r="K5" s="6" t="str">
        <f t="shared" si="0"/>
        <v>LOCA_NATE[m]</v>
      </c>
      <c r="L5" s="6" t="str">
        <f t="shared" ref="L5" si="1">_xlfn.CONCAT(L3,"[",L4,"]")</f>
        <v>LOCA_NATN[m]</v>
      </c>
      <c r="M5" s="16" t="str">
        <f t="shared" ref="M5:R5" si="2">_xlfn.CONCAT(M3,"[",M4,"]")</f>
        <v>Lat[DMS]</v>
      </c>
      <c r="N5" s="16" t="str">
        <f>_xlfn.CONCAT(N3,"[",N4,"]")</f>
        <v>Lon[DMS]</v>
      </c>
      <c r="O5" s="16" t="str">
        <f t="shared" si="2"/>
        <v>Lat[deg]</v>
      </c>
      <c r="P5" s="16" t="str">
        <f>_xlfn.CONCAT(P3,"[",P4,"]")</f>
        <v>Lon[deg]</v>
      </c>
      <c r="Q5" s="16" t="str">
        <f>_xlfn.CONCAT(Q3,"[",Q4,"]")</f>
        <v>Lat[DD]</v>
      </c>
      <c r="R5" s="16" t="str">
        <f t="shared" si="2"/>
        <v>Lon[DD]</v>
      </c>
    </row>
    <row r="6" spans="1:18" x14ac:dyDescent="0.35">
      <c r="A6" s="1" t="str">
        <v>subsea</v>
      </c>
      <c r="C6" t="s">
        <v>190</v>
      </c>
      <c r="D6" t="s">
        <v>6</v>
      </c>
      <c r="G6" s="14">
        <v>1535404.632</v>
      </c>
      <c r="H6" s="14">
        <v>9759672.6180000007</v>
      </c>
      <c r="I6" t="s">
        <v>7</v>
      </c>
      <c r="K6" s="14">
        <f>CONVERT(G6,"ft","m")</f>
        <v>467991.33183360001</v>
      </c>
      <c r="L6" s="14">
        <f>CONVERT(H6,"ft","m")</f>
        <v>2974748.2139664004</v>
      </c>
      <c r="M6" t="s">
        <v>199</v>
      </c>
      <c r="N6" t="s">
        <v>306</v>
      </c>
      <c r="O6" t="s">
        <v>198</v>
      </c>
      <c r="P6" t="s">
        <v>631</v>
      </c>
      <c r="Q6" t="s">
        <v>415</v>
      </c>
      <c r="R6" t="s">
        <v>522</v>
      </c>
    </row>
    <row r="7" spans="1:18" x14ac:dyDescent="0.35">
      <c r="A7" s="1" t="str">
        <v>CPT</v>
      </c>
      <c r="B7" s="3">
        <f>COUNTIF(C:C,"CPT")</f>
        <v>33</v>
      </c>
      <c r="C7" t="s">
        <v>190</v>
      </c>
      <c r="D7" t="s">
        <v>8</v>
      </c>
      <c r="G7" s="14">
        <v>1538020.24</v>
      </c>
      <c r="H7" s="14">
        <v>9753873.4920000006</v>
      </c>
      <c r="I7" t="s">
        <v>7</v>
      </c>
      <c r="K7" s="14">
        <f t="shared" ref="K7:K70" si="3">CONVERT(G7,"ft","m")</f>
        <v>468788.56915200001</v>
      </c>
      <c r="L7" s="14">
        <f t="shared" ref="L7:L70" si="4">CONVERT(H7,"ft","m")</f>
        <v>2972980.6403616001</v>
      </c>
      <c r="M7" t="s">
        <v>200</v>
      </c>
      <c r="N7" t="s">
        <v>307</v>
      </c>
      <c r="O7" t="s">
        <v>738</v>
      </c>
      <c r="P7" t="s">
        <v>632</v>
      </c>
      <c r="Q7" t="s">
        <v>416</v>
      </c>
      <c r="R7" t="s">
        <v>523</v>
      </c>
    </row>
    <row r="8" spans="1:18" x14ac:dyDescent="0.35">
      <c r="A8" s="1" t="str">
        <v>BH</v>
      </c>
      <c r="B8" s="3">
        <f>COUNTIF(C:C,"BH")</f>
        <v>11</v>
      </c>
      <c r="C8" t="s">
        <v>190</v>
      </c>
      <c r="D8" t="s">
        <v>9</v>
      </c>
      <c r="G8" s="14">
        <v>1538965.953</v>
      </c>
      <c r="H8" s="14">
        <v>9754398.7770000007</v>
      </c>
      <c r="I8" t="s">
        <v>7</v>
      </c>
      <c r="K8" s="14">
        <f t="shared" si="3"/>
        <v>469076.82247439999</v>
      </c>
      <c r="L8" s="14">
        <f t="shared" si="4"/>
        <v>2973140.7472296003</v>
      </c>
      <c r="M8" t="s">
        <v>201</v>
      </c>
      <c r="N8" t="s">
        <v>308</v>
      </c>
      <c r="O8" t="s">
        <v>739</v>
      </c>
      <c r="P8" t="s">
        <v>633</v>
      </c>
      <c r="Q8" t="s">
        <v>417</v>
      </c>
      <c r="R8" t="s">
        <v>524</v>
      </c>
    </row>
    <row r="9" spans="1:18" x14ac:dyDescent="0.35">
      <c r="A9" s="1" t="str">
        <v>PC</v>
      </c>
      <c r="B9" s="3">
        <f>COUNTIF(C:C,"PC")</f>
        <v>11</v>
      </c>
      <c r="C9" t="s">
        <v>190</v>
      </c>
      <c r="D9" t="s">
        <v>10</v>
      </c>
      <c r="G9" s="14">
        <v>1539816.0859999999</v>
      </c>
      <c r="H9" s="14">
        <v>9755069.8039999995</v>
      </c>
      <c r="I9" t="s">
        <v>7</v>
      </c>
      <c r="K9" s="14">
        <f t="shared" si="3"/>
        <v>469335.94301280001</v>
      </c>
      <c r="L9" s="14">
        <f t="shared" si="4"/>
        <v>2973345.2762592002</v>
      </c>
      <c r="M9" t="s">
        <v>202</v>
      </c>
      <c r="N9" t="s">
        <v>309</v>
      </c>
      <c r="O9" t="s">
        <v>740</v>
      </c>
      <c r="P9" t="s">
        <v>634</v>
      </c>
      <c r="Q9" t="s">
        <v>418</v>
      </c>
      <c r="R9" t="s">
        <v>525</v>
      </c>
    </row>
    <row r="10" spans="1:18" x14ac:dyDescent="0.35">
      <c r="A10" s="1" t="str">
        <v>BC</v>
      </c>
      <c r="B10" s="3">
        <f>COUNTIF(C:C,"BC")</f>
        <v>27</v>
      </c>
      <c r="C10" t="s">
        <v>190</v>
      </c>
      <c r="D10" t="s">
        <v>11</v>
      </c>
      <c r="G10" s="14">
        <v>1541159.081</v>
      </c>
      <c r="H10" s="14">
        <v>9762386.0960000008</v>
      </c>
      <c r="I10" t="s">
        <v>7</v>
      </c>
      <c r="K10" s="14">
        <f t="shared" si="3"/>
        <v>469745.28788880003</v>
      </c>
      <c r="L10" s="14">
        <f t="shared" si="4"/>
        <v>2975575.2820608006</v>
      </c>
      <c r="M10" t="s">
        <v>203</v>
      </c>
      <c r="N10" t="s">
        <v>310</v>
      </c>
      <c r="O10" t="s">
        <v>741</v>
      </c>
      <c r="P10" t="s">
        <v>635</v>
      </c>
      <c r="Q10" t="s">
        <v>419</v>
      </c>
      <c r="R10" t="s">
        <v>526</v>
      </c>
    </row>
    <row r="11" spans="1:18" x14ac:dyDescent="0.35">
      <c r="A11" s="1">
        <v>0</v>
      </c>
      <c r="C11" t="s">
        <v>190</v>
      </c>
      <c r="D11" t="s">
        <v>12</v>
      </c>
      <c r="G11" s="14">
        <v>1540617.4750000001</v>
      </c>
      <c r="H11" s="14">
        <v>9763322.6950000003</v>
      </c>
      <c r="I11" t="s">
        <v>7</v>
      </c>
      <c r="K11" s="14">
        <f t="shared" si="3"/>
        <v>469580.20637999999</v>
      </c>
      <c r="L11" s="14">
        <f t="shared" si="4"/>
        <v>2975860.7574359998</v>
      </c>
      <c r="M11" t="s">
        <v>204</v>
      </c>
      <c r="N11" t="s">
        <v>311</v>
      </c>
      <c r="O11" t="s">
        <v>742</v>
      </c>
      <c r="P11" t="s">
        <v>636</v>
      </c>
      <c r="Q11" t="s">
        <v>420</v>
      </c>
      <c r="R11" t="s">
        <v>527</v>
      </c>
    </row>
    <row r="12" spans="1:18" x14ac:dyDescent="0.35">
      <c r="C12" t="s">
        <v>190</v>
      </c>
      <c r="D12" t="s">
        <v>13</v>
      </c>
      <c r="G12" s="14">
        <v>1539922.7320000001</v>
      </c>
      <c r="H12" s="14">
        <v>9764152.0480000004</v>
      </c>
      <c r="I12" t="s">
        <v>7</v>
      </c>
      <c r="K12" s="14">
        <f t="shared" si="3"/>
        <v>469368.4487136</v>
      </c>
      <c r="L12" s="14">
        <f t="shared" si="4"/>
        <v>2976113.5442304001</v>
      </c>
      <c r="M12" t="s">
        <v>205</v>
      </c>
      <c r="N12" t="s">
        <v>312</v>
      </c>
      <c r="O12" t="s">
        <v>743</v>
      </c>
      <c r="P12" t="s">
        <v>637</v>
      </c>
      <c r="Q12" t="s">
        <v>421</v>
      </c>
      <c r="R12" t="s">
        <v>528</v>
      </c>
    </row>
    <row r="13" spans="1:18" x14ac:dyDescent="0.35">
      <c r="C13" t="s">
        <v>190</v>
      </c>
      <c r="D13" t="s">
        <v>14</v>
      </c>
      <c r="G13" s="14">
        <v>1532691.1910000001</v>
      </c>
      <c r="H13" s="14">
        <v>9765426.9849999994</v>
      </c>
      <c r="I13" t="s">
        <v>7</v>
      </c>
      <c r="K13" s="14">
        <f t="shared" si="3"/>
        <v>467164.27501679998</v>
      </c>
      <c r="L13" s="14">
        <f t="shared" si="4"/>
        <v>2976502.1450280002</v>
      </c>
      <c r="M13" t="s">
        <v>206</v>
      </c>
      <c r="N13" t="s">
        <v>313</v>
      </c>
      <c r="O13" t="s">
        <v>744</v>
      </c>
      <c r="P13" t="s">
        <v>638</v>
      </c>
      <c r="Q13" t="s">
        <v>422</v>
      </c>
      <c r="R13" t="s">
        <v>529</v>
      </c>
    </row>
    <row r="14" spans="1:18" x14ac:dyDescent="0.35">
      <c r="C14" t="s">
        <v>190</v>
      </c>
      <c r="D14" t="s">
        <v>15</v>
      </c>
      <c r="G14" s="14">
        <v>1531754.551</v>
      </c>
      <c r="H14" s="14">
        <v>9764885.4570000004</v>
      </c>
      <c r="I14" t="s">
        <v>7</v>
      </c>
      <c r="K14" s="14">
        <f t="shared" si="3"/>
        <v>466878.78714480001</v>
      </c>
      <c r="L14" s="14">
        <f t="shared" si="4"/>
        <v>2976337.0872936002</v>
      </c>
      <c r="M14" t="s">
        <v>207</v>
      </c>
      <c r="N14" t="s">
        <v>314</v>
      </c>
      <c r="O14" t="s">
        <v>745</v>
      </c>
      <c r="P14" t="s">
        <v>639</v>
      </c>
      <c r="Q14" t="s">
        <v>423</v>
      </c>
      <c r="R14" t="s">
        <v>530</v>
      </c>
    </row>
    <row r="15" spans="1:18" x14ac:dyDescent="0.35">
      <c r="C15" t="s">
        <v>190</v>
      </c>
      <c r="D15" t="s">
        <v>16</v>
      </c>
      <c r="G15" s="14">
        <v>1530925.284</v>
      </c>
      <c r="H15" s="14">
        <v>9764190.5889999997</v>
      </c>
      <c r="I15" t="s">
        <v>7</v>
      </c>
      <c r="K15" s="14">
        <f t="shared" si="3"/>
        <v>466626.02656319999</v>
      </c>
      <c r="L15" s="14">
        <f t="shared" si="4"/>
        <v>2976125.2915272</v>
      </c>
      <c r="M15" t="s">
        <v>208</v>
      </c>
      <c r="N15" t="s">
        <v>315</v>
      </c>
      <c r="O15" t="s">
        <v>746</v>
      </c>
      <c r="P15" t="s">
        <v>640</v>
      </c>
      <c r="Q15" t="s">
        <v>424</v>
      </c>
      <c r="R15" t="s">
        <v>531</v>
      </c>
    </row>
    <row r="16" spans="1:18" x14ac:dyDescent="0.35">
      <c r="A16" s="1" t="s">
        <v>122</v>
      </c>
      <c r="B16" s="1">
        <f>COUNTIF(J:J,A16)</f>
        <v>20</v>
      </c>
      <c r="C16" t="s">
        <v>190</v>
      </c>
      <c r="D16" t="s">
        <v>17</v>
      </c>
      <c r="G16" s="14">
        <v>1529650.2579999999</v>
      </c>
      <c r="H16" s="14">
        <v>9756959.159</v>
      </c>
      <c r="I16" t="s">
        <v>7</v>
      </c>
      <c r="K16" s="14">
        <f t="shared" si="3"/>
        <v>466237.39863840002</v>
      </c>
      <c r="L16" s="14">
        <f t="shared" si="4"/>
        <v>2973921.1516632</v>
      </c>
      <c r="M16" t="s">
        <v>209</v>
      </c>
      <c r="N16" t="s">
        <v>316</v>
      </c>
      <c r="O16" t="s">
        <v>747</v>
      </c>
      <c r="P16" t="s">
        <v>641</v>
      </c>
      <c r="Q16" t="s">
        <v>425</v>
      </c>
      <c r="R16" t="s">
        <v>532</v>
      </c>
    </row>
    <row r="17" spans="1:18" x14ac:dyDescent="0.35">
      <c r="A17" s="1" t="s">
        <v>123</v>
      </c>
      <c r="B17" s="1">
        <f>COUNTIF(J:J,A17)</f>
        <v>26</v>
      </c>
      <c r="C17" t="s">
        <v>190</v>
      </c>
      <c r="D17" t="s">
        <v>18</v>
      </c>
      <c r="G17" s="14">
        <v>1530181.135</v>
      </c>
      <c r="H17" s="14">
        <v>9756015.091</v>
      </c>
      <c r="I17" t="s">
        <v>7</v>
      </c>
      <c r="K17" s="14">
        <f t="shared" si="3"/>
        <v>466399.20994799997</v>
      </c>
      <c r="L17" s="14">
        <f t="shared" si="4"/>
        <v>2973633.3997368002</v>
      </c>
      <c r="M17" t="s">
        <v>210</v>
      </c>
      <c r="N17" t="s">
        <v>317</v>
      </c>
      <c r="O17" t="s">
        <v>748</v>
      </c>
      <c r="P17" t="s">
        <v>642</v>
      </c>
      <c r="Q17" t="s">
        <v>426</v>
      </c>
      <c r="R17" t="s">
        <v>533</v>
      </c>
    </row>
    <row r="18" spans="1:18" x14ac:dyDescent="0.35">
      <c r="A18" s="1" t="s">
        <v>124</v>
      </c>
      <c r="B18" s="1">
        <f>COUNTIF(J:J,A18)</f>
        <v>19</v>
      </c>
      <c r="C18" t="s">
        <v>190</v>
      </c>
      <c r="D18" t="s">
        <v>19</v>
      </c>
      <c r="G18" s="14">
        <v>1530886.4129999999</v>
      </c>
      <c r="H18" s="14">
        <v>9755193.1099999994</v>
      </c>
      <c r="I18" t="s">
        <v>7</v>
      </c>
      <c r="K18" s="14">
        <f t="shared" si="3"/>
        <v>466614.17868239997</v>
      </c>
      <c r="L18" s="14">
        <f t="shared" si="4"/>
        <v>2973382.8599279998</v>
      </c>
      <c r="M18" t="s">
        <v>211</v>
      </c>
      <c r="N18" t="s">
        <v>318</v>
      </c>
      <c r="O18" t="s">
        <v>749</v>
      </c>
      <c r="P18" t="s">
        <v>643</v>
      </c>
      <c r="Q18" t="s">
        <v>427</v>
      </c>
      <c r="R18" t="s">
        <v>534</v>
      </c>
    </row>
    <row r="19" spans="1:18" x14ac:dyDescent="0.35">
      <c r="C19" t="s">
        <v>190</v>
      </c>
      <c r="D19" t="s">
        <v>20</v>
      </c>
      <c r="G19" s="14">
        <v>1512500</v>
      </c>
      <c r="H19" s="14">
        <v>9767210</v>
      </c>
      <c r="I19" t="s">
        <v>7</v>
      </c>
      <c r="K19" s="14">
        <f t="shared" si="3"/>
        <v>461010</v>
      </c>
      <c r="L19" s="14">
        <f t="shared" si="4"/>
        <v>2977045.608</v>
      </c>
      <c r="M19" t="s">
        <v>212</v>
      </c>
      <c r="N19" t="s">
        <v>319</v>
      </c>
      <c r="O19" t="s">
        <v>750</v>
      </c>
      <c r="P19" t="s">
        <v>644</v>
      </c>
      <c r="Q19" t="s">
        <v>428</v>
      </c>
      <c r="R19" t="s">
        <v>535</v>
      </c>
    </row>
    <row r="20" spans="1:18" x14ac:dyDescent="0.35">
      <c r="C20" t="s">
        <v>190</v>
      </c>
      <c r="D20" t="s">
        <v>21</v>
      </c>
      <c r="G20" s="14">
        <v>1506612.7830000001</v>
      </c>
      <c r="H20" s="14">
        <v>9765038.1490000002</v>
      </c>
      <c r="I20" t="s">
        <v>7</v>
      </c>
      <c r="K20" s="14">
        <f t="shared" si="3"/>
        <v>459215.57625839999</v>
      </c>
      <c r="L20" s="14">
        <f t="shared" si="4"/>
        <v>2976383.6278152</v>
      </c>
      <c r="M20" t="s">
        <v>213</v>
      </c>
      <c r="N20" t="s">
        <v>320</v>
      </c>
      <c r="O20" t="s">
        <v>751</v>
      </c>
      <c r="P20" t="s">
        <v>645</v>
      </c>
      <c r="Q20" t="s">
        <v>429</v>
      </c>
      <c r="R20" t="s">
        <v>536</v>
      </c>
    </row>
    <row r="21" spans="1:18" x14ac:dyDescent="0.35">
      <c r="C21" t="s">
        <v>190</v>
      </c>
      <c r="D21" t="s">
        <v>22</v>
      </c>
      <c r="G21" s="14">
        <v>1507064.209</v>
      </c>
      <c r="H21" s="14">
        <v>9764071.6490000002</v>
      </c>
      <c r="I21" t="s">
        <v>7</v>
      </c>
      <c r="K21" s="14">
        <f t="shared" si="3"/>
        <v>459353.17090319999</v>
      </c>
      <c r="L21" s="14">
        <f t="shared" si="4"/>
        <v>2976089.0386152002</v>
      </c>
      <c r="M21" t="s">
        <v>214</v>
      </c>
      <c r="N21" t="s">
        <v>321</v>
      </c>
      <c r="O21" t="s">
        <v>752</v>
      </c>
      <c r="P21" t="s">
        <v>646</v>
      </c>
      <c r="Q21" t="s">
        <v>430</v>
      </c>
      <c r="R21" t="s">
        <v>537</v>
      </c>
    </row>
    <row r="22" spans="1:18" x14ac:dyDescent="0.35">
      <c r="C22" t="s">
        <v>190</v>
      </c>
      <c r="D22" t="s">
        <v>23</v>
      </c>
      <c r="G22" s="14">
        <v>1507675.2050000001</v>
      </c>
      <c r="H22" s="14">
        <v>9763197.25</v>
      </c>
      <c r="I22" t="s">
        <v>7</v>
      </c>
      <c r="K22" s="14">
        <f t="shared" si="3"/>
        <v>459539.40248400002</v>
      </c>
      <c r="L22" s="14">
        <f t="shared" si="4"/>
        <v>2975822.5218000002</v>
      </c>
      <c r="M22" t="s">
        <v>215</v>
      </c>
      <c r="N22" t="s">
        <v>322</v>
      </c>
      <c r="O22" t="s">
        <v>753</v>
      </c>
      <c r="P22" t="s">
        <v>647</v>
      </c>
      <c r="Q22" t="s">
        <v>431</v>
      </c>
      <c r="R22" t="s">
        <v>538</v>
      </c>
    </row>
    <row r="23" spans="1:18" x14ac:dyDescent="0.35">
      <c r="C23" t="s">
        <v>190</v>
      </c>
      <c r="D23" t="s">
        <v>24</v>
      </c>
      <c r="G23" s="14">
        <v>1514571.906</v>
      </c>
      <c r="H23" s="14">
        <v>9761287.2379999999</v>
      </c>
      <c r="I23" t="s">
        <v>7</v>
      </c>
      <c r="K23" s="14">
        <f t="shared" si="3"/>
        <v>461641.51694880001</v>
      </c>
      <c r="L23" s="14">
        <f t="shared" si="4"/>
        <v>2975240.3501423998</v>
      </c>
      <c r="M23" t="s">
        <v>216</v>
      </c>
      <c r="N23" t="s">
        <v>323</v>
      </c>
      <c r="O23" t="s">
        <v>754</v>
      </c>
      <c r="P23" t="s">
        <v>648</v>
      </c>
      <c r="Q23" t="s">
        <v>432</v>
      </c>
      <c r="R23" t="s">
        <v>539</v>
      </c>
    </row>
    <row r="24" spans="1:18" x14ac:dyDescent="0.35">
      <c r="C24" t="s">
        <v>190</v>
      </c>
      <c r="D24" t="s">
        <v>25</v>
      </c>
      <c r="G24" s="14">
        <v>1515545.9480000001</v>
      </c>
      <c r="H24" s="14">
        <v>9761721.932</v>
      </c>
      <c r="I24" t="s">
        <v>7</v>
      </c>
      <c r="K24" s="14">
        <f t="shared" si="3"/>
        <v>461938.4049504</v>
      </c>
      <c r="L24" s="14">
        <f t="shared" si="4"/>
        <v>2975372.8448736002</v>
      </c>
      <c r="M24" t="s">
        <v>217</v>
      </c>
      <c r="N24" t="s">
        <v>324</v>
      </c>
      <c r="O24" t="s">
        <v>755</v>
      </c>
      <c r="P24" t="s">
        <v>649</v>
      </c>
      <c r="Q24" t="s">
        <v>433</v>
      </c>
      <c r="R24" t="s">
        <v>540</v>
      </c>
    </row>
    <row r="25" spans="1:18" x14ac:dyDescent="0.35">
      <c r="C25" t="s">
        <v>190</v>
      </c>
      <c r="D25" t="s">
        <v>26</v>
      </c>
      <c r="G25" s="14">
        <v>1516430.577</v>
      </c>
      <c r="H25" s="14">
        <v>9762317.9360000007</v>
      </c>
      <c r="I25" t="s">
        <v>7</v>
      </c>
      <c r="K25" s="14">
        <f t="shared" si="3"/>
        <v>462208.03986959998</v>
      </c>
      <c r="L25" s="14">
        <f t="shared" si="4"/>
        <v>2975554.5068928003</v>
      </c>
      <c r="M25" t="s">
        <v>218</v>
      </c>
      <c r="N25" t="s">
        <v>325</v>
      </c>
      <c r="O25" t="s">
        <v>756</v>
      </c>
      <c r="P25" t="s">
        <v>650</v>
      </c>
      <c r="Q25" t="s">
        <v>434</v>
      </c>
      <c r="R25" t="s">
        <v>541</v>
      </c>
    </row>
    <row r="26" spans="1:18" x14ac:dyDescent="0.35">
      <c r="C26" t="s">
        <v>190</v>
      </c>
      <c r="D26" t="s">
        <v>27</v>
      </c>
      <c r="G26" s="14">
        <v>1518387.2930000001</v>
      </c>
      <c r="H26" s="14">
        <v>9769381.8640000001</v>
      </c>
      <c r="I26" t="s">
        <v>7</v>
      </c>
      <c r="K26" s="14">
        <f t="shared" si="3"/>
        <v>462804.44690639997</v>
      </c>
      <c r="L26" s="14">
        <f t="shared" si="4"/>
        <v>2977707.5921471999</v>
      </c>
      <c r="M26" t="s">
        <v>219</v>
      </c>
      <c r="N26" t="s">
        <v>326</v>
      </c>
      <c r="O26" t="s">
        <v>757</v>
      </c>
      <c r="P26" t="s">
        <v>651</v>
      </c>
      <c r="Q26" t="s">
        <v>435</v>
      </c>
      <c r="R26" t="s">
        <v>542</v>
      </c>
    </row>
    <row r="27" spans="1:18" x14ac:dyDescent="0.35">
      <c r="C27" t="s">
        <v>190</v>
      </c>
      <c r="D27" t="s">
        <v>28</v>
      </c>
      <c r="G27" s="14">
        <v>1517935.787</v>
      </c>
      <c r="H27" s="14">
        <v>9770348.3579999991</v>
      </c>
      <c r="I27" t="s">
        <v>7</v>
      </c>
      <c r="K27" s="14">
        <f t="shared" si="3"/>
        <v>462666.82787759998</v>
      </c>
      <c r="L27" s="14">
        <f t="shared" si="4"/>
        <v>2978002.1795183998</v>
      </c>
      <c r="M27" t="s">
        <v>220</v>
      </c>
      <c r="N27" t="s">
        <v>327</v>
      </c>
      <c r="O27" t="s">
        <v>758</v>
      </c>
      <c r="P27" t="s">
        <v>652</v>
      </c>
      <c r="Q27" t="s">
        <v>436</v>
      </c>
      <c r="R27" t="s">
        <v>543</v>
      </c>
    </row>
    <row r="28" spans="1:18" x14ac:dyDescent="0.35">
      <c r="C28" t="s">
        <v>190</v>
      </c>
      <c r="D28" t="s">
        <v>29</v>
      </c>
      <c r="G28" s="14">
        <v>1517324.67</v>
      </c>
      <c r="H28" s="14">
        <v>9771222.6830000002</v>
      </c>
      <c r="I28" t="s">
        <v>7</v>
      </c>
      <c r="K28" s="14">
        <f t="shared" si="3"/>
        <v>462480.55941599997</v>
      </c>
      <c r="L28" s="14">
        <f t="shared" si="4"/>
        <v>2978268.6737783998</v>
      </c>
      <c r="M28" t="s">
        <v>221</v>
      </c>
      <c r="N28" t="s">
        <v>328</v>
      </c>
      <c r="O28" t="s">
        <v>759</v>
      </c>
      <c r="P28" t="s">
        <v>653</v>
      </c>
      <c r="Q28" t="s">
        <v>437</v>
      </c>
      <c r="R28" t="s">
        <v>544</v>
      </c>
    </row>
    <row r="29" spans="1:18" x14ac:dyDescent="0.35">
      <c r="C29" t="s">
        <v>190</v>
      </c>
      <c r="D29" t="s">
        <v>30</v>
      </c>
      <c r="G29" s="14">
        <v>1510328.166</v>
      </c>
      <c r="H29" s="14">
        <v>9773097.2090000007</v>
      </c>
      <c r="I29" t="s">
        <v>7</v>
      </c>
      <c r="K29" s="14">
        <f t="shared" si="3"/>
        <v>460348.0249968</v>
      </c>
      <c r="L29" s="14">
        <f t="shared" si="4"/>
        <v>2978840.0293032005</v>
      </c>
      <c r="M29" t="s">
        <v>222</v>
      </c>
      <c r="N29" t="s">
        <v>329</v>
      </c>
      <c r="O29" t="s">
        <v>760</v>
      </c>
      <c r="P29" t="s">
        <v>654</v>
      </c>
      <c r="Q29" t="s">
        <v>438</v>
      </c>
      <c r="R29" t="s">
        <v>545</v>
      </c>
    </row>
    <row r="30" spans="1:18" x14ac:dyDescent="0.35">
      <c r="C30" t="s">
        <v>190</v>
      </c>
      <c r="D30" t="s">
        <v>31</v>
      </c>
      <c r="G30" s="14">
        <v>1509361.6370000001</v>
      </c>
      <c r="H30" s="14">
        <v>9772645.7850000001</v>
      </c>
      <c r="I30" t="s">
        <v>7</v>
      </c>
      <c r="K30" s="14">
        <f t="shared" si="3"/>
        <v>460053.42695759999</v>
      </c>
      <c r="L30" s="14">
        <f t="shared" si="4"/>
        <v>2978702.4352679998</v>
      </c>
      <c r="M30" t="s">
        <v>223</v>
      </c>
      <c r="N30" t="s">
        <v>330</v>
      </c>
      <c r="O30" t="s">
        <v>761</v>
      </c>
      <c r="P30" t="s">
        <v>655</v>
      </c>
      <c r="Q30" t="s">
        <v>439</v>
      </c>
      <c r="R30" t="s">
        <v>546</v>
      </c>
    </row>
    <row r="31" spans="1:18" x14ac:dyDescent="0.35">
      <c r="C31" t="s">
        <v>190</v>
      </c>
      <c r="D31" t="s">
        <v>32</v>
      </c>
      <c r="G31" s="14">
        <v>1508487.3870000001</v>
      </c>
      <c r="H31" s="14">
        <v>9772034.534</v>
      </c>
      <c r="I31" t="s">
        <v>7</v>
      </c>
      <c r="K31" s="14">
        <f t="shared" si="3"/>
        <v>459786.95555760001</v>
      </c>
      <c r="L31" s="14">
        <f t="shared" si="4"/>
        <v>2978516.1259631999</v>
      </c>
      <c r="M31" t="s">
        <v>224</v>
      </c>
      <c r="N31" t="s">
        <v>331</v>
      </c>
      <c r="O31" t="s">
        <v>762</v>
      </c>
      <c r="P31" t="s">
        <v>656</v>
      </c>
      <c r="Q31" t="s">
        <v>440</v>
      </c>
      <c r="R31" t="s">
        <v>547</v>
      </c>
    </row>
    <row r="32" spans="1:18" x14ac:dyDescent="0.35">
      <c r="C32" t="s">
        <v>190</v>
      </c>
      <c r="D32" t="s">
        <v>33</v>
      </c>
      <c r="G32" s="14">
        <v>1553980</v>
      </c>
      <c r="H32" s="14">
        <v>9751730</v>
      </c>
      <c r="I32" t="s">
        <v>7</v>
      </c>
      <c r="K32" s="14">
        <f t="shared" si="3"/>
        <v>473653.10399999999</v>
      </c>
      <c r="L32" s="14">
        <f t="shared" si="4"/>
        <v>2972327.304</v>
      </c>
      <c r="M32" t="s">
        <v>225</v>
      </c>
      <c r="N32" t="s">
        <v>332</v>
      </c>
      <c r="O32" t="s">
        <v>763</v>
      </c>
      <c r="P32" t="s">
        <v>657</v>
      </c>
      <c r="Q32" t="s">
        <v>441</v>
      </c>
      <c r="R32" t="s">
        <v>548</v>
      </c>
    </row>
    <row r="33" spans="3:18" x14ac:dyDescent="0.35">
      <c r="C33" t="s">
        <v>190</v>
      </c>
      <c r="D33" t="s">
        <v>34</v>
      </c>
      <c r="G33" s="14">
        <v>1548825</v>
      </c>
      <c r="H33" s="14">
        <v>9758040</v>
      </c>
      <c r="I33" t="s">
        <v>7</v>
      </c>
      <c r="K33" s="14">
        <f t="shared" si="3"/>
        <v>472081.86</v>
      </c>
      <c r="L33" s="14">
        <f t="shared" si="4"/>
        <v>2974250.5920000002</v>
      </c>
      <c r="M33" t="s">
        <v>226</v>
      </c>
      <c r="N33" t="s">
        <v>333</v>
      </c>
      <c r="O33" t="s">
        <v>764</v>
      </c>
      <c r="P33" t="s">
        <v>658</v>
      </c>
      <c r="Q33" t="s">
        <v>442</v>
      </c>
      <c r="R33" t="s">
        <v>549</v>
      </c>
    </row>
    <row r="34" spans="3:18" x14ac:dyDescent="0.35">
      <c r="C34" t="s">
        <v>36</v>
      </c>
      <c r="D34" t="s">
        <v>35</v>
      </c>
      <c r="G34" s="14">
        <v>1530521.79305</v>
      </c>
      <c r="H34" s="14">
        <v>9755703.5108100008</v>
      </c>
      <c r="I34" t="s">
        <v>37</v>
      </c>
      <c r="J34" t="str">
        <f t="shared" ref="I34:J70" si="5">IF(LEFT(D34,4)="FPUg","Green",IF(LEFT(D34,4)="FPUb","Blue",IF(LEFT(D34,2)="DC","DC",IF(LEFT(D34,4)="GUAD","GUAD","NA"))))</f>
        <v>Green</v>
      </c>
      <c r="K34" s="14">
        <f t="shared" si="3"/>
        <v>466503.04252164002</v>
      </c>
      <c r="L34" s="14">
        <f t="shared" si="4"/>
        <v>2973538.4300948884</v>
      </c>
      <c r="M34" t="s">
        <v>227</v>
      </c>
      <c r="N34" t="s">
        <v>334</v>
      </c>
      <c r="O34" t="s">
        <v>765</v>
      </c>
      <c r="P34" t="s">
        <v>659</v>
      </c>
      <c r="Q34" t="s">
        <v>443</v>
      </c>
      <c r="R34" t="s">
        <v>550</v>
      </c>
    </row>
    <row r="35" spans="3:18" x14ac:dyDescent="0.35">
      <c r="C35" t="s">
        <v>36</v>
      </c>
      <c r="D35" t="s">
        <v>38</v>
      </c>
      <c r="G35" s="14">
        <v>1530250.54917</v>
      </c>
      <c r="H35" s="14">
        <v>9755972.66316</v>
      </c>
      <c r="I35" t="s">
        <v>37</v>
      </c>
      <c r="J35" t="str">
        <f t="shared" si="5"/>
        <v>Green</v>
      </c>
      <c r="K35" s="14">
        <f t="shared" si="3"/>
        <v>466420.36738701601</v>
      </c>
      <c r="L35" s="14">
        <f t="shared" si="4"/>
        <v>2973620.467731168</v>
      </c>
      <c r="M35" t="s">
        <v>228</v>
      </c>
      <c r="N35" t="s">
        <v>335</v>
      </c>
      <c r="O35" t="s">
        <v>766</v>
      </c>
      <c r="P35" t="s">
        <v>660</v>
      </c>
      <c r="Q35" t="s">
        <v>444</v>
      </c>
      <c r="R35" t="s">
        <v>551</v>
      </c>
    </row>
    <row r="36" spans="3:18" x14ac:dyDescent="0.35">
      <c r="C36" t="s">
        <v>36</v>
      </c>
      <c r="D36" t="s">
        <v>39</v>
      </c>
      <c r="G36" s="14">
        <v>1529159.88534</v>
      </c>
      <c r="H36" s="14">
        <v>9758344.6475900002</v>
      </c>
      <c r="I36" t="s">
        <v>37</v>
      </c>
      <c r="J36" t="str">
        <f t="shared" si="5"/>
        <v>Green</v>
      </c>
      <c r="K36" s="14">
        <f t="shared" si="3"/>
        <v>466087.93305163202</v>
      </c>
      <c r="L36" s="14">
        <f t="shared" si="4"/>
        <v>2974343.448585432</v>
      </c>
      <c r="M36" t="s">
        <v>229</v>
      </c>
      <c r="N36" t="s">
        <v>336</v>
      </c>
      <c r="O36" t="s">
        <v>767</v>
      </c>
      <c r="P36" t="s">
        <v>661</v>
      </c>
      <c r="Q36" t="s">
        <v>445</v>
      </c>
      <c r="R36" t="s">
        <v>552</v>
      </c>
    </row>
    <row r="37" spans="3:18" x14ac:dyDescent="0.35">
      <c r="C37" t="s">
        <v>36</v>
      </c>
      <c r="D37" t="s">
        <v>40</v>
      </c>
      <c r="G37" s="14">
        <v>1529952.9683999999</v>
      </c>
      <c r="H37" s="14">
        <v>9756348.17093</v>
      </c>
      <c r="I37" t="s">
        <v>37</v>
      </c>
      <c r="J37" t="str">
        <f t="shared" si="5"/>
        <v>Green</v>
      </c>
      <c r="K37" s="14">
        <f t="shared" si="3"/>
        <v>466329.66476831998</v>
      </c>
      <c r="L37" s="14">
        <f t="shared" si="4"/>
        <v>2973734.9224994639</v>
      </c>
      <c r="M37" t="s">
        <v>230</v>
      </c>
      <c r="N37" t="s">
        <v>337</v>
      </c>
      <c r="O37" t="s">
        <v>768</v>
      </c>
      <c r="P37" t="s">
        <v>662</v>
      </c>
      <c r="Q37" t="s">
        <v>446</v>
      </c>
      <c r="R37" t="s">
        <v>553</v>
      </c>
    </row>
    <row r="38" spans="3:18" x14ac:dyDescent="0.35">
      <c r="C38" t="s">
        <v>36</v>
      </c>
      <c r="D38" t="s">
        <v>41</v>
      </c>
      <c r="G38" s="14">
        <v>1529432.69713</v>
      </c>
      <c r="H38" s="14">
        <v>9762329.9690099992</v>
      </c>
      <c r="I38" t="s">
        <v>37</v>
      </c>
      <c r="J38" t="str">
        <f t="shared" si="5"/>
        <v>Green</v>
      </c>
      <c r="K38" s="14">
        <f t="shared" si="3"/>
        <v>466171.086085224</v>
      </c>
      <c r="L38" s="14">
        <f t="shared" si="4"/>
        <v>2975558.1745542474</v>
      </c>
      <c r="M38" t="s">
        <v>231</v>
      </c>
      <c r="N38" t="s">
        <v>338</v>
      </c>
      <c r="O38" t="s">
        <v>769</v>
      </c>
      <c r="P38" t="s">
        <v>663</v>
      </c>
      <c r="Q38" t="s">
        <v>447</v>
      </c>
      <c r="R38" t="s">
        <v>554</v>
      </c>
    </row>
    <row r="39" spans="3:18" x14ac:dyDescent="0.35">
      <c r="C39" t="s">
        <v>36</v>
      </c>
      <c r="D39" t="s">
        <v>42</v>
      </c>
      <c r="G39" s="14">
        <v>1531903.1859500001</v>
      </c>
      <c r="H39" s="14">
        <v>9764802.1674799994</v>
      </c>
      <c r="I39" t="s">
        <v>37</v>
      </c>
      <c r="J39" t="str">
        <f t="shared" si="5"/>
        <v>Green</v>
      </c>
      <c r="K39" s="14">
        <f t="shared" si="3"/>
        <v>466924.09107755998</v>
      </c>
      <c r="L39" s="14">
        <f t="shared" si="4"/>
        <v>2976311.7006479041</v>
      </c>
      <c r="M39" t="s">
        <v>232</v>
      </c>
      <c r="N39" t="s">
        <v>339</v>
      </c>
      <c r="O39" t="s">
        <v>770</v>
      </c>
      <c r="P39" t="s">
        <v>664</v>
      </c>
      <c r="Q39" t="s">
        <v>448</v>
      </c>
      <c r="R39" t="s">
        <v>555</v>
      </c>
    </row>
    <row r="40" spans="3:18" x14ac:dyDescent="0.35">
      <c r="C40" t="s">
        <v>36</v>
      </c>
      <c r="D40" t="s">
        <v>43</v>
      </c>
      <c r="G40" s="14">
        <v>1532671.3878299999</v>
      </c>
      <c r="H40" s="14">
        <v>9765575.6724900007</v>
      </c>
      <c r="I40" t="s">
        <v>37</v>
      </c>
      <c r="J40" t="str">
        <f t="shared" si="5"/>
        <v>Green</v>
      </c>
      <c r="K40" s="14">
        <f t="shared" si="3"/>
        <v>467158.23901058402</v>
      </c>
      <c r="L40" s="14">
        <f t="shared" si="4"/>
        <v>2976547.4649749524</v>
      </c>
      <c r="M40" t="s">
        <v>233</v>
      </c>
      <c r="N40" t="s">
        <v>340</v>
      </c>
      <c r="O40" t="s">
        <v>771</v>
      </c>
      <c r="P40" t="s">
        <v>665</v>
      </c>
      <c r="Q40" t="s">
        <v>449</v>
      </c>
      <c r="R40" t="s">
        <v>556</v>
      </c>
    </row>
    <row r="41" spans="3:18" x14ac:dyDescent="0.35">
      <c r="C41" t="s">
        <v>36</v>
      </c>
      <c r="D41" t="s">
        <v>44</v>
      </c>
      <c r="G41" s="14">
        <v>1541617.85255</v>
      </c>
      <c r="H41" s="14">
        <v>9761607.0682299994</v>
      </c>
      <c r="I41" t="s">
        <v>37</v>
      </c>
      <c r="J41" t="str">
        <f t="shared" si="5"/>
        <v>Green</v>
      </c>
      <c r="K41" s="14">
        <f t="shared" si="3"/>
        <v>469885.12145724002</v>
      </c>
      <c r="L41" s="14">
        <f t="shared" si="4"/>
        <v>2975337.8343965039</v>
      </c>
      <c r="M41" t="s">
        <v>234</v>
      </c>
      <c r="N41" t="s">
        <v>341</v>
      </c>
      <c r="O41" t="s">
        <v>772</v>
      </c>
      <c r="P41" t="s">
        <v>666</v>
      </c>
      <c r="Q41" t="s">
        <v>450</v>
      </c>
      <c r="R41" t="s">
        <v>557</v>
      </c>
    </row>
    <row r="42" spans="3:18" x14ac:dyDescent="0.35">
      <c r="C42" t="s">
        <v>36</v>
      </c>
      <c r="D42" t="s">
        <v>45</v>
      </c>
      <c r="G42" s="14">
        <v>1539305.11439</v>
      </c>
      <c r="H42" s="14">
        <v>9764772.1750799995</v>
      </c>
      <c r="I42" t="s">
        <v>37</v>
      </c>
      <c r="J42" t="str">
        <f t="shared" si="5"/>
        <v>Green</v>
      </c>
      <c r="K42" s="14">
        <f t="shared" si="3"/>
        <v>469180.19886607199</v>
      </c>
      <c r="L42" s="14">
        <f t="shared" si="4"/>
        <v>2976302.5589643838</v>
      </c>
      <c r="M42" t="s">
        <v>235</v>
      </c>
      <c r="N42" t="s">
        <v>342</v>
      </c>
      <c r="O42" t="s">
        <v>773</v>
      </c>
      <c r="P42" t="s">
        <v>667</v>
      </c>
      <c r="Q42" t="s">
        <v>451</v>
      </c>
      <c r="R42" t="s">
        <v>558</v>
      </c>
    </row>
    <row r="43" spans="3:18" x14ac:dyDescent="0.35">
      <c r="C43" t="s">
        <v>36</v>
      </c>
      <c r="D43" t="s">
        <v>46</v>
      </c>
      <c r="G43" s="14">
        <v>1540622.7410200001</v>
      </c>
      <c r="H43" s="14">
        <v>9763299.8112300001</v>
      </c>
      <c r="I43" t="s">
        <v>37</v>
      </c>
      <c r="J43" t="str">
        <f t="shared" si="5"/>
        <v>Green</v>
      </c>
      <c r="K43" s="14">
        <f t="shared" si="3"/>
        <v>469581.811462896</v>
      </c>
      <c r="L43" s="14">
        <f t="shared" si="4"/>
        <v>2975853.7824629042</v>
      </c>
      <c r="M43" t="s">
        <v>236</v>
      </c>
      <c r="N43" t="s">
        <v>343</v>
      </c>
      <c r="O43" t="s">
        <v>774</v>
      </c>
      <c r="P43" t="s">
        <v>668</v>
      </c>
      <c r="Q43" t="s">
        <v>452</v>
      </c>
      <c r="R43" t="s">
        <v>559</v>
      </c>
    </row>
    <row r="44" spans="3:18" x14ac:dyDescent="0.35">
      <c r="C44" t="s">
        <v>36</v>
      </c>
      <c r="D44" t="s">
        <v>47</v>
      </c>
      <c r="G44" s="14">
        <v>1536510.73875</v>
      </c>
      <c r="H44" s="14">
        <v>9753625.9303200003</v>
      </c>
      <c r="I44" t="s">
        <v>37</v>
      </c>
      <c r="J44" t="str">
        <f t="shared" si="5"/>
        <v>Green</v>
      </c>
      <c r="K44" s="14">
        <f t="shared" si="3"/>
        <v>468328.47317100002</v>
      </c>
      <c r="L44" s="14">
        <f t="shared" si="4"/>
        <v>2972905.183561536</v>
      </c>
      <c r="M44" t="s">
        <v>237</v>
      </c>
      <c r="N44" t="s">
        <v>344</v>
      </c>
      <c r="O44" t="s">
        <v>775</v>
      </c>
      <c r="P44" t="s">
        <v>669</v>
      </c>
      <c r="Q44" t="s">
        <v>453</v>
      </c>
      <c r="R44" t="s">
        <v>560</v>
      </c>
    </row>
    <row r="45" spans="3:18" x14ac:dyDescent="0.35">
      <c r="C45" t="s">
        <v>36</v>
      </c>
      <c r="D45" t="s">
        <v>48</v>
      </c>
      <c r="G45" s="14">
        <v>1538965.953</v>
      </c>
      <c r="H45" s="14">
        <v>9754398.7768699992</v>
      </c>
      <c r="I45" t="s">
        <v>37</v>
      </c>
      <c r="J45" t="str">
        <f t="shared" si="5"/>
        <v>Green</v>
      </c>
      <c r="K45" s="14">
        <f t="shared" si="3"/>
        <v>469076.82247439999</v>
      </c>
      <c r="L45" s="14">
        <f t="shared" si="4"/>
        <v>2973140.7471899758</v>
      </c>
      <c r="M45" t="s">
        <v>201</v>
      </c>
      <c r="N45" t="s">
        <v>308</v>
      </c>
      <c r="O45" t="s">
        <v>739</v>
      </c>
      <c r="P45" t="s">
        <v>633</v>
      </c>
      <c r="Q45" t="s">
        <v>417</v>
      </c>
      <c r="R45" t="s">
        <v>524</v>
      </c>
    </row>
    <row r="46" spans="3:18" x14ac:dyDescent="0.35">
      <c r="C46" t="s">
        <v>36</v>
      </c>
      <c r="D46" t="s">
        <v>49</v>
      </c>
      <c r="G46" s="14">
        <v>1541138.38992</v>
      </c>
      <c r="H46" s="14">
        <v>9757329.21294</v>
      </c>
      <c r="I46" t="s">
        <v>37</v>
      </c>
      <c r="J46" t="str">
        <f t="shared" si="5"/>
        <v>Green</v>
      </c>
      <c r="K46" s="14">
        <f t="shared" si="3"/>
        <v>469738.981247616</v>
      </c>
      <c r="L46" s="14">
        <f t="shared" si="4"/>
        <v>2974033.9441041122</v>
      </c>
      <c r="M46" t="s">
        <v>238</v>
      </c>
      <c r="N46" t="s">
        <v>345</v>
      </c>
      <c r="O46" t="s">
        <v>776</v>
      </c>
      <c r="P46" t="s">
        <v>670</v>
      </c>
      <c r="Q46" t="s">
        <v>454</v>
      </c>
      <c r="R46" t="s">
        <v>561</v>
      </c>
    </row>
    <row r="47" spans="3:18" x14ac:dyDescent="0.35">
      <c r="C47" t="s">
        <v>36</v>
      </c>
      <c r="D47" t="s">
        <v>50</v>
      </c>
      <c r="G47" s="14">
        <v>1506995.9949700001</v>
      </c>
      <c r="H47" s="14">
        <v>9764232.4162399992</v>
      </c>
      <c r="I47" t="s">
        <v>37</v>
      </c>
      <c r="J47" t="str">
        <f t="shared" si="5"/>
        <v>Blue</v>
      </c>
      <c r="K47" s="14">
        <f t="shared" si="3"/>
        <v>459332.37926685601</v>
      </c>
      <c r="L47" s="14">
        <f t="shared" si="4"/>
        <v>2976138.0404699515</v>
      </c>
      <c r="M47" t="s">
        <v>239</v>
      </c>
      <c r="N47" t="s">
        <v>346</v>
      </c>
      <c r="O47" t="s">
        <v>777</v>
      </c>
      <c r="P47" t="s">
        <v>671</v>
      </c>
      <c r="Q47" t="s">
        <v>455</v>
      </c>
      <c r="R47" t="s">
        <v>562</v>
      </c>
    </row>
    <row r="48" spans="3:18" x14ac:dyDescent="0.35">
      <c r="C48" t="s">
        <v>36</v>
      </c>
      <c r="D48" t="s">
        <v>51</v>
      </c>
      <c r="G48" s="14">
        <v>1514274.9297100001</v>
      </c>
      <c r="H48" s="14">
        <v>9761425.5461500008</v>
      </c>
      <c r="I48" t="s">
        <v>37</v>
      </c>
      <c r="J48" t="str">
        <f t="shared" si="5"/>
        <v>Blue</v>
      </c>
      <c r="K48" s="14">
        <f t="shared" si="3"/>
        <v>461550.99857560801</v>
      </c>
      <c r="L48" s="14">
        <f t="shared" si="4"/>
        <v>2975282.5064665205</v>
      </c>
      <c r="M48" t="s">
        <v>240</v>
      </c>
      <c r="N48" t="s">
        <v>347</v>
      </c>
      <c r="O48" t="s">
        <v>778</v>
      </c>
      <c r="P48" t="s">
        <v>672</v>
      </c>
      <c r="Q48" t="s">
        <v>456</v>
      </c>
      <c r="R48" t="s">
        <v>563</v>
      </c>
    </row>
    <row r="49" spans="3:18" x14ac:dyDescent="0.35">
      <c r="C49" t="s">
        <v>36</v>
      </c>
      <c r="D49" t="s">
        <v>52</v>
      </c>
      <c r="G49" s="14">
        <v>1517014.9486700001</v>
      </c>
      <c r="H49" s="14">
        <v>9762866.4715500008</v>
      </c>
      <c r="I49" t="s">
        <v>37</v>
      </c>
      <c r="J49" t="str">
        <f t="shared" si="5"/>
        <v>Blue</v>
      </c>
      <c r="K49" s="14">
        <f t="shared" si="3"/>
        <v>462386.15635461599</v>
      </c>
      <c r="L49" s="14">
        <f t="shared" si="4"/>
        <v>2975721.7005284405</v>
      </c>
      <c r="M49" t="s">
        <v>241</v>
      </c>
      <c r="N49" t="s">
        <v>348</v>
      </c>
      <c r="O49" t="s">
        <v>779</v>
      </c>
      <c r="P49" t="s">
        <v>673</v>
      </c>
      <c r="Q49" t="s">
        <v>457</v>
      </c>
      <c r="R49" t="s">
        <v>564</v>
      </c>
    </row>
    <row r="50" spans="3:18" x14ac:dyDescent="0.35">
      <c r="C50" t="s">
        <v>36</v>
      </c>
      <c r="D50" t="s">
        <v>53</v>
      </c>
      <c r="G50" s="14">
        <v>1518146.99544</v>
      </c>
      <c r="H50" s="14">
        <v>9765209.6087599993</v>
      </c>
      <c r="I50" t="s">
        <v>37</v>
      </c>
      <c r="J50" t="str">
        <f t="shared" si="5"/>
        <v>Blue</v>
      </c>
      <c r="K50" s="14">
        <f t="shared" si="3"/>
        <v>462731.20421011199</v>
      </c>
      <c r="L50" s="14">
        <f t="shared" si="4"/>
        <v>2976435.8887500474</v>
      </c>
      <c r="M50" t="s">
        <v>242</v>
      </c>
      <c r="N50" t="s">
        <v>349</v>
      </c>
      <c r="O50" t="s">
        <v>780</v>
      </c>
      <c r="P50" t="s">
        <v>674</v>
      </c>
      <c r="Q50" t="s">
        <v>458</v>
      </c>
      <c r="R50" t="s">
        <v>565</v>
      </c>
    </row>
    <row r="51" spans="3:18" x14ac:dyDescent="0.35">
      <c r="C51" t="s">
        <v>36</v>
      </c>
      <c r="D51" t="s">
        <v>51</v>
      </c>
      <c r="G51" s="14">
        <v>1506307.0721199999</v>
      </c>
      <c r="H51" s="14">
        <v>9765865.4448799994</v>
      </c>
      <c r="I51" t="s">
        <v>37</v>
      </c>
      <c r="J51" t="str">
        <f t="shared" si="5"/>
        <v>Blue</v>
      </c>
      <c r="K51" s="14">
        <f t="shared" si="3"/>
        <v>459122.39558217599</v>
      </c>
      <c r="L51" s="14">
        <f t="shared" si="4"/>
        <v>2976635.7875994239</v>
      </c>
      <c r="M51" t="s">
        <v>243</v>
      </c>
      <c r="N51" t="s">
        <v>350</v>
      </c>
      <c r="O51" t="s">
        <v>781</v>
      </c>
      <c r="P51" t="s">
        <v>675</v>
      </c>
      <c r="Q51" t="s">
        <v>459</v>
      </c>
      <c r="R51" t="s">
        <v>566</v>
      </c>
    </row>
    <row r="52" spans="3:18" x14ac:dyDescent="0.35">
      <c r="C52" t="s">
        <v>36</v>
      </c>
      <c r="D52" t="s">
        <v>54</v>
      </c>
      <c r="G52" s="14">
        <v>1512485.3002500001</v>
      </c>
      <c r="H52" s="14">
        <v>9767361.1879500002</v>
      </c>
      <c r="I52" t="s">
        <v>37</v>
      </c>
      <c r="J52" t="str">
        <f t="shared" si="5"/>
        <v>Blue</v>
      </c>
      <c r="K52" s="14">
        <f t="shared" si="3"/>
        <v>461005.5195162</v>
      </c>
      <c r="L52" s="14">
        <f t="shared" si="4"/>
        <v>2977091.6900871601</v>
      </c>
      <c r="M52" t="s">
        <v>244</v>
      </c>
      <c r="N52" t="s">
        <v>351</v>
      </c>
      <c r="O52" t="s">
        <v>782</v>
      </c>
      <c r="P52" t="s">
        <v>676</v>
      </c>
      <c r="Q52" t="s">
        <v>460</v>
      </c>
      <c r="R52" t="s">
        <v>567</v>
      </c>
    </row>
    <row r="53" spans="3:18" x14ac:dyDescent="0.35">
      <c r="C53" t="s">
        <v>36</v>
      </c>
      <c r="D53" t="s">
        <v>53</v>
      </c>
      <c r="G53" s="14">
        <v>1509205.02006</v>
      </c>
      <c r="H53" s="14">
        <v>9761801.7138299998</v>
      </c>
      <c r="I53" t="s">
        <v>37</v>
      </c>
      <c r="J53" t="str">
        <f t="shared" si="5"/>
        <v>Blue</v>
      </c>
      <c r="K53" s="14">
        <f t="shared" si="3"/>
        <v>460005.69011428801</v>
      </c>
      <c r="L53" s="14">
        <f t="shared" si="4"/>
        <v>2975397.162375384</v>
      </c>
      <c r="M53" t="s">
        <v>245</v>
      </c>
      <c r="N53" t="s">
        <v>352</v>
      </c>
      <c r="O53" t="s">
        <v>783</v>
      </c>
      <c r="P53" t="s">
        <v>677</v>
      </c>
      <c r="Q53" t="s">
        <v>461</v>
      </c>
      <c r="R53" t="s">
        <v>568</v>
      </c>
    </row>
    <row r="54" spans="3:18" x14ac:dyDescent="0.35">
      <c r="C54" t="s">
        <v>36</v>
      </c>
      <c r="D54" t="s">
        <v>55</v>
      </c>
      <c r="G54" s="14">
        <v>1506461.4481200001</v>
      </c>
      <c r="H54" s="14">
        <v>9769178.7709299996</v>
      </c>
      <c r="I54" t="s">
        <v>37</v>
      </c>
      <c r="J54" t="str">
        <f t="shared" si="5"/>
        <v>Blue</v>
      </c>
      <c r="K54" s="14">
        <f t="shared" si="3"/>
        <v>459169.44938697602</v>
      </c>
      <c r="L54" s="14">
        <f t="shared" si="4"/>
        <v>2977645.6893794639</v>
      </c>
      <c r="M54" t="s">
        <v>246</v>
      </c>
      <c r="N54" t="s">
        <v>353</v>
      </c>
      <c r="O54" t="s">
        <v>784</v>
      </c>
      <c r="P54" t="s">
        <v>678</v>
      </c>
      <c r="Q54" t="s">
        <v>462</v>
      </c>
      <c r="R54" t="s">
        <v>569</v>
      </c>
    </row>
    <row r="55" spans="3:18" x14ac:dyDescent="0.35">
      <c r="C55" t="s">
        <v>36</v>
      </c>
      <c r="D55" t="s">
        <v>56</v>
      </c>
      <c r="G55" s="14">
        <v>1508487.3873099999</v>
      </c>
      <c r="H55" s="14">
        <v>9772034.5339199994</v>
      </c>
      <c r="I55" t="s">
        <v>37</v>
      </c>
      <c r="J55" t="str">
        <f t="shared" si="5"/>
        <v>Blue</v>
      </c>
      <c r="K55" s="14">
        <f t="shared" si="3"/>
        <v>459786.95565208799</v>
      </c>
      <c r="L55" s="14">
        <f t="shared" si="4"/>
        <v>2978516.125938816</v>
      </c>
      <c r="M55" t="s">
        <v>224</v>
      </c>
      <c r="N55" t="s">
        <v>331</v>
      </c>
      <c r="O55" t="s">
        <v>762</v>
      </c>
      <c r="P55" t="s">
        <v>656</v>
      </c>
      <c r="Q55" t="s">
        <v>440</v>
      </c>
      <c r="R55" t="s">
        <v>570</v>
      </c>
    </row>
    <row r="56" spans="3:18" x14ac:dyDescent="0.35">
      <c r="C56" t="s">
        <v>36</v>
      </c>
      <c r="D56" t="s">
        <v>57</v>
      </c>
      <c r="G56" s="14">
        <v>1511012.04113</v>
      </c>
      <c r="H56" s="14">
        <v>9772982.8998300005</v>
      </c>
      <c r="I56" t="s">
        <v>37</v>
      </c>
      <c r="J56" t="str">
        <f t="shared" si="5"/>
        <v>Blue</v>
      </c>
      <c r="K56" s="14">
        <f t="shared" si="3"/>
        <v>460556.470136424</v>
      </c>
      <c r="L56" s="14">
        <f t="shared" si="4"/>
        <v>2978805.1878681839</v>
      </c>
      <c r="M56" t="s">
        <v>247</v>
      </c>
      <c r="N56" t="s">
        <v>354</v>
      </c>
      <c r="O56" t="s">
        <v>785</v>
      </c>
      <c r="P56" t="s">
        <v>679</v>
      </c>
      <c r="Q56" t="s">
        <v>463</v>
      </c>
      <c r="R56" t="s">
        <v>571</v>
      </c>
    </row>
    <row r="57" spans="3:18" x14ac:dyDescent="0.35">
      <c r="C57" t="s">
        <v>36</v>
      </c>
      <c r="D57" t="s">
        <v>58</v>
      </c>
      <c r="G57" s="14">
        <v>1515948.6860400001</v>
      </c>
      <c r="H57" s="14">
        <v>9772563.9573999997</v>
      </c>
      <c r="I57" t="s">
        <v>37</v>
      </c>
      <c r="J57" t="str">
        <f t="shared" si="5"/>
        <v>Blue</v>
      </c>
      <c r="K57" s="14">
        <f t="shared" si="3"/>
        <v>462061.15950499201</v>
      </c>
      <c r="L57" s="14">
        <f t="shared" si="4"/>
        <v>2978677.4942155201</v>
      </c>
      <c r="M57" t="s">
        <v>248</v>
      </c>
      <c r="N57" t="s">
        <v>355</v>
      </c>
      <c r="O57" t="s">
        <v>786</v>
      </c>
      <c r="P57" t="s">
        <v>680</v>
      </c>
      <c r="Q57" t="s">
        <v>464</v>
      </c>
      <c r="R57" t="s">
        <v>572</v>
      </c>
    </row>
    <row r="58" spans="3:18" x14ac:dyDescent="0.35">
      <c r="C58" t="s">
        <v>36</v>
      </c>
      <c r="D58" t="s">
        <v>59</v>
      </c>
      <c r="G58" s="14">
        <v>1517465.15643</v>
      </c>
      <c r="H58" s="14">
        <v>9771295.5573800001</v>
      </c>
      <c r="I58" t="s">
        <v>37</v>
      </c>
      <c r="J58" t="str">
        <f t="shared" si="5"/>
        <v>Blue</v>
      </c>
      <c r="K58" s="14">
        <f t="shared" si="3"/>
        <v>462523.37967986398</v>
      </c>
      <c r="L58" s="14">
        <f t="shared" si="4"/>
        <v>2978290.885889424</v>
      </c>
      <c r="M58" t="s">
        <v>249</v>
      </c>
      <c r="N58" t="s">
        <v>356</v>
      </c>
      <c r="O58" t="s">
        <v>787</v>
      </c>
      <c r="P58" t="s">
        <v>681</v>
      </c>
      <c r="Q58" t="s">
        <v>465</v>
      </c>
      <c r="R58" t="s">
        <v>573</v>
      </c>
    </row>
    <row r="59" spans="3:18" x14ac:dyDescent="0.35">
      <c r="C59" t="s">
        <v>36</v>
      </c>
      <c r="D59" t="s">
        <v>60</v>
      </c>
      <c r="G59" s="14">
        <v>1518387.2933700001</v>
      </c>
      <c r="H59" s="14">
        <v>9769381.8640299998</v>
      </c>
      <c r="I59" t="s">
        <v>37</v>
      </c>
      <c r="J59" t="str">
        <f t="shared" si="5"/>
        <v>Blue</v>
      </c>
      <c r="K59" s="14">
        <f t="shared" si="3"/>
        <v>462804.44701917598</v>
      </c>
      <c r="L59" s="14">
        <f t="shared" si="4"/>
        <v>2977707.5921563441</v>
      </c>
      <c r="M59" t="s">
        <v>219</v>
      </c>
      <c r="N59" t="s">
        <v>326</v>
      </c>
      <c r="O59" t="s">
        <v>757</v>
      </c>
      <c r="P59" t="s">
        <v>651</v>
      </c>
      <c r="Q59" t="s">
        <v>435</v>
      </c>
      <c r="R59" t="s">
        <v>574</v>
      </c>
    </row>
    <row r="60" spans="3:18" x14ac:dyDescent="0.35">
      <c r="C60" t="s">
        <v>36</v>
      </c>
      <c r="D60" t="s">
        <v>61</v>
      </c>
      <c r="G60" s="14">
        <v>1549130.2394300001</v>
      </c>
      <c r="H60" s="14">
        <v>9757896.9798499998</v>
      </c>
      <c r="I60" t="s">
        <v>37</v>
      </c>
      <c r="J60" t="str">
        <f t="shared" si="5"/>
        <v>DC</v>
      </c>
      <c r="K60" s="14">
        <f t="shared" si="3"/>
        <v>472174.89697826398</v>
      </c>
      <c r="L60" s="14">
        <f t="shared" si="4"/>
        <v>2974206.9994582799</v>
      </c>
      <c r="M60" t="s">
        <v>250</v>
      </c>
      <c r="N60" t="s">
        <v>357</v>
      </c>
      <c r="O60" t="s">
        <v>788</v>
      </c>
      <c r="P60" t="s">
        <v>682</v>
      </c>
      <c r="Q60" t="s">
        <v>466</v>
      </c>
      <c r="R60" t="s">
        <v>575</v>
      </c>
    </row>
    <row r="61" spans="3:18" x14ac:dyDescent="0.35">
      <c r="C61" t="s">
        <v>36</v>
      </c>
      <c r="D61" t="s">
        <v>62</v>
      </c>
      <c r="G61" s="14">
        <v>1553016.2323100001</v>
      </c>
      <c r="H61" s="14">
        <v>9753417.8890700005</v>
      </c>
      <c r="I61" t="s">
        <v>37</v>
      </c>
      <c r="J61" t="str">
        <f t="shared" si="5"/>
        <v>DC</v>
      </c>
      <c r="K61" s="14">
        <f t="shared" si="3"/>
        <v>473359.34760808799</v>
      </c>
      <c r="L61" s="14">
        <f t="shared" si="4"/>
        <v>2972841.7725885361</v>
      </c>
      <c r="M61" t="s">
        <v>251</v>
      </c>
      <c r="N61" t="s">
        <v>358</v>
      </c>
      <c r="O61" t="s">
        <v>789</v>
      </c>
      <c r="P61" t="s">
        <v>683</v>
      </c>
      <c r="Q61" t="s">
        <v>467</v>
      </c>
      <c r="R61" t="s">
        <v>576</v>
      </c>
    </row>
    <row r="62" spans="3:18" x14ac:dyDescent="0.35">
      <c r="C62" t="s">
        <v>36</v>
      </c>
      <c r="D62" t="s">
        <v>63</v>
      </c>
      <c r="G62" s="14">
        <v>1554030.5941300001</v>
      </c>
      <c r="H62" s="14">
        <v>9751661.5372599997</v>
      </c>
      <c r="I62" t="s">
        <v>37</v>
      </c>
      <c r="J62" t="str">
        <f t="shared" si="5"/>
        <v>DC</v>
      </c>
      <c r="K62" s="14">
        <f t="shared" si="3"/>
        <v>473668.525090824</v>
      </c>
      <c r="L62" s="14">
        <f t="shared" si="4"/>
        <v>2972306.4365568482</v>
      </c>
      <c r="M62" t="s">
        <v>252</v>
      </c>
      <c r="N62" t="s">
        <v>359</v>
      </c>
      <c r="O62" t="s">
        <v>790</v>
      </c>
      <c r="P62" t="s">
        <v>684</v>
      </c>
      <c r="Q62" t="s">
        <v>468</v>
      </c>
      <c r="R62" t="s">
        <v>577</v>
      </c>
    </row>
    <row r="63" spans="3:18" x14ac:dyDescent="0.35">
      <c r="C63" t="s">
        <v>65</v>
      </c>
      <c r="D63" t="s">
        <v>64</v>
      </c>
      <c r="G63" s="14">
        <v>1529948.57766</v>
      </c>
      <c r="H63" s="14">
        <v>9756271.4168200009</v>
      </c>
      <c r="I63" t="s">
        <v>37</v>
      </c>
      <c r="J63" t="str">
        <f t="shared" si="5"/>
        <v>Green</v>
      </c>
      <c r="K63" s="14">
        <f t="shared" si="3"/>
        <v>466328.32647076802</v>
      </c>
      <c r="L63" s="14">
        <f t="shared" si="4"/>
        <v>2973711.5278467364</v>
      </c>
      <c r="M63" t="s">
        <v>253</v>
      </c>
      <c r="N63" t="s">
        <v>360</v>
      </c>
      <c r="O63" t="s">
        <v>791</v>
      </c>
      <c r="P63" t="s">
        <v>685</v>
      </c>
      <c r="Q63" t="s">
        <v>469</v>
      </c>
      <c r="R63" t="s">
        <v>578</v>
      </c>
    </row>
    <row r="64" spans="3:18" x14ac:dyDescent="0.35">
      <c r="C64" t="s">
        <v>65</v>
      </c>
      <c r="D64" t="s">
        <v>66</v>
      </c>
      <c r="G64" s="14">
        <v>1531850.1666999999</v>
      </c>
      <c r="H64" s="14">
        <v>9764748.90381</v>
      </c>
      <c r="I64" t="s">
        <v>37</v>
      </c>
      <c r="J64" t="str">
        <f t="shared" si="5"/>
        <v>Green</v>
      </c>
      <c r="K64" s="14">
        <f t="shared" si="3"/>
        <v>466907.93081016</v>
      </c>
      <c r="L64" s="14">
        <f t="shared" si="4"/>
        <v>2976295.4658812881</v>
      </c>
      <c r="M64" t="s">
        <v>254</v>
      </c>
      <c r="N64" t="s">
        <v>361</v>
      </c>
      <c r="O64" t="s">
        <v>792</v>
      </c>
      <c r="P64" t="s">
        <v>686</v>
      </c>
      <c r="Q64" t="s">
        <v>470</v>
      </c>
      <c r="R64" t="s">
        <v>579</v>
      </c>
    </row>
    <row r="65" spans="3:18" x14ac:dyDescent="0.35">
      <c r="C65" t="s">
        <v>65</v>
      </c>
      <c r="D65" t="s">
        <v>67</v>
      </c>
      <c r="G65" s="14">
        <v>1540595.79947</v>
      </c>
      <c r="H65" s="14">
        <v>9763272.6118100006</v>
      </c>
      <c r="I65" t="s">
        <v>37</v>
      </c>
      <c r="J65" t="str">
        <f t="shared" si="5"/>
        <v>Green</v>
      </c>
      <c r="K65" s="14">
        <f t="shared" si="3"/>
        <v>469573.59967845603</v>
      </c>
      <c r="L65" s="14">
        <f t="shared" si="4"/>
        <v>2975845.4920796878</v>
      </c>
      <c r="M65" t="s">
        <v>255</v>
      </c>
      <c r="N65" t="s">
        <v>362</v>
      </c>
      <c r="O65" t="s">
        <v>793</v>
      </c>
      <c r="P65" t="s">
        <v>687</v>
      </c>
      <c r="Q65" t="s">
        <v>471</v>
      </c>
      <c r="R65" t="s">
        <v>580</v>
      </c>
    </row>
    <row r="66" spans="3:18" x14ac:dyDescent="0.35">
      <c r="C66" t="s">
        <v>65</v>
      </c>
      <c r="D66" t="s">
        <v>68</v>
      </c>
      <c r="G66" s="14">
        <v>1539059.31534</v>
      </c>
      <c r="H66" s="14">
        <v>9754308.6618900001</v>
      </c>
      <c r="I66" t="s">
        <v>37</v>
      </c>
      <c r="J66" t="str">
        <f t="shared" si="5"/>
        <v>Green</v>
      </c>
      <c r="K66" s="14">
        <f t="shared" si="3"/>
        <v>469105.27931563201</v>
      </c>
      <c r="L66" s="14">
        <f t="shared" si="4"/>
        <v>2973113.2801440721</v>
      </c>
      <c r="M66" t="s">
        <v>256</v>
      </c>
      <c r="N66" t="s">
        <v>363</v>
      </c>
      <c r="O66" t="s">
        <v>794</v>
      </c>
      <c r="P66" t="s">
        <v>688</v>
      </c>
      <c r="Q66" t="s">
        <v>472</v>
      </c>
      <c r="R66" t="s">
        <v>581</v>
      </c>
    </row>
    <row r="67" spans="3:18" x14ac:dyDescent="0.35">
      <c r="C67" t="s">
        <v>65</v>
      </c>
      <c r="D67" t="s">
        <v>69</v>
      </c>
      <c r="G67" s="14">
        <v>1507067.9906299999</v>
      </c>
      <c r="H67" s="14">
        <v>9764297.8793199994</v>
      </c>
      <c r="I67" t="s">
        <v>37</v>
      </c>
      <c r="J67" t="str">
        <f t="shared" si="5"/>
        <v>Blue</v>
      </c>
      <c r="K67" s="14">
        <f t="shared" si="3"/>
        <v>459354.32354402402</v>
      </c>
      <c r="L67" s="14">
        <f t="shared" si="4"/>
        <v>2976157.993616736</v>
      </c>
      <c r="M67" t="s">
        <v>257</v>
      </c>
      <c r="N67" t="s">
        <v>364</v>
      </c>
      <c r="O67" t="s">
        <v>795</v>
      </c>
      <c r="P67" t="s">
        <v>689</v>
      </c>
      <c r="Q67" t="s">
        <v>473</v>
      </c>
      <c r="R67" t="s">
        <v>582</v>
      </c>
    </row>
    <row r="68" spans="3:18" x14ac:dyDescent="0.35">
      <c r="C68" t="s">
        <v>65</v>
      </c>
      <c r="D68" t="s">
        <v>70</v>
      </c>
      <c r="G68" s="14">
        <v>1508437.4005400001</v>
      </c>
      <c r="H68" s="14">
        <v>9772071.1722999997</v>
      </c>
      <c r="I68" t="s">
        <v>37</v>
      </c>
      <c r="J68" t="str">
        <f t="shared" si="5"/>
        <v>Blue</v>
      </c>
      <c r="K68" s="14">
        <f t="shared" si="3"/>
        <v>459771.71968459198</v>
      </c>
      <c r="L68" s="14">
        <f t="shared" si="4"/>
        <v>2978527.29331704</v>
      </c>
      <c r="M68" t="s">
        <v>258</v>
      </c>
      <c r="N68" t="s">
        <v>365</v>
      </c>
      <c r="O68" t="s">
        <v>796</v>
      </c>
      <c r="P68" t="s">
        <v>690</v>
      </c>
      <c r="Q68" t="s">
        <v>474</v>
      </c>
      <c r="R68" t="s">
        <v>583</v>
      </c>
    </row>
    <row r="69" spans="3:18" x14ac:dyDescent="0.35">
      <c r="C69" t="s">
        <v>65</v>
      </c>
      <c r="D69" t="s">
        <v>71</v>
      </c>
      <c r="G69" s="14">
        <v>1517426.0144499999</v>
      </c>
      <c r="H69" s="14">
        <v>9771257.3691300005</v>
      </c>
      <c r="I69" t="s">
        <v>37</v>
      </c>
      <c r="J69" t="str">
        <f t="shared" si="5"/>
        <v>Blue</v>
      </c>
      <c r="K69" s="14">
        <f t="shared" si="3"/>
        <v>462511.44920436002</v>
      </c>
      <c r="L69" s="14">
        <f t="shared" si="4"/>
        <v>2978279.2461108239</v>
      </c>
      <c r="M69" t="s">
        <v>259</v>
      </c>
      <c r="N69" t="s">
        <v>366</v>
      </c>
      <c r="O69" t="s">
        <v>797</v>
      </c>
      <c r="P69" t="s">
        <v>691</v>
      </c>
      <c r="Q69" t="s">
        <v>475</v>
      </c>
      <c r="R69" t="s">
        <v>584</v>
      </c>
    </row>
    <row r="70" spans="3:18" x14ac:dyDescent="0.35">
      <c r="C70" t="s">
        <v>65</v>
      </c>
      <c r="D70" t="s">
        <v>72</v>
      </c>
      <c r="G70" s="14">
        <v>1516948.27229</v>
      </c>
      <c r="H70" s="14">
        <v>9762932.6338199992</v>
      </c>
      <c r="I70" t="s">
        <v>37</v>
      </c>
      <c r="J70" t="str">
        <f t="shared" si="5"/>
        <v>Blue</v>
      </c>
      <c r="K70" s="14">
        <f t="shared" si="3"/>
        <v>462365.83339399198</v>
      </c>
      <c r="L70" s="14">
        <f t="shared" si="4"/>
        <v>2975741.8667883356</v>
      </c>
      <c r="M70" t="s">
        <v>260</v>
      </c>
      <c r="N70" t="s">
        <v>367</v>
      </c>
      <c r="O70" t="s">
        <v>798</v>
      </c>
      <c r="P70" t="s">
        <v>692</v>
      </c>
      <c r="Q70" t="s">
        <v>476</v>
      </c>
      <c r="R70" t="s">
        <v>585</v>
      </c>
    </row>
    <row r="71" spans="3:18" x14ac:dyDescent="0.35">
      <c r="C71" t="s">
        <v>65</v>
      </c>
      <c r="D71" t="s">
        <v>73</v>
      </c>
      <c r="G71" s="14">
        <v>1512440.9095900001</v>
      </c>
      <c r="H71" s="14">
        <v>9767358.4615800008</v>
      </c>
      <c r="I71" t="s">
        <v>37</v>
      </c>
      <c r="J71" t="str">
        <f t="shared" ref="I71:J115" si="6">IF(LEFT(D71,4)="FPUg","Green",IF(LEFT(D71,4)="FPUb","Blue",IF(LEFT(D71,2)="DC","DC",IF(LEFT(D71,4)="GUAD","GUAD","NA"))))</f>
        <v>Blue</v>
      </c>
      <c r="K71" s="14">
        <f t="shared" ref="K71:K115" si="7">CONVERT(G71,"ft","m")</f>
        <v>460991.989243032</v>
      </c>
      <c r="L71" s="14">
        <f t="shared" ref="L71:L115" si="8">CONVERT(H71,"ft","m")</f>
        <v>2977090.8590895846</v>
      </c>
      <c r="M71" t="s">
        <v>261</v>
      </c>
      <c r="N71" t="s">
        <v>368</v>
      </c>
      <c r="O71" t="s">
        <v>799</v>
      </c>
      <c r="P71" t="s">
        <v>693</v>
      </c>
      <c r="Q71" t="s">
        <v>477</v>
      </c>
      <c r="R71" t="s">
        <v>586</v>
      </c>
    </row>
    <row r="72" spans="3:18" x14ac:dyDescent="0.35">
      <c r="C72" t="s">
        <v>65</v>
      </c>
      <c r="D72" t="s">
        <v>74</v>
      </c>
      <c r="G72" s="14">
        <v>1554888.9693799999</v>
      </c>
      <c r="H72" s="14">
        <v>9759940.7946600001</v>
      </c>
      <c r="I72" t="s">
        <v>37</v>
      </c>
      <c r="J72" t="str">
        <f t="shared" si="6"/>
        <v>NA</v>
      </c>
      <c r="K72" s="14">
        <f t="shared" si="7"/>
        <v>473930.15786702401</v>
      </c>
      <c r="L72" s="14">
        <f t="shared" si="8"/>
        <v>2974829.954212368</v>
      </c>
      <c r="M72" t="s">
        <v>262</v>
      </c>
      <c r="N72" t="s">
        <v>369</v>
      </c>
      <c r="O72" t="s">
        <v>800</v>
      </c>
      <c r="P72" t="s">
        <v>694</v>
      </c>
      <c r="Q72" t="s">
        <v>478</v>
      </c>
      <c r="R72" t="s">
        <v>587</v>
      </c>
    </row>
    <row r="73" spans="3:18" x14ac:dyDescent="0.35">
      <c r="C73" t="s">
        <v>76</v>
      </c>
      <c r="D73" t="s">
        <v>75</v>
      </c>
      <c r="G73" s="14">
        <v>1553022.4724600001</v>
      </c>
      <c r="H73" s="14">
        <v>9750653.9690700006</v>
      </c>
      <c r="I73" t="s">
        <v>37</v>
      </c>
      <c r="J73" t="str">
        <f t="shared" si="6"/>
        <v>DC</v>
      </c>
      <c r="K73" s="14">
        <f t="shared" si="7"/>
        <v>473361.249605808</v>
      </c>
      <c r="L73" s="14">
        <f t="shared" si="8"/>
        <v>2971999.3297725362</v>
      </c>
      <c r="M73" t="s">
        <v>263</v>
      </c>
      <c r="N73" t="s">
        <v>370</v>
      </c>
      <c r="O73" t="s">
        <v>801</v>
      </c>
      <c r="P73" t="s">
        <v>695</v>
      </c>
      <c r="Q73" t="s">
        <v>479</v>
      </c>
      <c r="R73" t="s">
        <v>588</v>
      </c>
    </row>
    <row r="74" spans="3:18" x14ac:dyDescent="0.35">
      <c r="C74" t="s">
        <v>76</v>
      </c>
      <c r="D74" t="s">
        <v>77</v>
      </c>
      <c r="G74" s="14">
        <v>1515179.8804899999</v>
      </c>
      <c r="H74" s="14">
        <v>9766767.6963599995</v>
      </c>
      <c r="I74" t="s">
        <v>37</v>
      </c>
      <c r="J74" t="str">
        <f t="shared" si="6"/>
        <v>Blue</v>
      </c>
      <c r="K74" s="14">
        <f t="shared" si="7"/>
        <v>461826.82757335203</v>
      </c>
      <c r="L74" s="14">
        <f t="shared" si="8"/>
        <v>2976910.7938505281</v>
      </c>
      <c r="M74" t="s">
        <v>264</v>
      </c>
      <c r="N74" t="s">
        <v>371</v>
      </c>
      <c r="O74" t="s">
        <v>802</v>
      </c>
      <c r="P74" t="s">
        <v>696</v>
      </c>
      <c r="Q74" t="s">
        <v>480</v>
      </c>
      <c r="R74" t="s">
        <v>589</v>
      </c>
    </row>
    <row r="75" spans="3:18" x14ac:dyDescent="0.35">
      <c r="C75" t="s">
        <v>76</v>
      </c>
      <c r="D75" t="s">
        <v>78</v>
      </c>
      <c r="G75" s="14">
        <v>1538378.63527</v>
      </c>
      <c r="H75" s="14">
        <v>9760138.0563999992</v>
      </c>
      <c r="I75" t="s">
        <v>37</v>
      </c>
      <c r="J75" t="str">
        <f t="shared" si="6"/>
        <v>Green</v>
      </c>
      <c r="K75" s="14">
        <f t="shared" si="7"/>
        <v>468897.808030296</v>
      </c>
      <c r="L75" s="14">
        <f t="shared" si="8"/>
        <v>2974890.0795907197</v>
      </c>
      <c r="M75" t="s">
        <v>265</v>
      </c>
      <c r="N75" t="s">
        <v>372</v>
      </c>
      <c r="O75" t="s">
        <v>803</v>
      </c>
      <c r="P75" t="s">
        <v>697</v>
      </c>
      <c r="Q75" t="s">
        <v>481</v>
      </c>
      <c r="R75" t="s">
        <v>590</v>
      </c>
    </row>
    <row r="76" spans="3:18" x14ac:dyDescent="0.35">
      <c r="C76" t="s">
        <v>76</v>
      </c>
      <c r="D76" t="s">
        <v>79</v>
      </c>
      <c r="G76" s="14">
        <v>1546174.82277</v>
      </c>
      <c r="H76" s="14">
        <v>9760506.4454299994</v>
      </c>
      <c r="I76" t="s">
        <v>37</v>
      </c>
      <c r="J76" t="str">
        <f t="shared" si="6"/>
        <v>NA</v>
      </c>
      <c r="K76" s="14">
        <f t="shared" si="7"/>
        <v>471274.08598029602</v>
      </c>
      <c r="L76" s="14">
        <f t="shared" si="8"/>
        <v>2975002.3645670642</v>
      </c>
      <c r="M76" t="s">
        <v>266</v>
      </c>
      <c r="N76" t="s">
        <v>373</v>
      </c>
      <c r="O76" t="s">
        <v>804</v>
      </c>
      <c r="P76" t="s">
        <v>698</v>
      </c>
      <c r="Q76" t="s">
        <v>482</v>
      </c>
      <c r="R76" t="s">
        <v>591</v>
      </c>
    </row>
    <row r="77" spans="3:18" x14ac:dyDescent="0.35">
      <c r="C77" t="s">
        <v>76</v>
      </c>
      <c r="D77" t="s">
        <v>80</v>
      </c>
      <c r="G77" s="14">
        <v>1518351.2980299999</v>
      </c>
      <c r="H77" s="14">
        <v>9769398.8393900003</v>
      </c>
      <c r="I77" t="s">
        <v>37</v>
      </c>
      <c r="J77" t="str">
        <f t="shared" si="6"/>
        <v>Blue</v>
      </c>
      <c r="K77" s="14">
        <f t="shared" si="7"/>
        <v>462793.47563954402</v>
      </c>
      <c r="L77" s="14">
        <f t="shared" si="8"/>
        <v>2977712.766246072</v>
      </c>
      <c r="M77" t="s">
        <v>267</v>
      </c>
      <c r="N77" t="s">
        <v>374</v>
      </c>
      <c r="O77" t="s">
        <v>805</v>
      </c>
      <c r="P77" t="s">
        <v>699</v>
      </c>
      <c r="Q77" t="s">
        <v>483</v>
      </c>
      <c r="R77" t="s">
        <v>592</v>
      </c>
    </row>
    <row r="78" spans="3:18" x14ac:dyDescent="0.35">
      <c r="C78" t="s">
        <v>76</v>
      </c>
      <c r="D78" t="s">
        <v>80</v>
      </c>
      <c r="G78" s="14">
        <v>1514277.8362700001</v>
      </c>
      <c r="H78" s="14">
        <v>9772990.97487</v>
      </c>
      <c r="I78" t="s">
        <v>37</v>
      </c>
      <c r="J78" t="str">
        <f t="shared" si="6"/>
        <v>Blue</v>
      </c>
      <c r="K78" s="14">
        <f t="shared" si="7"/>
        <v>461551.88449509599</v>
      </c>
      <c r="L78" s="14">
        <f t="shared" si="8"/>
        <v>2978807.6491403761</v>
      </c>
      <c r="M78" t="s">
        <v>268</v>
      </c>
      <c r="N78" t="s">
        <v>375</v>
      </c>
      <c r="O78" t="s">
        <v>806</v>
      </c>
      <c r="P78" t="s">
        <v>700</v>
      </c>
      <c r="Q78" t="s">
        <v>484</v>
      </c>
      <c r="R78" t="s">
        <v>593</v>
      </c>
    </row>
    <row r="79" spans="3:18" x14ac:dyDescent="0.35">
      <c r="C79" t="s">
        <v>82</v>
      </c>
      <c r="D79" t="s">
        <v>81</v>
      </c>
      <c r="G79" s="14">
        <v>1553959.2379699999</v>
      </c>
      <c r="H79" s="14">
        <v>9751589.9517800007</v>
      </c>
      <c r="I79" t="s">
        <v>37</v>
      </c>
      <c r="J79" t="str">
        <f t="shared" si="6"/>
        <v>DC</v>
      </c>
      <c r="K79" s="14">
        <f t="shared" si="7"/>
        <v>473646.77573325601</v>
      </c>
      <c r="L79" s="14">
        <f t="shared" si="8"/>
        <v>2972284.6173025444</v>
      </c>
      <c r="M79" t="s">
        <v>269</v>
      </c>
      <c r="N79" t="s">
        <v>376</v>
      </c>
      <c r="O79" t="s">
        <v>807</v>
      </c>
      <c r="P79" t="s">
        <v>701</v>
      </c>
      <c r="Q79" t="s">
        <v>485</v>
      </c>
      <c r="R79" t="s">
        <v>594</v>
      </c>
    </row>
    <row r="80" spans="3:18" x14ac:dyDescent="0.35">
      <c r="C80" t="s">
        <v>82</v>
      </c>
      <c r="D80" t="s">
        <v>83</v>
      </c>
      <c r="G80" s="14">
        <v>1550206.07586</v>
      </c>
      <c r="H80" s="14">
        <v>9756170.7172200009</v>
      </c>
      <c r="I80" t="s">
        <v>37</v>
      </c>
      <c r="J80" t="str">
        <f t="shared" si="6"/>
        <v>DC</v>
      </c>
      <c r="K80" s="14">
        <f t="shared" si="7"/>
        <v>472502.81192212802</v>
      </c>
      <c r="L80" s="14">
        <f t="shared" si="8"/>
        <v>2973680.8346086564</v>
      </c>
      <c r="M80" t="s">
        <v>270</v>
      </c>
      <c r="N80" t="s">
        <v>377</v>
      </c>
      <c r="O80" t="s">
        <v>808</v>
      </c>
      <c r="P80" t="s">
        <v>702</v>
      </c>
      <c r="Q80" t="s">
        <v>486</v>
      </c>
      <c r="R80" t="s">
        <v>595</v>
      </c>
    </row>
    <row r="81" spans="3:18" x14ac:dyDescent="0.35">
      <c r="C81" t="s">
        <v>82</v>
      </c>
      <c r="D81" t="s">
        <v>84</v>
      </c>
      <c r="G81" s="14">
        <v>1552980.89741</v>
      </c>
      <c r="H81" s="14">
        <v>9753382.3238500003</v>
      </c>
      <c r="I81" t="s">
        <v>37</v>
      </c>
      <c r="J81" t="str">
        <f t="shared" si="6"/>
        <v>DC</v>
      </c>
      <c r="K81" s="14">
        <f t="shared" si="7"/>
        <v>473348.577530568</v>
      </c>
      <c r="L81" s="14">
        <f t="shared" si="8"/>
        <v>2972830.9323094799</v>
      </c>
      <c r="M81" t="s">
        <v>271</v>
      </c>
      <c r="N81" t="s">
        <v>378</v>
      </c>
      <c r="O81" t="s">
        <v>809</v>
      </c>
      <c r="P81" t="s">
        <v>703</v>
      </c>
      <c r="Q81" t="s">
        <v>487</v>
      </c>
      <c r="R81" t="s">
        <v>596</v>
      </c>
    </row>
    <row r="82" spans="3:18" x14ac:dyDescent="0.35">
      <c r="C82" t="s">
        <v>82</v>
      </c>
      <c r="D82" t="s">
        <v>85</v>
      </c>
      <c r="G82" s="14">
        <v>1550597.75027</v>
      </c>
      <c r="H82" s="14">
        <v>9756563.9329700004</v>
      </c>
      <c r="I82" t="s">
        <v>37</v>
      </c>
      <c r="J82" t="str">
        <f t="shared" si="6"/>
        <v>DC</v>
      </c>
      <c r="K82" s="14">
        <f t="shared" si="7"/>
        <v>472622.194282296</v>
      </c>
      <c r="L82" s="14">
        <f t="shared" si="8"/>
        <v>2973800.6867692559</v>
      </c>
      <c r="M82" t="s">
        <v>272</v>
      </c>
      <c r="N82" t="s">
        <v>379</v>
      </c>
      <c r="O82" t="s">
        <v>810</v>
      </c>
      <c r="P82" t="s">
        <v>704</v>
      </c>
      <c r="Q82" t="s">
        <v>488</v>
      </c>
      <c r="R82" t="s">
        <v>597</v>
      </c>
    </row>
    <row r="83" spans="3:18" x14ac:dyDescent="0.35">
      <c r="C83" t="s">
        <v>82</v>
      </c>
      <c r="D83" t="s">
        <v>86</v>
      </c>
      <c r="G83" s="14">
        <v>1545648.6827400001</v>
      </c>
      <c r="H83" s="14">
        <v>9759982.1160899997</v>
      </c>
      <c r="I83" t="s">
        <v>37</v>
      </c>
      <c r="J83" t="str">
        <f t="shared" si="6"/>
        <v>DC</v>
      </c>
      <c r="K83" s="14">
        <f t="shared" si="7"/>
        <v>471113.71849915199</v>
      </c>
      <c r="L83" s="14">
        <f t="shared" si="8"/>
        <v>2974842.5489842319</v>
      </c>
      <c r="M83" t="s">
        <v>273</v>
      </c>
      <c r="N83" t="s">
        <v>380</v>
      </c>
      <c r="O83" t="s">
        <v>811</v>
      </c>
      <c r="P83" t="s">
        <v>705</v>
      </c>
      <c r="Q83" t="s">
        <v>489</v>
      </c>
      <c r="R83" t="s">
        <v>598</v>
      </c>
    </row>
    <row r="84" spans="3:18" x14ac:dyDescent="0.35">
      <c r="C84" t="s">
        <v>82</v>
      </c>
      <c r="D84" t="s">
        <v>87</v>
      </c>
      <c r="G84" s="14">
        <v>1543025.19882</v>
      </c>
      <c r="H84" s="14">
        <v>9761067.60671</v>
      </c>
      <c r="I84" t="s">
        <v>37</v>
      </c>
      <c r="J84" t="str">
        <f t="shared" si="6"/>
        <v>DC</v>
      </c>
      <c r="K84" s="14">
        <f t="shared" si="7"/>
        <v>470314.08060033602</v>
      </c>
      <c r="L84" s="14">
        <f t="shared" si="8"/>
        <v>2975173.4065252081</v>
      </c>
      <c r="M84" t="s">
        <v>274</v>
      </c>
      <c r="N84" t="s">
        <v>381</v>
      </c>
      <c r="O84" t="s">
        <v>812</v>
      </c>
      <c r="P84" t="s">
        <v>706</v>
      </c>
      <c r="Q84" t="s">
        <v>490</v>
      </c>
      <c r="R84" t="s">
        <v>599</v>
      </c>
    </row>
    <row r="85" spans="3:18" x14ac:dyDescent="0.35">
      <c r="C85" t="s">
        <v>82</v>
      </c>
      <c r="D85" t="s">
        <v>88</v>
      </c>
      <c r="G85" s="14">
        <v>1518644.51529</v>
      </c>
      <c r="H85" s="14">
        <v>9766788.5116000008</v>
      </c>
      <c r="I85" t="s">
        <v>37</v>
      </c>
      <c r="J85" t="str">
        <f t="shared" si="6"/>
        <v>DC</v>
      </c>
      <c r="K85" s="14">
        <f t="shared" si="7"/>
        <v>462882.84826039203</v>
      </c>
      <c r="L85" s="14">
        <f t="shared" si="8"/>
        <v>2976917.1383356806</v>
      </c>
      <c r="M85" t="s">
        <v>275</v>
      </c>
      <c r="N85" t="s">
        <v>382</v>
      </c>
      <c r="O85" t="s">
        <v>813</v>
      </c>
      <c r="P85" t="s">
        <v>707</v>
      </c>
      <c r="Q85" t="s">
        <v>491</v>
      </c>
      <c r="R85" t="s">
        <v>600</v>
      </c>
    </row>
    <row r="86" spans="3:18" x14ac:dyDescent="0.35">
      <c r="C86" t="s">
        <v>82</v>
      </c>
      <c r="D86" t="s">
        <v>89</v>
      </c>
      <c r="G86" s="14">
        <v>1527130.1348000001</v>
      </c>
      <c r="H86" s="14">
        <v>9765612.2347599994</v>
      </c>
      <c r="I86" t="s">
        <v>37</v>
      </c>
      <c r="J86" t="str">
        <f t="shared" si="6"/>
        <v>DC</v>
      </c>
      <c r="K86" s="14">
        <f t="shared" si="7"/>
        <v>465469.26508704002</v>
      </c>
      <c r="L86" s="14">
        <f t="shared" si="8"/>
        <v>2976558.6091548479</v>
      </c>
      <c r="M86" t="s">
        <v>276</v>
      </c>
      <c r="N86" t="s">
        <v>383</v>
      </c>
      <c r="O86" t="s">
        <v>814</v>
      </c>
      <c r="P86" t="s">
        <v>708</v>
      </c>
      <c r="Q86" t="s">
        <v>492</v>
      </c>
      <c r="R86" t="s">
        <v>601</v>
      </c>
    </row>
    <row r="87" spans="3:18" x14ac:dyDescent="0.35">
      <c r="C87" t="s">
        <v>82</v>
      </c>
      <c r="D87" t="s">
        <v>90</v>
      </c>
      <c r="G87" s="14">
        <v>1535818.97471</v>
      </c>
      <c r="H87" s="14">
        <v>9764062.0820199996</v>
      </c>
      <c r="I87" t="s">
        <v>37</v>
      </c>
      <c r="J87" t="str">
        <f t="shared" si="6"/>
        <v>DC</v>
      </c>
      <c r="K87" s="14">
        <f t="shared" si="7"/>
        <v>468117.62349160801</v>
      </c>
      <c r="L87" s="14">
        <f t="shared" si="8"/>
        <v>2976086.1225996958</v>
      </c>
      <c r="M87" t="s">
        <v>277</v>
      </c>
      <c r="N87" t="s">
        <v>384</v>
      </c>
      <c r="O87" t="s">
        <v>815</v>
      </c>
      <c r="P87" t="s">
        <v>709</v>
      </c>
      <c r="Q87" t="s">
        <v>493</v>
      </c>
      <c r="R87" t="s">
        <v>602</v>
      </c>
    </row>
    <row r="88" spans="3:18" x14ac:dyDescent="0.35">
      <c r="C88" t="s">
        <v>82</v>
      </c>
      <c r="D88" t="s">
        <v>91</v>
      </c>
      <c r="G88" s="14">
        <v>1515286.2483900001</v>
      </c>
      <c r="H88" s="14">
        <v>9766661.3566699997</v>
      </c>
      <c r="I88" t="s">
        <v>37</v>
      </c>
      <c r="J88" t="str">
        <f t="shared" si="6"/>
        <v>Blue</v>
      </c>
      <c r="K88" s="14">
        <f t="shared" si="7"/>
        <v>461859.248509272</v>
      </c>
      <c r="L88" s="14">
        <f t="shared" si="8"/>
        <v>2976878.3815130158</v>
      </c>
      <c r="M88" t="s">
        <v>278</v>
      </c>
      <c r="N88" t="s">
        <v>385</v>
      </c>
      <c r="O88" t="s">
        <v>816</v>
      </c>
      <c r="P88" t="s">
        <v>710</v>
      </c>
      <c r="Q88" t="s">
        <v>494</v>
      </c>
      <c r="R88" t="s">
        <v>603</v>
      </c>
    </row>
    <row r="89" spans="3:18" x14ac:dyDescent="0.35">
      <c r="C89" t="s">
        <v>82</v>
      </c>
      <c r="D89" t="s">
        <v>92</v>
      </c>
      <c r="G89" s="14">
        <v>1538450.04327</v>
      </c>
      <c r="H89" s="14">
        <v>9760207.9893299993</v>
      </c>
      <c r="I89" t="s">
        <v>37</v>
      </c>
      <c r="J89" t="str">
        <f t="shared" si="6"/>
        <v>Green</v>
      </c>
      <c r="K89" s="14">
        <f t="shared" si="7"/>
        <v>468919.573188696</v>
      </c>
      <c r="L89" s="14">
        <f t="shared" si="8"/>
        <v>2974911.3951477837</v>
      </c>
      <c r="M89" t="s">
        <v>279</v>
      </c>
      <c r="N89" t="s">
        <v>386</v>
      </c>
      <c r="O89" t="s">
        <v>817</v>
      </c>
      <c r="P89" t="s">
        <v>711</v>
      </c>
      <c r="Q89" t="s">
        <v>495</v>
      </c>
      <c r="R89" t="s">
        <v>604</v>
      </c>
    </row>
    <row r="90" spans="3:18" x14ac:dyDescent="0.35">
      <c r="C90" t="s">
        <v>82</v>
      </c>
      <c r="D90" t="s">
        <v>93</v>
      </c>
      <c r="G90" s="14">
        <v>1551660.61888</v>
      </c>
      <c r="H90" s="14">
        <v>9754855.4055499993</v>
      </c>
      <c r="I90" t="s">
        <v>37</v>
      </c>
      <c r="J90" t="str">
        <f t="shared" si="6"/>
        <v>DC</v>
      </c>
      <c r="K90" s="14">
        <f t="shared" si="7"/>
        <v>472946.156634624</v>
      </c>
      <c r="L90" s="14">
        <f t="shared" si="8"/>
        <v>2973279.9276116397</v>
      </c>
      <c r="M90" t="s">
        <v>280</v>
      </c>
      <c r="N90" t="s">
        <v>387</v>
      </c>
      <c r="O90" t="s">
        <v>818</v>
      </c>
      <c r="P90" t="s">
        <v>712</v>
      </c>
      <c r="Q90" t="s">
        <v>496</v>
      </c>
      <c r="R90" t="s">
        <v>605</v>
      </c>
    </row>
    <row r="91" spans="3:18" x14ac:dyDescent="0.35">
      <c r="C91" t="s">
        <v>82</v>
      </c>
      <c r="D91" t="s">
        <v>94</v>
      </c>
      <c r="G91" s="14">
        <v>1541551.40649</v>
      </c>
      <c r="H91" s="14">
        <v>9761673.93358</v>
      </c>
      <c r="I91" t="s">
        <v>37</v>
      </c>
      <c r="J91" t="str">
        <f t="shared" si="6"/>
        <v>DC</v>
      </c>
      <c r="K91" s="14">
        <f t="shared" si="7"/>
        <v>469864.86869815201</v>
      </c>
      <c r="L91" s="14">
        <f t="shared" si="8"/>
        <v>2975358.2149551841</v>
      </c>
      <c r="M91" t="s">
        <v>281</v>
      </c>
      <c r="N91" t="s">
        <v>388</v>
      </c>
      <c r="O91" t="s">
        <v>819</v>
      </c>
      <c r="P91" t="s">
        <v>713</v>
      </c>
      <c r="Q91" t="s">
        <v>497</v>
      </c>
      <c r="R91" t="s">
        <v>606</v>
      </c>
    </row>
    <row r="92" spans="3:18" x14ac:dyDescent="0.35">
      <c r="C92" t="s">
        <v>82</v>
      </c>
      <c r="D92" t="s">
        <v>95</v>
      </c>
      <c r="G92" s="14">
        <v>1507031.5418</v>
      </c>
      <c r="H92" s="14">
        <v>9764267.9710399993</v>
      </c>
      <c r="I92" t="s">
        <v>37</v>
      </c>
      <c r="J92" t="str">
        <f t="shared" si="6"/>
        <v>Blue</v>
      </c>
      <c r="K92" s="14">
        <f t="shared" si="7"/>
        <v>459343.21394063998</v>
      </c>
      <c r="L92" s="14">
        <f t="shared" si="8"/>
        <v>2976148.8775729914</v>
      </c>
      <c r="M92" t="s">
        <v>282</v>
      </c>
      <c r="N92" t="s">
        <v>389</v>
      </c>
      <c r="O92" t="s">
        <v>820</v>
      </c>
      <c r="P92" t="s">
        <v>714</v>
      </c>
      <c r="Q92" t="s">
        <v>498</v>
      </c>
      <c r="R92" t="s">
        <v>607</v>
      </c>
    </row>
    <row r="93" spans="3:18" x14ac:dyDescent="0.35">
      <c r="C93" t="s">
        <v>82</v>
      </c>
      <c r="D93" t="s">
        <v>96</v>
      </c>
      <c r="G93" s="14">
        <v>1517074.85308</v>
      </c>
      <c r="H93" s="14">
        <v>9762807.0290799998</v>
      </c>
      <c r="I93" t="s">
        <v>37</v>
      </c>
      <c r="J93" t="str">
        <f t="shared" si="6"/>
        <v>Blue</v>
      </c>
      <c r="K93" s="14">
        <f t="shared" si="7"/>
        <v>462404.41521878401</v>
      </c>
      <c r="L93" s="14">
        <f t="shared" si="8"/>
        <v>2975703.5824635839</v>
      </c>
      <c r="M93" t="s">
        <v>283</v>
      </c>
      <c r="N93" t="s">
        <v>390</v>
      </c>
      <c r="O93" t="s">
        <v>821</v>
      </c>
      <c r="P93" t="s">
        <v>715</v>
      </c>
      <c r="Q93" t="s">
        <v>499</v>
      </c>
      <c r="R93" t="s">
        <v>608</v>
      </c>
    </row>
    <row r="94" spans="3:18" x14ac:dyDescent="0.35">
      <c r="C94" t="s">
        <v>82</v>
      </c>
      <c r="D94" t="s">
        <v>97</v>
      </c>
      <c r="G94" s="14">
        <v>1517397.3773000001</v>
      </c>
      <c r="H94" s="14">
        <v>9771243.2856600005</v>
      </c>
      <c r="I94" t="s">
        <v>37</v>
      </c>
      <c r="J94" t="str">
        <f t="shared" si="6"/>
        <v>Blue</v>
      </c>
      <c r="K94" s="14">
        <f t="shared" si="7"/>
        <v>462502.72060104</v>
      </c>
      <c r="L94" s="14">
        <f t="shared" si="8"/>
        <v>2978274.9534691679</v>
      </c>
      <c r="M94" t="s">
        <v>284</v>
      </c>
      <c r="N94" t="s">
        <v>391</v>
      </c>
      <c r="O94" t="s">
        <v>822</v>
      </c>
      <c r="P94" t="s">
        <v>716</v>
      </c>
      <c r="Q94" t="s">
        <v>500</v>
      </c>
      <c r="R94" t="s">
        <v>609</v>
      </c>
    </row>
    <row r="95" spans="3:18" x14ac:dyDescent="0.35">
      <c r="C95" t="s">
        <v>82</v>
      </c>
      <c r="D95" t="s">
        <v>98</v>
      </c>
      <c r="G95" s="14">
        <v>1508519.48896</v>
      </c>
      <c r="H95" s="14">
        <v>9771989.7170800008</v>
      </c>
      <c r="I95" t="s">
        <v>37</v>
      </c>
      <c r="J95" t="str">
        <f t="shared" si="6"/>
        <v>Blue</v>
      </c>
      <c r="K95" s="14">
        <f t="shared" si="7"/>
        <v>459796.74023500801</v>
      </c>
      <c r="L95" s="14">
        <f t="shared" si="8"/>
        <v>2978502.4657659843</v>
      </c>
      <c r="M95" t="s">
        <v>285</v>
      </c>
      <c r="N95" t="s">
        <v>392</v>
      </c>
      <c r="O95" t="s">
        <v>823</v>
      </c>
      <c r="P95" t="s">
        <v>717</v>
      </c>
      <c r="Q95" t="s">
        <v>501</v>
      </c>
      <c r="R95" t="s">
        <v>610</v>
      </c>
    </row>
    <row r="96" spans="3:18" x14ac:dyDescent="0.35">
      <c r="C96" t="s">
        <v>82</v>
      </c>
      <c r="D96" t="s">
        <v>99</v>
      </c>
      <c r="G96" s="14">
        <v>1529877.6178299999</v>
      </c>
      <c r="H96" s="14">
        <v>9756343.6122200005</v>
      </c>
      <c r="I96" t="s">
        <v>37</v>
      </c>
      <c r="J96" t="str">
        <f t="shared" si="6"/>
        <v>Green</v>
      </c>
      <c r="K96" s="14">
        <f t="shared" si="7"/>
        <v>466306.69791458402</v>
      </c>
      <c r="L96" s="14">
        <f t="shared" si="8"/>
        <v>2973733.533004656</v>
      </c>
      <c r="M96" t="s">
        <v>286</v>
      </c>
      <c r="N96" t="s">
        <v>393</v>
      </c>
      <c r="O96" t="s">
        <v>824</v>
      </c>
      <c r="P96" t="s">
        <v>718</v>
      </c>
      <c r="Q96" t="s">
        <v>502</v>
      </c>
      <c r="R96" t="s">
        <v>611</v>
      </c>
    </row>
    <row r="97" spans="3:18" x14ac:dyDescent="0.35">
      <c r="C97" t="s">
        <v>82</v>
      </c>
      <c r="D97" t="s">
        <v>100</v>
      </c>
      <c r="G97" s="14">
        <v>1497762.6547600001</v>
      </c>
      <c r="H97" s="14">
        <v>9782245.2057000007</v>
      </c>
      <c r="I97" t="s">
        <v>37</v>
      </c>
      <c r="J97" t="str">
        <f t="shared" si="6"/>
        <v>GUAD</v>
      </c>
      <c r="K97" s="14">
        <f t="shared" si="7"/>
        <v>456518.05717084801</v>
      </c>
      <c r="L97" s="14">
        <f t="shared" si="8"/>
        <v>2981628.3386973604</v>
      </c>
      <c r="M97" t="s">
        <v>287</v>
      </c>
      <c r="N97" t="s">
        <v>394</v>
      </c>
      <c r="O97" t="s">
        <v>825</v>
      </c>
      <c r="P97" t="s">
        <v>719</v>
      </c>
      <c r="Q97" t="s">
        <v>503</v>
      </c>
      <c r="R97" t="s">
        <v>612</v>
      </c>
    </row>
    <row r="98" spans="3:18" x14ac:dyDescent="0.35">
      <c r="C98" t="s">
        <v>82</v>
      </c>
      <c r="D98" t="s">
        <v>101</v>
      </c>
      <c r="G98" s="14">
        <v>1496100.4072799999</v>
      </c>
      <c r="H98" s="14">
        <v>9778699.3057799991</v>
      </c>
      <c r="I98" t="s">
        <v>37</v>
      </c>
      <c r="J98" t="str">
        <f t="shared" si="6"/>
        <v>GUAD</v>
      </c>
      <c r="K98" s="14">
        <f t="shared" si="7"/>
        <v>456011.404138944</v>
      </c>
      <c r="L98" s="14">
        <f t="shared" si="8"/>
        <v>2980547.5484017436</v>
      </c>
      <c r="M98" t="s">
        <v>288</v>
      </c>
      <c r="N98" t="s">
        <v>395</v>
      </c>
      <c r="O98" t="s">
        <v>826</v>
      </c>
      <c r="P98" t="s">
        <v>720</v>
      </c>
      <c r="Q98" t="s">
        <v>504</v>
      </c>
      <c r="R98" t="s">
        <v>613</v>
      </c>
    </row>
    <row r="99" spans="3:18" x14ac:dyDescent="0.35">
      <c r="C99" t="s">
        <v>82</v>
      </c>
      <c r="D99" t="s">
        <v>102</v>
      </c>
      <c r="G99" s="14">
        <v>1504883.28369</v>
      </c>
      <c r="H99" s="14">
        <v>9771438.0669</v>
      </c>
      <c r="I99" t="s">
        <v>37</v>
      </c>
      <c r="J99" t="str">
        <f t="shared" si="6"/>
        <v>GUAD</v>
      </c>
      <c r="K99" s="14">
        <f t="shared" si="7"/>
        <v>458688.42486871203</v>
      </c>
      <c r="L99" s="14">
        <f t="shared" si="8"/>
        <v>2978334.32279112</v>
      </c>
      <c r="M99" t="s">
        <v>289</v>
      </c>
      <c r="N99" t="s">
        <v>396</v>
      </c>
      <c r="O99" t="s">
        <v>827</v>
      </c>
      <c r="P99" t="s">
        <v>721</v>
      </c>
      <c r="Q99" t="s">
        <v>505</v>
      </c>
      <c r="R99" t="s">
        <v>614</v>
      </c>
    </row>
    <row r="100" spans="3:18" x14ac:dyDescent="0.35">
      <c r="C100" t="s">
        <v>82</v>
      </c>
      <c r="D100" t="s">
        <v>103</v>
      </c>
      <c r="G100" s="14">
        <v>1498119.0951700001</v>
      </c>
      <c r="H100" s="14">
        <v>9773275.5280200001</v>
      </c>
      <c r="I100" t="s">
        <v>37</v>
      </c>
      <c r="J100" t="str">
        <f t="shared" si="6"/>
        <v>GUAD</v>
      </c>
      <c r="K100" s="14">
        <f t="shared" si="7"/>
        <v>456626.70020781597</v>
      </c>
      <c r="L100" s="14">
        <f t="shared" si="8"/>
        <v>2978894.380940496</v>
      </c>
      <c r="M100" t="s">
        <v>290</v>
      </c>
      <c r="N100" t="s">
        <v>397</v>
      </c>
      <c r="O100" t="s">
        <v>828</v>
      </c>
      <c r="P100" t="s">
        <v>722</v>
      </c>
      <c r="Q100" t="s">
        <v>506</v>
      </c>
      <c r="R100" t="s">
        <v>615</v>
      </c>
    </row>
    <row r="101" spans="3:18" x14ac:dyDescent="0.35">
      <c r="C101" t="s">
        <v>82</v>
      </c>
      <c r="D101" t="s">
        <v>104</v>
      </c>
      <c r="G101" s="14">
        <v>1494788.4014600001</v>
      </c>
      <c r="H101" s="14">
        <v>9776171.2068099994</v>
      </c>
      <c r="I101" t="s">
        <v>37</v>
      </c>
      <c r="J101" t="str">
        <f t="shared" si="6"/>
        <v>GUAD</v>
      </c>
      <c r="K101" s="14">
        <f t="shared" si="7"/>
        <v>455611.50476500799</v>
      </c>
      <c r="L101" s="14">
        <f t="shared" si="8"/>
        <v>2979776.9838356879</v>
      </c>
      <c r="M101" t="s">
        <v>291</v>
      </c>
      <c r="N101" t="s">
        <v>398</v>
      </c>
      <c r="O101" t="s">
        <v>829</v>
      </c>
      <c r="P101" t="s">
        <v>723</v>
      </c>
      <c r="Q101" t="s">
        <v>507</v>
      </c>
      <c r="R101" t="s">
        <v>616</v>
      </c>
    </row>
    <row r="102" spans="3:18" x14ac:dyDescent="0.35">
      <c r="C102" t="s">
        <v>82</v>
      </c>
      <c r="D102" t="s">
        <v>105</v>
      </c>
      <c r="G102" s="14">
        <v>1497418.60629</v>
      </c>
      <c r="H102" s="14">
        <v>9787090.0484699998</v>
      </c>
      <c r="I102" t="s">
        <v>37</v>
      </c>
      <c r="J102" t="str">
        <f t="shared" si="6"/>
        <v>GUAD</v>
      </c>
      <c r="K102" s="14">
        <f t="shared" si="7"/>
        <v>456413.19119719201</v>
      </c>
      <c r="L102" s="14">
        <f t="shared" si="8"/>
        <v>2983105.0467736558</v>
      </c>
      <c r="M102" t="s">
        <v>292</v>
      </c>
      <c r="N102" t="s">
        <v>399</v>
      </c>
      <c r="O102" t="s">
        <v>830</v>
      </c>
      <c r="P102" t="s">
        <v>724</v>
      </c>
      <c r="Q102" t="s">
        <v>508</v>
      </c>
      <c r="R102" t="s">
        <v>617</v>
      </c>
    </row>
    <row r="103" spans="3:18" x14ac:dyDescent="0.35">
      <c r="C103" t="s">
        <v>82</v>
      </c>
      <c r="D103" t="s">
        <v>106</v>
      </c>
      <c r="G103" s="14">
        <v>1501815.01352</v>
      </c>
      <c r="H103" s="14">
        <v>9771688.0358700007</v>
      </c>
      <c r="I103" t="s">
        <v>37</v>
      </c>
      <c r="J103" t="str">
        <f t="shared" si="6"/>
        <v>GUAD</v>
      </c>
      <c r="K103" s="14">
        <f t="shared" si="7"/>
        <v>457753.21612089599</v>
      </c>
      <c r="L103" s="14">
        <f t="shared" si="8"/>
        <v>2978410.5133331763</v>
      </c>
      <c r="M103" t="s">
        <v>293</v>
      </c>
      <c r="N103" t="s">
        <v>400</v>
      </c>
      <c r="O103" t="s">
        <v>831</v>
      </c>
      <c r="P103" t="s">
        <v>725</v>
      </c>
      <c r="Q103" t="s">
        <v>509</v>
      </c>
      <c r="R103" t="s">
        <v>618</v>
      </c>
    </row>
    <row r="104" spans="3:18" x14ac:dyDescent="0.35">
      <c r="C104" t="s">
        <v>82</v>
      </c>
      <c r="D104" t="s">
        <v>107</v>
      </c>
      <c r="G104" s="14">
        <v>1505252.7351599999</v>
      </c>
      <c r="H104" s="14">
        <v>9778676.2372099999</v>
      </c>
      <c r="I104" t="s">
        <v>37</v>
      </c>
      <c r="J104" t="str">
        <f t="shared" si="6"/>
        <v>GUAD</v>
      </c>
      <c r="K104" s="14">
        <f t="shared" si="7"/>
        <v>458801.03367676801</v>
      </c>
      <c r="L104" s="14">
        <f t="shared" si="8"/>
        <v>2980540.5171016082</v>
      </c>
      <c r="M104" t="s">
        <v>294</v>
      </c>
      <c r="N104" t="s">
        <v>401</v>
      </c>
      <c r="O104" t="s">
        <v>832</v>
      </c>
      <c r="P104" t="s">
        <v>726</v>
      </c>
      <c r="Q104" t="s">
        <v>510</v>
      </c>
      <c r="R104" t="s">
        <v>619</v>
      </c>
    </row>
    <row r="105" spans="3:18" x14ac:dyDescent="0.35">
      <c r="C105" t="s">
        <v>82</v>
      </c>
      <c r="D105" t="s">
        <v>108</v>
      </c>
      <c r="G105" s="14">
        <v>1501786.74587</v>
      </c>
      <c r="H105" s="14">
        <v>9781398.1347100008</v>
      </c>
      <c r="I105" t="s">
        <v>37</v>
      </c>
      <c r="J105" t="str">
        <f t="shared" si="6"/>
        <v>GUAD</v>
      </c>
      <c r="K105" s="14">
        <f t="shared" si="7"/>
        <v>457744.60014117602</v>
      </c>
      <c r="L105" s="14">
        <f t="shared" si="8"/>
        <v>2981370.1514596082</v>
      </c>
      <c r="M105" t="s">
        <v>295</v>
      </c>
      <c r="N105" t="s">
        <v>402</v>
      </c>
      <c r="O105" t="s">
        <v>833</v>
      </c>
      <c r="P105" t="s">
        <v>727</v>
      </c>
      <c r="Q105" t="s">
        <v>511</v>
      </c>
      <c r="R105" t="s">
        <v>620</v>
      </c>
    </row>
    <row r="106" spans="3:18" x14ac:dyDescent="0.35">
      <c r="C106" t="s">
        <v>65</v>
      </c>
      <c r="D106" t="s">
        <v>109</v>
      </c>
      <c r="G106" s="14">
        <v>1495454.2341199999</v>
      </c>
      <c r="H106" s="14">
        <v>9780475.2311799992</v>
      </c>
      <c r="I106" t="s">
        <v>37</v>
      </c>
      <c r="J106" t="str">
        <f t="shared" si="6"/>
        <v>GUAD</v>
      </c>
      <c r="K106" s="14">
        <f t="shared" si="7"/>
        <v>455814.45055977599</v>
      </c>
      <c r="L106" s="14">
        <f t="shared" si="8"/>
        <v>2981088.8504636637</v>
      </c>
      <c r="M106" t="s">
        <v>296</v>
      </c>
      <c r="N106" t="s">
        <v>403</v>
      </c>
      <c r="O106" t="s">
        <v>834</v>
      </c>
      <c r="P106" t="s">
        <v>728</v>
      </c>
      <c r="Q106" t="s">
        <v>512</v>
      </c>
      <c r="R106" t="s">
        <v>621</v>
      </c>
    </row>
    <row r="107" spans="3:18" x14ac:dyDescent="0.35">
      <c r="C107" t="s">
        <v>36</v>
      </c>
      <c r="D107" t="s">
        <v>110</v>
      </c>
      <c r="G107" s="14">
        <v>1497602.6785800001</v>
      </c>
      <c r="H107" s="14">
        <v>9773787.9549100008</v>
      </c>
      <c r="I107" t="s">
        <v>37</v>
      </c>
      <c r="J107" t="str">
        <f t="shared" si="6"/>
        <v>GUAD</v>
      </c>
      <c r="K107" s="14">
        <f t="shared" si="7"/>
        <v>456469.29643118399</v>
      </c>
      <c r="L107" s="14">
        <f t="shared" si="8"/>
        <v>2979050.5686565684</v>
      </c>
      <c r="M107" t="s">
        <v>297</v>
      </c>
      <c r="N107" t="s">
        <v>404</v>
      </c>
      <c r="O107" t="s">
        <v>835</v>
      </c>
      <c r="P107" t="s">
        <v>729</v>
      </c>
      <c r="Q107" t="s">
        <v>513</v>
      </c>
      <c r="R107" t="s">
        <v>622</v>
      </c>
    </row>
    <row r="108" spans="3:18" x14ac:dyDescent="0.35">
      <c r="C108" t="s">
        <v>36</v>
      </c>
      <c r="D108" t="s">
        <v>111</v>
      </c>
      <c r="G108" s="14">
        <v>1497489.1037300001</v>
      </c>
      <c r="H108" s="14">
        <v>9782270.6929700002</v>
      </c>
      <c r="I108" t="s">
        <v>37</v>
      </c>
      <c r="J108" t="str">
        <f t="shared" si="6"/>
        <v>GUAD</v>
      </c>
      <c r="K108" s="14">
        <f t="shared" si="7"/>
        <v>456434.67881690402</v>
      </c>
      <c r="L108" s="14">
        <f t="shared" si="8"/>
        <v>2981636.107217256</v>
      </c>
      <c r="M108" t="s">
        <v>298</v>
      </c>
      <c r="N108" t="s">
        <v>405</v>
      </c>
      <c r="O108" t="s">
        <v>836</v>
      </c>
      <c r="P108" t="s">
        <v>730</v>
      </c>
      <c r="Q108" t="s">
        <v>514</v>
      </c>
      <c r="R108" t="s">
        <v>623</v>
      </c>
    </row>
    <row r="109" spans="3:18" x14ac:dyDescent="0.35">
      <c r="C109" t="s">
        <v>36</v>
      </c>
      <c r="D109" t="s">
        <v>112</v>
      </c>
      <c r="G109" s="14">
        <v>1496062.4851899999</v>
      </c>
      <c r="H109" s="14">
        <v>9778484.6418299992</v>
      </c>
      <c r="I109" t="s">
        <v>37</v>
      </c>
      <c r="J109" t="str">
        <f t="shared" si="6"/>
        <v>GUAD</v>
      </c>
      <c r="K109" s="14">
        <f t="shared" si="7"/>
        <v>455999.845485912</v>
      </c>
      <c r="L109" s="14">
        <f t="shared" si="8"/>
        <v>2980482.1188297835</v>
      </c>
      <c r="M109" t="s">
        <v>299</v>
      </c>
      <c r="N109" t="s">
        <v>406</v>
      </c>
      <c r="O109" t="s">
        <v>837</v>
      </c>
      <c r="P109" t="s">
        <v>731</v>
      </c>
      <c r="Q109" t="s">
        <v>515</v>
      </c>
      <c r="R109" t="s">
        <v>624</v>
      </c>
    </row>
    <row r="110" spans="3:18" x14ac:dyDescent="0.35">
      <c r="C110" t="s">
        <v>36</v>
      </c>
      <c r="D110" t="s">
        <v>113</v>
      </c>
      <c r="G110" s="14">
        <v>1493474.57803</v>
      </c>
      <c r="H110" s="14">
        <v>9780469.4921599999</v>
      </c>
      <c r="I110" t="s">
        <v>37</v>
      </c>
      <c r="J110" t="str">
        <f t="shared" si="6"/>
        <v>GUAD</v>
      </c>
      <c r="K110" s="14">
        <f t="shared" si="7"/>
        <v>455211.05138354399</v>
      </c>
      <c r="L110" s="14">
        <f t="shared" si="8"/>
        <v>2981087.1012103679</v>
      </c>
      <c r="M110" t="s">
        <v>300</v>
      </c>
      <c r="N110" t="s">
        <v>407</v>
      </c>
      <c r="O110" t="s">
        <v>838</v>
      </c>
      <c r="P110" t="s">
        <v>732</v>
      </c>
      <c r="Q110" t="s">
        <v>516</v>
      </c>
      <c r="R110" t="s">
        <v>625</v>
      </c>
    </row>
    <row r="111" spans="3:18" x14ac:dyDescent="0.35">
      <c r="C111" t="s">
        <v>76</v>
      </c>
      <c r="D111" t="s">
        <v>114</v>
      </c>
      <c r="G111" s="14">
        <v>1496102.3916799999</v>
      </c>
      <c r="H111" s="14">
        <v>9774133.3972900007</v>
      </c>
      <c r="I111" t="s">
        <v>37</v>
      </c>
      <c r="J111" t="str">
        <f t="shared" si="6"/>
        <v>GUAD</v>
      </c>
      <c r="K111" s="14">
        <f t="shared" si="7"/>
        <v>456012.00898406398</v>
      </c>
      <c r="L111" s="14">
        <f t="shared" si="8"/>
        <v>2979155.8594939923</v>
      </c>
      <c r="M111" t="s">
        <v>301</v>
      </c>
      <c r="N111" t="s">
        <v>408</v>
      </c>
      <c r="O111" t="s">
        <v>839</v>
      </c>
      <c r="P111" t="s">
        <v>733</v>
      </c>
      <c r="Q111" t="s">
        <v>517</v>
      </c>
      <c r="R111" t="s">
        <v>626</v>
      </c>
    </row>
    <row r="112" spans="3:18" x14ac:dyDescent="0.35">
      <c r="C112" t="s">
        <v>76</v>
      </c>
      <c r="D112" t="s">
        <v>115</v>
      </c>
      <c r="G112" s="14">
        <v>1501582.7881199999</v>
      </c>
      <c r="H112" s="14">
        <v>9781400.0447799992</v>
      </c>
      <c r="I112" t="s">
        <v>37</v>
      </c>
      <c r="J112" t="str">
        <f t="shared" si="6"/>
        <v>GUAD</v>
      </c>
      <c r="K112" s="14">
        <f t="shared" si="7"/>
        <v>457682.43381897599</v>
      </c>
      <c r="L112" s="14">
        <f t="shared" si="8"/>
        <v>2981370.7336489437</v>
      </c>
      <c r="M112" t="s">
        <v>302</v>
      </c>
      <c r="N112" t="s">
        <v>409</v>
      </c>
      <c r="O112" t="s">
        <v>840</v>
      </c>
      <c r="P112" t="s">
        <v>734</v>
      </c>
      <c r="Q112" t="s">
        <v>518</v>
      </c>
      <c r="R112" t="s">
        <v>627</v>
      </c>
    </row>
    <row r="113" spans="3:18" x14ac:dyDescent="0.35">
      <c r="C113" t="s">
        <v>76</v>
      </c>
      <c r="D113" t="s">
        <v>116</v>
      </c>
      <c r="G113" s="14">
        <v>1500650.12163</v>
      </c>
      <c r="H113" s="14">
        <v>9775617.0917199999</v>
      </c>
      <c r="I113" t="s">
        <v>37</v>
      </c>
      <c r="J113" t="str">
        <f t="shared" si="6"/>
        <v>GUAD</v>
      </c>
      <c r="K113" s="14">
        <f t="shared" si="7"/>
        <v>457398.15707282402</v>
      </c>
      <c r="L113" s="14">
        <f t="shared" si="8"/>
        <v>2979608.0895562558</v>
      </c>
      <c r="M113" t="s">
        <v>303</v>
      </c>
      <c r="N113" t="s">
        <v>410</v>
      </c>
      <c r="O113" t="s">
        <v>841</v>
      </c>
      <c r="P113" t="s">
        <v>735</v>
      </c>
      <c r="Q113" t="s">
        <v>519</v>
      </c>
      <c r="R113" t="s">
        <v>628</v>
      </c>
    </row>
    <row r="114" spans="3:18" x14ac:dyDescent="0.35">
      <c r="C114" t="s">
        <v>76</v>
      </c>
      <c r="D114" t="s">
        <v>117</v>
      </c>
      <c r="G114" s="14">
        <v>1501981.76816</v>
      </c>
      <c r="H114" s="14">
        <v>9771522.5695300009</v>
      </c>
      <c r="I114" t="s">
        <v>37</v>
      </c>
      <c r="J114" t="str">
        <f t="shared" si="6"/>
        <v>GUAD</v>
      </c>
      <c r="K114" s="14">
        <f t="shared" si="7"/>
        <v>457804.04293516802</v>
      </c>
      <c r="L114" s="14">
        <f t="shared" si="8"/>
        <v>2978360.0791927446</v>
      </c>
      <c r="M114" t="s">
        <v>304</v>
      </c>
      <c r="N114" t="s">
        <v>411</v>
      </c>
      <c r="O114" t="s">
        <v>842</v>
      </c>
      <c r="P114" t="s">
        <v>736</v>
      </c>
      <c r="Q114" t="s">
        <v>520</v>
      </c>
      <c r="R114" t="s">
        <v>629</v>
      </c>
    </row>
    <row r="115" spans="3:18" x14ac:dyDescent="0.35">
      <c r="C115" t="s">
        <v>76</v>
      </c>
      <c r="D115" t="s">
        <v>118</v>
      </c>
      <c r="G115" s="14">
        <v>1497403.8867299999</v>
      </c>
      <c r="H115" s="14">
        <v>9787305.3470099997</v>
      </c>
      <c r="I115" t="s">
        <v>37</v>
      </c>
      <c r="J115" t="str">
        <f t="shared" si="6"/>
        <v>GUAD</v>
      </c>
      <c r="K115" s="14">
        <f t="shared" si="7"/>
        <v>456408.704675304</v>
      </c>
      <c r="L115" s="14">
        <f t="shared" si="8"/>
        <v>2983170.6697686482</v>
      </c>
      <c r="M115" t="s">
        <v>305</v>
      </c>
      <c r="N115" t="s">
        <v>412</v>
      </c>
      <c r="O115" t="s">
        <v>843</v>
      </c>
      <c r="P115" t="s">
        <v>737</v>
      </c>
      <c r="Q115" t="s">
        <v>521</v>
      </c>
      <c r="R115" t="s">
        <v>630</v>
      </c>
    </row>
    <row r="116" spans="3:18" x14ac:dyDescent="0.35">
      <c r="K116" s="14"/>
      <c r="L116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DBB1-1698-4D27-A412-DD3AA9895A43}">
  <dimension ref="A1:C111"/>
  <sheetViews>
    <sheetView workbookViewId="0">
      <selection activeCell="H47" sqref="H47"/>
    </sheetView>
  </sheetViews>
  <sheetFormatPr defaultRowHeight="14.5" x14ac:dyDescent="0.35"/>
  <sheetData>
    <row r="1" spans="1:3" x14ac:dyDescent="0.35">
      <c r="A1" t="s">
        <v>6</v>
      </c>
      <c r="B1">
        <v>2974748.2139664004</v>
      </c>
      <c r="C1">
        <v>467991.33183360001</v>
      </c>
    </row>
    <row r="2" spans="1:3" x14ac:dyDescent="0.35">
      <c r="A2" t="s">
        <v>8</v>
      </c>
      <c r="B2">
        <v>2972980.6403616001</v>
      </c>
      <c r="C2">
        <v>468788.56915200001</v>
      </c>
    </row>
    <row r="3" spans="1:3" x14ac:dyDescent="0.35">
      <c r="A3" t="s">
        <v>9</v>
      </c>
      <c r="B3">
        <v>2973140.7472296003</v>
      </c>
      <c r="C3">
        <v>469076.82247439999</v>
      </c>
    </row>
    <row r="4" spans="1:3" x14ac:dyDescent="0.35">
      <c r="A4" t="s">
        <v>10</v>
      </c>
      <c r="B4">
        <v>2973345.2762592002</v>
      </c>
      <c r="C4">
        <v>469335.94301280001</v>
      </c>
    </row>
    <row r="5" spans="1:3" x14ac:dyDescent="0.35">
      <c r="A5" t="s">
        <v>11</v>
      </c>
      <c r="B5">
        <v>2975575.2820608006</v>
      </c>
      <c r="C5">
        <v>469745.28788880003</v>
      </c>
    </row>
    <row r="6" spans="1:3" x14ac:dyDescent="0.35">
      <c r="A6" t="s">
        <v>12</v>
      </c>
      <c r="B6">
        <v>2975860.7574359998</v>
      </c>
      <c r="C6">
        <v>469580.20637999999</v>
      </c>
    </row>
    <row r="7" spans="1:3" x14ac:dyDescent="0.35">
      <c r="A7" t="s">
        <v>13</v>
      </c>
      <c r="B7">
        <v>2976113.5442304001</v>
      </c>
      <c r="C7">
        <v>469368.4487136</v>
      </c>
    </row>
    <row r="8" spans="1:3" x14ac:dyDescent="0.35">
      <c r="A8" t="s">
        <v>14</v>
      </c>
      <c r="B8">
        <v>2976502.1450280002</v>
      </c>
      <c r="C8">
        <v>467164.27501679998</v>
      </c>
    </row>
    <row r="9" spans="1:3" x14ac:dyDescent="0.35">
      <c r="A9" t="s">
        <v>15</v>
      </c>
      <c r="B9">
        <v>2976337.0872936002</v>
      </c>
      <c r="C9">
        <v>466878.78714480001</v>
      </c>
    </row>
    <row r="10" spans="1:3" x14ac:dyDescent="0.35">
      <c r="A10" t="s">
        <v>16</v>
      </c>
      <c r="B10">
        <v>2976125.2915272</v>
      </c>
      <c r="C10">
        <v>466626.02656319999</v>
      </c>
    </row>
    <row r="11" spans="1:3" x14ac:dyDescent="0.35">
      <c r="A11" t="s">
        <v>17</v>
      </c>
      <c r="B11">
        <v>2973921.1516632</v>
      </c>
      <c r="C11">
        <v>466237.39863840002</v>
      </c>
    </row>
    <row r="12" spans="1:3" x14ac:dyDescent="0.35">
      <c r="A12" t="s">
        <v>18</v>
      </c>
      <c r="B12">
        <v>2973633.3997368002</v>
      </c>
      <c r="C12">
        <v>466399.20994799997</v>
      </c>
    </row>
    <row r="13" spans="1:3" x14ac:dyDescent="0.35">
      <c r="A13" t="s">
        <v>19</v>
      </c>
      <c r="B13">
        <v>2973382.8599279998</v>
      </c>
      <c r="C13">
        <v>466614.17868239997</v>
      </c>
    </row>
    <row r="14" spans="1:3" x14ac:dyDescent="0.35">
      <c r="A14" t="s">
        <v>20</v>
      </c>
      <c r="B14">
        <v>2977045.608</v>
      </c>
      <c r="C14">
        <v>461010</v>
      </c>
    </row>
    <row r="15" spans="1:3" x14ac:dyDescent="0.35">
      <c r="A15" t="s">
        <v>21</v>
      </c>
      <c r="B15">
        <v>2976383.6278152</v>
      </c>
      <c r="C15">
        <v>459215.57625839999</v>
      </c>
    </row>
    <row r="16" spans="1:3" x14ac:dyDescent="0.35">
      <c r="A16" t="s">
        <v>22</v>
      </c>
      <c r="B16">
        <v>2976089.0386152002</v>
      </c>
      <c r="C16">
        <v>459353.17090319999</v>
      </c>
    </row>
    <row r="17" spans="1:3" x14ac:dyDescent="0.35">
      <c r="A17" t="s">
        <v>23</v>
      </c>
      <c r="B17">
        <v>2975822.5218000002</v>
      </c>
      <c r="C17">
        <v>459539.40248400002</v>
      </c>
    </row>
    <row r="18" spans="1:3" x14ac:dyDescent="0.35">
      <c r="A18" t="s">
        <v>24</v>
      </c>
      <c r="B18">
        <v>2975240.3501423998</v>
      </c>
      <c r="C18">
        <v>461641.51694880001</v>
      </c>
    </row>
    <row r="19" spans="1:3" x14ac:dyDescent="0.35">
      <c r="A19" t="s">
        <v>25</v>
      </c>
      <c r="B19">
        <v>2975372.8448736002</v>
      </c>
      <c r="C19">
        <v>461938.4049504</v>
      </c>
    </row>
    <row r="20" spans="1:3" x14ac:dyDescent="0.35">
      <c r="A20" t="s">
        <v>26</v>
      </c>
      <c r="B20">
        <v>2975554.5068928003</v>
      </c>
      <c r="C20">
        <v>462208.03986959998</v>
      </c>
    </row>
    <row r="21" spans="1:3" x14ac:dyDescent="0.35">
      <c r="A21" t="s">
        <v>27</v>
      </c>
      <c r="B21">
        <v>2977707.5921471999</v>
      </c>
      <c r="C21">
        <v>462804.44690639997</v>
      </c>
    </row>
    <row r="22" spans="1:3" x14ac:dyDescent="0.35">
      <c r="A22" t="s">
        <v>28</v>
      </c>
      <c r="B22">
        <v>2978002.1795183998</v>
      </c>
      <c r="C22">
        <v>462666.82787759998</v>
      </c>
    </row>
    <row r="23" spans="1:3" x14ac:dyDescent="0.35">
      <c r="A23" t="s">
        <v>29</v>
      </c>
      <c r="B23">
        <v>2978268.6737783998</v>
      </c>
      <c r="C23">
        <v>462480.55941599997</v>
      </c>
    </row>
    <row r="24" spans="1:3" x14ac:dyDescent="0.35">
      <c r="A24" t="s">
        <v>30</v>
      </c>
      <c r="B24">
        <v>2978840.0293032005</v>
      </c>
      <c r="C24">
        <v>460348.0249968</v>
      </c>
    </row>
    <row r="25" spans="1:3" x14ac:dyDescent="0.35">
      <c r="A25" t="s">
        <v>31</v>
      </c>
      <c r="B25">
        <v>2978702.4352679998</v>
      </c>
      <c r="C25">
        <v>460053.42695759999</v>
      </c>
    </row>
    <row r="26" spans="1:3" x14ac:dyDescent="0.35">
      <c r="A26" t="s">
        <v>32</v>
      </c>
      <c r="B26">
        <v>2978516.1259631999</v>
      </c>
      <c r="C26">
        <v>459786.95555760001</v>
      </c>
    </row>
    <row r="27" spans="1:3" x14ac:dyDescent="0.35">
      <c r="A27" t="s">
        <v>33</v>
      </c>
      <c r="B27">
        <v>2972327.304</v>
      </c>
      <c r="C27">
        <v>473653.10399999999</v>
      </c>
    </row>
    <row r="28" spans="1:3" x14ac:dyDescent="0.35">
      <c r="A28" t="s">
        <v>34</v>
      </c>
      <c r="B28">
        <v>2974250.5920000002</v>
      </c>
      <c r="C28">
        <v>472081.86</v>
      </c>
    </row>
    <row r="29" spans="1:3" x14ac:dyDescent="0.35">
      <c r="A29" t="s">
        <v>35</v>
      </c>
      <c r="B29">
        <v>2973538.4300948884</v>
      </c>
      <c r="C29">
        <v>466503.04252164002</v>
      </c>
    </row>
    <row r="30" spans="1:3" x14ac:dyDescent="0.35">
      <c r="A30" t="s">
        <v>38</v>
      </c>
      <c r="B30">
        <v>2973620.467731168</v>
      </c>
      <c r="C30">
        <v>466420.36738701601</v>
      </c>
    </row>
    <row r="31" spans="1:3" x14ac:dyDescent="0.35">
      <c r="A31" t="s">
        <v>39</v>
      </c>
      <c r="B31">
        <v>2974343.448585432</v>
      </c>
      <c r="C31">
        <v>466087.93305163202</v>
      </c>
    </row>
    <row r="32" spans="1:3" x14ac:dyDescent="0.35">
      <c r="A32" t="s">
        <v>40</v>
      </c>
      <c r="B32">
        <v>2973734.9224994639</v>
      </c>
      <c r="C32">
        <v>466329.66476831998</v>
      </c>
    </row>
    <row r="33" spans="1:3" x14ac:dyDescent="0.35">
      <c r="A33" t="s">
        <v>41</v>
      </c>
      <c r="B33">
        <v>2975558.1745542474</v>
      </c>
      <c r="C33">
        <v>466171.086085224</v>
      </c>
    </row>
    <row r="34" spans="1:3" x14ac:dyDescent="0.35">
      <c r="A34" t="s">
        <v>42</v>
      </c>
      <c r="B34">
        <v>2976311.7006479041</v>
      </c>
      <c r="C34">
        <v>466924.09107755998</v>
      </c>
    </row>
    <row r="35" spans="1:3" x14ac:dyDescent="0.35">
      <c r="A35" t="s">
        <v>43</v>
      </c>
      <c r="B35">
        <v>2976547.4649749524</v>
      </c>
      <c r="C35">
        <v>467158.23901058402</v>
      </c>
    </row>
    <row r="36" spans="1:3" x14ac:dyDescent="0.35">
      <c r="A36" t="s">
        <v>44</v>
      </c>
      <c r="B36">
        <v>2975337.8343965039</v>
      </c>
      <c r="C36">
        <v>469885.12145724002</v>
      </c>
    </row>
    <row r="37" spans="1:3" x14ac:dyDescent="0.35">
      <c r="A37" t="s">
        <v>45</v>
      </c>
      <c r="B37">
        <v>2976302.5589643838</v>
      </c>
      <c r="C37">
        <v>469180.19886607199</v>
      </c>
    </row>
    <row r="38" spans="1:3" x14ac:dyDescent="0.35">
      <c r="A38" t="s">
        <v>46</v>
      </c>
      <c r="B38">
        <v>2975853.7824629042</v>
      </c>
      <c r="C38">
        <v>469581.811462896</v>
      </c>
    </row>
    <row r="39" spans="1:3" x14ac:dyDescent="0.35">
      <c r="A39" t="s">
        <v>47</v>
      </c>
      <c r="B39">
        <v>2972905.183561536</v>
      </c>
      <c r="C39">
        <v>468328.47317100002</v>
      </c>
    </row>
    <row r="40" spans="1:3" x14ac:dyDescent="0.35">
      <c r="A40" t="s">
        <v>48</v>
      </c>
      <c r="B40">
        <v>2973140.7471899758</v>
      </c>
      <c r="C40">
        <v>469076.82247439999</v>
      </c>
    </row>
    <row r="41" spans="1:3" x14ac:dyDescent="0.35">
      <c r="A41" t="s">
        <v>49</v>
      </c>
      <c r="B41">
        <v>2974033.9441041122</v>
      </c>
      <c r="C41">
        <v>469738.981247616</v>
      </c>
    </row>
    <row r="42" spans="1:3" x14ac:dyDescent="0.35">
      <c r="A42" t="s">
        <v>50</v>
      </c>
      <c r="B42">
        <v>2976138.0404699515</v>
      </c>
      <c r="C42">
        <v>459332.37926685601</v>
      </c>
    </row>
    <row r="43" spans="1:3" x14ac:dyDescent="0.35">
      <c r="A43" t="s">
        <v>51</v>
      </c>
      <c r="B43">
        <v>2975282.5064665205</v>
      </c>
      <c r="C43">
        <v>461550.99857560801</v>
      </c>
    </row>
    <row r="44" spans="1:3" x14ac:dyDescent="0.35">
      <c r="A44" t="s">
        <v>52</v>
      </c>
      <c r="B44">
        <v>2975721.7005284405</v>
      </c>
      <c r="C44">
        <v>462386.15635461599</v>
      </c>
    </row>
    <row r="45" spans="1:3" x14ac:dyDescent="0.35">
      <c r="A45" t="s">
        <v>53</v>
      </c>
      <c r="B45">
        <v>2976435.8887500474</v>
      </c>
      <c r="C45">
        <v>462731.20421011199</v>
      </c>
    </row>
    <row r="46" spans="1:3" x14ac:dyDescent="0.35">
      <c r="A46" t="s">
        <v>51</v>
      </c>
      <c r="B46">
        <v>2976635.7875994239</v>
      </c>
      <c r="C46">
        <v>459122.39558217599</v>
      </c>
    </row>
    <row r="47" spans="1:3" x14ac:dyDescent="0.35">
      <c r="A47" t="s">
        <v>54</v>
      </c>
      <c r="B47">
        <v>2977091.6900871601</v>
      </c>
      <c r="C47">
        <v>461005.5195162</v>
      </c>
    </row>
    <row r="48" spans="1:3" x14ac:dyDescent="0.35">
      <c r="A48" t="s">
        <v>53</v>
      </c>
      <c r="B48">
        <v>2975397.162375384</v>
      </c>
      <c r="C48">
        <v>460005.69011428801</v>
      </c>
    </row>
    <row r="49" spans="1:3" x14ac:dyDescent="0.35">
      <c r="A49" t="s">
        <v>55</v>
      </c>
      <c r="B49">
        <v>2977645.6893794639</v>
      </c>
      <c r="C49">
        <v>459169.44938697602</v>
      </c>
    </row>
    <row r="50" spans="1:3" x14ac:dyDescent="0.35">
      <c r="A50" t="s">
        <v>56</v>
      </c>
      <c r="B50">
        <v>2978516.125938816</v>
      </c>
      <c r="C50">
        <v>459786.95565208799</v>
      </c>
    </row>
    <row r="51" spans="1:3" x14ac:dyDescent="0.35">
      <c r="A51" t="s">
        <v>57</v>
      </c>
      <c r="B51">
        <v>2978805.1878681839</v>
      </c>
      <c r="C51">
        <v>460556.470136424</v>
      </c>
    </row>
    <row r="52" spans="1:3" x14ac:dyDescent="0.35">
      <c r="A52" t="s">
        <v>58</v>
      </c>
      <c r="B52">
        <v>2978677.4942155201</v>
      </c>
      <c r="C52">
        <v>462061.15950499201</v>
      </c>
    </row>
    <row r="53" spans="1:3" x14ac:dyDescent="0.35">
      <c r="A53" t="s">
        <v>59</v>
      </c>
      <c r="B53">
        <v>2978290.885889424</v>
      </c>
      <c r="C53">
        <v>462523.37967986398</v>
      </c>
    </row>
    <row r="54" spans="1:3" x14ac:dyDescent="0.35">
      <c r="A54" t="s">
        <v>60</v>
      </c>
      <c r="B54">
        <v>2977707.5921563441</v>
      </c>
      <c r="C54">
        <v>462804.44701917598</v>
      </c>
    </row>
    <row r="55" spans="1:3" x14ac:dyDescent="0.35">
      <c r="A55" t="s">
        <v>61</v>
      </c>
      <c r="B55">
        <v>2974206.9994582799</v>
      </c>
      <c r="C55">
        <v>472174.89697826398</v>
      </c>
    </row>
    <row r="56" spans="1:3" x14ac:dyDescent="0.35">
      <c r="A56" t="s">
        <v>62</v>
      </c>
      <c r="B56">
        <v>2972841.7725885361</v>
      </c>
      <c r="C56">
        <v>473359.34760808799</v>
      </c>
    </row>
    <row r="57" spans="1:3" x14ac:dyDescent="0.35">
      <c r="A57" t="s">
        <v>63</v>
      </c>
      <c r="B57">
        <v>2972306.4365568482</v>
      </c>
      <c r="C57">
        <v>473668.525090824</v>
      </c>
    </row>
    <row r="58" spans="1:3" x14ac:dyDescent="0.35">
      <c r="A58" t="s">
        <v>64</v>
      </c>
      <c r="B58">
        <v>2973711.5278467364</v>
      </c>
      <c r="C58">
        <v>466328.32647076802</v>
      </c>
    </row>
    <row r="59" spans="1:3" x14ac:dyDescent="0.35">
      <c r="A59" t="s">
        <v>66</v>
      </c>
      <c r="B59">
        <v>2976295.4658812881</v>
      </c>
      <c r="C59">
        <v>466907.93081016</v>
      </c>
    </row>
    <row r="60" spans="1:3" x14ac:dyDescent="0.35">
      <c r="A60" t="s">
        <v>67</v>
      </c>
      <c r="B60">
        <v>2975845.4920796878</v>
      </c>
      <c r="C60">
        <v>469573.59967845603</v>
      </c>
    </row>
    <row r="61" spans="1:3" x14ac:dyDescent="0.35">
      <c r="A61" t="s">
        <v>68</v>
      </c>
      <c r="B61">
        <v>2973113.2801440721</v>
      </c>
      <c r="C61">
        <v>469105.27931563201</v>
      </c>
    </row>
    <row r="62" spans="1:3" x14ac:dyDescent="0.35">
      <c r="A62" t="s">
        <v>69</v>
      </c>
      <c r="B62">
        <v>2976157.993616736</v>
      </c>
      <c r="C62">
        <v>459354.32354402402</v>
      </c>
    </row>
    <row r="63" spans="1:3" x14ac:dyDescent="0.35">
      <c r="A63" t="s">
        <v>70</v>
      </c>
      <c r="B63">
        <v>2978527.29331704</v>
      </c>
      <c r="C63">
        <v>459771.71968459198</v>
      </c>
    </row>
    <row r="64" spans="1:3" x14ac:dyDescent="0.35">
      <c r="A64" t="s">
        <v>71</v>
      </c>
      <c r="B64">
        <v>2978279.2461108239</v>
      </c>
      <c r="C64">
        <v>462511.44920436002</v>
      </c>
    </row>
    <row r="65" spans="1:3" x14ac:dyDescent="0.35">
      <c r="A65" t="s">
        <v>72</v>
      </c>
      <c r="B65">
        <v>2975741.8667883356</v>
      </c>
      <c r="C65">
        <v>462365.83339399198</v>
      </c>
    </row>
    <row r="66" spans="1:3" x14ac:dyDescent="0.35">
      <c r="A66" t="s">
        <v>73</v>
      </c>
      <c r="B66">
        <v>2977090.8590895846</v>
      </c>
      <c r="C66">
        <v>460991.989243032</v>
      </c>
    </row>
    <row r="67" spans="1:3" x14ac:dyDescent="0.35">
      <c r="A67" t="s">
        <v>74</v>
      </c>
      <c r="B67">
        <v>2974829.954212368</v>
      </c>
      <c r="C67">
        <v>473930.15786702401</v>
      </c>
    </row>
    <row r="68" spans="1:3" x14ac:dyDescent="0.35">
      <c r="A68" t="s">
        <v>75</v>
      </c>
      <c r="B68">
        <v>2971999.3297725362</v>
      </c>
      <c r="C68">
        <v>473361.249605808</v>
      </c>
    </row>
    <row r="69" spans="1:3" x14ac:dyDescent="0.35">
      <c r="A69" t="s">
        <v>77</v>
      </c>
      <c r="B69">
        <v>2976910.7938505281</v>
      </c>
      <c r="C69">
        <v>461826.82757335203</v>
      </c>
    </row>
    <row r="70" spans="1:3" x14ac:dyDescent="0.35">
      <c r="A70" t="s">
        <v>78</v>
      </c>
      <c r="B70">
        <v>2974890.0795907197</v>
      </c>
      <c r="C70">
        <v>468897.808030296</v>
      </c>
    </row>
    <row r="71" spans="1:3" x14ac:dyDescent="0.35">
      <c r="A71" t="s">
        <v>79</v>
      </c>
      <c r="B71">
        <v>2975002.3645670642</v>
      </c>
      <c r="C71">
        <v>471274.08598029602</v>
      </c>
    </row>
    <row r="72" spans="1:3" x14ac:dyDescent="0.35">
      <c r="A72" t="s">
        <v>80</v>
      </c>
      <c r="B72">
        <v>2977712.766246072</v>
      </c>
      <c r="C72">
        <v>462793.47563954402</v>
      </c>
    </row>
    <row r="73" spans="1:3" x14ac:dyDescent="0.35">
      <c r="A73" t="s">
        <v>80</v>
      </c>
      <c r="B73">
        <v>2978807.6491403761</v>
      </c>
      <c r="C73">
        <v>461551.88449509599</v>
      </c>
    </row>
    <row r="74" spans="1:3" x14ac:dyDescent="0.35">
      <c r="A74" t="s">
        <v>81</v>
      </c>
      <c r="B74">
        <v>2972284.6173025444</v>
      </c>
      <c r="C74">
        <v>473646.77573325601</v>
      </c>
    </row>
    <row r="75" spans="1:3" x14ac:dyDescent="0.35">
      <c r="A75" t="s">
        <v>83</v>
      </c>
      <c r="B75">
        <v>2973680.8346086564</v>
      </c>
      <c r="C75">
        <v>472502.81192212802</v>
      </c>
    </row>
    <row r="76" spans="1:3" x14ac:dyDescent="0.35">
      <c r="A76" t="s">
        <v>84</v>
      </c>
      <c r="B76">
        <v>2972830.9323094799</v>
      </c>
      <c r="C76">
        <v>473348.577530568</v>
      </c>
    </row>
    <row r="77" spans="1:3" x14ac:dyDescent="0.35">
      <c r="A77" t="s">
        <v>85</v>
      </c>
      <c r="B77">
        <v>2973800.6867692559</v>
      </c>
      <c r="C77">
        <v>472622.194282296</v>
      </c>
    </row>
    <row r="78" spans="1:3" x14ac:dyDescent="0.35">
      <c r="A78" t="s">
        <v>86</v>
      </c>
      <c r="B78">
        <v>2974842.5489842319</v>
      </c>
      <c r="C78">
        <v>471113.71849915199</v>
      </c>
    </row>
    <row r="79" spans="1:3" x14ac:dyDescent="0.35">
      <c r="A79" t="s">
        <v>87</v>
      </c>
      <c r="B79">
        <v>2975173.4065252081</v>
      </c>
      <c r="C79">
        <v>470314.08060033602</v>
      </c>
    </row>
    <row r="80" spans="1:3" x14ac:dyDescent="0.35">
      <c r="A80" t="s">
        <v>88</v>
      </c>
      <c r="B80">
        <v>2976917.1383356806</v>
      </c>
      <c r="C80">
        <v>462882.84826039203</v>
      </c>
    </row>
    <row r="81" spans="1:3" x14ac:dyDescent="0.35">
      <c r="A81" t="s">
        <v>89</v>
      </c>
      <c r="B81">
        <v>2976558.6091548479</v>
      </c>
      <c r="C81">
        <v>465469.26508704002</v>
      </c>
    </row>
    <row r="82" spans="1:3" x14ac:dyDescent="0.35">
      <c r="A82" t="s">
        <v>90</v>
      </c>
      <c r="B82">
        <v>2976086.1225996958</v>
      </c>
      <c r="C82">
        <v>468117.62349160801</v>
      </c>
    </row>
    <row r="83" spans="1:3" x14ac:dyDescent="0.35">
      <c r="A83" t="s">
        <v>91</v>
      </c>
      <c r="B83">
        <v>2976878.3815130158</v>
      </c>
      <c r="C83">
        <v>461859.248509272</v>
      </c>
    </row>
    <row r="84" spans="1:3" x14ac:dyDescent="0.35">
      <c r="A84" t="s">
        <v>92</v>
      </c>
      <c r="B84">
        <v>2974911.3951477837</v>
      </c>
      <c r="C84">
        <v>468919.573188696</v>
      </c>
    </row>
    <row r="85" spans="1:3" x14ac:dyDescent="0.35">
      <c r="A85" t="s">
        <v>93</v>
      </c>
      <c r="B85">
        <v>2973279.9276116397</v>
      </c>
      <c r="C85">
        <v>472946.156634624</v>
      </c>
    </row>
    <row r="86" spans="1:3" x14ac:dyDescent="0.35">
      <c r="A86" t="s">
        <v>94</v>
      </c>
      <c r="B86">
        <v>2975358.2149551841</v>
      </c>
      <c r="C86">
        <v>469864.86869815201</v>
      </c>
    </row>
    <row r="87" spans="1:3" x14ac:dyDescent="0.35">
      <c r="A87" t="s">
        <v>95</v>
      </c>
      <c r="B87">
        <v>2976148.8775729914</v>
      </c>
      <c r="C87">
        <v>459343.21394063998</v>
      </c>
    </row>
    <row r="88" spans="1:3" x14ac:dyDescent="0.35">
      <c r="A88" t="s">
        <v>96</v>
      </c>
      <c r="B88">
        <v>2975703.5824635839</v>
      </c>
      <c r="C88">
        <v>462404.41521878401</v>
      </c>
    </row>
    <row r="89" spans="1:3" x14ac:dyDescent="0.35">
      <c r="A89" t="s">
        <v>97</v>
      </c>
      <c r="B89">
        <v>2978274.9534691679</v>
      </c>
      <c r="C89">
        <v>462502.72060104</v>
      </c>
    </row>
    <row r="90" spans="1:3" x14ac:dyDescent="0.35">
      <c r="A90" t="s">
        <v>98</v>
      </c>
      <c r="B90">
        <v>2978502.4657659843</v>
      </c>
      <c r="C90">
        <v>459796.74023500801</v>
      </c>
    </row>
    <row r="91" spans="1:3" x14ac:dyDescent="0.35">
      <c r="A91" t="s">
        <v>99</v>
      </c>
      <c r="B91">
        <v>2973733.533004656</v>
      </c>
      <c r="C91">
        <v>466306.69791458402</v>
      </c>
    </row>
    <row r="92" spans="1:3" x14ac:dyDescent="0.35">
      <c r="A92" t="s">
        <v>100</v>
      </c>
      <c r="B92">
        <v>2981628.3386973604</v>
      </c>
      <c r="C92">
        <v>456518.05717084801</v>
      </c>
    </row>
    <row r="93" spans="1:3" x14ac:dyDescent="0.35">
      <c r="A93" t="s">
        <v>101</v>
      </c>
      <c r="B93">
        <v>2980547.5484017436</v>
      </c>
      <c r="C93">
        <v>456011.404138944</v>
      </c>
    </row>
    <row r="94" spans="1:3" x14ac:dyDescent="0.35">
      <c r="A94" t="s">
        <v>102</v>
      </c>
      <c r="B94">
        <v>2978334.32279112</v>
      </c>
      <c r="C94">
        <v>458688.42486871203</v>
      </c>
    </row>
    <row r="95" spans="1:3" x14ac:dyDescent="0.35">
      <c r="A95" t="s">
        <v>103</v>
      </c>
      <c r="B95">
        <v>2978894.380940496</v>
      </c>
      <c r="C95">
        <v>456626.70020781597</v>
      </c>
    </row>
    <row r="96" spans="1:3" x14ac:dyDescent="0.35">
      <c r="A96" t="s">
        <v>104</v>
      </c>
      <c r="B96">
        <v>2979776.9838356879</v>
      </c>
      <c r="C96">
        <v>455611.50476500799</v>
      </c>
    </row>
    <row r="97" spans="1:3" x14ac:dyDescent="0.35">
      <c r="A97" t="s">
        <v>105</v>
      </c>
      <c r="B97">
        <v>2983105.0467736558</v>
      </c>
      <c r="C97">
        <v>456413.19119719201</v>
      </c>
    </row>
    <row r="98" spans="1:3" x14ac:dyDescent="0.35">
      <c r="A98" t="s">
        <v>106</v>
      </c>
      <c r="B98">
        <v>2978410.5133331763</v>
      </c>
      <c r="C98">
        <v>457753.21612089599</v>
      </c>
    </row>
    <row r="99" spans="1:3" x14ac:dyDescent="0.35">
      <c r="A99" t="s">
        <v>107</v>
      </c>
      <c r="B99">
        <v>2980540.5171016082</v>
      </c>
      <c r="C99">
        <v>458801.03367676801</v>
      </c>
    </row>
    <row r="100" spans="1:3" x14ac:dyDescent="0.35">
      <c r="A100" t="s">
        <v>108</v>
      </c>
      <c r="B100">
        <v>2981370.1514596082</v>
      </c>
      <c r="C100">
        <v>457744.60014117602</v>
      </c>
    </row>
    <row r="101" spans="1:3" x14ac:dyDescent="0.35">
      <c r="A101" t="s">
        <v>109</v>
      </c>
      <c r="B101">
        <v>2981088.8504636637</v>
      </c>
      <c r="C101">
        <v>455814.45055977599</v>
      </c>
    </row>
    <row r="102" spans="1:3" x14ac:dyDescent="0.35">
      <c r="A102" t="s">
        <v>110</v>
      </c>
      <c r="B102">
        <v>2979050.5686565684</v>
      </c>
      <c r="C102">
        <v>456469.29643118399</v>
      </c>
    </row>
    <row r="103" spans="1:3" x14ac:dyDescent="0.35">
      <c r="A103" t="s">
        <v>111</v>
      </c>
      <c r="B103">
        <v>2981636.107217256</v>
      </c>
      <c r="C103">
        <v>456434.67881690402</v>
      </c>
    </row>
    <row r="104" spans="1:3" x14ac:dyDescent="0.35">
      <c r="A104" t="s">
        <v>112</v>
      </c>
      <c r="B104">
        <v>2980482.1188297835</v>
      </c>
      <c r="C104">
        <v>455999.845485912</v>
      </c>
    </row>
    <row r="105" spans="1:3" x14ac:dyDescent="0.35">
      <c r="A105" t="s">
        <v>113</v>
      </c>
      <c r="B105">
        <v>2981087.1012103679</v>
      </c>
      <c r="C105">
        <v>455211.05138354399</v>
      </c>
    </row>
    <row r="106" spans="1:3" x14ac:dyDescent="0.35">
      <c r="A106" t="s">
        <v>114</v>
      </c>
      <c r="B106">
        <v>2979155.8594939923</v>
      </c>
      <c r="C106">
        <v>456012.00898406398</v>
      </c>
    </row>
    <row r="107" spans="1:3" x14ac:dyDescent="0.35">
      <c r="A107" t="s">
        <v>115</v>
      </c>
      <c r="B107">
        <v>2981370.7336489437</v>
      </c>
      <c r="C107">
        <v>457682.43381897599</v>
      </c>
    </row>
    <row r="108" spans="1:3" x14ac:dyDescent="0.35">
      <c r="A108" t="s">
        <v>116</v>
      </c>
      <c r="B108">
        <v>2979608.0895562558</v>
      </c>
      <c r="C108">
        <v>457398.15707282402</v>
      </c>
    </row>
    <row r="109" spans="1:3" x14ac:dyDescent="0.35">
      <c r="A109" t="s">
        <v>117</v>
      </c>
      <c r="B109">
        <v>2978360.0791927446</v>
      </c>
      <c r="C109">
        <v>457804.04293516802</v>
      </c>
    </row>
    <row r="110" spans="1:3" x14ac:dyDescent="0.35">
      <c r="A110" t="s">
        <v>118</v>
      </c>
      <c r="B110">
        <v>2983170.6697686482</v>
      </c>
      <c r="C110">
        <v>456408.704675304</v>
      </c>
    </row>
    <row r="111" spans="1:3" x14ac:dyDescent="0.35">
      <c r="B111">
        <v>0</v>
      </c>
      <c r="C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7D74-79FD-4517-815B-9259F682F18D}">
  <dimension ref="A1:BC75"/>
  <sheetViews>
    <sheetView topLeftCell="A22" zoomScaleNormal="100" workbookViewId="0">
      <selection activeCell="AA25" sqref="AA25"/>
    </sheetView>
  </sheetViews>
  <sheetFormatPr defaultRowHeight="14.5" x14ac:dyDescent="0.35"/>
  <cols>
    <col min="1" max="2" width="9.08984375" style="1"/>
  </cols>
  <sheetData>
    <row r="1" spans="1:2" s="1" customFormat="1" x14ac:dyDescent="0.35"/>
    <row r="2" spans="1:2" s="1" customFormat="1" x14ac:dyDescent="0.35"/>
    <row r="5" spans="1:2" x14ac:dyDescent="0.35">
      <c r="A5" s="1" t="s">
        <v>36</v>
      </c>
      <c r="B5" s="3">
        <f>COUNTA(L:L)-1</f>
        <v>33</v>
      </c>
    </row>
    <row r="6" spans="1:2" x14ac:dyDescent="0.35">
      <c r="A6" s="1" t="s">
        <v>65</v>
      </c>
      <c r="B6" s="3">
        <f>COUNTA(U:U)-1</f>
        <v>11</v>
      </c>
    </row>
    <row r="7" spans="1:2" x14ac:dyDescent="0.35">
      <c r="A7" s="1" t="s">
        <v>76</v>
      </c>
      <c r="B7" s="3">
        <f>COUNTA(AM:AM)-1</f>
        <v>11</v>
      </c>
    </row>
    <row r="8" spans="1:2" x14ac:dyDescent="0.35">
      <c r="A8" s="1" t="s">
        <v>82</v>
      </c>
      <c r="B8" s="3">
        <f>COUNTA(AD:AD)-1</f>
        <v>27</v>
      </c>
    </row>
    <row r="39" spans="3:55" s="1" customFormat="1" x14ac:dyDescent="0.35"/>
    <row r="40" spans="3:55" s="1" customFormat="1" x14ac:dyDescent="0.35">
      <c r="G40" s="1" t="s">
        <v>191</v>
      </c>
      <c r="H40" s="1" t="s">
        <v>192</v>
      </c>
    </row>
    <row r="41" spans="3:55" s="1" customFormat="1" x14ac:dyDescent="0.35">
      <c r="G41" s="1" t="s">
        <v>193</v>
      </c>
      <c r="H41" s="1" t="s">
        <v>194</v>
      </c>
    </row>
    <row r="42" spans="3:55" x14ac:dyDescent="0.35">
      <c r="C42" s="2" t="s">
        <v>130</v>
      </c>
      <c r="D42" s="2" t="s">
        <v>125</v>
      </c>
      <c r="E42" s="2" t="s">
        <v>126</v>
      </c>
      <c r="F42" s="2" t="s">
        <v>127</v>
      </c>
      <c r="G42" s="2" t="s">
        <v>128</v>
      </c>
      <c r="H42" s="2" t="s">
        <v>129</v>
      </c>
      <c r="I42" s="2"/>
      <c r="J42" s="2"/>
      <c r="L42" s="2" t="s">
        <v>36</v>
      </c>
      <c r="M42" s="2" t="s">
        <v>125</v>
      </c>
      <c r="N42" s="2" t="s">
        <v>126</v>
      </c>
      <c r="O42" s="2" t="s">
        <v>127</v>
      </c>
      <c r="P42" s="2" t="s">
        <v>128</v>
      </c>
      <c r="Q42" s="2" t="s">
        <v>129</v>
      </c>
      <c r="R42" s="2"/>
      <c r="S42" s="2"/>
      <c r="U42" s="2" t="s">
        <v>65</v>
      </c>
      <c r="V42" s="2" t="s">
        <v>125</v>
      </c>
      <c r="W42" s="2" t="s">
        <v>126</v>
      </c>
      <c r="X42" s="2" t="s">
        <v>127</v>
      </c>
      <c r="Y42" s="2" t="s">
        <v>128</v>
      </c>
      <c r="Z42" s="2" t="s">
        <v>129</v>
      </c>
      <c r="AA42" s="2"/>
      <c r="AB42" s="2"/>
      <c r="AD42" s="2" t="s">
        <v>82</v>
      </c>
      <c r="AE42" s="2" t="s">
        <v>125</v>
      </c>
      <c r="AF42" s="2" t="s">
        <v>126</v>
      </c>
      <c r="AG42" s="2" t="s">
        <v>127</v>
      </c>
      <c r="AH42" s="2" t="s">
        <v>128</v>
      </c>
      <c r="AI42" s="2" t="s">
        <v>129</v>
      </c>
      <c r="AJ42" s="2"/>
      <c r="AK42" s="2"/>
      <c r="AM42" s="2" t="s">
        <v>76</v>
      </c>
      <c r="AN42" s="2" t="s">
        <v>125</v>
      </c>
      <c r="AO42" s="2" t="s">
        <v>126</v>
      </c>
      <c r="AP42" s="2" t="s">
        <v>127</v>
      </c>
      <c r="AQ42" s="2" t="s">
        <v>128</v>
      </c>
      <c r="AR42" s="2" t="s">
        <v>129</v>
      </c>
      <c r="AS42" s="2"/>
      <c r="AT42" s="2"/>
      <c r="AV42" s="2" t="s">
        <v>119</v>
      </c>
      <c r="AW42" s="2" t="s">
        <v>125</v>
      </c>
      <c r="AX42" s="2" t="s">
        <v>126</v>
      </c>
      <c r="AY42" s="2" t="s">
        <v>127</v>
      </c>
      <c r="AZ42" s="2" t="s">
        <v>128</v>
      </c>
      <c r="BA42" s="2" t="s">
        <v>129</v>
      </c>
      <c r="BB42" s="2"/>
      <c r="BC42" s="2"/>
    </row>
    <row r="43" spans="3:55" x14ac:dyDescent="0.35">
      <c r="C43" t="str" cm="1">
        <f t="array" ref="C43:J70">_xlfn._xlws.FILTER(LOCA!$C:$J,LOCA!$C:$C=LOCA_map!C42)</f>
        <v>subsea</v>
      </c>
      <c r="D43" t="str">
        <v>FPUg_host</v>
      </c>
      <c r="E43">
        <v>0</v>
      </c>
      <c r="F43">
        <v>0</v>
      </c>
      <c r="G43">
        <v>1535404.632</v>
      </c>
      <c r="H43">
        <v>9759672.6180000007</v>
      </c>
      <c r="I43" t="str">
        <v>Technip</v>
      </c>
      <c r="J43">
        <v>0</v>
      </c>
      <c r="L43" t="str" cm="1">
        <f t="array" ref="L43:S75">_xlfn._xlws.FILTER(LOCA!$C:$J,LOCA!$C:$C=LOCA_map!L42)</f>
        <v>CPT</v>
      </c>
      <c r="M43" t="str">
        <v>FPUg_SW_CPT2</v>
      </c>
      <c r="N43">
        <v>0</v>
      </c>
      <c r="O43">
        <v>0</v>
      </c>
      <c r="P43">
        <v>1530521.79305</v>
      </c>
      <c r="Q43">
        <v>9755703.5108100008</v>
      </c>
      <c r="R43" t="str">
        <v>Chris</v>
      </c>
      <c r="S43" t="str">
        <v>Green</v>
      </c>
      <c r="U43" t="str" cm="1">
        <f t="array" ref="U43:AB53">_xlfn._xlws.FILTER(LOCA!$C:$J,LOCA!$C:$C=LOCA_map!U42)</f>
        <v>BH</v>
      </c>
      <c r="V43" t="str">
        <v>FPUg_SW_SB</v>
      </c>
      <c r="W43">
        <v>0</v>
      </c>
      <c r="X43">
        <v>0</v>
      </c>
      <c r="Y43">
        <v>1529948.57766</v>
      </c>
      <c r="Z43">
        <v>9756271.4168200009</v>
      </c>
      <c r="AA43" t="str">
        <v>Chris</v>
      </c>
      <c r="AB43" t="str">
        <v>Green</v>
      </c>
      <c r="AD43" t="str" cm="1">
        <f t="array" ref="AD43:AK69">_xlfn._xlws.FILTER(LOCA!$C:$J,LOCA!$C:$C=LOCA_map!AD42)</f>
        <v>BC</v>
      </c>
      <c r="AE43" t="str">
        <v>DC2_BC</v>
      </c>
      <c r="AF43">
        <v>0</v>
      </c>
      <c r="AG43">
        <v>0</v>
      </c>
      <c r="AH43">
        <v>1553959.2379699999</v>
      </c>
      <c r="AI43">
        <v>9751589.9517800007</v>
      </c>
      <c r="AJ43" t="str">
        <v>Chris</v>
      </c>
      <c r="AK43" t="str">
        <v>DC</v>
      </c>
      <c r="AM43" t="str" cm="1">
        <f t="array" ref="AM43:AT53">_xlfn._xlws.FILTER(LOCA!$C:$J,LOCA!$C:$C=LOCA_map!AM42)</f>
        <v>PC</v>
      </c>
      <c r="AN43" t="str">
        <v>DC2_PC2</v>
      </c>
      <c r="AO43">
        <v>0</v>
      </c>
      <c r="AP43">
        <v>0</v>
      </c>
      <c r="AQ43">
        <v>1553022.4724600001</v>
      </c>
      <c r="AR43">
        <v>9750653.9690700006</v>
      </c>
      <c r="AS43" t="str">
        <v>Chris</v>
      </c>
      <c r="AT43" t="str">
        <v>DC</v>
      </c>
      <c r="AV43" t="e" cm="1" vm="1">
        <f t="array" ref="AV43">_xlfn._xlws.FILTER(LOCA!$C:$J,LOCA!$C:$C=LOCA_map!AV42)</f>
        <v>#VALUE!</v>
      </c>
    </row>
    <row r="44" spans="3:55" x14ac:dyDescent="0.35">
      <c r="C44" t="str">
        <v>subsea</v>
      </c>
      <c r="D44" t="str">
        <v>FPUg_SW-1</v>
      </c>
      <c r="E44">
        <v>0</v>
      </c>
      <c r="F44">
        <v>0</v>
      </c>
      <c r="G44">
        <v>1538020.24</v>
      </c>
      <c r="H44">
        <v>9753873.4920000006</v>
      </c>
      <c r="I44" t="str">
        <v>Technip</v>
      </c>
      <c r="J44">
        <v>0</v>
      </c>
      <c r="L44" t="str">
        <v>CPT</v>
      </c>
      <c r="M44" t="str">
        <v>FPUg_SW_CPT3</v>
      </c>
      <c r="N44">
        <v>0</v>
      </c>
      <c r="O44">
        <v>0</v>
      </c>
      <c r="P44">
        <v>1530250.54917</v>
      </c>
      <c r="Q44">
        <v>9755972.66316</v>
      </c>
      <c r="R44" t="str">
        <v>Chris</v>
      </c>
      <c r="S44" t="str">
        <v>Green</v>
      </c>
      <c r="U44" t="str">
        <v>BH</v>
      </c>
      <c r="V44" t="str">
        <v>FPUg_NW_SB</v>
      </c>
      <c r="W44">
        <v>0</v>
      </c>
      <c r="X44">
        <v>0</v>
      </c>
      <c r="Y44">
        <v>1531850.1666999999</v>
      </c>
      <c r="Z44">
        <v>9764748.90381</v>
      </c>
      <c r="AA44" t="str">
        <v>Chris</v>
      </c>
      <c r="AB44" t="str">
        <v>Green</v>
      </c>
      <c r="AD44" t="str">
        <v>BC</v>
      </c>
      <c r="AE44" t="str">
        <v>DC1-DC2_BC1</v>
      </c>
      <c r="AF44">
        <v>0</v>
      </c>
      <c r="AG44">
        <v>0</v>
      </c>
      <c r="AH44">
        <v>1550206.07586</v>
      </c>
      <c r="AI44">
        <v>9756170.7172200009</v>
      </c>
      <c r="AJ44" t="str">
        <v>Chris</v>
      </c>
      <c r="AK44" t="str">
        <v>DC</v>
      </c>
      <c r="AM44" t="str">
        <v>PC</v>
      </c>
      <c r="AN44" t="str">
        <v>FPUb_R_TDP_PC</v>
      </c>
      <c r="AO44">
        <v>0</v>
      </c>
      <c r="AP44">
        <v>0</v>
      </c>
      <c r="AQ44">
        <v>1515179.8804899999</v>
      </c>
      <c r="AR44">
        <v>9766767.6963599995</v>
      </c>
      <c r="AS44" t="str">
        <v>Chris</v>
      </c>
      <c r="AT44" t="str">
        <v>Blue</v>
      </c>
    </row>
    <row r="45" spans="3:55" x14ac:dyDescent="0.35">
      <c r="C45" t="str">
        <v>subsea</v>
      </c>
      <c r="D45" t="str">
        <v>FPUg_SW-2</v>
      </c>
      <c r="E45">
        <v>0</v>
      </c>
      <c r="F45">
        <v>0</v>
      </c>
      <c r="G45">
        <v>1538965.953</v>
      </c>
      <c r="H45">
        <v>9754398.7770000007</v>
      </c>
      <c r="I45" t="str">
        <v>Technip</v>
      </c>
      <c r="J45">
        <v>0</v>
      </c>
      <c r="L45" t="str">
        <v>CPT</v>
      </c>
      <c r="M45" t="str">
        <v>FPUg_SW_CPT4</v>
      </c>
      <c r="N45">
        <v>0</v>
      </c>
      <c r="O45">
        <v>0</v>
      </c>
      <c r="P45">
        <v>1529159.88534</v>
      </c>
      <c r="Q45">
        <v>9758344.6475900002</v>
      </c>
      <c r="R45" t="str">
        <v>Chris</v>
      </c>
      <c r="S45" t="str">
        <v>Green</v>
      </c>
      <c r="U45" t="str">
        <v>BH</v>
      </c>
      <c r="V45" t="str">
        <v>FPUg_NE_SB</v>
      </c>
      <c r="W45">
        <v>0</v>
      </c>
      <c r="X45">
        <v>0</v>
      </c>
      <c r="Y45">
        <v>1540595.79947</v>
      </c>
      <c r="Z45">
        <v>9763272.6118100006</v>
      </c>
      <c r="AA45" t="str">
        <v>Chris</v>
      </c>
      <c r="AB45" t="str">
        <v>Green</v>
      </c>
      <c r="AD45" t="str">
        <v>BC</v>
      </c>
      <c r="AE45" t="str">
        <v>DC1-DC2_BC4</v>
      </c>
      <c r="AF45">
        <v>0</v>
      </c>
      <c r="AG45">
        <v>0</v>
      </c>
      <c r="AH45">
        <v>1552980.89741</v>
      </c>
      <c r="AI45">
        <v>9753382.3238500003</v>
      </c>
      <c r="AJ45" t="str">
        <v>Chris</v>
      </c>
      <c r="AK45" t="str">
        <v>DC</v>
      </c>
      <c r="AM45" t="str">
        <v>PC</v>
      </c>
      <c r="AN45" t="str">
        <v>FPUg_R_TDP_PC</v>
      </c>
      <c r="AO45">
        <v>0</v>
      </c>
      <c r="AP45">
        <v>0</v>
      </c>
      <c r="AQ45">
        <v>1538378.63527</v>
      </c>
      <c r="AR45">
        <v>9760138.0563999992</v>
      </c>
      <c r="AS45" t="str">
        <v>Chris</v>
      </c>
      <c r="AT45" t="str">
        <v>Green</v>
      </c>
    </row>
    <row r="46" spans="3:55" x14ac:dyDescent="0.35">
      <c r="C46" t="str">
        <v>subsea</v>
      </c>
      <c r="D46" t="str">
        <v>FPUg_SW-3</v>
      </c>
      <c r="E46">
        <v>0</v>
      </c>
      <c r="F46">
        <v>0</v>
      </c>
      <c r="G46">
        <v>1539816.0859999999</v>
      </c>
      <c r="H46">
        <v>9755069.8039999995</v>
      </c>
      <c r="I46" t="str">
        <v>Technip</v>
      </c>
      <c r="J46">
        <v>0</v>
      </c>
      <c r="L46" t="str">
        <v>CPT</v>
      </c>
      <c r="M46" t="str">
        <v>FPUg_SW-2_CPT1</v>
      </c>
      <c r="N46">
        <v>0</v>
      </c>
      <c r="O46">
        <v>0</v>
      </c>
      <c r="P46">
        <v>1529952.9683999999</v>
      </c>
      <c r="Q46">
        <v>9756348.17093</v>
      </c>
      <c r="R46" t="str">
        <v>Chris</v>
      </c>
      <c r="S46" t="str">
        <v>Green</v>
      </c>
      <c r="U46" t="str">
        <v>BH</v>
      </c>
      <c r="V46" t="str">
        <v>FPUg_SE_SB</v>
      </c>
      <c r="W46">
        <v>0</v>
      </c>
      <c r="X46">
        <v>0</v>
      </c>
      <c r="Y46">
        <v>1539059.31534</v>
      </c>
      <c r="Z46">
        <v>9754308.6618900001</v>
      </c>
      <c r="AA46" t="str">
        <v>Chris</v>
      </c>
      <c r="AB46" t="str">
        <v>Green</v>
      </c>
      <c r="AD46" t="str">
        <v>BC</v>
      </c>
      <c r="AE46" t="str">
        <v>DC1-DC2_BC2</v>
      </c>
      <c r="AF46">
        <v>0</v>
      </c>
      <c r="AG46">
        <v>0</v>
      </c>
      <c r="AH46">
        <v>1550597.75027</v>
      </c>
      <c r="AI46">
        <v>9756563.9329700004</v>
      </c>
      <c r="AJ46" t="str">
        <v>Chris</v>
      </c>
      <c r="AK46" t="str">
        <v>DC</v>
      </c>
      <c r="AM46" t="str">
        <v>PC</v>
      </c>
      <c r="AN46" t="str">
        <v>MTD-1a</v>
      </c>
      <c r="AO46">
        <v>0</v>
      </c>
      <c r="AP46">
        <v>0</v>
      </c>
      <c r="AQ46">
        <v>1546174.82277</v>
      </c>
      <c r="AR46">
        <v>9760506.4454299994</v>
      </c>
      <c r="AS46" t="str">
        <v>Chris</v>
      </c>
      <c r="AT46" t="str">
        <v>NA</v>
      </c>
    </row>
    <row r="47" spans="3:55" x14ac:dyDescent="0.35">
      <c r="C47" t="str">
        <v>subsea</v>
      </c>
      <c r="D47" t="str">
        <v>FPUg_SE-1</v>
      </c>
      <c r="E47">
        <v>0</v>
      </c>
      <c r="F47">
        <v>0</v>
      </c>
      <c r="G47">
        <v>1541159.081</v>
      </c>
      <c r="H47">
        <v>9762386.0960000008</v>
      </c>
      <c r="I47" t="str">
        <v>Technip</v>
      </c>
      <c r="J47">
        <v>0</v>
      </c>
      <c r="L47" t="str">
        <v>CPT</v>
      </c>
      <c r="M47" t="str">
        <v>FPUg_NW_CPT1</v>
      </c>
      <c r="N47">
        <v>0</v>
      </c>
      <c r="O47">
        <v>0</v>
      </c>
      <c r="P47">
        <v>1529432.69713</v>
      </c>
      <c r="Q47">
        <v>9762329.9690099992</v>
      </c>
      <c r="R47" t="str">
        <v>Chris</v>
      </c>
      <c r="S47" t="str">
        <v>Green</v>
      </c>
      <c r="U47" t="str">
        <v>BH</v>
      </c>
      <c r="V47" t="str">
        <v>FPUb_SW_SB</v>
      </c>
      <c r="W47">
        <v>0</v>
      </c>
      <c r="X47">
        <v>0</v>
      </c>
      <c r="Y47">
        <v>1507067.9906299999</v>
      </c>
      <c r="Z47">
        <v>9764297.8793199994</v>
      </c>
      <c r="AA47" t="str">
        <v>Chris</v>
      </c>
      <c r="AB47" t="str">
        <v>Blue</v>
      </c>
      <c r="AD47" t="str">
        <v>BC</v>
      </c>
      <c r="AE47" t="str">
        <v>DC1-FPU_BC3</v>
      </c>
      <c r="AF47">
        <v>0</v>
      </c>
      <c r="AG47">
        <v>0</v>
      </c>
      <c r="AH47">
        <v>1545648.6827400001</v>
      </c>
      <c r="AI47">
        <v>9759982.1160899997</v>
      </c>
      <c r="AJ47" t="str">
        <v>Chris</v>
      </c>
      <c r="AK47" t="str">
        <v>DC</v>
      </c>
      <c r="AM47" t="str">
        <v>PC</v>
      </c>
      <c r="AN47" t="str">
        <v>FPUb_NE_PC</v>
      </c>
      <c r="AO47">
        <v>0</v>
      </c>
      <c r="AP47">
        <v>0</v>
      </c>
      <c r="AQ47">
        <v>1518351.2980299999</v>
      </c>
      <c r="AR47">
        <v>9769398.8393900003</v>
      </c>
      <c r="AS47" t="str">
        <v>Chris</v>
      </c>
      <c r="AT47" t="str">
        <v>Blue</v>
      </c>
    </row>
    <row r="48" spans="3:55" x14ac:dyDescent="0.35">
      <c r="C48" t="str">
        <v>subsea</v>
      </c>
      <c r="D48" t="str">
        <v>FPUg_SE-2</v>
      </c>
      <c r="E48">
        <v>0</v>
      </c>
      <c r="F48">
        <v>0</v>
      </c>
      <c r="G48">
        <v>1540617.4750000001</v>
      </c>
      <c r="H48">
        <v>9763322.6950000003</v>
      </c>
      <c r="I48" t="str">
        <v>Technip</v>
      </c>
      <c r="J48">
        <v>0</v>
      </c>
      <c r="L48" t="str">
        <v>CPT</v>
      </c>
      <c r="M48" t="str">
        <v>FPUg_NW_CPT2</v>
      </c>
      <c r="N48">
        <v>0</v>
      </c>
      <c r="O48">
        <v>0</v>
      </c>
      <c r="P48">
        <v>1531903.1859500001</v>
      </c>
      <c r="Q48">
        <v>9764802.1674799994</v>
      </c>
      <c r="R48" t="str">
        <v>Chris</v>
      </c>
      <c r="S48" t="str">
        <v>Green</v>
      </c>
      <c r="U48" t="str">
        <v>BH</v>
      </c>
      <c r="V48" t="str">
        <v>FPUb_NW_SB</v>
      </c>
      <c r="W48">
        <v>0</v>
      </c>
      <c r="X48">
        <v>0</v>
      </c>
      <c r="Y48">
        <v>1508437.4005400001</v>
      </c>
      <c r="Z48">
        <v>9772071.1722999997</v>
      </c>
      <c r="AA48" t="str">
        <v>Chris</v>
      </c>
      <c r="AB48" t="str">
        <v>Blue</v>
      </c>
      <c r="AD48" t="str">
        <v>BC</v>
      </c>
      <c r="AE48" t="str">
        <v>DC1-FPU_BC2</v>
      </c>
      <c r="AF48">
        <v>0</v>
      </c>
      <c r="AG48">
        <v>0</v>
      </c>
      <c r="AH48">
        <v>1543025.19882</v>
      </c>
      <c r="AI48">
        <v>9761067.60671</v>
      </c>
      <c r="AJ48" t="str">
        <v>Chris</v>
      </c>
      <c r="AK48" t="str">
        <v>DC</v>
      </c>
      <c r="AM48" t="str">
        <v>PC</v>
      </c>
      <c r="AN48" t="str">
        <v>FPUb_NE_PC</v>
      </c>
      <c r="AO48">
        <v>0</v>
      </c>
      <c r="AP48">
        <v>0</v>
      </c>
      <c r="AQ48">
        <v>1514277.8362700001</v>
      </c>
      <c r="AR48">
        <v>9772990.97487</v>
      </c>
      <c r="AS48" t="str">
        <v>Chris</v>
      </c>
      <c r="AT48" t="str">
        <v>Blue</v>
      </c>
    </row>
    <row r="49" spans="3:46" x14ac:dyDescent="0.35">
      <c r="C49" t="str">
        <v>subsea</v>
      </c>
      <c r="D49" t="str">
        <v>FPUg_SE-3</v>
      </c>
      <c r="E49">
        <v>0</v>
      </c>
      <c r="F49">
        <v>0</v>
      </c>
      <c r="G49">
        <v>1539922.7320000001</v>
      </c>
      <c r="H49">
        <v>9764152.0480000004</v>
      </c>
      <c r="I49" t="str">
        <v>Technip</v>
      </c>
      <c r="J49">
        <v>0</v>
      </c>
      <c r="L49" t="str">
        <v>CPT</v>
      </c>
      <c r="M49" t="str">
        <v>FPUg_NW_CPT3</v>
      </c>
      <c r="N49">
        <v>0</v>
      </c>
      <c r="O49">
        <v>0</v>
      </c>
      <c r="P49">
        <v>1532671.3878299999</v>
      </c>
      <c r="Q49">
        <v>9765575.6724900007</v>
      </c>
      <c r="R49" t="str">
        <v>Chris</v>
      </c>
      <c r="S49" t="str">
        <v>Green</v>
      </c>
      <c r="U49" t="str">
        <v>BH</v>
      </c>
      <c r="V49" t="str">
        <v>FPUb_NE_SB</v>
      </c>
      <c r="W49">
        <v>0</v>
      </c>
      <c r="X49">
        <v>0</v>
      </c>
      <c r="Y49">
        <v>1517426.0144499999</v>
      </c>
      <c r="Z49">
        <v>9771257.3691300005</v>
      </c>
      <c r="AA49" t="str">
        <v>Chris</v>
      </c>
      <c r="AB49" t="str">
        <v>Blue</v>
      </c>
      <c r="AD49" t="str">
        <v>BC</v>
      </c>
      <c r="AE49" t="str">
        <v>DC1-FPUb_BC1</v>
      </c>
      <c r="AF49">
        <v>0</v>
      </c>
      <c r="AG49">
        <v>0</v>
      </c>
      <c r="AH49">
        <v>1518644.51529</v>
      </c>
      <c r="AI49">
        <v>9766788.5116000008</v>
      </c>
      <c r="AJ49" t="str">
        <v>Chris</v>
      </c>
      <c r="AK49" t="str">
        <v>DC</v>
      </c>
      <c r="AM49" t="str">
        <v>PC</v>
      </c>
      <c r="AN49" t="str">
        <v>GUAD_PC3</v>
      </c>
      <c r="AO49">
        <v>0</v>
      </c>
      <c r="AP49">
        <v>0</v>
      </c>
      <c r="AQ49">
        <v>1496102.3916799999</v>
      </c>
      <c r="AR49">
        <v>9774133.3972900007</v>
      </c>
      <c r="AS49" t="str">
        <v>Chris</v>
      </c>
      <c r="AT49" t="str">
        <v>GUAD</v>
      </c>
    </row>
    <row r="50" spans="3:46" x14ac:dyDescent="0.35">
      <c r="C50" t="str">
        <v>subsea</v>
      </c>
      <c r="D50" t="str">
        <v>FPUg_NE-1</v>
      </c>
      <c r="E50">
        <v>0</v>
      </c>
      <c r="F50">
        <v>0</v>
      </c>
      <c r="G50">
        <v>1532691.1910000001</v>
      </c>
      <c r="H50">
        <v>9765426.9849999994</v>
      </c>
      <c r="I50" t="str">
        <v>Technip</v>
      </c>
      <c r="J50">
        <v>0</v>
      </c>
      <c r="L50" t="str">
        <v>CPT</v>
      </c>
      <c r="M50" t="str">
        <v>FPUg_NE_CPT</v>
      </c>
      <c r="N50">
        <v>0</v>
      </c>
      <c r="O50">
        <v>0</v>
      </c>
      <c r="P50">
        <v>1541617.85255</v>
      </c>
      <c r="Q50">
        <v>9761607.0682299994</v>
      </c>
      <c r="R50" t="str">
        <v>Chris</v>
      </c>
      <c r="S50" t="str">
        <v>Green</v>
      </c>
      <c r="U50" t="str">
        <v>BH</v>
      </c>
      <c r="V50" t="str">
        <v>FPUb_SE_SB</v>
      </c>
      <c r="W50">
        <v>0</v>
      </c>
      <c r="X50">
        <v>0</v>
      </c>
      <c r="Y50">
        <v>1516948.27229</v>
      </c>
      <c r="Z50">
        <v>9762932.6338199992</v>
      </c>
      <c r="AA50" t="str">
        <v>Chris</v>
      </c>
      <c r="AB50" t="str">
        <v>Blue</v>
      </c>
      <c r="AD50" t="str">
        <v>BC</v>
      </c>
      <c r="AE50" t="str">
        <v>DC1-FPUb_BC3</v>
      </c>
      <c r="AF50">
        <v>0</v>
      </c>
      <c r="AG50">
        <v>0</v>
      </c>
      <c r="AH50">
        <v>1527130.1348000001</v>
      </c>
      <c r="AI50">
        <v>9765612.2347599994</v>
      </c>
      <c r="AJ50" t="str">
        <v>Chris</v>
      </c>
      <c r="AK50" t="str">
        <v>DC</v>
      </c>
      <c r="AM50" t="str">
        <v>PC</v>
      </c>
      <c r="AN50" t="str">
        <v>GUAD_PC2</v>
      </c>
      <c r="AO50">
        <v>0</v>
      </c>
      <c r="AP50">
        <v>0</v>
      </c>
      <c r="AQ50">
        <v>1501582.7881199999</v>
      </c>
      <c r="AR50">
        <v>9781400.0447799992</v>
      </c>
      <c r="AS50" t="str">
        <v>Chris</v>
      </c>
      <c r="AT50" t="str">
        <v>GUAD</v>
      </c>
    </row>
    <row r="51" spans="3:46" x14ac:dyDescent="0.35">
      <c r="C51" t="str">
        <v>subsea</v>
      </c>
      <c r="D51" t="str">
        <v>FPUg_NE-2</v>
      </c>
      <c r="E51">
        <v>0</v>
      </c>
      <c r="F51">
        <v>0</v>
      </c>
      <c r="G51">
        <v>1531754.551</v>
      </c>
      <c r="H51">
        <v>9764885.4570000004</v>
      </c>
      <c r="I51" t="str">
        <v>Technip</v>
      </c>
      <c r="J51">
        <v>0</v>
      </c>
      <c r="L51" t="str">
        <v>CPT</v>
      </c>
      <c r="M51" t="str">
        <v>FPUg_NE_CPT1</v>
      </c>
      <c r="N51">
        <v>0</v>
      </c>
      <c r="O51">
        <v>0</v>
      </c>
      <c r="P51">
        <v>1539305.11439</v>
      </c>
      <c r="Q51">
        <v>9764772.1750799995</v>
      </c>
      <c r="R51" t="str">
        <v>Chris</v>
      </c>
      <c r="S51" t="str">
        <v>Green</v>
      </c>
      <c r="U51" t="str">
        <v>BH</v>
      </c>
      <c r="V51" t="str">
        <v>FPUb_SB</v>
      </c>
      <c r="W51">
        <v>0</v>
      </c>
      <c r="X51">
        <v>0</v>
      </c>
      <c r="Y51">
        <v>1512440.9095900001</v>
      </c>
      <c r="Z51">
        <v>9767358.4615800008</v>
      </c>
      <c r="AA51" t="str">
        <v>Chris</v>
      </c>
      <c r="AB51" t="str">
        <v>Blue</v>
      </c>
      <c r="AD51" t="str">
        <v>BC</v>
      </c>
      <c r="AE51" t="str">
        <v>DC1-FPUb_BC4</v>
      </c>
      <c r="AF51">
        <v>0</v>
      </c>
      <c r="AG51">
        <v>0</v>
      </c>
      <c r="AH51">
        <v>1535818.97471</v>
      </c>
      <c r="AI51">
        <v>9764062.0820199996</v>
      </c>
      <c r="AJ51" t="str">
        <v>Chris</v>
      </c>
      <c r="AK51" t="str">
        <v>DC</v>
      </c>
      <c r="AM51" t="str">
        <v>PC</v>
      </c>
      <c r="AN51" t="str">
        <v>Guad_PC1</v>
      </c>
      <c r="AO51">
        <v>0</v>
      </c>
      <c r="AP51">
        <v>0</v>
      </c>
      <c r="AQ51">
        <v>1500650.12163</v>
      </c>
      <c r="AR51">
        <v>9775617.0917199999</v>
      </c>
      <c r="AS51" t="str">
        <v>Chris</v>
      </c>
      <c r="AT51" t="str">
        <v>GUAD</v>
      </c>
    </row>
    <row r="52" spans="3:46" x14ac:dyDescent="0.35">
      <c r="C52" t="str">
        <v>subsea</v>
      </c>
      <c r="D52" t="str">
        <v>FPUg_NE-3</v>
      </c>
      <c r="E52">
        <v>0</v>
      </c>
      <c r="F52">
        <v>0</v>
      </c>
      <c r="G52">
        <v>1530925.284</v>
      </c>
      <c r="H52">
        <v>9764190.5889999997</v>
      </c>
      <c r="I52" t="str">
        <v>Technip</v>
      </c>
      <c r="J52">
        <v>0</v>
      </c>
      <c r="L52" t="str">
        <v>CPT</v>
      </c>
      <c r="M52" t="str">
        <v>FPUg_NE_CPT2</v>
      </c>
      <c r="N52">
        <v>0</v>
      </c>
      <c r="O52">
        <v>0</v>
      </c>
      <c r="P52">
        <v>1540622.7410200001</v>
      </c>
      <c r="Q52">
        <v>9763299.8112300001</v>
      </c>
      <c r="R52" t="str">
        <v>Chris</v>
      </c>
      <c r="S52" t="str">
        <v>Green</v>
      </c>
      <c r="U52" t="str">
        <v>BH</v>
      </c>
      <c r="V52" t="str">
        <v>TIB_REF_SB</v>
      </c>
      <c r="W52">
        <v>0</v>
      </c>
      <c r="X52">
        <v>0</v>
      </c>
      <c r="Y52">
        <v>1554888.9693799999</v>
      </c>
      <c r="Z52">
        <v>9759940.7946600001</v>
      </c>
      <c r="AA52" t="str">
        <v>Chris</v>
      </c>
      <c r="AB52" t="str">
        <v>NA</v>
      </c>
      <c r="AD52" t="str">
        <v>BC</v>
      </c>
      <c r="AE52" t="str">
        <v>FPUb_R_TDP_BC</v>
      </c>
      <c r="AF52">
        <v>0</v>
      </c>
      <c r="AG52">
        <v>0</v>
      </c>
      <c r="AH52">
        <v>1515286.2483900001</v>
      </c>
      <c r="AI52">
        <v>9766661.3566699997</v>
      </c>
      <c r="AJ52" t="str">
        <v>Chris</v>
      </c>
      <c r="AK52" t="str">
        <v>Blue</v>
      </c>
      <c r="AM52" t="str">
        <v>PC</v>
      </c>
      <c r="AN52" t="str">
        <v>GUAD_PC4</v>
      </c>
      <c r="AO52">
        <v>0</v>
      </c>
      <c r="AP52">
        <v>0</v>
      </c>
      <c r="AQ52">
        <v>1501981.76816</v>
      </c>
      <c r="AR52">
        <v>9771522.5695300009</v>
      </c>
      <c r="AS52" t="str">
        <v>Chris</v>
      </c>
      <c r="AT52" t="str">
        <v>GUAD</v>
      </c>
    </row>
    <row r="53" spans="3:46" x14ac:dyDescent="0.35">
      <c r="C53" t="str">
        <v>subsea</v>
      </c>
      <c r="D53" t="str">
        <v>FPUg_NW-1</v>
      </c>
      <c r="E53">
        <v>0</v>
      </c>
      <c r="F53">
        <v>0</v>
      </c>
      <c r="G53">
        <v>1529650.2579999999</v>
      </c>
      <c r="H53">
        <v>9756959.159</v>
      </c>
      <c r="I53" t="str">
        <v>Technip</v>
      </c>
      <c r="J53">
        <v>0</v>
      </c>
      <c r="L53" t="str">
        <v>CPT</v>
      </c>
      <c r="M53" t="str">
        <v>FPUg_SE_CPT1</v>
      </c>
      <c r="N53">
        <v>0</v>
      </c>
      <c r="O53">
        <v>0</v>
      </c>
      <c r="P53">
        <v>1536510.73875</v>
      </c>
      <c r="Q53">
        <v>9753625.9303200003</v>
      </c>
      <c r="R53" t="str">
        <v>Chris</v>
      </c>
      <c r="S53" t="str">
        <v>Green</v>
      </c>
      <c r="U53" t="str">
        <v>BH</v>
      </c>
      <c r="V53" t="str">
        <v>GUAD_SB</v>
      </c>
      <c r="W53">
        <v>0</v>
      </c>
      <c r="X53">
        <v>0</v>
      </c>
      <c r="Y53">
        <v>1495454.2341199999</v>
      </c>
      <c r="Z53">
        <v>9780475.2311799992</v>
      </c>
      <c r="AA53" t="str">
        <v>Chris</v>
      </c>
      <c r="AB53" t="str">
        <v>GUAD</v>
      </c>
      <c r="AD53" t="str">
        <v>BC</v>
      </c>
      <c r="AE53" t="str">
        <v>FPUg_R_TDP_BC</v>
      </c>
      <c r="AF53">
        <v>0</v>
      </c>
      <c r="AG53">
        <v>0</v>
      </c>
      <c r="AH53">
        <v>1538450.04327</v>
      </c>
      <c r="AI53">
        <v>9760207.9893299993</v>
      </c>
      <c r="AJ53" t="str">
        <v>Chris</v>
      </c>
      <c r="AK53" t="str">
        <v>Green</v>
      </c>
      <c r="AM53" t="str">
        <v>PC</v>
      </c>
      <c r="AN53" t="str">
        <v>GUAD_N_PC</v>
      </c>
      <c r="AO53">
        <v>0</v>
      </c>
      <c r="AP53">
        <v>0</v>
      </c>
      <c r="AQ53">
        <v>1497403.8867299999</v>
      </c>
      <c r="AR53">
        <v>9787305.3470099997</v>
      </c>
      <c r="AS53" t="str">
        <v>Chris</v>
      </c>
      <c r="AT53" t="str">
        <v>GUAD</v>
      </c>
    </row>
    <row r="54" spans="3:46" x14ac:dyDescent="0.35">
      <c r="C54" t="str">
        <v>subsea</v>
      </c>
      <c r="D54" t="str">
        <v>FPUg_NW-2</v>
      </c>
      <c r="E54">
        <v>0</v>
      </c>
      <c r="F54">
        <v>0</v>
      </c>
      <c r="G54">
        <v>1530181.135</v>
      </c>
      <c r="H54">
        <v>9756015.091</v>
      </c>
      <c r="I54" t="str">
        <v>Technip</v>
      </c>
      <c r="J54">
        <v>0</v>
      </c>
      <c r="L54" t="str">
        <v>CPT</v>
      </c>
      <c r="M54" t="str">
        <v>FPUg_SE_CPT2</v>
      </c>
      <c r="N54">
        <v>0</v>
      </c>
      <c r="O54">
        <v>0</v>
      </c>
      <c r="P54">
        <v>1538965.953</v>
      </c>
      <c r="Q54">
        <v>9754398.7768699992</v>
      </c>
      <c r="R54" t="str">
        <v>Chris</v>
      </c>
      <c r="S54" t="str">
        <v>Green</v>
      </c>
      <c r="AD54" t="str">
        <v>BC</v>
      </c>
      <c r="AE54" t="str">
        <v>DC1-DC2_BC3</v>
      </c>
      <c r="AF54">
        <v>0</v>
      </c>
      <c r="AG54">
        <v>0</v>
      </c>
      <c r="AH54">
        <v>1551660.61888</v>
      </c>
      <c r="AI54">
        <v>9754855.4055499993</v>
      </c>
      <c r="AJ54" t="str">
        <v>Chris</v>
      </c>
      <c r="AK54" t="str">
        <v>DC</v>
      </c>
    </row>
    <row r="55" spans="3:46" x14ac:dyDescent="0.35">
      <c r="C55" t="str">
        <v>subsea</v>
      </c>
      <c r="D55" t="str">
        <v>FPUg_NW-3</v>
      </c>
      <c r="E55">
        <v>0</v>
      </c>
      <c r="F55">
        <v>0</v>
      </c>
      <c r="G55">
        <v>1530886.4129999999</v>
      </c>
      <c r="H55">
        <v>9755193.1099999994</v>
      </c>
      <c r="I55" t="str">
        <v>Technip</v>
      </c>
      <c r="J55">
        <v>0</v>
      </c>
      <c r="L55" t="str">
        <v>CPT</v>
      </c>
      <c r="M55" t="str">
        <v>FPUg_SE_CPT3</v>
      </c>
      <c r="N55">
        <v>0</v>
      </c>
      <c r="O55">
        <v>0</v>
      </c>
      <c r="P55">
        <v>1541138.38992</v>
      </c>
      <c r="Q55">
        <v>9757329.21294</v>
      </c>
      <c r="R55" t="str">
        <v>Chris</v>
      </c>
      <c r="S55" t="str">
        <v>Green</v>
      </c>
      <c r="AD55" t="str">
        <v>BC</v>
      </c>
      <c r="AE55" t="str">
        <v>DC1-FPU_BC1</v>
      </c>
      <c r="AF55">
        <v>0</v>
      </c>
      <c r="AG55">
        <v>0</v>
      </c>
      <c r="AH55">
        <v>1541551.40649</v>
      </c>
      <c r="AI55">
        <v>9761673.93358</v>
      </c>
      <c r="AJ55" t="str">
        <v>Chris</v>
      </c>
      <c r="AK55" t="str">
        <v>DC</v>
      </c>
    </row>
    <row r="56" spans="3:46" x14ac:dyDescent="0.35">
      <c r="C56" t="str">
        <v>subsea</v>
      </c>
      <c r="D56" t="str">
        <v>FPUb_host</v>
      </c>
      <c r="E56">
        <v>0</v>
      </c>
      <c r="F56">
        <v>0</v>
      </c>
      <c r="G56">
        <v>1512500</v>
      </c>
      <c r="H56">
        <v>9767210</v>
      </c>
      <c r="I56" t="str">
        <v>Technip</v>
      </c>
      <c r="J56">
        <v>0</v>
      </c>
      <c r="L56" t="str">
        <v>CPT</v>
      </c>
      <c r="M56" t="str">
        <v>FPUb_SW_CPT</v>
      </c>
      <c r="N56">
        <v>0</v>
      </c>
      <c r="O56">
        <v>0</v>
      </c>
      <c r="P56">
        <v>1506995.9949700001</v>
      </c>
      <c r="Q56">
        <v>9764232.4162399992</v>
      </c>
      <c r="R56" t="str">
        <v>Chris</v>
      </c>
      <c r="S56" t="str">
        <v>Blue</v>
      </c>
      <c r="AD56" t="str">
        <v>BC</v>
      </c>
      <c r="AE56" t="str">
        <v>FPUb_SW_BC</v>
      </c>
      <c r="AF56">
        <v>0</v>
      </c>
      <c r="AG56">
        <v>0</v>
      </c>
      <c r="AH56">
        <v>1507031.5418</v>
      </c>
      <c r="AI56">
        <v>9764267.9710399993</v>
      </c>
      <c r="AJ56" t="str">
        <v>Chris</v>
      </c>
      <c r="AK56" t="str">
        <v>Blue</v>
      </c>
    </row>
    <row r="57" spans="3:46" x14ac:dyDescent="0.35">
      <c r="C57" t="str">
        <v>subsea</v>
      </c>
      <c r="D57" t="str">
        <v>FPUb_SW-1</v>
      </c>
      <c r="E57">
        <v>0</v>
      </c>
      <c r="F57">
        <v>0</v>
      </c>
      <c r="G57">
        <v>1506612.7830000001</v>
      </c>
      <c r="H57">
        <v>9765038.1490000002</v>
      </c>
      <c r="I57" t="str">
        <v>Technip</v>
      </c>
      <c r="J57">
        <v>0</v>
      </c>
      <c r="L57" t="str">
        <v>CPT</v>
      </c>
      <c r="M57" t="str">
        <v>FPUb_SE_CPT1</v>
      </c>
      <c r="N57">
        <v>0</v>
      </c>
      <c r="O57">
        <v>0</v>
      </c>
      <c r="P57">
        <v>1514274.9297100001</v>
      </c>
      <c r="Q57">
        <v>9761425.5461500008</v>
      </c>
      <c r="R57" t="str">
        <v>Chris</v>
      </c>
      <c r="S57" t="str">
        <v>Blue</v>
      </c>
      <c r="AD57" t="str">
        <v>BC</v>
      </c>
      <c r="AE57" t="str">
        <v>FPUb_SE_BC</v>
      </c>
      <c r="AF57">
        <v>0</v>
      </c>
      <c r="AG57">
        <v>0</v>
      </c>
      <c r="AH57">
        <v>1517074.85308</v>
      </c>
      <c r="AI57">
        <v>9762807.0290799998</v>
      </c>
      <c r="AJ57" t="str">
        <v>Chris</v>
      </c>
      <c r="AK57" t="str">
        <v>Blue</v>
      </c>
    </row>
    <row r="58" spans="3:46" x14ac:dyDescent="0.35">
      <c r="C58" t="str">
        <v>subsea</v>
      </c>
      <c r="D58" t="str">
        <v>FPUb_SW-2</v>
      </c>
      <c r="E58">
        <v>0</v>
      </c>
      <c r="F58">
        <v>0</v>
      </c>
      <c r="G58">
        <v>1507064.209</v>
      </c>
      <c r="H58">
        <v>9764071.6490000002</v>
      </c>
      <c r="I58" t="str">
        <v>Technip</v>
      </c>
      <c r="J58">
        <v>0</v>
      </c>
      <c r="L58" t="str">
        <v>CPT</v>
      </c>
      <c r="M58" t="str">
        <v>FPUb_SE_CPT2</v>
      </c>
      <c r="N58">
        <v>0</v>
      </c>
      <c r="O58">
        <v>0</v>
      </c>
      <c r="P58">
        <v>1517014.9486700001</v>
      </c>
      <c r="Q58">
        <v>9762866.4715500008</v>
      </c>
      <c r="R58" t="str">
        <v>Chris</v>
      </c>
      <c r="S58" t="str">
        <v>Blue</v>
      </c>
      <c r="AD58" t="str">
        <v>BC</v>
      </c>
      <c r="AE58" t="str">
        <v>FPUb_NE_BC</v>
      </c>
      <c r="AF58">
        <v>0</v>
      </c>
      <c r="AG58">
        <v>0</v>
      </c>
      <c r="AH58">
        <v>1517397.3773000001</v>
      </c>
      <c r="AI58">
        <v>9771243.2856600005</v>
      </c>
      <c r="AJ58" t="str">
        <v>Chris</v>
      </c>
      <c r="AK58" t="str">
        <v>Blue</v>
      </c>
    </row>
    <row r="59" spans="3:46" x14ac:dyDescent="0.35">
      <c r="C59" t="str">
        <v>subsea</v>
      </c>
      <c r="D59" t="str">
        <v>FPUb_SW-3</v>
      </c>
      <c r="E59">
        <v>0</v>
      </c>
      <c r="F59">
        <v>0</v>
      </c>
      <c r="G59">
        <v>1507675.2050000001</v>
      </c>
      <c r="H59">
        <v>9763197.25</v>
      </c>
      <c r="I59" t="str">
        <v>Technip</v>
      </c>
      <c r="J59">
        <v>0</v>
      </c>
      <c r="L59" t="str">
        <v>CPT</v>
      </c>
      <c r="M59" t="str">
        <v>FPUb_SE_CPT3</v>
      </c>
      <c r="N59">
        <v>0</v>
      </c>
      <c r="O59">
        <v>0</v>
      </c>
      <c r="P59">
        <v>1518146.99544</v>
      </c>
      <c r="Q59">
        <v>9765209.6087599993</v>
      </c>
      <c r="R59" t="str">
        <v>Chris</v>
      </c>
      <c r="S59" t="str">
        <v>Blue</v>
      </c>
      <c r="AD59" t="str">
        <v>BC</v>
      </c>
      <c r="AE59" t="str">
        <v>FPUb_NW_BC1</v>
      </c>
      <c r="AF59">
        <v>0</v>
      </c>
      <c r="AG59">
        <v>0</v>
      </c>
      <c r="AH59">
        <v>1508519.48896</v>
      </c>
      <c r="AI59">
        <v>9771989.7170800008</v>
      </c>
      <c r="AJ59" t="str">
        <v>Chris</v>
      </c>
      <c r="AK59" t="str">
        <v>Blue</v>
      </c>
    </row>
    <row r="60" spans="3:46" x14ac:dyDescent="0.35">
      <c r="C60" t="str">
        <v>subsea</v>
      </c>
      <c r="D60" t="str">
        <v>FPUb_SE-1</v>
      </c>
      <c r="E60">
        <v>0</v>
      </c>
      <c r="F60">
        <v>0</v>
      </c>
      <c r="G60">
        <v>1514571.906</v>
      </c>
      <c r="H60">
        <v>9761287.2379999999</v>
      </c>
      <c r="I60" t="str">
        <v>Technip</v>
      </c>
      <c r="J60">
        <v>0</v>
      </c>
      <c r="L60" t="str">
        <v>CPT</v>
      </c>
      <c r="M60" t="str">
        <v>FPUb_SE_CPT1</v>
      </c>
      <c r="N60">
        <v>0</v>
      </c>
      <c r="O60">
        <v>0</v>
      </c>
      <c r="P60">
        <v>1506307.0721199999</v>
      </c>
      <c r="Q60">
        <v>9765865.4448799994</v>
      </c>
      <c r="R60" t="str">
        <v>Chris</v>
      </c>
      <c r="S60" t="str">
        <v>Blue</v>
      </c>
      <c r="AD60" t="str">
        <v>BC</v>
      </c>
      <c r="AE60" t="str">
        <v>FPUg_SW_BC2</v>
      </c>
      <c r="AF60">
        <v>0</v>
      </c>
      <c r="AG60">
        <v>0</v>
      </c>
      <c r="AH60">
        <v>1529877.6178299999</v>
      </c>
      <c r="AI60">
        <v>9756343.6122200005</v>
      </c>
      <c r="AJ60" t="str">
        <v>Chris</v>
      </c>
      <c r="AK60" t="str">
        <v>Green</v>
      </c>
    </row>
    <row r="61" spans="3:46" x14ac:dyDescent="0.35">
      <c r="C61" t="str">
        <v>subsea</v>
      </c>
      <c r="D61" t="str">
        <v>FPUb_SE-2</v>
      </c>
      <c r="E61">
        <v>0</v>
      </c>
      <c r="F61">
        <v>0</v>
      </c>
      <c r="G61">
        <v>1515545.9480000001</v>
      </c>
      <c r="H61">
        <v>9761721.932</v>
      </c>
      <c r="I61" t="str">
        <v>Technip</v>
      </c>
      <c r="J61">
        <v>0</v>
      </c>
      <c r="L61" t="str">
        <v>CPT</v>
      </c>
      <c r="M61" t="str">
        <v>FPUb_CPT</v>
      </c>
      <c r="N61">
        <v>0</v>
      </c>
      <c r="O61">
        <v>0</v>
      </c>
      <c r="P61">
        <v>1512485.3002500001</v>
      </c>
      <c r="Q61">
        <v>9767361.1879500002</v>
      </c>
      <c r="R61" t="str">
        <v>Chris</v>
      </c>
      <c r="S61" t="str">
        <v>Blue</v>
      </c>
      <c r="AD61" t="str">
        <v>BC</v>
      </c>
      <c r="AE61" t="str">
        <v>GUAD_Cuttings_BC1</v>
      </c>
      <c r="AF61">
        <v>0</v>
      </c>
      <c r="AG61">
        <v>0</v>
      </c>
      <c r="AH61">
        <v>1497762.6547600001</v>
      </c>
      <c r="AI61">
        <v>9782245.2057000007</v>
      </c>
      <c r="AJ61" t="str">
        <v>Chris</v>
      </c>
      <c r="AK61" t="str">
        <v>GUAD</v>
      </c>
    </row>
    <row r="62" spans="3:46" x14ac:dyDescent="0.35">
      <c r="C62" t="str">
        <v>subsea</v>
      </c>
      <c r="D62" t="str">
        <v>FPUb_SE-3</v>
      </c>
      <c r="E62">
        <v>0</v>
      </c>
      <c r="F62">
        <v>0</v>
      </c>
      <c r="G62">
        <v>1516430.577</v>
      </c>
      <c r="H62">
        <v>9762317.9360000007</v>
      </c>
      <c r="I62" t="str">
        <v>Technip</v>
      </c>
      <c r="J62">
        <v>0</v>
      </c>
      <c r="L62" t="str">
        <v>CPT</v>
      </c>
      <c r="M62" t="str">
        <v>FPUb_SE_CPT3</v>
      </c>
      <c r="N62">
        <v>0</v>
      </c>
      <c r="O62">
        <v>0</v>
      </c>
      <c r="P62">
        <v>1509205.02006</v>
      </c>
      <c r="Q62">
        <v>9761801.7138299998</v>
      </c>
      <c r="R62" t="str">
        <v>Chris</v>
      </c>
      <c r="S62" t="str">
        <v>Blue</v>
      </c>
      <c r="AD62" t="str">
        <v>BC</v>
      </c>
      <c r="AE62" t="str">
        <v>GUAD_Cuttings_BC2</v>
      </c>
      <c r="AF62">
        <v>0</v>
      </c>
      <c r="AG62">
        <v>0</v>
      </c>
      <c r="AH62">
        <v>1496100.4072799999</v>
      </c>
      <c r="AI62">
        <v>9778699.3057799991</v>
      </c>
      <c r="AJ62" t="str">
        <v>Chris</v>
      </c>
      <c r="AK62" t="str">
        <v>GUAD</v>
      </c>
    </row>
    <row r="63" spans="3:46" x14ac:dyDescent="0.35">
      <c r="C63" t="str">
        <v>subsea</v>
      </c>
      <c r="D63" t="str">
        <v>FPUb_NE-1</v>
      </c>
      <c r="E63">
        <v>0</v>
      </c>
      <c r="F63">
        <v>0</v>
      </c>
      <c r="G63">
        <v>1518387.2930000001</v>
      </c>
      <c r="H63">
        <v>9769381.8640000001</v>
      </c>
      <c r="I63" t="str">
        <v>Technip</v>
      </c>
      <c r="J63">
        <v>0</v>
      </c>
      <c r="L63" t="str">
        <v>CPT</v>
      </c>
      <c r="M63" t="str">
        <v>FPUb_NW_CPT1</v>
      </c>
      <c r="N63">
        <v>0</v>
      </c>
      <c r="O63">
        <v>0</v>
      </c>
      <c r="P63">
        <v>1506461.4481200001</v>
      </c>
      <c r="Q63">
        <v>9769178.7709299996</v>
      </c>
      <c r="R63" t="str">
        <v>Chris</v>
      </c>
      <c r="S63" t="str">
        <v>Blue</v>
      </c>
      <c r="AD63" t="str">
        <v>BC</v>
      </c>
      <c r="AE63" t="str">
        <v>GUAD_BC1</v>
      </c>
      <c r="AF63">
        <v>0</v>
      </c>
      <c r="AG63">
        <v>0</v>
      </c>
      <c r="AH63">
        <v>1504883.28369</v>
      </c>
      <c r="AI63">
        <v>9771438.0669</v>
      </c>
      <c r="AJ63" t="str">
        <v>Chris</v>
      </c>
      <c r="AK63" t="str">
        <v>GUAD</v>
      </c>
    </row>
    <row r="64" spans="3:46" x14ac:dyDescent="0.35">
      <c r="C64" t="str">
        <v>subsea</v>
      </c>
      <c r="D64" t="str">
        <v>FPUb_NE-2</v>
      </c>
      <c r="E64">
        <v>0</v>
      </c>
      <c r="F64">
        <v>0</v>
      </c>
      <c r="G64">
        <v>1517935.787</v>
      </c>
      <c r="H64">
        <v>9770348.3579999991</v>
      </c>
      <c r="I64" t="str">
        <v>Technip</v>
      </c>
      <c r="J64">
        <v>0</v>
      </c>
      <c r="L64" t="str">
        <v>CPT</v>
      </c>
      <c r="M64" t="str">
        <v>FPUb_NW_CPT2</v>
      </c>
      <c r="N64">
        <v>0</v>
      </c>
      <c r="O64">
        <v>0</v>
      </c>
      <c r="P64">
        <v>1508487.3873099999</v>
      </c>
      <c r="Q64">
        <v>9772034.5339199994</v>
      </c>
      <c r="R64" t="str">
        <v>Chris</v>
      </c>
      <c r="S64" t="str">
        <v>Blue</v>
      </c>
      <c r="AD64" t="str">
        <v>BC</v>
      </c>
      <c r="AE64" t="str">
        <v>GUAD_BC2</v>
      </c>
      <c r="AF64">
        <v>0</v>
      </c>
      <c r="AG64">
        <v>0</v>
      </c>
      <c r="AH64">
        <v>1498119.0951700001</v>
      </c>
      <c r="AI64">
        <v>9773275.5280200001</v>
      </c>
      <c r="AJ64" t="str">
        <v>Chris</v>
      </c>
      <c r="AK64" t="str">
        <v>GUAD</v>
      </c>
    </row>
    <row r="65" spans="3:37" x14ac:dyDescent="0.35">
      <c r="C65" t="str">
        <v>subsea</v>
      </c>
      <c r="D65" t="str">
        <v>FPUb_NE-3</v>
      </c>
      <c r="E65">
        <v>0</v>
      </c>
      <c r="F65">
        <v>0</v>
      </c>
      <c r="G65">
        <v>1517324.67</v>
      </c>
      <c r="H65">
        <v>9771222.6830000002</v>
      </c>
      <c r="I65" t="str">
        <v>Technip</v>
      </c>
      <c r="J65">
        <v>0</v>
      </c>
      <c r="L65" t="str">
        <v>CPT</v>
      </c>
      <c r="M65" t="str">
        <v>FPUb_NW_CPT3</v>
      </c>
      <c r="N65">
        <v>0</v>
      </c>
      <c r="O65">
        <v>0</v>
      </c>
      <c r="P65">
        <v>1511012.04113</v>
      </c>
      <c r="Q65">
        <v>9772982.8998300005</v>
      </c>
      <c r="R65" t="str">
        <v>Chris</v>
      </c>
      <c r="S65" t="str">
        <v>Blue</v>
      </c>
      <c r="AD65" t="str">
        <v>BC</v>
      </c>
      <c r="AE65" t="str">
        <v>GUAD_BC4</v>
      </c>
      <c r="AF65">
        <v>0</v>
      </c>
      <c r="AG65">
        <v>0</v>
      </c>
      <c r="AH65">
        <v>1494788.4014600001</v>
      </c>
      <c r="AI65">
        <v>9776171.2068099994</v>
      </c>
      <c r="AJ65" t="str">
        <v>Chris</v>
      </c>
      <c r="AK65" t="str">
        <v>GUAD</v>
      </c>
    </row>
    <row r="66" spans="3:37" x14ac:dyDescent="0.35">
      <c r="C66" t="str">
        <v>subsea</v>
      </c>
      <c r="D66" t="str">
        <v>FPUb_NW-1</v>
      </c>
      <c r="E66">
        <v>0</v>
      </c>
      <c r="F66">
        <v>0</v>
      </c>
      <c r="G66">
        <v>1510328.166</v>
      </c>
      <c r="H66">
        <v>9773097.2090000007</v>
      </c>
      <c r="I66" t="str">
        <v>Technip</v>
      </c>
      <c r="J66">
        <v>0</v>
      </c>
      <c r="L66" t="str">
        <v>CPT</v>
      </c>
      <c r="M66" t="str">
        <v>FPUb_NE_CPT1</v>
      </c>
      <c r="N66">
        <v>0</v>
      </c>
      <c r="O66">
        <v>0</v>
      </c>
      <c r="P66">
        <v>1515948.6860400001</v>
      </c>
      <c r="Q66">
        <v>9772563.9573999997</v>
      </c>
      <c r="R66" t="str">
        <v>Chris</v>
      </c>
      <c r="S66" t="str">
        <v>Blue</v>
      </c>
      <c r="AD66" t="str">
        <v>BC</v>
      </c>
      <c r="AE66" t="str">
        <v>GUAD_N_BC</v>
      </c>
      <c r="AF66">
        <v>0</v>
      </c>
      <c r="AG66">
        <v>0</v>
      </c>
      <c r="AH66">
        <v>1497418.60629</v>
      </c>
      <c r="AI66">
        <v>9787090.0484699998</v>
      </c>
      <c r="AJ66" t="str">
        <v>Chris</v>
      </c>
      <c r="AK66" t="str">
        <v>GUAD</v>
      </c>
    </row>
    <row r="67" spans="3:37" x14ac:dyDescent="0.35">
      <c r="C67" t="str">
        <v>subsea</v>
      </c>
      <c r="D67" t="str">
        <v>FPUb_NW-2</v>
      </c>
      <c r="E67">
        <v>0</v>
      </c>
      <c r="F67">
        <v>0</v>
      </c>
      <c r="G67">
        <v>1509361.6370000001</v>
      </c>
      <c r="H67">
        <v>9772645.7850000001</v>
      </c>
      <c r="I67" t="str">
        <v>Technip</v>
      </c>
      <c r="J67">
        <v>0</v>
      </c>
      <c r="L67" t="str">
        <v>CPT</v>
      </c>
      <c r="M67" t="str">
        <v>FPUb_NE_CPT2</v>
      </c>
      <c r="N67">
        <v>0</v>
      </c>
      <c r="O67">
        <v>0</v>
      </c>
      <c r="P67">
        <v>1517465.15643</v>
      </c>
      <c r="Q67">
        <v>9771295.5573800001</v>
      </c>
      <c r="R67" t="str">
        <v>Chris</v>
      </c>
      <c r="S67" t="str">
        <v>Blue</v>
      </c>
      <c r="AD67" t="str">
        <v>BC</v>
      </c>
      <c r="AE67" t="str">
        <v>GUAD_BC3</v>
      </c>
      <c r="AF67">
        <v>0</v>
      </c>
      <c r="AG67">
        <v>0</v>
      </c>
      <c r="AH67">
        <v>1501815.01352</v>
      </c>
      <c r="AI67">
        <v>9771688.0358700007</v>
      </c>
      <c r="AJ67" t="str">
        <v>Chris</v>
      </c>
      <c r="AK67" t="str">
        <v>GUAD</v>
      </c>
    </row>
    <row r="68" spans="3:37" x14ac:dyDescent="0.35">
      <c r="C68" t="str">
        <v>subsea</v>
      </c>
      <c r="D68" t="str">
        <v>FPUb_NW-3</v>
      </c>
      <c r="E68">
        <v>0</v>
      </c>
      <c r="F68">
        <v>0</v>
      </c>
      <c r="G68">
        <v>1508487.3870000001</v>
      </c>
      <c r="H68">
        <v>9772034.534</v>
      </c>
      <c r="I68" t="str">
        <v>Technip</v>
      </c>
      <c r="J68">
        <v>0</v>
      </c>
      <c r="L68" t="str">
        <v>CPT</v>
      </c>
      <c r="M68" t="str">
        <v>FPUb_NE_CPT3</v>
      </c>
      <c r="N68">
        <v>0</v>
      </c>
      <c r="O68">
        <v>0</v>
      </c>
      <c r="P68">
        <v>1518387.2933700001</v>
      </c>
      <c r="Q68">
        <v>9769381.8640299998</v>
      </c>
      <c r="R68" t="str">
        <v>Chris</v>
      </c>
      <c r="S68" t="str">
        <v>Blue</v>
      </c>
      <c r="AD68" t="str">
        <v>BC</v>
      </c>
      <c r="AE68" t="str">
        <v>GUAD_BC6</v>
      </c>
      <c r="AF68">
        <v>0</v>
      </c>
      <c r="AG68">
        <v>0</v>
      </c>
      <c r="AH68">
        <v>1505252.7351599999</v>
      </c>
      <c r="AI68">
        <v>9778676.2372099999</v>
      </c>
      <c r="AJ68" t="str">
        <v>Chris</v>
      </c>
      <c r="AK68" t="str">
        <v>GUAD</v>
      </c>
    </row>
    <row r="69" spans="3:37" x14ac:dyDescent="0.35">
      <c r="C69" t="str">
        <v>subsea</v>
      </c>
      <c r="D69" t="str">
        <v>DC2</v>
      </c>
      <c r="E69">
        <v>0</v>
      </c>
      <c r="F69">
        <v>0</v>
      </c>
      <c r="G69">
        <v>1553980</v>
      </c>
      <c r="H69">
        <v>9751730</v>
      </c>
      <c r="I69" t="str">
        <v>Technip</v>
      </c>
      <c r="J69">
        <v>0</v>
      </c>
      <c r="L69" t="str">
        <v>CPT</v>
      </c>
      <c r="M69" t="str">
        <v>DC1_CPT</v>
      </c>
      <c r="N69">
        <v>0</v>
      </c>
      <c r="O69">
        <v>0</v>
      </c>
      <c r="P69">
        <v>1549130.2394300001</v>
      </c>
      <c r="Q69">
        <v>9757896.9798499998</v>
      </c>
      <c r="R69" t="str">
        <v>Chris</v>
      </c>
      <c r="S69" t="str">
        <v>DC</v>
      </c>
      <c r="AD69" t="str">
        <v>BC</v>
      </c>
      <c r="AE69" t="str">
        <v>GUAD_BC7</v>
      </c>
      <c r="AF69">
        <v>0</v>
      </c>
      <c r="AG69">
        <v>0</v>
      </c>
      <c r="AH69">
        <v>1501786.74587</v>
      </c>
      <c r="AI69">
        <v>9781398.1347100008</v>
      </c>
      <c r="AJ69" t="str">
        <v>Chris</v>
      </c>
      <c r="AK69" t="str">
        <v>GUAD</v>
      </c>
    </row>
    <row r="70" spans="3:37" x14ac:dyDescent="0.35">
      <c r="C70" t="str">
        <v>subsea</v>
      </c>
      <c r="D70" t="str">
        <v>DC1</v>
      </c>
      <c r="E70">
        <v>0</v>
      </c>
      <c r="F70">
        <v>0</v>
      </c>
      <c r="G70">
        <v>1548825</v>
      </c>
      <c r="H70">
        <v>9758040</v>
      </c>
      <c r="I70" t="str">
        <v>Technip</v>
      </c>
      <c r="J70">
        <v>0</v>
      </c>
      <c r="L70" t="str">
        <v>CPT</v>
      </c>
      <c r="M70" t="str">
        <v>DC1-DC2_CPT</v>
      </c>
      <c r="N70">
        <v>0</v>
      </c>
      <c r="O70">
        <v>0</v>
      </c>
      <c r="P70">
        <v>1553016.2323100001</v>
      </c>
      <c r="Q70">
        <v>9753417.8890700005</v>
      </c>
      <c r="R70" t="str">
        <v>Chris</v>
      </c>
      <c r="S70" t="str">
        <v>DC</v>
      </c>
    </row>
    <row r="71" spans="3:37" x14ac:dyDescent="0.35">
      <c r="L71" t="str">
        <v>CPT</v>
      </c>
      <c r="M71" t="str">
        <v>DC2_CPT</v>
      </c>
      <c r="N71">
        <v>0</v>
      </c>
      <c r="O71">
        <v>0</v>
      </c>
      <c r="P71">
        <v>1554030.5941300001</v>
      </c>
      <c r="Q71">
        <v>9751661.5372599997</v>
      </c>
      <c r="R71" t="str">
        <v>Chris</v>
      </c>
      <c r="S71" t="str">
        <v>DC</v>
      </c>
    </row>
    <row r="72" spans="3:37" x14ac:dyDescent="0.35">
      <c r="L72" t="str">
        <v>CPT</v>
      </c>
      <c r="M72" t="str">
        <v>GUAD_CPT1</v>
      </c>
      <c r="N72">
        <v>0</v>
      </c>
      <c r="O72">
        <v>0</v>
      </c>
      <c r="P72">
        <v>1497602.6785800001</v>
      </c>
      <c r="Q72">
        <v>9773787.9549100008</v>
      </c>
      <c r="R72" t="str">
        <v>Chris</v>
      </c>
      <c r="S72" t="str">
        <v>GUAD</v>
      </c>
    </row>
    <row r="73" spans="3:37" x14ac:dyDescent="0.35">
      <c r="L73" t="str">
        <v>CPT</v>
      </c>
      <c r="M73" t="str">
        <v>GUAD_Cutting_CPT1</v>
      </c>
      <c r="N73">
        <v>0</v>
      </c>
      <c r="O73">
        <v>0</v>
      </c>
      <c r="P73">
        <v>1497489.1037300001</v>
      </c>
      <c r="Q73">
        <v>9782270.6929700002</v>
      </c>
      <c r="R73" t="str">
        <v>Chris</v>
      </c>
      <c r="S73" t="str">
        <v>GUAD</v>
      </c>
    </row>
    <row r="74" spans="3:37" x14ac:dyDescent="0.35">
      <c r="L74" t="str">
        <v>CPT</v>
      </c>
      <c r="M74" t="str">
        <v>GUAD_Cutting_CPT2</v>
      </c>
      <c r="N74">
        <v>0</v>
      </c>
      <c r="O74">
        <v>0</v>
      </c>
      <c r="P74">
        <v>1496062.4851899999</v>
      </c>
      <c r="Q74">
        <v>9778484.6418299992</v>
      </c>
      <c r="R74" t="str">
        <v>Chris</v>
      </c>
      <c r="S74" t="str">
        <v>GUAD</v>
      </c>
    </row>
    <row r="75" spans="3:37" x14ac:dyDescent="0.35">
      <c r="L75" t="str">
        <v>CPT</v>
      </c>
      <c r="M75" t="str">
        <v>GUAD_CPT4</v>
      </c>
      <c r="N75">
        <v>0</v>
      </c>
      <c r="O75">
        <v>0</v>
      </c>
      <c r="P75">
        <v>1493474.57803</v>
      </c>
      <c r="Q75">
        <v>9780469.4921599999</v>
      </c>
      <c r="R75" t="str">
        <v>Chris</v>
      </c>
      <c r="S75" t="str">
        <v>GUAD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B43-A294-4F30-97C0-3AAE9F36C6C1}">
  <dimension ref="A1:P115"/>
  <sheetViews>
    <sheetView workbookViewId="0">
      <selection activeCell="H40" sqref="H40"/>
    </sheetView>
  </sheetViews>
  <sheetFormatPr defaultRowHeight="14.5" x14ac:dyDescent="0.35"/>
  <cols>
    <col min="1" max="1" width="11.26953125" bestFit="1" customWidth="1"/>
    <col min="2" max="2" width="14.81640625" bestFit="1" customWidth="1"/>
    <col min="3" max="3" width="18.26953125" bestFit="1" customWidth="1"/>
    <col min="5" max="5" width="12" bestFit="1" customWidth="1"/>
    <col min="6" max="6" width="12.6328125" bestFit="1" customWidth="1"/>
    <col min="7" max="7" width="6.6328125" bestFit="1" customWidth="1"/>
    <col min="8" max="8" width="15.6328125" customWidth="1"/>
    <col min="9" max="9" width="12" bestFit="1" customWidth="1"/>
    <col min="10" max="10" width="12.6328125" bestFit="1" customWidth="1"/>
    <col min="11" max="11" width="6.6328125" bestFit="1" customWidth="1"/>
    <col min="12" max="12" width="14.81640625" bestFit="1" customWidth="1"/>
    <col min="13" max="13" width="12" bestFit="1" customWidth="1"/>
    <col min="14" max="14" width="12.6328125" bestFit="1" customWidth="1"/>
    <col min="15" max="15" width="6.6328125" bestFit="1" customWidth="1"/>
    <col min="16" max="16" width="18.26953125" bestFit="1" customWidth="1"/>
  </cols>
  <sheetData>
    <row r="1" spans="1:16" x14ac:dyDescent="0.35">
      <c r="A1">
        <f>LOCA!J1</f>
        <v>0</v>
      </c>
      <c r="B1" t="str">
        <f>LOCA!C1</f>
        <v>count all</v>
      </c>
      <c r="C1">
        <f>LOCA!D1</f>
        <v>110</v>
      </c>
      <c r="F1" t="s">
        <v>122</v>
      </c>
      <c r="J1" t="s">
        <v>123</v>
      </c>
      <c r="N1" t="s">
        <v>124</v>
      </c>
    </row>
    <row r="2" spans="1:16" x14ac:dyDescent="0.35">
      <c r="A2">
        <f>LOCA!J2</f>
        <v>0</v>
      </c>
      <c r="B2" t="str">
        <f>LOCA!C2</f>
        <v>count except ref</v>
      </c>
      <c r="C2">
        <f>LOCA!D2</f>
        <v>110</v>
      </c>
    </row>
    <row r="3" spans="1:16" ht="15" thickBot="1" x14ac:dyDescent="0.4">
      <c r="A3" t="str">
        <f>LOCA!J3</f>
        <v>LOCA_Subarea</v>
      </c>
      <c r="B3" t="str">
        <f>LOCA!C3</f>
        <v>LOCA_TYPE</v>
      </c>
      <c r="C3" t="str">
        <f>LOCA!D3</f>
        <v>LOCA_ID</v>
      </c>
    </row>
    <row r="4" spans="1:16" x14ac:dyDescent="0.35">
      <c r="A4" t="str">
        <f>LOCA!J4</f>
        <v>x</v>
      </c>
      <c r="B4" t="str">
        <f>LOCA!C4</f>
        <v>x</v>
      </c>
      <c r="C4" t="str">
        <f>LOCA!D4</f>
        <v>x</v>
      </c>
      <c r="E4" s="17" t="s">
        <v>844</v>
      </c>
      <c r="F4" s="18" t="s">
        <v>846</v>
      </c>
      <c r="G4" s="18" t="s">
        <v>848</v>
      </c>
      <c r="H4" s="18" t="s">
        <v>850</v>
      </c>
      <c r="I4" s="19" t="str">
        <f>E4</f>
        <v>Counting</v>
      </c>
      <c r="J4" s="18" t="str">
        <f t="shared" ref="J4:P4" si="0">F4</f>
        <v>Layout</v>
      </c>
      <c r="K4" s="18" t="str">
        <f t="shared" si="0"/>
        <v>S.I.</v>
      </c>
      <c r="L4" s="20" t="str">
        <f t="shared" si="0"/>
        <v>Location</v>
      </c>
      <c r="M4" s="18" t="str">
        <f t="shared" si="0"/>
        <v>Counting</v>
      </c>
      <c r="N4" s="18" t="str">
        <f t="shared" si="0"/>
        <v>Layout</v>
      </c>
      <c r="O4" s="18" t="str">
        <f t="shared" si="0"/>
        <v>S.I.</v>
      </c>
      <c r="P4" s="21" t="str">
        <f t="shared" si="0"/>
        <v>Location</v>
      </c>
    </row>
    <row r="5" spans="1:16" ht="15" thickBot="1" x14ac:dyDescent="0.4">
      <c r="A5" t="str">
        <f>LOCA!J5</f>
        <v>LOCA_Subarea[x]</v>
      </c>
      <c r="B5" t="str">
        <f>LOCA!C5</f>
        <v>LOCA_TYPE[x]</v>
      </c>
      <c r="C5" t="str">
        <f>LOCA!D5</f>
        <v>LOCA_ID[x]</v>
      </c>
      <c r="E5" s="22" t="s">
        <v>845</v>
      </c>
      <c r="F5" s="23" t="s">
        <v>847</v>
      </c>
      <c r="G5" s="23" t="s">
        <v>849</v>
      </c>
      <c r="H5" s="23" t="s">
        <v>851</v>
      </c>
      <c r="I5" s="24" t="str">
        <f>E5</f>
        <v>No</v>
      </c>
      <c r="J5" s="23" t="str">
        <f t="shared" ref="J5:P5" si="1">F5</f>
        <v>option</v>
      </c>
      <c r="K5" s="23" t="str">
        <f t="shared" si="1"/>
        <v>type</v>
      </c>
      <c r="L5" s="25" t="str">
        <f t="shared" si="1"/>
        <v>ID</v>
      </c>
      <c r="M5" s="23" t="str">
        <f t="shared" si="1"/>
        <v>No</v>
      </c>
      <c r="N5" s="23" t="str">
        <f t="shared" si="1"/>
        <v>option</v>
      </c>
      <c r="O5" s="23" t="str">
        <f t="shared" si="1"/>
        <v>type</v>
      </c>
      <c r="P5" s="26" t="str">
        <f t="shared" si="1"/>
        <v>ID</v>
      </c>
    </row>
    <row r="6" spans="1:16" ht="15" thickTop="1" x14ac:dyDescent="0.35">
      <c r="A6">
        <f>LOCA!J6</f>
        <v>0</v>
      </c>
      <c r="B6" t="str">
        <f>LOCA!C6</f>
        <v>subsea</v>
      </c>
      <c r="C6" t="str">
        <f>LOCA!D6</f>
        <v>FPUg_host</v>
      </c>
      <c r="E6" s="27">
        <v>1</v>
      </c>
      <c r="F6" s="28" t="str" cm="1">
        <f t="array" ref="F6:H25">_xlfn._xlws.FILTER($A:$C,$A:$A=F$1)</f>
        <v>Green</v>
      </c>
      <c r="G6" s="28" t="str">
        <v>CPT</v>
      </c>
      <c r="H6" s="29" t="str">
        <v>FPUg_SW_CPT2</v>
      </c>
      <c r="I6" s="30">
        <v>1</v>
      </c>
      <c r="J6" s="28" t="str" cm="1">
        <f t="array" ref="J6:L31">_xlfn._xlws.FILTER($A:$C,$A:$A=J$1)</f>
        <v>Blue</v>
      </c>
      <c r="K6" s="28" t="str">
        <v>CPT</v>
      </c>
      <c r="L6" s="31" t="str">
        <v>FPUb_SW_CPT</v>
      </c>
      <c r="M6" s="30">
        <v>1</v>
      </c>
      <c r="N6" s="28" t="str" cm="1">
        <f t="array" ref="N6:P24">_xlfn._xlws.FILTER($A:$C,$A:$A=N$1)</f>
        <v>GUAD</v>
      </c>
      <c r="O6" s="28" t="str">
        <v>BC</v>
      </c>
      <c r="P6" s="32" t="str">
        <v>GUAD_Cuttings_BC1</v>
      </c>
    </row>
    <row r="7" spans="1:16" x14ac:dyDescent="0.35">
      <c r="A7">
        <f>LOCA!J7</f>
        <v>0</v>
      </c>
      <c r="B7" t="str">
        <f>LOCA!C7</f>
        <v>subsea</v>
      </c>
      <c r="C7" t="str">
        <f>LOCA!D7</f>
        <v>FPUg_SW-1</v>
      </c>
      <c r="E7" s="47">
        <v>2</v>
      </c>
      <c r="F7" s="48" t="str">
        <v>Green</v>
      </c>
      <c r="G7" s="48" t="str">
        <v>CPT</v>
      </c>
      <c r="H7" s="10" t="str">
        <v>FPUg_SW_CPT3</v>
      </c>
      <c r="I7" s="49">
        <v>2</v>
      </c>
      <c r="J7" s="48" t="str">
        <v>Blue</v>
      </c>
      <c r="K7" s="48" t="str">
        <v>CPT</v>
      </c>
      <c r="L7" s="50" t="str">
        <v>FPUb_SE_CPT1</v>
      </c>
      <c r="M7" s="49">
        <v>2</v>
      </c>
      <c r="N7" s="48" t="str">
        <v>GUAD</v>
      </c>
      <c r="O7" s="48" t="str">
        <v>BC</v>
      </c>
      <c r="P7" s="51" t="str">
        <v>GUAD_Cuttings_BC2</v>
      </c>
    </row>
    <row r="8" spans="1:16" x14ac:dyDescent="0.35">
      <c r="A8">
        <f>LOCA!J8</f>
        <v>0</v>
      </c>
      <c r="B8" t="str">
        <f>LOCA!C8</f>
        <v>subsea</v>
      </c>
      <c r="C8" t="str">
        <f>LOCA!D8</f>
        <v>FPUg_SW-2</v>
      </c>
      <c r="E8" s="27">
        <v>3</v>
      </c>
      <c r="F8" s="28" t="str">
        <v>Green</v>
      </c>
      <c r="G8" s="28" t="str">
        <v>CPT</v>
      </c>
      <c r="H8" s="29" t="str">
        <v>FPUg_SW_CPT4</v>
      </c>
      <c r="I8" s="30">
        <v>3</v>
      </c>
      <c r="J8" s="28" t="str">
        <v>Blue</v>
      </c>
      <c r="K8" s="28" t="str">
        <v>CPT</v>
      </c>
      <c r="L8" s="31" t="str">
        <v>FPUb_SE_CPT2</v>
      </c>
      <c r="M8" s="30">
        <v>3</v>
      </c>
      <c r="N8" s="28" t="str">
        <v>GUAD</v>
      </c>
      <c r="O8" s="28" t="str">
        <v>BC</v>
      </c>
      <c r="P8" s="32" t="str">
        <v>GUAD_BC1</v>
      </c>
    </row>
    <row r="9" spans="1:16" x14ac:dyDescent="0.35">
      <c r="A9">
        <f>LOCA!J9</f>
        <v>0</v>
      </c>
      <c r="B9" t="str">
        <f>LOCA!C9</f>
        <v>subsea</v>
      </c>
      <c r="C9" t="str">
        <f>LOCA!D9</f>
        <v>FPUg_SW-3</v>
      </c>
      <c r="E9" s="47">
        <v>4</v>
      </c>
      <c r="F9" s="48" t="str">
        <v>Green</v>
      </c>
      <c r="G9" s="48" t="str">
        <v>CPT</v>
      </c>
      <c r="H9" s="10" t="str">
        <v>FPUg_SW-2_CPT1</v>
      </c>
      <c r="I9" s="49">
        <v>4</v>
      </c>
      <c r="J9" s="48" t="str">
        <v>Blue</v>
      </c>
      <c r="K9" s="48" t="str">
        <v>CPT</v>
      </c>
      <c r="L9" s="50" t="str">
        <v>FPUb_SE_CPT3</v>
      </c>
      <c r="M9" s="49">
        <v>4</v>
      </c>
      <c r="N9" s="48" t="str">
        <v>GUAD</v>
      </c>
      <c r="O9" s="48" t="str">
        <v>BC</v>
      </c>
      <c r="P9" s="51" t="str">
        <v>GUAD_BC2</v>
      </c>
    </row>
    <row r="10" spans="1:16" x14ac:dyDescent="0.35">
      <c r="A10">
        <f>LOCA!J10</f>
        <v>0</v>
      </c>
      <c r="B10" t="str">
        <f>LOCA!C10</f>
        <v>subsea</v>
      </c>
      <c r="C10" t="str">
        <f>LOCA!D10</f>
        <v>FPUg_SE-1</v>
      </c>
      <c r="E10" s="27">
        <v>5</v>
      </c>
      <c r="F10" s="28" t="str">
        <v>Green</v>
      </c>
      <c r="G10" s="28" t="str">
        <v>CPT</v>
      </c>
      <c r="H10" s="29" t="str">
        <v>FPUg_NW_CPT1</v>
      </c>
      <c r="I10" s="30">
        <v>5</v>
      </c>
      <c r="J10" s="28" t="str">
        <v>Blue</v>
      </c>
      <c r="K10" s="28" t="str">
        <v>CPT</v>
      </c>
      <c r="L10" s="31" t="str">
        <v>FPUb_SE_CPT1</v>
      </c>
      <c r="M10" s="30">
        <v>5</v>
      </c>
      <c r="N10" s="28" t="str">
        <v>GUAD</v>
      </c>
      <c r="O10" s="28" t="str">
        <v>BC</v>
      </c>
      <c r="P10" s="32" t="str">
        <v>GUAD_BC4</v>
      </c>
    </row>
    <row r="11" spans="1:16" x14ac:dyDescent="0.35">
      <c r="A11">
        <f>LOCA!J11</f>
        <v>0</v>
      </c>
      <c r="B11" t="str">
        <f>LOCA!C11</f>
        <v>subsea</v>
      </c>
      <c r="C11" t="str">
        <f>LOCA!D11</f>
        <v>FPUg_SE-2</v>
      </c>
      <c r="E11" s="47">
        <v>6</v>
      </c>
      <c r="F11" s="48" t="str">
        <v>Green</v>
      </c>
      <c r="G11" s="48" t="str">
        <v>CPT</v>
      </c>
      <c r="H11" s="10" t="str">
        <v>FPUg_NW_CPT2</v>
      </c>
      <c r="I11" s="49">
        <v>6</v>
      </c>
      <c r="J11" s="48" t="str">
        <v>Blue</v>
      </c>
      <c r="K11" s="48" t="str">
        <v>CPT</v>
      </c>
      <c r="L11" s="50" t="str">
        <v>FPUb_CPT</v>
      </c>
      <c r="M11" s="49">
        <v>6</v>
      </c>
      <c r="N11" s="48" t="str">
        <v>GUAD</v>
      </c>
      <c r="O11" s="48" t="str">
        <v>BC</v>
      </c>
      <c r="P11" s="51" t="str">
        <v>GUAD_N_BC</v>
      </c>
    </row>
    <row r="12" spans="1:16" x14ac:dyDescent="0.35">
      <c r="A12">
        <f>LOCA!J12</f>
        <v>0</v>
      </c>
      <c r="B12" t="str">
        <f>LOCA!C12</f>
        <v>subsea</v>
      </c>
      <c r="C12" t="str">
        <f>LOCA!D12</f>
        <v>FPUg_SE-3</v>
      </c>
      <c r="E12" s="27">
        <v>7</v>
      </c>
      <c r="F12" s="28" t="str">
        <v>Green</v>
      </c>
      <c r="G12" s="28" t="str">
        <v>CPT</v>
      </c>
      <c r="H12" s="29" t="str">
        <v>FPUg_NW_CPT3</v>
      </c>
      <c r="I12" s="30">
        <v>7</v>
      </c>
      <c r="J12" s="28" t="str">
        <v>Blue</v>
      </c>
      <c r="K12" s="28" t="str">
        <v>CPT</v>
      </c>
      <c r="L12" s="31" t="str">
        <v>FPUb_SE_CPT3</v>
      </c>
      <c r="M12" s="30">
        <v>7</v>
      </c>
      <c r="N12" s="28" t="str">
        <v>GUAD</v>
      </c>
      <c r="O12" s="28" t="str">
        <v>BC</v>
      </c>
      <c r="P12" s="32" t="str">
        <v>GUAD_BC3</v>
      </c>
    </row>
    <row r="13" spans="1:16" x14ac:dyDescent="0.35">
      <c r="A13">
        <f>LOCA!J13</f>
        <v>0</v>
      </c>
      <c r="B13" t="str">
        <f>LOCA!C13</f>
        <v>subsea</v>
      </c>
      <c r="C13" t="str">
        <f>LOCA!D13</f>
        <v>FPUg_NE-1</v>
      </c>
      <c r="E13" s="47">
        <v>8</v>
      </c>
      <c r="F13" s="48" t="str">
        <v>Green</v>
      </c>
      <c r="G13" s="48" t="str">
        <v>CPT</v>
      </c>
      <c r="H13" s="10" t="str">
        <v>FPUg_NE_CPT</v>
      </c>
      <c r="I13" s="49">
        <v>8</v>
      </c>
      <c r="J13" s="48" t="str">
        <v>Blue</v>
      </c>
      <c r="K13" s="48" t="str">
        <v>CPT</v>
      </c>
      <c r="L13" s="50" t="str">
        <v>FPUb_NW_CPT1</v>
      </c>
      <c r="M13" s="49">
        <v>8</v>
      </c>
      <c r="N13" s="48" t="str">
        <v>GUAD</v>
      </c>
      <c r="O13" s="48" t="str">
        <v>BC</v>
      </c>
      <c r="P13" s="51" t="str">
        <v>GUAD_BC6</v>
      </c>
    </row>
    <row r="14" spans="1:16" x14ac:dyDescent="0.35">
      <c r="A14">
        <f>LOCA!J14</f>
        <v>0</v>
      </c>
      <c r="B14" t="str">
        <f>LOCA!C14</f>
        <v>subsea</v>
      </c>
      <c r="C14" t="str">
        <f>LOCA!D14</f>
        <v>FPUg_NE-2</v>
      </c>
      <c r="E14" s="27">
        <v>9</v>
      </c>
      <c r="F14" s="28" t="str">
        <v>Green</v>
      </c>
      <c r="G14" s="28" t="str">
        <v>CPT</v>
      </c>
      <c r="H14" s="29" t="str">
        <v>FPUg_NE_CPT1</v>
      </c>
      <c r="I14" s="30">
        <v>9</v>
      </c>
      <c r="J14" s="28" t="str">
        <v>Blue</v>
      </c>
      <c r="K14" s="28" t="str">
        <v>CPT</v>
      </c>
      <c r="L14" s="31" t="str">
        <v>FPUb_NW_CPT2</v>
      </c>
      <c r="M14" s="30">
        <v>9</v>
      </c>
      <c r="N14" s="28" t="str">
        <v>GUAD</v>
      </c>
      <c r="O14" s="28" t="str">
        <v>BC</v>
      </c>
      <c r="P14" s="32" t="str">
        <v>GUAD_BC7</v>
      </c>
    </row>
    <row r="15" spans="1:16" x14ac:dyDescent="0.35">
      <c r="A15">
        <f>LOCA!J15</f>
        <v>0</v>
      </c>
      <c r="B15" t="str">
        <f>LOCA!C15</f>
        <v>subsea</v>
      </c>
      <c r="C15" t="str">
        <f>LOCA!D15</f>
        <v>FPUg_NE-3</v>
      </c>
      <c r="E15" s="47">
        <v>10</v>
      </c>
      <c r="F15" s="48" t="str">
        <v>Green</v>
      </c>
      <c r="G15" s="48" t="str">
        <v>CPT</v>
      </c>
      <c r="H15" s="10" t="str">
        <v>FPUg_NE_CPT2</v>
      </c>
      <c r="I15" s="49">
        <v>10</v>
      </c>
      <c r="J15" s="48" t="str">
        <v>Blue</v>
      </c>
      <c r="K15" s="48" t="str">
        <v>CPT</v>
      </c>
      <c r="L15" s="50" t="str">
        <v>FPUb_NW_CPT3</v>
      </c>
      <c r="M15" s="52">
        <v>10</v>
      </c>
      <c r="N15" s="53" t="str">
        <v>GUAD</v>
      </c>
      <c r="O15" s="53" t="str">
        <v>BH</v>
      </c>
      <c r="P15" s="54" t="str">
        <v>GUAD_SB</v>
      </c>
    </row>
    <row r="16" spans="1:16" x14ac:dyDescent="0.35">
      <c r="A16">
        <f>LOCA!J16</f>
        <v>0</v>
      </c>
      <c r="B16" t="str">
        <f>LOCA!C16</f>
        <v>subsea</v>
      </c>
      <c r="C16" t="str">
        <f>LOCA!D16</f>
        <v>FPUg_NW-1</v>
      </c>
      <c r="E16" s="27">
        <v>11</v>
      </c>
      <c r="F16" s="28" t="str">
        <v>Green</v>
      </c>
      <c r="G16" s="28" t="str">
        <v>CPT</v>
      </c>
      <c r="H16" s="29" t="str">
        <v>FPUg_SE_CPT1</v>
      </c>
      <c r="I16" s="30">
        <v>11</v>
      </c>
      <c r="J16" s="28" t="str">
        <v>Blue</v>
      </c>
      <c r="K16" s="28" t="str">
        <v>CPT</v>
      </c>
      <c r="L16" s="31" t="str">
        <v>FPUb_NE_CPT1</v>
      </c>
      <c r="M16" s="30">
        <v>11</v>
      </c>
      <c r="N16" s="28" t="str">
        <v>GUAD</v>
      </c>
      <c r="O16" s="28" t="str">
        <v>CPT</v>
      </c>
      <c r="P16" s="32" t="str">
        <v>GUAD_CPT1</v>
      </c>
    </row>
    <row r="17" spans="1:16" x14ac:dyDescent="0.35">
      <c r="A17">
        <f>LOCA!J17</f>
        <v>0</v>
      </c>
      <c r="B17" t="str">
        <f>LOCA!C17</f>
        <v>subsea</v>
      </c>
      <c r="C17" t="str">
        <f>LOCA!D17</f>
        <v>FPUg_NW-2</v>
      </c>
      <c r="E17" s="47">
        <v>12</v>
      </c>
      <c r="F17" s="48" t="str">
        <v>Green</v>
      </c>
      <c r="G17" s="48" t="str">
        <v>CPT</v>
      </c>
      <c r="H17" s="10" t="str">
        <v>FPUg_SE_CPT2</v>
      </c>
      <c r="I17" s="49">
        <v>12</v>
      </c>
      <c r="J17" s="48" t="str">
        <v>Blue</v>
      </c>
      <c r="K17" s="48" t="str">
        <v>CPT</v>
      </c>
      <c r="L17" s="50" t="str">
        <v>FPUb_NE_CPT2</v>
      </c>
      <c r="M17" s="49">
        <v>12</v>
      </c>
      <c r="N17" s="48" t="str">
        <v>GUAD</v>
      </c>
      <c r="O17" s="48" t="str">
        <v>CPT</v>
      </c>
      <c r="P17" s="51" t="str">
        <v>GUAD_Cutting_CPT1</v>
      </c>
    </row>
    <row r="18" spans="1:16" x14ac:dyDescent="0.35">
      <c r="A18">
        <f>LOCA!J18</f>
        <v>0</v>
      </c>
      <c r="B18" t="str">
        <f>LOCA!C18</f>
        <v>subsea</v>
      </c>
      <c r="C18" t="str">
        <f>LOCA!D18</f>
        <v>FPUg_NW-3</v>
      </c>
      <c r="E18" s="27">
        <v>13</v>
      </c>
      <c r="F18" s="28" t="str">
        <v>Green</v>
      </c>
      <c r="G18" s="28" t="str">
        <v>CPT</v>
      </c>
      <c r="H18" s="29" t="str">
        <v>FPUg_SE_CPT3</v>
      </c>
      <c r="I18" s="30">
        <v>13</v>
      </c>
      <c r="J18" s="28" t="str">
        <v>Blue</v>
      </c>
      <c r="K18" s="28" t="str">
        <v>CPT</v>
      </c>
      <c r="L18" s="31" t="str">
        <v>FPUb_NE_CPT3</v>
      </c>
      <c r="M18" s="30">
        <v>13</v>
      </c>
      <c r="N18" s="28" t="str">
        <v>GUAD</v>
      </c>
      <c r="O18" s="28" t="str">
        <v>CPT</v>
      </c>
      <c r="P18" s="32" t="str">
        <v>GUAD_Cutting_CPT2</v>
      </c>
    </row>
    <row r="19" spans="1:16" x14ac:dyDescent="0.35">
      <c r="A19">
        <f>LOCA!J19</f>
        <v>0</v>
      </c>
      <c r="B19" t="str">
        <f>LOCA!C19</f>
        <v>subsea</v>
      </c>
      <c r="C19" t="str">
        <f>LOCA!D19</f>
        <v>FPUb_host</v>
      </c>
      <c r="E19" s="55">
        <v>14</v>
      </c>
      <c r="F19" s="56" t="str">
        <v>Green</v>
      </c>
      <c r="G19" s="56" t="str">
        <v>BH</v>
      </c>
      <c r="H19" s="57" t="str">
        <v>FPUg_SW_SB</v>
      </c>
      <c r="I19" s="58">
        <v>14</v>
      </c>
      <c r="J19" s="56" t="str">
        <v>Blue</v>
      </c>
      <c r="K19" s="56" t="str">
        <v>BH</v>
      </c>
      <c r="L19" s="59" t="str">
        <v>FPUb_SW_SB</v>
      </c>
      <c r="M19" s="49">
        <v>14</v>
      </c>
      <c r="N19" s="48" t="str">
        <v>GUAD</v>
      </c>
      <c r="O19" s="48" t="str">
        <v>CPT</v>
      </c>
      <c r="P19" s="51" t="str">
        <v>GUAD_CPT4</v>
      </c>
    </row>
    <row r="20" spans="1:16" x14ac:dyDescent="0.35">
      <c r="A20">
        <f>LOCA!J20</f>
        <v>0</v>
      </c>
      <c r="B20" t="str">
        <f>LOCA!C20</f>
        <v>subsea</v>
      </c>
      <c r="C20" t="str">
        <f>LOCA!D20</f>
        <v>FPUb_SW-1</v>
      </c>
      <c r="E20" s="27">
        <v>15</v>
      </c>
      <c r="F20" s="28" t="str">
        <v>Green</v>
      </c>
      <c r="G20" s="28" t="str">
        <v>BH</v>
      </c>
      <c r="H20" s="29" t="str">
        <v>FPUg_NW_SB</v>
      </c>
      <c r="I20" s="30">
        <v>15</v>
      </c>
      <c r="J20" s="28" t="str">
        <v>Blue</v>
      </c>
      <c r="K20" s="28" t="str">
        <v>BH</v>
      </c>
      <c r="L20" s="31" t="str">
        <v>FPUb_NW_SB</v>
      </c>
      <c r="M20" s="36">
        <v>15</v>
      </c>
      <c r="N20" s="34" t="str">
        <v>GUAD</v>
      </c>
      <c r="O20" s="34" t="str">
        <v>PC</v>
      </c>
      <c r="P20" s="37" t="str">
        <v>GUAD_PC3</v>
      </c>
    </row>
    <row r="21" spans="1:16" x14ac:dyDescent="0.35">
      <c r="A21">
        <f>LOCA!J21</f>
        <v>0</v>
      </c>
      <c r="B21" t="str">
        <f>LOCA!C21</f>
        <v>subsea</v>
      </c>
      <c r="C21" t="str">
        <f>LOCA!D21</f>
        <v>FPUb_SW-2</v>
      </c>
      <c r="E21" s="47">
        <v>16</v>
      </c>
      <c r="F21" s="48" t="str">
        <v>Green</v>
      </c>
      <c r="G21" s="48" t="str">
        <v>BH</v>
      </c>
      <c r="H21" s="10" t="str">
        <v>FPUg_NE_SB</v>
      </c>
      <c r="I21" s="49">
        <v>16</v>
      </c>
      <c r="J21" s="48" t="str">
        <v>Blue</v>
      </c>
      <c r="K21" s="48" t="str">
        <v>BH</v>
      </c>
      <c r="L21" s="50" t="str">
        <v>FPUb_NE_SB</v>
      </c>
      <c r="M21" s="49">
        <v>16</v>
      </c>
      <c r="N21" s="48" t="str">
        <v>GUAD</v>
      </c>
      <c r="O21" s="48" t="str">
        <v>PC</v>
      </c>
      <c r="P21" s="51" t="str">
        <v>GUAD_PC2</v>
      </c>
    </row>
    <row r="22" spans="1:16" x14ac:dyDescent="0.35">
      <c r="A22">
        <f>LOCA!J22</f>
        <v>0</v>
      </c>
      <c r="B22" t="str">
        <f>LOCA!C22</f>
        <v>subsea</v>
      </c>
      <c r="C22" t="str">
        <f>LOCA!D22</f>
        <v>FPUb_SW-3</v>
      </c>
      <c r="E22" s="38">
        <v>17</v>
      </c>
      <c r="F22" s="39" t="str">
        <v>Green</v>
      </c>
      <c r="G22" s="39" t="str">
        <v>BH</v>
      </c>
      <c r="H22" s="40" t="str">
        <v>FPUg_SE_SB</v>
      </c>
      <c r="I22" s="30">
        <v>17</v>
      </c>
      <c r="J22" s="28" t="str">
        <v>Blue</v>
      </c>
      <c r="K22" s="28" t="str">
        <v>BH</v>
      </c>
      <c r="L22" s="31" t="str">
        <v>FPUb_SE_SB</v>
      </c>
      <c r="M22" s="30">
        <v>17</v>
      </c>
      <c r="N22" s="28" t="str">
        <v>GUAD</v>
      </c>
      <c r="O22" s="28" t="str">
        <v>PC</v>
      </c>
      <c r="P22" s="32" t="str">
        <v>Guad_PC1</v>
      </c>
    </row>
    <row r="23" spans="1:16" x14ac:dyDescent="0.35">
      <c r="A23">
        <f>LOCA!J23</f>
        <v>0</v>
      </c>
      <c r="B23" t="str">
        <f>LOCA!C23</f>
        <v>subsea</v>
      </c>
      <c r="C23" t="str">
        <f>LOCA!D23</f>
        <v>FPUb_SE-1</v>
      </c>
      <c r="E23" s="47">
        <v>18</v>
      </c>
      <c r="F23" s="48" t="str">
        <v>Green</v>
      </c>
      <c r="G23" s="48" t="str">
        <v>PC</v>
      </c>
      <c r="H23" s="10" t="str">
        <v>FPUg_R_TDP_PC</v>
      </c>
      <c r="I23" s="60">
        <v>18</v>
      </c>
      <c r="J23" s="61" t="str">
        <v>Blue</v>
      </c>
      <c r="K23" s="61" t="str">
        <v>BH</v>
      </c>
      <c r="L23" s="62" t="str">
        <v>FPUb_SB</v>
      </c>
      <c r="M23" s="49">
        <v>18</v>
      </c>
      <c r="N23" s="48" t="str">
        <v>GUAD</v>
      </c>
      <c r="O23" s="48" t="str">
        <v>PC</v>
      </c>
      <c r="P23" s="51" t="str">
        <v>GUAD_PC4</v>
      </c>
    </row>
    <row r="24" spans="1:16" x14ac:dyDescent="0.35">
      <c r="A24">
        <f>LOCA!J24</f>
        <v>0</v>
      </c>
      <c r="B24" t="str">
        <f>LOCA!C24</f>
        <v>subsea</v>
      </c>
      <c r="C24" t="str">
        <f>LOCA!D24</f>
        <v>FPUb_SE-2</v>
      </c>
      <c r="E24" s="33">
        <v>19</v>
      </c>
      <c r="F24" s="34" t="str">
        <v>Green</v>
      </c>
      <c r="G24" s="34" t="str">
        <v>BC</v>
      </c>
      <c r="H24" s="35" t="str">
        <v>FPUg_R_TDP_BC</v>
      </c>
      <c r="I24" s="30">
        <v>19</v>
      </c>
      <c r="J24" s="28" t="str">
        <v>Blue</v>
      </c>
      <c r="K24" s="28" t="str">
        <v>PC</v>
      </c>
      <c r="L24" s="31" t="str">
        <v>FPUb_R_TDP_PC</v>
      </c>
      <c r="M24" s="41">
        <v>19</v>
      </c>
      <c r="N24" s="39" t="str">
        <v>GUAD</v>
      </c>
      <c r="O24" s="39" t="str">
        <v>PC</v>
      </c>
      <c r="P24" s="42" t="str">
        <v>GUAD_N_PC</v>
      </c>
    </row>
    <row r="25" spans="1:16" x14ac:dyDescent="0.35">
      <c r="A25">
        <f>LOCA!J25</f>
        <v>0</v>
      </c>
      <c r="B25" t="str">
        <f>LOCA!C25</f>
        <v>subsea</v>
      </c>
      <c r="C25" t="str">
        <f>LOCA!D25</f>
        <v>FPUb_SE-3</v>
      </c>
      <c r="E25" s="63">
        <v>20</v>
      </c>
      <c r="F25" s="61" t="str">
        <v>Green</v>
      </c>
      <c r="G25" s="61" t="str">
        <v>BC</v>
      </c>
      <c r="H25" s="64" t="str">
        <v>FPUg_SW_BC2</v>
      </c>
      <c r="I25" s="49">
        <v>20</v>
      </c>
      <c r="J25" s="48" t="str">
        <v>Blue</v>
      </c>
      <c r="K25" s="48" t="str">
        <v>PC</v>
      </c>
      <c r="L25" s="50" t="str">
        <v>FPUb_NE_PC</v>
      </c>
      <c r="M25" s="29"/>
      <c r="N25" s="29"/>
      <c r="O25" s="29"/>
      <c r="P25" s="32"/>
    </row>
    <row r="26" spans="1:16" x14ac:dyDescent="0.35">
      <c r="A26">
        <f>LOCA!J26</f>
        <v>0</v>
      </c>
      <c r="B26" t="str">
        <f>LOCA!C26</f>
        <v>subsea</v>
      </c>
      <c r="C26" t="str">
        <f>LOCA!D26</f>
        <v>FPUb_NE-1</v>
      </c>
      <c r="E26" s="43"/>
      <c r="F26" s="29"/>
      <c r="G26" s="29"/>
      <c r="H26" s="29"/>
      <c r="I26" s="30">
        <v>21</v>
      </c>
      <c r="J26" s="28" t="str">
        <v>Blue</v>
      </c>
      <c r="K26" s="28" t="str">
        <v>PC</v>
      </c>
      <c r="L26" s="31" t="str">
        <v>FPUb_NE_PC</v>
      </c>
      <c r="M26" s="68" t="s">
        <v>852</v>
      </c>
      <c r="N26" s="29"/>
      <c r="O26" s="29"/>
      <c r="P26" s="32"/>
    </row>
    <row r="27" spans="1:16" x14ac:dyDescent="0.35">
      <c r="A27">
        <f>LOCA!J27</f>
        <v>0</v>
      </c>
      <c r="B27" t="str">
        <f>LOCA!C27</f>
        <v>subsea</v>
      </c>
      <c r="C27" t="str">
        <f>LOCA!D27</f>
        <v>FPUb_NE-2</v>
      </c>
      <c r="E27" s="43"/>
      <c r="F27" s="29"/>
      <c r="G27" s="29"/>
      <c r="H27" s="29"/>
      <c r="I27" s="58">
        <v>22</v>
      </c>
      <c r="J27" s="56" t="str">
        <v>Blue</v>
      </c>
      <c r="K27" s="56" t="str">
        <v>BC</v>
      </c>
      <c r="L27" s="59" t="str">
        <v>FPUb_R_TDP_BC</v>
      </c>
      <c r="M27" s="29" t="s">
        <v>853</v>
      </c>
      <c r="N27" s="29"/>
      <c r="O27" s="29"/>
      <c r="P27" s="32"/>
    </row>
    <row r="28" spans="1:16" x14ac:dyDescent="0.35">
      <c r="A28">
        <f>LOCA!J28</f>
        <v>0</v>
      </c>
      <c r="B28" t="str">
        <f>LOCA!C28</f>
        <v>subsea</v>
      </c>
      <c r="C28" t="str">
        <f>LOCA!D28</f>
        <v>FPUb_NE-3</v>
      </c>
      <c r="E28" s="43"/>
      <c r="F28" s="29"/>
      <c r="G28" s="29"/>
      <c r="H28" s="29"/>
      <c r="I28" s="30">
        <v>23</v>
      </c>
      <c r="J28" s="28" t="str">
        <v>Blue</v>
      </c>
      <c r="K28" s="28" t="str">
        <v>BC</v>
      </c>
      <c r="L28" s="31" t="str">
        <v>FPUb_SW_BC</v>
      </c>
      <c r="M28" s="29" t="s">
        <v>854</v>
      </c>
      <c r="N28" s="29"/>
      <c r="O28" s="29"/>
      <c r="P28" s="32"/>
    </row>
    <row r="29" spans="1:16" x14ac:dyDescent="0.35">
      <c r="A29">
        <f>LOCA!J29</f>
        <v>0</v>
      </c>
      <c r="B29" t="str">
        <f>LOCA!C29</f>
        <v>subsea</v>
      </c>
      <c r="C29" t="str">
        <f>LOCA!D29</f>
        <v>FPUb_NW-1</v>
      </c>
      <c r="E29" s="43"/>
      <c r="F29" s="29"/>
      <c r="G29" s="29"/>
      <c r="H29" s="29"/>
      <c r="I29" s="49">
        <v>24</v>
      </c>
      <c r="J29" s="48" t="str">
        <v>Blue</v>
      </c>
      <c r="K29" s="48" t="str">
        <v>BC</v>
      </c>
      <c r="L29" s="50" t="str">
        <v>FPUb_SE_BC</v>
      </c>
      <c r="M29" s="29" t="s">
        <v>855</v>
      </c>
      <c r="N29" s="29"/>
      <c r="O29" s="29"/>
      <c r="P29" s="32"/>
    </row>
    <row r="30" spans="1:16" x14ac:dyDescent="0.35">
      <c r="A30">
        <f>LOCA!J30</f>
        <v>0</v>
      </c>
      <c r="B30" t="str">
        <f>LOCA!C30</f>
        <v>subsea</v>
      </c>
      <c r="C30" t="str">
        <f>LOCA!D30</f>
        <v>FPUb_NW-2</v>
      </c>
      <c r="E30" s="43"/>
      <c r="F30" s="29"/>
      <c r="G30" s="29"/>
      <c r="H30" s="29"/>
      <c r="I30" s="30">
        <v>25</v>
      </c>
      <c r="J30" s="28" t="str">
        <v>Blue</v>
      </c>
      <c r="K30" s="28" t="str">
        <v>BC</v>
      </c>
      <c r="L30" s="31" t="str">
        <v>FPUb_NE_BC</v>
      </c>
      <c r="M30" s="29"/>
      <c r="N30" s="29"/>
      <c r="O30" s="29"/>
      <c r="P30" s="32"/>
    </row>
    <row r="31" spans="1:16" ht="15" thickBot="1" x14ac:dyDescent="0.4">
      <c r="A31">
        <f>LOCA!J31</f>
        <v>0</v>
      </c>
      <c r="B31" t="str">
        <f>LOCA!C31</f>
        <v>subsea</v>
      </c>
      <c r="C31" t="str">
        <f>LOCA!D31</f>
        <v>FPUb_NW-3</v>
      </c>
      <c r="E31" s="44"/>
      <c r="F31" s="45"/>
      <c r="G31" s="45"/>
      <c r="H31" s="45"/>
      <c r="I31" s="65">
        <v>26</v>
      </c>
      <c r="J31" s="66" t="str">
        <v>Blue</v>
      </c>
      <c r="K31" s="66" t="str">
        <v>BC</v>
      </c>
      <c r="L31" s="67" t="str">
        <v>FPUb_NW_BC1</v>
      </c>
      <c r="M31" s="45"/>
      <c r="N31" s="45"/>
      <c r="O31" s="45"/>
      <c r="P31" s="46"/>
    </row>
    <row r="32" spans="1:16" x14ac:dyDescent="0.35">
      <c r="A32">
        <f>LOCA!J32</f>
        <v>0</v>
      </c>
      <c r="B32" t="str">
        <f>LOCA!C32</f>
        <v>subsea</v>
      </c>
      <c r="C32" t="str">
        <f>LOCA!D32</f>
        <v>DC2</v>
      </c>
    </row>
    <row r="33" spans="1:3" x14ac:dyDescent="0.35">
      <c r="A33">
        <f>LOCA!J33</f>
        <v>0</v>
      </c>
      <c r="B33" t="str">
        <f>LOCA!C33</f>
        <v>subsea</v>
      </c>
      <c r="C33" t="str">
        <f>LOCA!D33</f>
        <v>DC1</v>
      </c>
    </row>
    <row r="34" spans="1:3" x14ac:dyDescent="0.35">
      <c r="A34" t="str">
        <f>LOCA!J34</f>
        <v>Green</v>
      </c>
      <c r="B34" t="str">
        <f>LOCA!C34</f>
        <v>CPT</v>
      </c>
      <c r="C34" t="str">
        <f>LOCA!D34</f>
        <v>FPUg_SW_CPT2</v>
      </c>
    </row>
    <row r="35" spans="1:3" x14ac:dyDescent="0.35">
      <c r="A35" t="str">
        <f>LOCA!J35</f>
        <v>Green</v>
      </c>
      <c r="B35" t="str">
        <f>LOCA!C35</f>
        <v>CPT</v>
      </c>
      <c r="C35" t="str">
        <f>LOCA!D35</f>
        <v>FPUg_SW_CPT3</v>
      </c>
    </row>
    <row r="36" spans="1:3" x14ac:dyDescent="0.35">
      <c r="A36" t="str">
        <f>LOCA!J36</f>
        <v>Green</v>
      </c>
      <c r="B36" t="str">
        <f>LOCA!C36</f>
        <v>CPT</v>
      </c>
      <c r="C36" t="str">
        <f>LOCA!D36</f>
        <v>FPUg_SW_CPT4</v>
      </c>
    </row>
    <row r="37" spans="1:3" x14ac:dyDescent="0.35">
      <c r="A37" t="str">
        <f>LOCA!J37</f>
        <v>Green</v>
      </c>
      <c r="B37" t="str">
        <f>LOCA!C37</f>
        <v>CPT</v>
      </c>
      <c r="C37" t="str">
        <f>LOCA!D37</f>
        <v>FPUg_SW-2_CPT1</v>
      </c>
    </row>
    <row r="38" spans="1:3" x14ac:dyDescent="0.35">
      <c r="A38" t="str">
        <f>LOCA!J38</f>
        <v>Green</v>
      </c>
      <c r="B38" t="str">
        <f>LOCA!C38</f>
        <v>CPT</v>
      </c>
      <c r="C38" t="str">
        <f>LOCA!D38</f>
        <v>FPUg_NW_CPT1</v>
      </c>
    </row>
    <row r="39" spans="1:3" x14ac:dyDescent="0.35">
      <c r="A39" t="str">
        <f>LOCA!J39</f>
        <v>Green</v>
      </c>
      <c r="B39" t="str">
        <f>LOCA!C39</f>
        <v>CPT</v>
      </c>
      <c r="C39" t="str">
        <f>LOCA!D39</f>
        <v>FPUg_NW_CPT2</v>
      </c>
    </row>
    <row r="40" spans="1:3" x14ac:dyDescent="0.35">
      <c r="A40" t="str">
        <f>LOCA!J40</f>
        <v>Green</v>
      </c>
      <c r="B40" t="str">
        <f>LOCA!C40</f>
        <v>CPT</v>
      </c>
      <c r="C40" t="str">
        <f>LOCA!D40</f>
        <v>FPUg_NW_CPT3</v>
      </c>
    </row>
    <row r="41" spans="1:3" x14ac:dyDescent="0.35">
      <c r="A41" t="str">
        <f>LOCA!J41</f>
        <v>Green</v>
      </c>
      <c r="B41" t="str">
        <f>LOCA!C41</f>
        <v>CPT</v>
      </c>
      <c r="C41" t="str">
        <f>LOCA!D41</f>
        <v>FPUg_NE_CPT</v>
      </c>
    </row>
    <row r="42" spans="1:3" x14ac:dyDescent="0.35">
      <c r="A42" t="str">
        <f>LOCA!J42</f>
        <v>Green</v>
      </c>
      <c r="B42" t="str">
        <f>LOCA!C42</f>
        <v>CPT</v>
      </c>
      <c r="C42" t="str">
        <f>LOCA!D42</f>
        <v>FPUg_NE_CPT1</v>
      </c>
    </row>
    <row r="43" spans="1:3" x14ac:dyDescent="0.35">
      <c r="A43" t="str">
        <f>LOCA!J43</f>
        <v>Green</v>
      </c>
      <c r="B43" t="str">
        <f>LOCA!C43</f>
        <v>CPT</v>
      </c>
      <c r="C43" t="str">
        <f>LOCA!D43</f>
        <v>FPUg_NE_CPT2</v>
      </c>
    </row>
    <row r="44" spans="1:3" x14ac:dyDescent="0.35">
      <c r="A44" t="str">
        <f>LOCA!J44</f>
        <v>Green</v>
      </c>
      <c r="B44" t="str">
        <f>LOCA!C44</f>
        <v>CPT</v>
      </c>
      <c r="C44" t="str">
        <f>LOCA!D44</f>
        <v>FPUg_SE_CPT1</v>
      </c>
    </row>
    <row r="45" spans="1:3" x14ac:dyDescent="0.35">
      <c r="A45" t="str">
        <f>LOCA!J45</f>
        <v>Green</v>
      </c>
      <c r="B45" t="str">
        <f>LOCA!C45</f>
        <v>CPT</v>
      </c>
      <c r="C45" t="str">
        <f>LOCA!D45</f>
        <v>FPUg_SE_CPT2</v>
      </c>
    </row>
    <row r="46" spans="1:3" x14ac:dyDescent="0.35">
      <c r="A46" t="str">
        <f>LOCA!J46</f>
        <v>Green</v>
      </c>
      <c r="B46" t="str">
        <f>LOCA!C46</f>
        <v>CPT</v>
      </c>
      <c r="C46" t="str">
        <f>LOCA!D46</f>
        <v>FPUg_SE_CPT3</v>
      </c>
    </row>
    <row r="47" spans="1:3" x14ac:dyDescent="0.35">
      <c r="A47" t="str">
        <f>LOCA!J47</f>
        <v>Blue</v>
      </c>
      <c r="B47" t="str">
        <f>LOCA!C47</f>
        <v>CPT</v>
      </c>
      <c r="C47" t="str">
        <f>LOCA!D47</f>
        <v>FPUb_SW_CPT</v>
      </c>
    </row>
    <row r="48" spans="1:3" x14ac:dyDescent="0.35">
      <c r="A48" t="str">
        <f>LOCA!J48</f>
        <v>Blue</v>
      </c>
      <c r="B48" t="str">
        <f>LOCA!C48</f>
        <v>CPT</v>
      </c>
      <c r="C48" t="str">
        <f>LOCA!D48</f>
        <v>FPUb_SE_CPT1</v>
      </c>
    </row>
    <row r="49" spans="1:3" x14ac:dyDescent="0.35">
      <c r="A49" t="str">
        <f>LOCA!J49</f>
        <v>Blue</v>
      </c>
      <c r="B49" t="str">
        <f>LOCA!C49</f>
        <v>CPT</v>
      </c>
      <c r="C49" t="str">
        <f>LOCA!D49</f>
        <v>FPUb_SE_CPT2</v>
      </c>
    </row>
    <row r="50" spans="1:3" x14ac:dyDescent="0.35">
      <c r="A50" t="str">
        <f>LOCA!J50</f>
        <v>Blue</v>
      </c>
      <c r="B50" t="str">
        <f>LOCA!C50</f>
        <v>CPT</v>
      </c>
      <c r="C50" t="str">
        <f>LOCA!D50</f>
        <v>FPUb_SE_CPT3</v>
      </c>
    </row>
    <row r="51" spans="1:3" x14ac:dyDescent="0.35">
      <c r="A51" t="str">
        <f>LOCA!J51</f>
        <v>Blue</v>
      </c>
      <c r="B51" t="str">
        <f>LOCA!C51</f>
        <v>CPT</v>
      </c>
      <c r="C51" t="str">
        <f>LOCA!D51</f>
        <v>FPUb_SE_CPT1</v>
      </c>
    </row>
    <row r="52" spans="1:3" x14ac:dyDescent="0.35">
      <c r="A52" t="str">
        <f>LOCA!J52</f>
        <v>Blue</v>
      </c>
      <c r="B52" t="str">
        <f>LOCA!C52</f>
        <v>CPT</v>
      </c>
      <c r="C52" t="str">
        <f>LOCA!D52</f>
        <v>FPUb_CPT</v>
      </c>
    </row>
    <row r="53" spans="1:3" x14ac:dyDescent="0.35">
      <c r="A53" t="str">
        <f>LOCA!J53</f>
        <v>Blue</v>
      </c>
      <c r="B53" t="str">
        <f>LOCA!C53</f>
        <v>CPT</v>
      </c>
      <c r="C53" t="str">
        <f>LOCA!D53</f>
        <v>FPUb_SE_CPT3</v>
      </c>
    </row>
    <row r="54" spans="1:3" x14ac:dyDescent="0.35">
      <c r="A54" t="str">
        <f>LOCA!J54</f>
        <v>Blue</v>
      </c>
      <c r="B54" t="str">
        <f>LOCA!C54</f>
        <v>CPT</v>
      </c>
      <c r="C54" t="str">
        <f>LOCA!D54</f>
        <v>FPUb_NW_CPT1</v>
      </c>
    </row>
    <row r="55" spans="1:3" x14ac:dyDescent="0.35">
      <c r="A55" t="str">
        <f>LOCA!J55</f>
        <v>Blue</v>
      </c>
      <c r="B55" t="str">
        <f>LOCA!C55</f>
        <v>CPT</v>
      </c>
      <c r="C55" t="str">
        <f>LOCA!D55</f>
        <v>FPUb_NW_CPT2</v>
      </c>
    </row>
    <row r="56" spans="1:3" x14ac:dyDescent="0.35">
      <c r="A56" t="str">
        <f>LOCA!J56</f>
        <v>Blue</v>
      </c>
      <c r="B56" t="str">
        <f>LOCA!C56</f>
        <v>CPT</v>
      </c>
      <c r="C56" t="str">
        <f>LOCA!D56</f>
        <v>FPUb_NW_CPT3</v>
      </c>
    </row>
    <row r="57" spans="1:3" x14ac:dyDescent="0.35">
      <c r="A57" t="str">
        <f>LOCA!J57</f>
        <v>Blue</v>
      </c>
      <c r="B57" t="str">
        <f>LOCA!C57</f>
        <v>CPT</v>
      </c>
      <c r="C57" t="str">
        <f>LOCA!D57</f>
        <v>FPUb_NE_CPT1</v>
      </c>
    </row>
    <row r="58" spans="1:3" x14ac:dyDescent="0.35">
      <c r="A58" t="str">
        <f>LOCA!J58</f>
        <v>Blue</v>
      </c>
      <c r="B58" t="str">
        <f>LOCA!C58</f>
        <v>CPT</v>
      </c>
      <c r="C58" t="str">
        <f>LOCA!D58</f>
        <v>FPUb_NE_CPT2</v>
      </c>
    </row>
    <row r="59" spans="1:3" x14ac:dyDescent="0.35">
      <c r="A59" t="str">
        <f>LOCA!J59</f>
        <v>Blue</v>
      </c>
      <c r="B59" t="str">
        <f>LOCA!C59</f>
        <v>CPT</v>
      </c>
      <c r="C59" t="str">
        <f>LOCA!D59</f>
        <v>FPUb_NE_CPT3</v>
      </c>
    </row>
    <row r="60" spans="1:3" x14ac:dyDescent="0.35">
      <c r="A60" t="str">
        <f>LOCA!J60</f>
        <v>DC</v>
      </c>
      <c r="B60" t="str">
        <f>LOCA!C60</f>
        <v>CPT</v>
      </c>
      <c r="C60" t="str">
        <f>LOCA!D60</f>
        <v>DC1_CPT</v>
      </c>
    </row>
    <row r="61" spans="1:3" x14ac:dyDescent="0.35">
      <c r="A61" t="str">
        <f>LOCA!J61</f>
        <v>DC</v>
      </c>
      <c r="B61" t="str">
        <f>LOCA!C61</f>
        <v>CPT</v>
      </c>
      <c r="C61" t="str">
        <f>LOCA!D61</f>
        <v>DC1-DC2_CPT</v>
      </c>
    </row>
    <row r="62" spans="1:3" x14ac:dyDescent="0.35">
      <c r="A62" t="str">
        <f>LOCA!J62</f>
        <v>DC</v>
      </c>
      <c r="B62" t="str">
        <f>LOCA!C62</f>
        <v>CPT</v>
      </c>
      <c r="C62" t="str">
        <f>LOCA!D62</f>
        <v>DC2_CPT</v>
      </c>
    </row>
    <row r="63" spans="1:3" x14ac:dyDescent="0.35">
      <c r="A63" t="str">
        <f>LOCA!J63</f>
        <v>Green</v>
      </c>
      <c r="B63" t="str">
        <f>LOCA!C63</f>
        <v>BH</v>
      </c>
      <c r="C63" t="str">
        <f>LOCA!D63</f>
        <v>FPUg_SW_SB</v>
      </c>
    </row>
    <row r="64" spans="1:3" x14ac:dyDescent="0.35">
      <c r="A64" t="str">
        <f>LOCA!J64</f>
        <v>Green</v>
      </c>
      <c r="B64" t="str">
        <f>LOCA!C64</f>
        <v>BH</v>
      </c>
      <c r="C64" t="str">
        <f>LOCA!D64</f>
        <v>FPUg_NW_SB</v>
      </c>
    </row>
    <row r="65" spans="1:3" x14ac:dyDescent="0.35">
      <c r="A65" t="str">
        <f>LOCA!J65</f>
        <v>Green</v>
      </c>
      <c r="B65" t="str">
        <f>LOCA!C65</f>
        <v>BH</v>
      </c>
      <c r="C65" t="str">
        <f>LOCA!D65</f>
        <v>FPUg_NE_SB</v>
      </c>
    </row>
    <row r="66" spans="1:3" x14ac:dyDescent="0.35">
      <c r="A66" t="str">
        <f>LOCA!J66</f>
        <v>Green</v>
      </c>
      <c r="B66" t="str">
        <f>LOCA!C66</f>
        <v>BH</v>
      </c>
      <c r="C66" t="str">
        <f>LOCA!D66</f>
        <v>FPUg_SE_SB</v>
      </c>
    </row>
    <row r="67" spans="1:3" x14ac:dyDescent="0.35">
      <c r="A67" t="str">
        <f>LOCA!J67</f>
        <v>Blue</v>
      </c>
      <c r="B67" t="str">
        <f>LOCA!C67</f>
        <v>BH</v>
      </c>
      <c r="C67" t="str">
        <f>LOCA!D67</f>
        <v>FPUb_SW_SB</v>
      </c>
    </row>
    <row r="68" spans="1:3" x14ac:dyDescent="0.35">
      <c r="A68" t="str">
        <f>LOCA!J68</f>
        <v>Blue</v>
      </c>
      <c r="B68" t="str">
        <f>LOCA!C68</f>
        <v>BH</v>
      </c>
      <c r="C68" t="str">
        <f>LOCA!D68</f>
        <v>FPUb_NW_SB</v>
      </c>
    </row>
    <row r="69" spans="1:3" x14ac:dyDescent="0.35">
      <c r="A69" t="str">
        <f>LOCA!J69</f>
        <v>Blue</v>
      </c>
      <c r="B69" t="str">
        <f>LOCA!C69</f>
        <v>BH</v>
      </c>
      <c r="C69" t="str">
        <f>LOCA!D69</f>
        <v>FPUb_NE_SB</v>
      </c>
    </row>
    <row r="70" spans="1:3" x14ac:dyDescent="0.35">
      <c r="A70" t="str">
        <f>LOCA!J70</f>
        <v>Blue</v>
      </c>
      <c r="B70" t="str">
        <f>LOCA!C70</f>
        <v>BH</v>
      </c>
      <c r="C70" t="str">
        <f>LOCA!D70</f>
        <v>FPUb_SE_SB</v>
      </c>
    </row>
    <row r="71" spans="1:3" x14ac:dyDescent="0.35">
      <c r="A71" t="str">
        <f>LOCA!J71</f>
        <v>Blue</v>
      </c>
      <c r="B71" t="str">
        <f>LOCA!C71</f>
        <v>BH</v>
      </c>
      <c r="C71" t="str">
        <f>LOCA!D71</f>
        <v>FPUb_SB</v>
      </c>
    </row>
    <row r="72" spans="1:3" x14ac:dyDescent="0.35">
      <c r="A72" t="str">
        <f>LOCA!J72</f>
        <v>NA</v>
      </c>
      <c r="B72" t="str">
        <f>LOCA!C72</f>
        <v>BH</v>
      </c>
      <c r="C72" t="str">
        <f>LOCA!D72</f>
        <v>TIB_REF_SB</v>
      </c>
    </row>
    <row r="73" spans="1:3" x14ac:dyDescent="0.35">
      <c r="A73" t="str">
        <f>LOCA!J73</f>
        <v>DC</v>
      </c>
      <c r="B73" t="str">
        <f>LOCA!C73</f>
        <v>PC</v>
      </c>
      <c r="C73" t="str">
        <f>LOCA!D73</f>
        <v>DC2_PC2</v>
      </c>
    </row>
    <row r="74" spans="1:3" x14ac:dyDescent="0.35">
      <c r="A74" t="str">
        <f>LOCA!J74</f>
        <v>Blue</v>
      </c>
      <c r="B74" t="str">
        <f>LOCA!C74</f>
        <v>PC</v>
      </c>
      <c r="C74" t="str">
        <f>LOCA!D74</f>
        <v>FPUb_R_TDP_PC</v>
      </c>
    </row>
    <row r="75" spans="1:3" x14ac:dyDescent="0.35">
      <c r="A75" t="str">
        <f>LOCA!J75</f>
        <v>Green</v>
      </c>
      <c r="B75" t="str">
        <f>LOCA!C75</f>
        <v>PC</v>
      </c>
      <c r="C75" t="str">
        <f>LOCA!D75</f>
        <v>FPUg_R_TDP_PC</v>
      </c>
    </row>
    <row r="76" spans="1:3" x14ac:dyDescent="0.35">
      <c r="A76" t="str">
        <f>LOCA!J76</f>
        <v>NA</v>
      </c>
      <c r="B76" t="str">
        <f>LOCA!C76</f>
        <v>PC</v>
      </c>
      <c r="C76" t="str">
        <f>LOCA!D76</f>
        <v>MTD-1a</v>
      </c>
    </row>
    <row r="77" spans="1:3" x14ac:dyDescent="0.35">
      <c r="A77" t="str">
        <f>LOCA!J77</f>
        <v>Blue</v>
      </c>
      <c r="B77" t="str">
        <f>LOCA!C77</f>
        <v>PC</v>
      </c>
      <c r="C77" t="str">
        <f>LOCA!D77</f>
        <v>FPUb_NE_PC</v>
      </c>
    </row>
    <row r="78" spans="1:3" x14ac:dyDescent="0.35">
      <c r="A78" t="str">
        <f>LOCA!J78</f>
        <v>Blue</v>
      </c>
      <c r="B78" t="str">
        <f>LOCA!C78</f>
        <v>PC</v>
      </c>
      <c r="C78" t="str">
        <f>LOCA!D78</f>
        <v>FPUb_NE_PC</v>
      </c>
    </row>
    <row r="79" spans="1:3" x14ac:dyDescent="0.35">
      <c r="A79" t="str">
        <f>LOCA!J79</f>
        <v>DC</v>
      </c>
      <c r="B79" t="str">
        <f>LOCA!C79</f>
        <v>BC</v>
      </c>
      <c r="C79" t="str">
        <f>LOCA!D79</f>
        <v>DC2_BC</v>
      </c>
    </row>
    <row r="80" spans="1:3" x14ac:dyDescent="0.35">
      <c r="A80" t="str">
        <f>LOCA!J80</f>
        <v>DC</v>
      </c>
      <c r="B80" t="str">
        <f>LOCA!C80</f>
        <v>BC</v>
      </c>
      <c r="C80" t="str">
        <f>LOCA!D80</f>
        <v>DC1-DC2_BC1</v>
      </c>
    </row>
    <row r="81" spans="1:3" x14ac:dyDescent="0.35">
      <c r="A81" t="str">
        <f>LOCA!J81</f>
        <v>DC</v>
      </c>
      <c r="B81" t="str">
        <f>LOCA!C81</f>
        <v>BC</v>
      </c>
      <c r="C81" t="str">
        <f>LOCA!D81</f>
        <v>DC1-DC2_BC4</v>
      </c>
    </row>
    <row r="82" spans="1:3" x14ac:dyDescent="0.35">
      <c r="A82" t="str">
        <f>LOCA!J82</f>
        <v>DC</v>
      </c>
      <c r="B82" t="str">
        <f>LOCA!C82</f>
        <v>BC</v>
      </c>
      <c r="C82" t="str">
        <f>LOCA!D82</f>
        <v>DC1-DC2_BC2</v>
      </c>
    </row>
    <row r="83" spans="1:3" x14ac:dyDescent="0.35">
      <c r="A83" t="str">
        <f>LOCA!J83</f>
        <v>DC</v>
      </c>
      <c r="B83" t="str">
        <f>LOCA!C83</f>
        <v>BC</v>
      </c>
      <c r="C83" t="str">
        <f>LOCA!D83</f>
        <v>DC1-FPU_BC3</v>
      </c>
    </row>
    <row r="84" spans="1:3" x14ac:dyDescent="0.35">
      <c r="A84" t="str">
        <f>LOCA!J84</f>
        <v>DC</v>
      </c>
      <c r="B84" t="str">
        <f>LOCA!C84</f>
        <v>BC</v>
      </c>
      <c r="C84" t="str">
        <f>LOCA!D84</f>
        <v>DC1-FPU_BC2</v>
      </c>
    </row>
    <row r="85" spans="1:3" x14ac:dyDescent="0.35">
      <c r="A85" t="str">
        <f>LOCA!J85</f>
        <v>DC</v>
      </c>
      <c r="B85" t="str">
        <f>LOCA!C85</f>
        <v>BC</v>
      </c>
      <c r="C85" t="str">
        <f>LOCA!D85</f>
        <v>DC1-FPUb_BC1</v>
      </c>
    </row>
    <row r="86" spans="1:3" x14ac:dyDescent="0.35">
      <c r="A86" t="str">
        <f>LOCA!J86</f>
        <v>DC</v>
      </c>
      <c r="B86" t="str">
        <f>LOCA!C86</f>
        <v>BC</v>
      </c>
      <c r="C86" t="str">
        <f>LOCA!D86</f>
        <v>DC1-FPUb_BC3</v>
      </c>
    </row>
    <row r="87" spans="1:3" x14ac:dyDescent="0.35">
      <c r="A87" t="str">
        <f>LOCA!J87</f>
        <v>DC</v>
      </c>
      <c r="B87" t="str">
        <f>LOCA!C87</f>
        <v>BC</v>
      </c>
      <c r="C87" t="str">
        <f>LOCA!D87</f>
        <v>DC1-FPUb_BC4</v>
      </c>
    </row>
    <row r="88" spans="1:3" x14ac:dyDescent="0.35">
      <c r="A88" t="str">
        <f>LOCA!J88</f>
        <v>Blue</v>
      </c>
      <c r="B88" t="str">
        <f>LOCA!C88</f>
        <v>BC</v>
      </c>
      <c r="C88" t="str">
        <f>LOCA!D88</f>
        <v>FPUb_R_TDP_BC</v>
      </c>
    </row>
    <row r="89" spans="1:3" x14ac:dyDescent="0.35">
      <c r="A89" t="str">
        <f>LOCA!J89</f>
        <v>Green</v>
      </c>
      <c r="B89" t="str">
        <f>LOCA!C89</f>
        <v>BC</v>
      </c>
      <c r="C89" t="str">
        <f>LOCA!D89</f>
        <v>FPUg_R_TDP_BC</v>
      </c>
    </row>
    <row r="90" spans="1:3" x14ac:dyDescent="0.35">
      <c r="A90" t="str">
        <f>LOCA!J90</f>
        <v>DC</v>
      </c>
      <c r="B90" t="str">
        <f>LOCA!C90</f>
        <v>BC</v>
      </c>
      <c r="C90" t="str">
        <f>LOCA!D90</f>
        <v>DC1-DC2_BC3</v>
      </c>
    </row>
    <row r="91" spans="1:3" x14ac:dyDescent="0.35">
      <c r="A91" t="str">
        <f>LOCA!J91</f>
        <v>DC</v>
      </c>
      <c r="B91" t="str">
        <f>LOCA!C91</f>
        <v>BC</v>
      </c>
      <c r="C91" t="str">
        <f>LOCA!D91</f>
        <v>DC1-FPU_BC1</v>
      </c>
    </row>
    <row r="92" spans="1:3" x14ac:dyDescent="0.35">
      <c r="A92" t="str">
        <f>LOCA!J92</f>
        <v>Blue</v>
      </c>
      <c r="B92" t="str">
        <f>LOCA!C92</f>
        <v>BC</v>
      </c>
      <c r="C92" t="str">
        <f>LOCA!D92</f>
        <v>FPUb_SW_BC</v>
      </c>
    </row>
    <row r="93" spans="1:3" x14ac:dyDescent="0.35">
      <c r="A93" t="str">
        <f>LOCA!J93</f>
        <v>Blue</v>
      </c>
      <c r="B93" t="str">
        <f>LOCA!C93</f>
        <v>BC</v>
      </c>
      <c r="C93" t="str">
        <f>LOCA!D93</f>
        <v>FPUb_SE_BC</v>
      </c>
    </row>
    <row r="94" spans="1:3" x14ac:dyDescent="0.35">
      <c r="A94" t="str">
        <f>LOCA!J94</f>
        <v>Blue</v>
      </c>
      <c r="B94" t="str">
        <f>LOCA!C94</f>
        <v>BC</v>
      </c>
      <c r="C94" t="str">
        <f>LOCA!D94</f>
        <v>FPUb_NE_BC</v>
      </c>
    </row>
    <row r="95" spans="1:3" x14ac:dyDescent="0.35">
      <c r="A95" t="str">
        <f>LOCA!J95</f>
        <v>Blue</v>
      </c>
      <c r="B95" t="str">
        <f>LOCA!C95</f>
        <v>BC</v>
      </c>
      <c r="C95" t="str">
        <f>LOCA!D95</f>
        <v>FPUb_NW_BC1</v>
      </c>
    </row>
    <row r="96" spans="1:3" x14ac:dyDescent="0.35">
      <c r="A96" t="str">
        <f>LOCA!J96</f>
        <v>Green</v>
      </c>
      <c r="B96" t="str">
        <f>LOCA!C96</f>
        <v>BC</v>
      </c>
      <c r="C96" t="str">
        <f>LOCA!D96</f>
        <v>FPUg_SW_BC2</v>
      </c>
    </row>
    <row r="97" spans="1:3" x14ac:dyDescent="0.35">
      <c r="A97" t="str">
        <f>LOCA!J97</f>
        <v>GUAD</v>
      </c>
      <c r="B97" t="str">
        <f>LOCA!C97</f>
        <v>BC</v>
      </c>
      <c r="C97" t="str">
        <f>LOCA!D97</f>
        <v>GUAD_Cuttings_BC1</v>
      </c>
    </row>
    <row r="98" spans="1:3" x14ac:dyDescent="0.35">
      <c r="A98" t="str">
        <f>LOCA!J98</f>
        <v>GUAD</v>
      </c>
      <c r="B98" t="str">
        <f>LOCA!C98</f>
        <v>BC</v>
      </c>
      <c r="C98" t="str">
        <f>LOCA!D98</f>
        <v>GUAD_Cuttings_BC2</v>
      </c>
    </row>
    <row r="99" spans="1:3" x14ac:dyDescent="0.35">
      <c r="A99" t="str">
        <f>LOCA!J99</f>
        <v>GUAD</v>
      </c>
      <c r="B99" t="str">
        <f>LOCA!C99</f>
        <v>BC</v>
      </c>
      <c r="C99" t="str">
        <f>LOCA!D99</f>
        <v>GUAD_BC1</v>
      </c>
    </row>
    <row r="100" spans="1:3" x14ac:dyDescent="0.35">
      <c r="A100" t="str">
        <f>LOCA!J100</f>
        <v>GUAD</v>
      </c>
      <c r="B100" t="str">
        <f>LOCA!C100</f>
        <v>BC</v>
      </c>
      <c r="C100" t="str">
        <f>LOCA!D100</f>
        <v>GUAD_BC2</v>
      </c>
    </row>
    <row r="101" spans="1:3" x14ac:dyDescent="0.35">
      <c r="A101" t="str">
        <f>LOCA!J101</f>
        <v>GUAD</v>
      </c>
      <c r="B101" t="str">
        <f>LOCA!C101</f>
        <v>BC</v>
      </c>
      <c r="C101" t="str">
        <f>LOCA!D101</f>
        <v>GUAD_BC4</v>
      </c>
    </row>
    <row r="102" spans="1:3" x14ac:dyDescent="0.35">
      <c r="A102" t="str">
        <f>LOCA!J102</f>
        <v>GUAD</v>
      </c>
      <c r="B102" t="str">
        <f>LOCA!C102</f>
        <v>BC</v>
      </c>
      <c r="C102" t="str">
        <f>LOCA!D102</f>
        <v>GUAD_N_BC</v>
      </c>
    </row>
    <row r="103" spans="1:3" x14ac:dyDescent="0.35">
      <c r="A103" t="str">
        <f>LOCA!J103</f>
        <v>GUAD</v>
      </c>
      <c r="B103" t="str">
        <f>LOCA!C103</f>
        <v>BC</v>
      </c>
      <c r="C103" t="str">
        <f>LOCA!D103</f>
        <v>GUAD_BC3</v>
      </c>
    </row>
    <row r="104" spans="1:3" x14ac:dyDescent="0.35">
      <c r="A104" t="str">
        <f>LOCA!J104</f>
        <v>GUAD</v>
      </c>
      <c r="B104" t="str">
        <f>LOCA!C104</f>
        <v>BC</v>
      </c>
      <c r="C104" t="str">
        <f>LOCA!D104</f>
        <v>GUAD_BC6</v>
      </c>
    </row>
    <row r="105" spans="1:3" x14ac:dyDescent="0.35">
      <c r="A105" t="str">
        <f>LOCA!J105</f>
        <v>GUAD</v>
      </c>
      <c r="B105" t="str">
        <f>LOCA!C105</f>
        <v>BC</v>
      </c>
      <c r="C105" t="str">
        <f>LOCA!D105</f>
        <v>GUAD_BC7</v>
      </c>
    </row>
    <row r="106" spans="1:3" x14ac:dyDescent="0.35">
      <c r="A106" t="str">
        <f>LOCA!J106</f>
        <v>GUAD</v>
      </c>
      <c r="B106" t="str">
        <f>LOCA!C106</f>
        <v>BH</v>
      </c>
      <c r="C106" t="str">
        <f>LOCA!D106</f>
        <v>GUAD_SB</v>
      </c>
    </row>
    <row r="107" spans="1:3" x14ac:dyDescent="0.35">
      <c r="A107" t="str">
        <f>LOCA!J107</f>
        <v>GUAD</v>
      </c>
      <c r="B107" t="str">
        <f>LOCA!C107</f>
        <v>CPT</v>
      </c>
      <c r="C107" t="str">
        <f>LOCA!D107</f>
        <v>GUAD_CPT1</v>
      </c>
    </row>
    <row r="108" spans="1:3" x14ac:dyDescent="0.35">
      <c r="A108" t="str">
        <f>LOCA!J108</f>
        <v>GUAD</v>
      </c>
      <c r="B108" t="str">
        <f>LOCA!C108</f>
        <v>CPT</v>
      </c>
      <c r="C108" t="str">
        <f>LOCA!D108</f>
        <v>GUAD_Cutting_CPT1</v>
      </c>
    </row>
    <row r="109" spans="1:3" x14ac:dyDescent="0.35">
      <c r="A109" t="str">
        <f>LOCA!J109</f>
        <v>GUAD</v>
      </c>
      <c r="B109" t="str">
        <f>LOCA!C109</f>
        <v>CPT</v>
      </c>
      <c r="C109" t="str">
        <f>LOCA!D109</f>
        <v>GUAD_Cutting_CPT2</v>
      </c>
    </row>
    <row r="110" spans="1:3" x14ac:dyDescent="0.35">
      <c r="A110" t="str">
        <f>LOCA!J110</f>
        <v>GUAD</v>
      </c>
      <c r="B110" t="str">
        <f>LOCA!C110</f>
        <v>CPT</v>
      </c>
      <c r="C110" t="str">
        <f>LOCA!D110</f>
        <v>GUAD_CPT4</v>
      </c>
    </row>
    <row r="111" spans="1:3" x14ac:dyDescent="0.35">
      <c r="A111" t="str">
        <f>LOCA!J111</f>
        <v>GUAD</v>
      </c>
      <c r="B111" t="str">
        <f>LOCA!C111</f>
        <v>PC</v>
      </c>
      <c r="C111" t="str">
        <f>LOCA!D111</f>
        <v>GUAD_PC3</v>
      </c>
    </row>
    <row r="112" spans="1:3" x14ac:dyDescent="0.35">
      <c r="A112" t="str">
        <f>LOCA!J112</f>
        <v>GUAD</v>
      </c>
      <c r="B112" t="str">
        <f>LOCA!C112</f>
        <v>PC</v>
      </c>
      <c r="C112" t="str">
        <f>LOCA!D112</f>
        <v>GUAD_PC2</v>
      </c>
    </row>
    <row r="113" spans="1:3" x14ac:dyDescent="0.35">
      <c r="A113" t="str">
        <f>LOCA!J113</f>
        <v>GUAD</v>
      </c>
      <c r="B113" t="str">
        <f>LOCA!C113</f>
        <v>PC</v>
      </c>
      <c r="C113" t="str">
        <f>LOCA!D113</f>
        <v>Guad_PC1</v>
      </c>
    </row>
    <row r="114" spans="1:3" x14ac:dyDescent="0.35">
      <c r="A114" t="str">
        <f>LOCA!J114</f>
        <v>GUAD</v>
      </c>
      <c r="B114" t="str">
        <f>LOCA!C114</f>
        <v>PC</v>
      </c>
      <c r="C114" t="str">
        <f>LOCA!D114</f>
        <v>GUAD_PC4</v>
      </c>
    </row>
    <row r="115" spans="1:3" x14ac:dyDescent="0.35">
      <c r="A115" t="str">
        <f>LOCA!J115</f>
        <v>GUAD</v>
      </c>
      <c r="B115" t="str">
        <f>LOCA!C115</f>
        <v>PC</v>
      </c>
      <c r="C115" t="str">
        <f>LOCA!D115</f>
        <v>GUAD_N_PC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E7D0-8626-40D5-8AB5-825A01E8913B}">
  <sheetPr>
    <tabColor theme="9" tint="0.59999389629810485"/>
  </sheetPr>
  <dimension ref="A1:AB5"/>
  <sheetViews>
    <sheetView workbookViewId="0">
      <selection activeCell="J50" sqref="J50"/>
    </sheetView>
  </sheetViews>
  <sheetFormatPr defaultRowHeight="14.5" x14ac:dyDescent="0.35"/>
  <cols>
    <col min="1" max="2" width="9.08984375" style="1"/>
  </cols>
  <sheetData>
    <row r="1" spans="1:28" s="1" customFormat="1" x14ac:dyDescent="0.35"/>
    <row r="2" spans="1:28" s="1" customFormat="1" x14ac:dyDescent="0.35">
      <c r="A2" s="1" cm="1">
        <f t="array" ref="A2:A5">_xlfn.UNIQUE(C:C)</f>
        <v>0</v>
      </c>
    </row>
    <row r="3" spans="1:28" x14ac:dyDescent="0.35">
      <c r="A3" s="1" t="str">
        <v>LOCA_ID</v>
      </c>
      <c r="C3" t="s">
        <v>0</v>
      </c>
      <c r="D3" t="s">
        <v>131</v>
      </c>
      <c r="E3" t="s">
        <v>132</v>
      </c>
      <c r="F3" t="s">
        <v>133</v>
      </c>
      <c r="G3" t="s">
        <v>134</v>
      </c>
      <c r="I3" t="s">
        <v>135</v>
      </c>
      <c r="J3" t="s">
        <v>136</v>
      </c>
      <c r="K3" t="s">
        <v>137</v>
      </c>
      <c r="L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U3" t="s">
        <v>145</v>
      </c>
      <c r="W3" t="s">
        <v>146</v>
      </c>
      <c r="X3" t="s">
        <v>147</v>
      </c>
      <c r="Y3" t="s">
        <v>148</v>
      </c>
      <c r="Z3" t="s">
        <v>149</v>
      </c>
      <c r="AA3" s="2" t="s">
        <v>150</v>
      </c>
      <c r="AB3" s="2" t="s">
        <v>151</v>
      </c>
    </row>
    <row r="4" spans="1:28" x14ac:dyDescent="0.35">
      <c r="A4" s="1" t="str">
        <v>x</v>
      </c>
      <c r="C4" t="s">
        <v>4</v>
      </c>
      <c r="D4" t="s">
        <v>152</v>
      </c>
      <c r="E4" t="s">
        <v>153</v>
      </c>
      <c r="F4" t="s">
        <v>153</v>
      </c>
      <c r="G4" t="s">
        <v>154</v>
      </c>
      <c r="I4" t="s">
        <v>153</v>
      </c>
      <c r="J4" t="s">
        <v>155</v>
      </c>
      <c r="K4" t="s">
        <v>4</v>
      </c>
      <c r="L4" t="s">
        <v>4</v>
      </c>
      <c r="N4" t="s">
        <v>154</v>
      </c>
      <c r="P4" t="s">
        <v>154</v>
      </c>
      <c r="R4" t="s">
        <v>155</v>
      </c>
      <c r="U4" t="s">
        <v>4</v>
      </c>
      <c r="W4" t="s">
        <v>4</v>
      </c>
      <c r="X4" t="s">
        <v>154</v>
      </c>
      <c r="Y4" t="s">
        <v>154</v>
      </c>
      <c r="Z4" t="s">
        <v>154</v>
      </c>
      <c r="AA4" s="2" t="s">
        <v>154</v>
      </c>
      <c r="AB4" s="2" t="s">
        <v>154</v>
      </c>
    </row>
    <row r="5" spans="1:28" s="6" customFormat="1" x14ac:dyDescent="0.35">
      <c r="A5" s="5" t="str">
        <v>LOCA_ID[x]</v>
      </c>
      <c r="B5" s="5"/>
      <c r="C5" s="6" t="str">
        <f>_xlfn.CONCAT(C3,"[",C4,"]")</f>
        <v>LOCA_ID[x]</v>
      </c>
      <c r="D5" s="6" t="str">
        <f t="shared" ref="D5:AB5" si="0">_xlfn.CONCAT(D3,"[",D4,"]")</f>
        <v>z[m]</v>
      </c>
      <c r="E5" s="6" t="str">
        <f t="shared" si="0"/>
        <v>qc[MPa]</v>
      </c>
      <c r="F5" s="6" t="str">
        <f t="shared" si="0"/>
        <v>fs[MPa]</v>
      </c>
      <c r="G5" s="6" t="str">
        <f t="shared" si="0"/>
        <v>u2[kPa]</v>
      </c>
      <c r="I5" s="6" t="str">
        <f t="shared" ref="I5" si="1">_xlfn.CONCAT(I3,"[",I4,"]")</f>
        <v>qt[MPa]</v>
      </c>
      <c r="J5" s="6" t="str">
        <f t="shared" si="0"/>
        <v>Rf[%]</v>
      </c>
      <c r="K5" s="6" t="str">
        <f t="shared" si="0"/>
        <v>SBT[x]</v>
      </c>
      <c r="L5" s="6" t="str">
        <f t="shared" si="0"/>
        <v>IcSBT[x]</v>
      </c>
      <c r="M5" s="6" t="str">
        <f t="shared" si="0"/>
        <v>[]</v>
      </c>
      <c r="N5" s="6" t="str">
        <f t="shared" si="0"/>
        <v>s'_vo[kPa]</v>
      </c>
      <c r="O5" s="6" t="str">
        <f t="shared" si="0"/>
        <v>u0[]</v>
      </c>
      <c r="P5" s="6" t="str">
        <f t="shared" si="0"/>
        <v>s''_vo[kPa]</v>
      </c>
      <c r="Q5" s="6" t="str">
        <f t="shared" si="0"/>
        <v>Qt1[]</v>
      </c>
      <c r="R5" s="6" t="str">
        <f t="shared" si="0"/>
        <v>Fr[%]</v>
      </c>
      <c r="S5" s="6" t="str">
        <f t="shared" si="0"/>
        <v>Bq[]</v>
      </c>
      <c r="T5" s="6" t="str">
        <f t="shared" si="0"/>
        <v>[]</v>
      </c>
      <c r="U5" s="6" t="str">
        <f t="shared" si="0"/>
        <v>Ic[x]</v>
      </c>
      <c r="V5" s="6" t="str">
        <f t="shared" si="0"/>
        <v>[]</v>
      </c>
      <c r="W5" s="6" t="str">
        <f t="shared" si="0"/>
        <v>OCR[x]</v>
      </c>
      <c r="X5" s="6" t="str">
        <f t="shared" si="0"/>
        <v>Su_Nkt=14[kPa]</v>
      </c>
      <c r="Y5" s="6" t="str">
        <f t="shared" si="0"/>
        <v>Su_Nkt=20[kPa]</v>
      </c>
      <c r="Z5" s="6" t="str">
        <f t="shared" si="0"/>
        <v>Su_Nkt=25[kPa]</v>
      </c>
      <c r="AA5" s="7" t="str">
        <f t="shared" si="0"/>
        <v>qnet[kPa]</v>
      </c>
      <c r="AB5" s="7" t="str">
        <f t="shared" si="0"/>
        <v>qnet/14[kPa]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DAB-480A-413A-95E2-C6DC6818B69A}">
  <dimension ref="A1:BI5"/>
  <sheetViews>
    <sheetView workbookViewId="0">
      <selection activeCell="N16" sqref="N16"/>
    </sheetView>
  </sheetViews>
  <sheetFormatPr defaultRowHeight="14.5" x14ac:dyDescent="0.35"/>
  <cols>
    <col min="1" max="2" width="9.08984375" style="1"/>
  </cols>
  <sheetData>
    <row r="1" spans="1:61" s="1" customFormat="1" x14ac:dyDescent="0.35">
      <c r="R1" s="8"/>
      <c r="V1" s="9"/>
      <c r="AF1" s="9"/>
      <c r="AG1" s="3"/>
      <c r="AP1" s="9"/>
      <c r="AZ1" s="9"/>
    </row>
    <row r="2" spans="1:61" s="1" customFormat="1" x14ac:dyDescent="0.35">
      <c r="A2" s="1" cm="1">
        <f t="array" ref="A2:A5">_xlfn.UNIQUE(C:C)</f>
        <v>0</v>
      </c>
      <c r="R2" s="8"/>
      <c r="V2" s="9"/>
      <c r="W2" s="3"/>
      <c r="AF2" s="9"/>
      <c r="AG2" s="3"/>
      <c r="AP2" s="9"/>
      <c r="AZ2" s="9"/>
    </row>
    <row r="3" spans="1:61" x14ac:dyDescent="0.35">
      <c r="A3" s="1" t="str">
        <v>LOCA_ID</v>
      </c>
      <c r="C3" t="s">
        <v>0</v>
      </c>
      <c r="D3" t="s">
        <v>131</v>
      </c>
      <c r="E3" s="10" t="s">
        <v>131</v>
      </c>
      <c r="F3" s="10" t="s">
        <v>131</v>
      </c>
      <c r="G3" t="s">
        <v>158</v>
      </c>
      <c r="H3" t="s">
        <v>158</v>
      </c>
      <c r="I3" t="s">
        <v>159</v>
      </c>
      <c r="J3" t="s">
        <v>159</v>
      </c>
      <c r="K3" t="s">
        <v>159</v>
      </c>
      <c r="L3" t="s">
        <v>160</v>
      </c>
      <c r="M3" t="s">
        <v>160</v>
      </c>
      <c r="N3" t="s">
        <v>160</v>
      </c>
      <c r="O3" t="s">
        <v>161</v>
      </c>
      <c r="P3" t="s">
        <v>162</v>
      </c>
      <c r="Q3" t="s">
        <v>162</v>
      </c>
      <c r="R3" s="11" t="s">
        <v>163</v>
      </c>
      <c r="S3" t="s">
        <v>164</v>
      </c>
      <c r="T3" t="s">
        <v>165</v>
      </c>
      <c r="V3" s="9"/>
      <c r="W3" t="str">
        <f>C3</f>
        <v>LOCA_ID</v>
      </c>
      <c r="X3" t="str">
        <f t="shared" ref="X3:AE5" si="0">D3</f>
        <v>z</v>
      </c>
      <c r="Y3" t="str">
        <f t="shared" si="0"/>
        <v>z</v>
      </c>
      <c r="Z3" t="str">
        <f t="shared" si="0"/>
        <v>z</v>
      </c>
      <c r="AA3" t="str">
        <f t="shared" si="0"/>
        <v>TV_und</v>
      </c>
      <c r="AB3" t="str">
        <f t="shared" si="0"/>
        <v>TV_und</v>
      </c>
      <c r="AC3" t="str">
        <f t="shared" si="0"/>
        <v>MV_und</v>
      </c>
      <c r="AD3" t="str">
        <f t="shared" si="0"/>
        <v>MV_und</v>
      </c>
      <c r="AE3" t="str">
        <f t="shared" si="0"/>
        <v>MV_und</v>
      </c>
      <c r="AF3" s="9"/>
      <c r="AG3" t="s">
        <v>0</v>
      </c>
      <c r="AH3" t="s">
        <v>131</v>
      </c>
      <c r="AI3" t="s">
        <v>131</v>
      </c>
      <c r="AJ3" t="s">
        <v>131</v>
      </c>
      <c r="AK3" t="s">
        <v>158</v>
      </c>
      <c r="AL3" t="s">
        <v>158</v>
      </c>
      <c r="AM3" t="s">
        <v>159</v>
      </c>
      <c r="AN3" t="s">
        <v>159</v>
      </c>
      <c r="AO3" t="s">
        <v>159</v>
      </c>
      <c r="AP3" s="9"/>
      <c r="AQ3" t="s">
        <v>0</v>
      </c>
      <c r="AR3" t="s">
        <v>131</v>
      </c>
      <c r="AS3" t="s">
        <v>131</v>
      </c>
      <c r="AT3" t="s">
        <v>131</v>
      </c>
      <c r="AU3" t="s">
        <v>158</v>
      </c>
      <c r="AV3" t="s">
        <v>158</v>
      </c>
      <c r="AW3" t="s">
        <v>159</v>
      </c>
      <c r="AX3" t="s">
        <v>159</v>
      </c>
      <c r="AY3" t="s">
        <v>159</v>
      </c>
      <c r="AZ3" s="9"/>
      <c r="BA3" t="s">
        <v>0</v>
      </c>
      <c r="BB3" t="s">
        <v>131</v>
      </c>
      <c r="BC3" t="s">
        <v>131</v>
      </c>
      <c r="BD3" t="s">
        <v>131</v>
      </c>
      <c r="BE3" t="s">
        <v>158</v>
      </c>
      <c r="BF3" t="s">
        <v>158</v>
      </c>
      <c r="BG3" t="s">
        <v>159</v>
      </c>
      <c r="BH3" t="s">
        <v>159</v>
      </c>
      <c r="BI3" t="s">
        <v>159</v>
      </c>
    </row>
    <row r="4" spans="1:61" x14ac:dyDescent="0.35">
      <c r="A4" s="1" t="str">
        <v>x</v>
      </c>
      <c r="C4" t="s">
        <v>4</v>
      </c>
      <c r="D4" t="s">
        <v>166</v>
      </c>
      <c r="E4" s="10" t="s">
        <v>5</v>
      </c>
      <c r="F4" s="10" t="s">
        <v>152</v>
      </c>
      <c r="G4" t="s">
        <v>167</v>
      </c>
      <c r="H4" t="s">
        <v>154</v>
      </c>
      <c r="I4" t="s">
        <v>168</v>
      </c>
      <c r="J4" t="s">
        <v>167</v>
      </c>
      <c r="K4" t="s">
        <v>154</v>
      </c>
      <c r="L4" t="s">
        <v>168</v>
      </c>
      <c r="M4" t="s">
        <v>167</v>
      </c>
      <c r="N4" t="s">
        <v>154</v>
      </c>
      <c r="O4" t="s">
        <v>4</v>
      </c>
      <c r="P4" t="s">
        <v>167</v>
      </c>
      <c r="Q4" t="s">
        <v>154</v>
      </c>
      <c r="R4" s="11" t="s">
        <v>154</v>
      </c>
      <c r="S4" t="s">
        <v>154</v>
      </c>
      <c r="T4" t="s">
        <v>154</v>
      </c>
      <c r="V4" s="9"/>
      <c r="W4" t="str">
        <f t="shared" ref="W4:W5" si="1">C4</f>
        <v>x</v>
      </c>
      <c r="X4" t="str">
        <f t="shared" si="0"/>
        <v>in</v>
      </c>
      <c r="Y4" t="str">
        <f t="shared" si="0"/>
        <v>ft</v>
      </c>
      <c r="Z4" t="str">
        <f t="shared" si="0"/>
        <v>m</v>
      </c>
      <c r="AA4" t="str">
        <f t="shared" si="0"/>
        <v>ksf</v>
      </c>
      <c r="AB4" t="str">
        <f t="shared" si="0"/>
        <v>kPa</v>
      </c>
      <c r="AC4" t="str">
        <f t="shared" si="0"/>
        <v>psf</v>
      </c>
      <c r="AD4" t="str">
        <f t="shared" si="0"/>
        <v>ksf</v>
      </c>
      <c r="AE4" t="str">
        <f t="shared" si="0"/>
        <v>kPa</v>
      </c>
      <c r="AF4" s="9"/>
      <c r="AG4" t="s">
        <v>4</v>
      </c>
      <c r="AH4" t="s">
        <v>166</v>
      </c>
      <c r="AI4" t="s">
        <v>5</v>
      </c>
      <c r="AJ4" t="s">
        <v>152</v>
      </c>
      <c r="AK4" t="s">
        <v>167</v>
      </c>
      <c r="AL4" t="s">
        <v>154</v>
      </c>
      <c r="AM4" t="s">
        <v>168</v>
      </c>
      <c r="AN4" t="s">
        <v>167</v>
      </c>
      <c r="AO4" t="s">
        <v>154</v>
      </c>
      <c r="AP4" s="9"/>
      <c r="AQ4" t="s">
        <v>4</v>
      </c>
      <c r="AR4" t="s">
        <v>166</v>
      </c>
      <c r="AS4" t="s">
        <v>5</v>
      </c>
      <c r="AT4" t="s">
        <v>152</v>
      </c>
      <c r="AU4" t="s">
        <v>167</v>
      </c>
      <c r="AV4" t="s">
        <v>154</v>
      </c>
      <c r="AW4" t="s">
        <v>168</v>
      </c>
      <c r="AX4" t="s">
        <v>167</v>
      </c>
      <c r="AY4" t="s">
        <v>154</v>
      </c>
      <c r="AZ4" s="9"/>
      <c r="BA4" t="s">
        <v>4</v>
      </c>
      <c r="BB4" t="s">
        <v>166</v>
      </c>
      <c r="BC4" t="s">
        <v>5</v>
      </c>
      <c r="BD4" t="s">
        <v>152</v>
      </c>
      <c r="BE4" t="s">
        <v>167</v>
      </c>
      <c r="BF4" t="s">
        <v>154</v>
      </c>
      <c r="BG4" t="s">
        <v>168</v>
      </c>
      <c r="BH4" t="s">
        <v>167</v>
      </c>
      <c r="BI4" t="s">
        <v>154</v>
      </c>
    </row>
    <row r="5" spans="1:61" s="6" customFormat="1" x14ac:dyDescent="0.35">
      <c r="A5" s="5" t="str">
        <v>LOCA_ID[x]</v>
      </c>
      <c r="B5" s="5"/>
      <c r="C5" s="6" t="str">
        <f>_xlfn.CONCAT(C3,"[",C4,"]")</f>
        <v>LOCA_ID[x]</v>
      </c>
      <c r="D5" s="6" t="str">
        <f t="shared" ref="D5:T5" si="2">_xlfn.CONCAT(D3,"[",D4,"]")</f>
        <v>z[in]</v>
      </c>
      <c r="E5" s="6" t="str">
        <f t="shared" si="2"/>
        <v>z[ft]</v>
      </c>
      <c r="F5" s="6" t="str">
        <f t="shared" si="2"/>
        <v>z[m]</v>
      </c>
      <c r="G5" s="6" t="str">
        <f t="shared" si="2"/>
        <v>TV_und[ksf]</v>
      </c>
      <c r="H5" s="6" t="str">
        <f>_xlfn.CONCAT(H3,"[",H4,"]")</f>
        <v>TV_und[kPa]</v>
      </c>
      <c r="I5" s="6" t="str">
        <f t="shared" ref="I5" si="3">_xlfn.CONCAT(I3,"[",I4,"]")</f>
        <v>MV_und[psf]</v>
      </c>
      <c r="J5" s="6" t="str">
        <f t="shared" si="2"/>
        <v>MV_und[ksf]</v>
      </c>
      <c r="K5" s="6" t="str">
        <f t="shared" si="2"/>
        <v>MV_und[kPa]</v>
      </c>
      <c r="L5" s="6" t="str">
        <f t="shared" si="2"/>
        <v>MV_rem[psf]</v>
      </c>
      <c r="M5" s="6" t="str">
        <f t="shared" si="2"/>
        <v>MV_rem[ksf]</v>
      </c>
      <c r="N5" s="6" t="str">
        <f t="shared" si="2"/>
        <v>MV_rem[kPa]</v>
      </c>
      <c r="O5" s="6" t="str">
        <f t="shared" si="2"/>
        <v>St[x]</v>
      </c>
      <c r="P5" s="6" t="str">
        <f t="shared" si="2"/>
        <v>DSS[ksf]</v>
      </c>
      <c r="Q5" s="6" t="str">
        <f t="shared" si="2"/>
        <v>DSS[kPa]</v>
      </c>
      <c r="R5" s="6" t="str">
        <f t="shared" si="2"/>
        <v>CPT_Nk20[kPa]</v>
      </c>
      <c r="S5" s="6" t="str">
        <f t="shared" si="2"/>
        <v>CPT_Nk25[kPa]</v>
      </c>
      <c r="T5" s="6" t="str">
        <f t="shared" si="2"/>
        <v>CPT_Nk18[kPa]</v>
      </c>
      <c r="V5" s="9"/>
      <c r="W5" s="6" t="str">
        <f t="shared" si="1"/>
        <v>LOCA_ID[x]</v>
      </c>
      <c r="X5" s="6" t="str">
        <f t="shared" si="0"/>
        <v>z[in]</v>
      </c>
      <c r="Y5" s="6" t="str">
        <f t="shared" si="0"/>
        <v>z[ft]</v>
      </c>
      <c r="Z5" s="6" t="str">
        <f t="shared" si="0"/>
        <v>z[m]</v>
      </c>
      <c r="AA5" s="6" t="str">
        <f t="shared" si="0"/>
        <v>TV_und[ksf]</v>
      </c>
      <c r="AB5" s="6" t="str">
        <f t="shared" si="0"/>
        <v>TV_und[kPa]</v>
      </c>
      <c r="AC5" s="6" t="str">
        <f t="shared" si="0"/>
        <v>MV_und[psf]</v>
      </c>
      <c r="AD5" s="6" t="str">
        <f t="shared" si="0"/>
        <v>MV_und[ksf]</v>
      </c>
      <c r="AE5" s="6" t="str">
        <f t="shared" si="0"/>
        <v>MV_und[kPa]</v>
      </c>
      <c r="AF5" s="9"/>
      <c r="AG5" s="6" t="s">
        <v>125</v>
      </c>
      <c r="AH5" s="6" t="s">
        <v>169</v>
      </c>
      <c r="AI5" s="6" t="s">
        <v>170</v>
      </c>
      <c r="AJ5" s="6" t="s">
        <v>171</v>
      </c>
      <c r="AK5" s="6" t="s">
        <v>172</v>
      </c>
      <c r="AL5" s="6" t="s">
        <v>173</v>
      </c>
      <c r="AM5" s="6" t="s">
        <v>174</v>
      </c>
      <c r="AN5" s="6" t="s">
        <v>175</v>
      </c>
      <c r="AO5" s="6" t="s">
        <v>176</v>
      </c>
      <c r="AP5" s="9"/>
      <c r="AQ5" s="6" t="s">
        <v>125</v>
      </c>
      <c r="AR5" s="6" t="s">
        <v>169</v>
      </c>
      <c r="AS5" s="6" t="s">
        <v>170</v>
      </c>
      <c r="AT5" s="6" t="s">
        <v>171</v>
      </c>
      <c r="AU5" s="6" t="s">
        <v>172</v>
      </c>
      <c r="AV5" s="6" t="s">
        <v>173</v>
      </c>
      <c r="AW5" s="6" t="s">
        <v>174</v>
      </c>
      <c r="AX5" s="6" t="s">
        <v>175</v>
      </c>
      <c r="AY5" s="6" t="s">
        <v>176</v>
      </c>
      <c r="AZ5" s="9"/>
      <c r="BA5" s="6" t="s">
        <v>125</v>
      </c>
      <c r="BB5" s="6" t="s">
        <v>169</v>
      </c>
      <c r="BC5" s="6" t="s">
        <v>170</v>
      </c>
      <c r="BD5" s="6" t="s">
        <v>171</v>
      </c>
      <c r="BE5" s="6" t="s">
        <v>172</v>
      </c>
      <c r="BF5" s="6" t="s">
        <v>173</v>
      </c>
      <c r="BG5" s="6" t="s">
        <v>174</v>
      </c>
      <c r="BH5" s="6" t="s">
        <v>175</v>
      </c>
      <c r="BI5" s="6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83F0-E7BB-42E4-BDB2-FB332625B9E8}">
  <dimension ref="A1:AH5"/>
  <sheetViews>
    <sheetView workbookViewId="0">
      <selection activeCell="F11" sqref="F11"/>
    </sheetView>
  </sheetViews>
  <sheetFormatPr defaultRowHeight="14.5" x14ac:dyDescent="0.35"/>
  <cols>
    <col min="1" max="2" width="9.08984375" style="1"/>
  </cols>
  <sheetData>
    <row r="1" spans="1:34" s="1" customFormat="1" x14ac:dyDescent="0.35">
      <c r="G1" s="12" t="s">
        <v>177</v>
      </c>
      <c r="H1" s="12" t="s">
        <v>178</v>
      </c>
      <c r="J1" s="9"/>
      <c r="K1" s="1" t="s">
        <v>179</v>
      </c>
      <c r="O1" s="9"/>
      <c r="T1" s="9"/>
      <c r="U1" s="1" t="s">
        <v>180</v>
      </c>
      <c r="Y1" s="9"/>
      <c r="Z1" s="3" t="s">
        <v>157</v>
      </c>
      <c r="AD1" s="9"/>
      <c r="AE1" s="1" t="s">
        <v>156</v>
      </c>
    </row>
    <row r="2" spans="1:34" s="1" customFormat="1" x14ac:dyDescent="0.35">
      <c r="A2" s="1" cm="1">
        <f t="array" ref="A2:A5">_xlfn.UNIQUE(C:C)</f>
        <v>0</v>
      </c>
      <c r="G2" s="12"/>
      <c r="H2" s="12" t="s">
        <v>181</v>
      </c>
      <c r="J2" s="9"/>
      <c r="K2" s="1">
        <f>A6</f>
        <v>0</v>
      </c>
      <c r="O2" s="9"/>
      <c r="P2" s="1">
        <f>A7</f>
        <v>0</v>
      </c>
      <c r="T2" s="9"/>
      <c r="U2" s="1">
        <f>A8</f>
        <v>0</v>
      </c>
      <c r="Y2" s="9"/>
      <c r="Z2" s="3">
        <f>A9</f>
        <v>0</v>
      </c>
      <c r="AD2" s="9"/>
      <c r="AE2" s="3">
        <f>A10</f>
        <v>0</v>
      </c>
    </row>
    <row r="3" spans="1:34" x14ac:dyDescent="0.35">
      <c r="A3" s="1" t="str">
        <v>LOCA_ID</v>
      </c>
      <c r="C3" t="s">
        <v>0</v>
      </c>
      <c r="D3" t="s">
        <v>131</v>
      </c>
      <c r="E3" t="s">
        <v>182</v>
      </c>
      <c r="F3" t="s">
        <v>183</v>
      </c>
      <c r="G3" s="12" t="s">
        <v>184</v>
      </c>
      <c r="H3" s="12" t="s">
        <v>185</v>
      </c>
      <c r="J3" s="9"/>
      <c r="K3" t="str">
        <f>$C$3</f>
        <v>LOCA_ID</v>
      </c>
      <c r="L3" t="str">
        <f>$D$3</f>
        <v>z</v>
      </c>
      <c r="M3" t="str">
        <f>$E$3</f>
        <v>WC</v>
      </c>
      <c r="N3" t="str">
        <f>$F$3</f>
        <v>SUW</v>
      </c>
      <c r="O3" s="9"/>
      <c r="P3" t="str">
        <f>$C$3</f>
        <v>LOCA_ID</v>
      </c>
      <c r="Q3" t="str">
        <f>$D$3</f>
        <v>z</v>
      </c>
      <c r="R3" t="str">
        <f>$E$3</f>
        <v>WC</v>
      </c>
      <c r="S3" t="str">
        <f>$F$3</f>
        <v>SUW</v>
      </c>
      <c r="T3" s="9"/>
      <c r="U3" t="str">
        <f>$C$3</f>
        <v>LOCA_ID</v>
      </c>
      <c r="V3" t="str">
        <f>$D$3</f>
        <v>z</v>
      </c>
      <c r="W3" t="str">
        <f>$E$3</f>
        <v>WC</v>
      </c>
      <c r="X3" t="str">
        <f>$F$3</f>
        <v>SUW</v>
      </c>
      <c r="Y3" s="9"/>
      <c r="Z3" t="str">
        <f>$C$3</f>
        <v>LOCA_ID</v>
      </c>
      <c r="AA3" t="str">
        <f>$D$3</f>
        <v>z</v>
      </c>
      <c r="AB3" t="str">
        <f>$E$3</f>
        <v>WC</v>
      </c>
      <c r="AC3" t="str">
        <f>$F$3</f>
        <v>SUW</v>
      </c>
      <c r="AD3" s="9"/>
      <c r="AE3" t="str">
        <f>$C$3</f>
        <v>LOCA_ID</v>
      </c>
      <c r="AF3" t="str">
        <f>$D$3</f>
        <v>z</v>
      </c>
      <c r="AG3" t="str">
        <f>$E$3</f>
        <v>WC</v>
      </c>
      <c r="AH3" t="str">
        <f>$F$3</f>
        <v>SUW</v>
      </c>
    </row>
    <row r="4" spans="1:34" x14ac:dyDescent="0.35">
      <c r="A4" s="1" t="str">
        <v>x</v>
      </c>
      <c r="C4" t="s">
        <v>4</v>
      </c>
      <c r="D4" t="s">
        <v>5</v>
      </c>
      <c r="E4" t="s">
        <v>155</v>
      </c>
      <c r="F4" t="s">
        <v>186</v>
      </c>
      <c r="G4" s="12" t="s">
        <v>186</v>
      </c>
      <c r="H4" s="12" t="s">
        <v>186</v>
      </c>
      <c r="J4" s="9"/>
      <c r="K4" t="str">
        <f>$C$4</f>
        <v>x</v>
      </c>
      <c r="L4" t="str">
        <f>$D$4</f>
        <v>ft</v>
      </c>
      <c r="M4" t="str">
        <f>$E$4</f>
        <v>%</v>
      </c>
      <c r="N4" t="str">
        <f>$F$4</f>
        <v>pcf</v>
      </c>
      <c r="O4" s="9"/>
      <c r="P4" t="str">
        <f>$C$4</f>
        <v>x</v>
      </c>
      <c r="Q4" t="str">
        <f>$D$4</f>
        <v>ft</v>
      </c>
      <c r="R4" t="str">
        <f>$E$4</f>
        <v>%</v>
      </c>
      <c r="S4" t="str">
        <f>$F$4</f>
        <v>pcf</v>
      </c>
      <c r="T4" s="9"/>
      <c r="U4" t="str">
        <f>$C$4</f>
        <v>x</v>
      </c>
      <c r="V4" t="str">
        <f>$D$4</f>
        <v>ft</v>
      </c>
      <c r="W4" t="str">
        <f>$E$4</f>
        <v>%</v>
      </c>
      <c r="X4" t="str">
        <f>$F$4</f>
        <v>pcf</v>
      </c>
      <c r="Y4" s="9"/>
      <c r="Z4" t="str">
        <f>$C$4</f>
        <v>x</v>
      </c>
      <c r="AA4" t="str">
        <f>$D$4</f>
        <v>ft</v>
      </c>
      <c r="AB4" t="str">
        <f>$E$4</f>
        <v>%</v>
      </c>
      <c r="AC4" t="str">
        <f>$F$4</f>
        <v>pcf</v>
      </c>
      <c r="AD4" s="9"/>
      <c r="AE4" t="str">
        <f>$C$4</f>
        <v>x</v>
      </c>
      <c r="AF4" t="str">
        <f>$D$4</f>
        <v>ft</v>
      </c>
      <c r="AG4" t="str">
        <f>$E$4</f>
        <v>%</v>
      </c>
      <c r="AH4" t="str">
        <f>$F$4</f>
        <v>pcf</v>
      </c>
    </row>
    <row r="5" spans="1:34" s="6" customFormat="1" x14ac:dyDescent="0.35">
      <c r="A5" s="5" t="str">
        <v>LOCA_ID[x]</v>
      </c>
      <c r="B5" s="5"/>
      <c r="C5" s="6" t="str">
        <f>_xlfn.CONCAT(C3,"[",C4,"]")</f>
        <v>LOCA_ID[x]</v>
      </c>
      <c r="D5" s="6" t="str">
        <f t="shared" ref="D5:H5" si="0">_xlfn.CONCAT(D3,"[",D4,"]")</f>
        <v>z[ft]</v>
      </c>
      <c r="E5" s="6" t="str">
        <f t="shared" si="0"/>
        <v>WC[%]</v>
      </c>
      <c r="F5" s="6" t="str">
        <f t="shared" si="0"/>
        <v>SUW[pcf]</v>
      </c>
      <c r="G5" s="13" t="str">
        <f t="shared" si="0"/>
        <v>cal_UW[pcf]</v>
      </c>
      <c r="H5" s="13" t="str">
        <f t="shared" si="0"/>
        <v>cal_SUW[pcf]</v>
      </c>
      <c r="J5" s="9"/>
      <c r="K5" s="6" t="str">
        <f>$C$5</f>
        <v>LOCA_ID[x]</v>
      </c>
      <c r="L5" s="6" t="str">
        <f>$D$5</f>
        <v>z[ft]</v>
      </c>
      <c r="M5" s="6" t="str">
        <f>$E$5</f>
        <v>WC[%]</v>
      </c>
      <c r="N5" s="6" t="str">
        <f>$F$5</f>
        <v>SUW[pcf]</v>
      </c>
      <c r="O5" s="9"/>
      <c r="P5" s="6" t="str">
        <f>$C$5</f>
        <v>LOCA_ID[x]</v>
      </c>
      <c r="Q5" s="6" t="str">
        <f>$D$5</f>
        <v>z[ft]</v>
      </c>
      <c r="R5" s="6" t="str">
        <f>$E$5</f>
        <v>WC[%]</v>
      </c>
      <c r="S5" s="6" t="str">
        <f>$F$5</f>
        <v>SUW[pcf]</v>
      </c>
      <c r="T5" s="9"/>
      <c r="U5" s="6" t="str">
        <f>$C$5</f>
        <v>LOCA_ID[x]</v>
      </c>
      <c r="V5" s="6" t="str">
        <f>$D$5</f>
        <v>z[ft]</v>
      </c>
      <c r="W5" s="6" t="str">
        <f>$E$5</f>
        <v>WC[%]</v>
      </c>
      <c r="X5" s="6" t="str">
        <f>$F$5</f>
        <v>SUW[pcf]</v>
      </c>
      <c r="Y5" s="9"/>
      <c r="Z5" s="6" t="str">
        <f>$C$5</f>
        <v>LOCA_ID[x]</v>
      </c>
      <c r="AA5" s="6" t="str">
        <f>$D$5</f>
        <v>z[ft]</v>
      </c>
      <c r="AB5" s="6" t="str">
        <f>$E$5</f>
        <v>WC[%]</v>
      </c>
      <c r="AC5" s="6" t="str">
        <f>$F$5</f>
        <v>SUW[pcf]</v>
      </c>
      <c r="AD5" s="9"/>
      <c r="AE5" s="6" t="str">
        <f>$C$5</f>
        <v>LOCA_ID[x]</v>
      </c>
      <c r="AF5" s="6" t="str">
        <f>$D$5</f>
        <v>z[ft]</v>
      </c>
      <c r="AG5" s="6" t="str">
        <f>$E$5</f>
        <v>WC[%]</v>
      </c>
      <c r="AH5" s="6" t="str">
        <f>$F$5</f>
        <v>SUW[pcf]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C5B9-9644-42C9-A257-519A9F84F012}">
  <dimension ref="A1:H5"/>
  <sheetViews>
    <sheetView workbookViewId="0">
      <selection activeCell="U16" sqref="U16"/>
    </sheetView>
  </sheetViews>
  <sheetFormatPr defaultRowHeight="14.5" x14ac:dyDescent="0.35"/>
  <cols>
    <col min="1" max="2" width="9.08984375" style="1"/>
  </cols>
  <sheetData>
    <row r="1" spans="1:8" s="1" customFormat="1" x14ac:dyDescent="0.35"/>
    <row r="2" spans="1:8" s="1" customFormat="1" x14ac:dyDescent="0.35">
      <c r="A2" s="1" cm="1">
        <f t="array" ref="A2:A5">_xlfn.UNIQUE(C:C)</f>
        <v>0</v>
      </c>
    </row>
    <row r="3" spans="1:8" x14ac:dyDescent="0.35">
      <c r="A3" s="1" t="str">
        <v>LOCA_ID</v>
      </c>
      <c r="C3" t="s">
        <v>0</v>
      </c>
      <c r="D3" t="s">
        <v>131</v>
      </c>
      <c r="E3" s="10" t="s">
        <v>131</v>
      </c>
      <c r="F3" t="s">
        <v>187</v>
      </c>
      <c r="G3" t="s">
        <v>188</v>
      </c>
      <c r="H3" t="s">
        <v>189</v>
      </c>
    </row>
    <row r="4" spans="1:8" x14ac:dyDescent="0.35">
      <c r="A4" s="1" t="str">
        <v>x</v>
      </c>
      <c r="C4" t="s">
        <v>4</v>
      </c>
      <c r="D4" t="s">
        <v>5</v>
      </c>
      <c r="E4" s="10" t="s">
        <v>152</v>
      </c>
      <c r="F4" t="s">
        <v>155</v>
      </c>
      <c r="G4" t="s">
        <v>155</v>
      </c>
      <c r="H4" t="s">
        <v>155</v>
      </c>
    </row>
    <row r="5" spans="1:8" s="6" customFormat="1" x14ac:dyDescent="0.35">
      <c r="A5" s="5" t="str">
        <v>LOCA_ID[x]</v>
      </c>
      <c r="B5" s="5"/>
      <c r="C5" s="6" t="str">
        <f>_xlfn.CONCAT(C3,"[",C4,"]")</f>
        <v>LOCA_ID[x]</v>
      </c>
      <c r="D5" s="6" t="str">
        <f t="shared" ref="D5:H5" si="0">_xlfn.CONCAT(D3,"[",D4,"]")</f>
        <v>z[ft]</v>
      </c>
      <c r="E5" s="6" t="str">
        <f t="shared" si="0"/>
        <v>z[m]</v>
      </c>
      <c r="F5" s="6" t="str">
        <f t="shared" si="0"/>
        <v>LL[%]</v>
      </c>
      <c r="G5" s="6" t="str">
        <f t="shared" si="0"/>
        <v>PL[%]</v>
      </c>
      <c r="H5" s="6" t="str">
        <f t="shared" si="0"/>
        <v>PI[%]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</vt:lpstr>
      <vt:lpstr>LOCA_NOAA</vt:lpstr>
      <vt:lpstr>LOCA_map</vt:lpstr>
      <vt:lpstr>LOCA_Guad</vt:lpstr>
      <vt:lpstr>CPT</vt:lpstr>
      <vt:lpstr>Su</vt:lpstr>
      <vt:lpstr>MC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2024-03-08T14:17:14Z</dcterms:modified>
</cp:coreProperties>
</file>