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 Vigil\Desktop\Growthproject\EconGrowthUG\notebooks\empirical project\"/>
    </mc:Choice>
  </mc:AlternateContent>
  <xr:revisionPtr revIDLastSave="0" documentId="13_ncr:1_{B91E79FD-5E2F-42CA-BA62-31EE9B1020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my_data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J132" i="1" l="1"/>
  <c r="I132" i="1"/>
  <c r="H132" i="1"/>
  <c r="G132" i="1"/>
  <c r="F132" i="1"/>
  <c r="E132" i="1"/>
  <c r="D132" i="1"/>
  <c r="C132" i="1"/>
  <c r="B132" i="1"/>
  <c r="N6" i="2" l="1"/>
  <c r="C11" i="2"/>
  <c r="L11" i="2"/>
  <c r="L10" i="2" l="1"/>
  <c r="C10" i="2"/>
  <c r="G7" i="2"/>
  <c r="T7" i="2"/>
  <c r="L8" i="2"/>
  <c r="C8" i="2"/>
  <c r="G11" i="2"/>
  <c r="T11" i="2"/>
  <c r="C12" i="2"/>
  <c r="L12" i="2"/>
  <c r="G8" i="2"/>
  <c r="T8" i="2"/>
  <c r="T6" i="2" s="1"/>
  <c r="C7" i="2"/>
  <c r="L7" i="2"/>
  <c r="L6" i="2" s="1"/>
  <c r="L9" i="2" l="1"/>
  <c r="C9" i="2"/>
  <c r="G12" i="2"/>
  <c r="T12" i="2"/>
  <c r="G6" i="2"/>
  <c r="T10" i="2"/>
  <c r="G10" i="2"/>
  <c r="C6" i="2"/>
  <c r="D7" i="2"/>
  <c r="E7" i="2" s="1"/>
  <c r="T9" i="2" l="1"/>
  <c r="G9" i="2"/>
  <c r="M10" i="2"/>
  <c r="D10" i="2"/>
  <c r="E10" i="2" s="1"/>
  <c r="M11" i="2"/>
  <c r="D11" i="2"/>
  <c r="E11" i="2" s="1"/>
  <c r="M7" i="2"/>
  <c r="U7" i="2"/>
  <c r="H7" i="2"/>
  <c r="I7" i="2" s="1"/>
  <c r="M12" i="2"/>
  <c r="D12" i="2"/>
  <c r="E12" i="2" s="1"/>
  <c r="H8" i="2"/>
  <c r="I8" i="2" s="1"/>
  <c r="U8" i="2"/>
  <c r="D8" i="2"/>
  <c r="M8" i="2"/>
  <c r="C22" i="1"/>
  <c r="P11" i="2" s="1"/>
  <c r="B118" i="1"/>
  <c r="B99" i="1"/>
  <c r="W7" i="2" s="1"/>
  <c r="B86" i="1"/>
  <c r="O8" i="2" s="1"/>
  <c r="O6" i="2" s="1"/>
  <c r="B59" i="1"/>
  <c r="B50" i="1"/>
  <c r="O12" i="2" s="1"/>
  <c r="B22" i="1"/>
  <c r="B121" i="1" s="1"/>
  <c r="W11" i="2" s="1"/>
  <c r="B8" i="1"/>
  <c r="O10" i="2" s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AM120" i="1"/>
  <c r="AL120" i="1"/>
  <c r="AK120" i="1"/>
  <c r="AJ120" i="1"/>
  <c r="AI59" i="1"/>
  <c r="AI120" i="1" s="1"/>
  <c r="AG59" i="1"/>
  <c r="AG120" i="1" s="1"/>
  <c r="AE8" i="1"/>
  <c r="AE59" i="1"/>
  <c r="AC8" i="1"/>
  <c r="AC59" i="1"/>
  <c r="AA8" i="1"/>
  <c r="AA59" i="1"/>
  <c r="Y8" i="1"/>
  <c r="Y59" i="1"/>
  <c r="W8" i="1"/>
  <c r="W59" i="1"/>
  <c r="AM118" i="1"/>
  <c r="AM119" i="1" s="1"/>
  <c r="AL118" i="1"/>
  <c r="AL119" i="1" s="1"/>
  <c r="AK118" i="1"/>
  <c r="AK119" i="1" s="1"/>
  <c r="AJ118" i="1"/>
  <c r="AI118" i="1"/>
  <c r="AI119" i="1" s="1"/>
  <c r="AH118" i="1"/>
  <c r="AH119" i="1" s="1"/>
  <c r="AG118" i="1"/>
  <c r="AG119" i="1" s="1"/>
  <c r="AF118" i="1"/>
  <c r="AE118" i="1"/>
  <c r="AD118" i="1"/>
  <c r="AD119" i="1" s="1"/>
  <c r="AC118" i="1"/>
  <c r="AB118" i="1"/>
  <c r="AB119" i="1" s="1"/>
  <c r="AA118" i="1"/>
  <c r="AA119" i="1" s="1"/>
  <c r="Z118" i="1"/>
  <c r="Z119" i="1" s="1"/>
  <c r="Y118" i="1"/>
  <c r="X118" i="1"/>
  <c r="X119" i="1" s="1"/>
  <c r="W118" i="1"/>
  <c r="W119" i="1" s="1"/>
  <c r="AL86" i="1"/>
  <c r="AL87" i="1" s="1"/>
  <c r="AM86" i="1"/>
  <c r="AM87" i="1" s="1"/>
  <c r="AK86" i="1"/>
  <c r="AK87" i="1" s="1"/>
  <c r="AJ86" i="1"/>
  <c r="AJ87" i="1" s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H59" i="1"/>
  <c r="AH120" i="1" s="1"/>
  <c r="AF59" i="1"/>
  <c r="AD59" i="1"/>
  <c r="AB59" i="1"/>
  <c r="Z59" i="1"/>
  <c r="X59" i="1"/>
  <c r="AM50" i="1"/>
  <c r="AM51" i="1" s="1"/>
  <c r="AL50" i="1"/>
  <c r="AL51" i="1" s="1"/>
  <c r="AK50" i="1"/>
  <c r="AJ50" i="1"/>
  <c r="AJ51" i="1" s="1"/>
  <c r="AI50" i="1"/>
  <c r="AI51" i="1" s="1"/>
  <c r="AH50" i="1"/>
  <c r="AH51" i="1" s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F8" i="1"/>
  <c r="AD8" i="1"/>
  <c r="AB8" i="1"/>
  <c r="Z8" i="1"/>
  <c r="Z51" i="1" s="1"/>
  <c r="X8" i="1"/>
  <c r="C118" i="1"/>
  <c r="X8" i="2" s="1"/>
  <c r="C99" i="1"/>
  <c r="X7" i="2" s="1"/>
  <c r="C86" i="1"/>
  <c r="P8" i="2" s="1"/>
  <c r="C59" i="1"/>
  <c r="C50" i="1"/>
  <c r="P12" i="2" s="1"/>
  <c r="C8" i="1"/>
  <c r="P10" i="2" s="1"/>
  <c r="V8" i="2"/>
  <c r="V118" i="1"/>
  <c r="U118" i="1"/>
  <c r="T118" i="1"/>
  <c r="S118" i="1"/>
  <c r="R118" i="1"/>
  <c r="R122" i="1" s="1"/>
  <c r="Q118" i="1"/>
  <c r="Q119" i="1" s="1"/>
  <c r="P118" i="1"/>
  <c r="P119" i="1" s="1"/>
  <c r="O118" i="1"/>
  <c r="O119" i="1" s="1"/>
  <c r="N118" i="1"/>
  <c r="M118" i="1"/>
  <c r="L118" i="1"/>
  <c r="L119" i="1" s="1"/>
  <c r="K118" i="1"/>
  <c r="J118" i="1"/>
  <c r="I118" i="1"/>
  <c r="H118" i="1"/>
  <c r="G118" i="1"/>
  <c r="F118" i="1"/>
  <c r="E118" i="1"/>
  <c r="D118" i="1"/>
  <c r="Y8" i="2" s="1"/>
  <c r="V99" i="1"/>
  <c r="U99" i="1"/>
  <c r="T99" i="1"/>
  <c r="S99" i="1"/>
  <c r="R99" i="1"/>
  <c r="K99" i="1"/>
  <c r="J99" i="1"/>
  <c r="I99" i="1"/>
  <c r="H99" i="1"/>
  <c r="G99" i="1"/>
  <c r="F99" i="1"/>
  <c r="E99" i="1"/>
  <c r="Z7" i="2" s="1"/>
  <c r="D99" i="1"/>
  <c r="Y7" i="2" s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R8" i="2" s="1"/>
  <c r="R6" i="2" s="1"/>
  <c r="D86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J87" i="1" s="1"/>
  <c r="I59" i="1"/>
  <c r="H59" i="1"/>
  <c r="G59" i="1"/>
  <c r="F59" i="1"/>
  <c r="E59" i="1"/>
  <c r="D59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R12" i="2" s="1"/>
  <c r="D50" i="1"/>
  <c r="Q12" i="2" s="1"/>
  <c r="V22" i="1"/>
  <c r="U22" i="1"/>
  <c r="T22" i="1"/>
  <c r="S22" i="1"/>
  <c r="R22" i="1"/>
  <c r="Q22" i="1"/>
  <c r="P22" i="1"/>
  <c r="P121" i="1" s="1"/>
  <c r="O22" i="1"/>
  <c r="O121" i="1" s="1"/>
  <c r="N22" i="1"/>
  <c r="N121" i="1" s="1"/>
  <c r="M22" i="1"/>
  <c r="M121" i="1" s="1"/>
  <c r="L22" i="1"/>
  <c r="K22" i="1"/>
  <c r="J22" i="1"/>
  <c r="J121" i="1" s="1"/>
  <c r="I22" i="1"/>
  <c r="H22" i="1"/>
  <c r="G22" i="1"/>
  <c r="G121" i="1" s="1"/>
  <c r="F22" i="1"/>
  <c r="F121" i="1" s="1"/>
  <c r="E22" i="1"/>
  <c r="R11" i="2" s="1"/>
  <c r="D22" i="1"/>
  <c r="D121" i="1" s="1"/>
  <c r="Y11" i="2" s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10" i="2" s="1"/>
  <c r="D8" i="1"/>
  <c r="Q10" i="2" s="1"/>
  <c r="N8" i="2"/>
  <c r="M119" i="1"/>
  <c r="I121" i="1" l="1"/>
  <c r="AD51" i="1"/>
  <c r="K121" i="1"/>
  <c r="AE51" i="1"/>
  <c r="AD87" i="1"/>
  <c r="R51" i="1"/>
  <c r="R125" i="1"/>
  <c r="R126" i="1"/>
  <c r="R127" i="1"/>
  <c r="Z87" i="1"/>
  <c r="U121" i="1"/>
  <c r="AA51" i="1"/>
  <c r="W51" i="1"/>
  <c r="B87" i="1"/>
  <c r="V10" i="2"/>
  <c r="M9" i="2"/>
  <c r="S121" i="1"/>
  <c r="F51" i="1"/>
  <c r="Y51" i="1"/>
  <c r="AC51" i="1"/>
  <c r="AM122" i="1"/>
  <c r="D6" i="2"/>
  <c r="E6" i="2" s="1"/>
  <c r="E8" i="2"/>
  <c r="G51" i="1"/>
  <c r="I51" i="1"/>
  <c r="K51" i="1"/>
  <c r="M51" i="1"/>
  <c r="O51" i="1"/>
  <c r="Q120" i="1"/>
  <c r="H122" i="1"/>
  <c r="L122" i="1"/>
  <c r="P122" i="1"/>
  <c r="F87" i="1"/>
  <c r="H87" i="1"/>
  <c r="L87" i="1"/>
  <c r="N87" i="1"/>
  <c r="P87" i="1"/>
  <c r="R87" i="1"/>
  <c r="T87" i="1"/>
  <c r="V87" i="1"/>
  <c r="S122" i="1"/>
  <c r="S119" i="1"/>
  <c r="C51" i="1"/>
  <c r="AH122" i="1"/>
  <c r="AH123" i="1" s="1"/>
  <c r="O122" i="1"/>
  <c r="V122" i="1"/>
  <c r="J122" i="1"/>
  <c r="V119" i="1"/>
  <c r="E121" i="1"/>
  <c r="Z11" i="2" s="1"/>
  <c r="AH87" i="1"/>
  <c r="W122" i="1"/>
  <c r="I120" i="1"/>
  <c r="S87" i="1"/>
  <c r="C122" i="1"/>
  <c r="AB122" i="1"/>
  <c r="C121" i="1"/>
  <c r="X11" i="2" s="1"/>
  <c r="X6" i="2"/>
  <c r="X51" i="1"/>
  <c r="AB51" i="1"/>
  <c r="AF51" i="1"/>
  <c r="X122" i="1"/>
  <c r="Z122" i="1"/>
  <c r="AD122" i="1"/>
  <c r="AE122" i="1"/>
  <c r="N51" i="1"/>
  <c r="K87" i="1"/>
  <c r="F122" i="1"/>
  <c r="H119" i="1"/>
  <c r="N122" i="1"/>
  <c r="T122" i="1"/>
  <c r="N11" i="2"/>
  <c r="E51" i="1"/>
  <c r="N119" i="1"/>
  <c r="N10" i="2"/>
  <c r="K122" i="1"/>
  <c r="V11" i="2"/>
  <c r="F120" i="1"/>
  <c r="H120" i="1"/>
  <c r="J120" i="1"/>
  <c r="L120" i="1"/>
  <c r="N120" i="1"/>
  <c r="N123" i="1" s="1"/>
  <c r="R120" i="1"/>
  <c r="T120" i="1"/>
  <c r="E87" i="1"/>
  <c r="G87" i="1"/>
  <c r="I87" i="1"/>
  <c r="M87" i="1"/>
  <c r="Q87" i="1"/>
  <c r="U87" i="1"/>
  <c r="F119" i="1"/>
  <c r="J119" i="1"/>
  <c r="T119" i="1"/>
  <c r="AL122" i="1"/>
  <c r="AL123" i="1" s="1"/>
  <c r="AE119" i="1"/>
  <c r="O11" i="2"/>
  <c r="O9" i="2" s="1"/>
  <c r="X87" i="1"/>
  <c r="AB87" i="1"/>
  <c r="W87" i="1"/>
  <c r="Y87" i="1"/>
  <c r="AA87" i="1"/>
  <c r="AC87" i="1"/>
  <c r="AE87" i="1"/>
  <c r="AG87" i="1"/>
  <c r="U10" i="2"/>
  <c r="H10" i="2"/>
  <c r="I10" i="2" s="1"/>
  <c r="U11" i="2"/>
  <c r="H11" i="2"/>
  <c r="I11" i="2" s="1"/>
  <c r="M6" i="2"/>
  <c r="U6" i="2"/>
  <c r="N12" i="2"/>
  <c r="D9" i="2"/>
  <c r="E9" i="2" s="1"/>
  <c r="H6" i="2"/>
  <c r="I6" i="2" s="1"/>
  <c r="U12" i="2"/>
  <c r="H12" i="2"/>
  <c r="I12" i="2" s="1"/>
  <c r="J51" i="1"/>
  <c r="O120" i="1"/>
  <c r="S120" i="1"/>
  <c r="R121" i="1"/>
  <c r="R123" i="1" s="1"/>
  <c r="V121" i="1"/>
  <c r="G119" i="1"/>
  <c r="I122" i="1"/>
  <c r="K119" i="1"/>
  <c r="M122" i="1"/>
  <c r="Q122" i="1"/>
  <c r="Q11" i="2"/>
  <c r="D51" i="1"/>
  <c r="H121" i="1"/>
  <c r="H51" i="1"/>
  <c r="Q8" i="2"/>
  <c r="Q6" i="2" s="1"/>
  <c r="D122" i="1"/>
  <c r="Z8" i="2"/>
  <c r="Z6" i="2" s="1"/>
  <c r="E119" i="1"/>
  <c r="E122" i="1"/>
  <c r="U119" i="1"/>
  <c r="U122" i="1"/>
  <c r="C120" i="1"/>
  <c r="C87" i="1"/>
  <c r="AG51" i="1"/>
  <c r="AG122" i="1"/>
  <c r="AK51" i="1"/>
  <c r="AK122" i="1"/>
  <c r="AK123" i="1" s="1"/>
  <c r="AF119" i="1"/>
  <c r="AF122" i="1"/>
  <c r="AJ119" i="1"/>
  <c r="AJ122" i="1"/>
  <c r="AJ123" i="1" s="1"/>
  <c r="AM123" i="1"/>
  <c r="B120" i="1"/>
  <c r="W10" i="2" s="1"/>
  <c r="B51" i="1"/>
  <c r="W8" i="2"/>
  <c r="W6" i="2" s="1"/>
  <c r="B119" i="1"/>
  <c r="B122" i="1"/>
  <c r="P120" i="1"/>
  <c r="P123" i="1" s="1"/>
  <c r="P51" i="1"/>
  <c r="V120" i="1"/>
  <c r="V51" i="1"/>
  <c r="L121" i="1"/>
  <c r="L51" i="1"/>
  <c r="U120" i="1"/>
  <c r="M120" i="1"/>
  <c r="E120" i="1"/>
  <c r="Z10" i="2" s="1"/>
  <c r="G122" i="1"/>
  <c r="R119" i="1"/>
  <c r="D119" i="1"/>
  <c r="O87" i="1"/>
  <c r="D87" i="1"/>
  <c r="I119" i="1"/>
  <c r="T121" i="1"/>
  <c r="T51" i="1"/>
  <c r="F123" i="1"/>
  <c r="G120" i="1"/>
  <c r="K120" i="1"/>
  <c r="Q121" i="1"/>
  <c r="Q51" i="1"/>
  <c r="D120" i="1"/>
  <c r="Y10" i="2" s="1"/>
  <c r="V7" i="2"/>
  <c r="V6" i="2" s="1"/>
  <c r="C119" i="1"/>
  <c r="AI122" i="1"/>
  <c r="AI123" i="1" s="1"/>
  <c r="AA122" i="1"/>
  <c r="Y122" i="1"/>
  <c r="Y119" i="1"/>
  <c r="AC122" i="1"/>
  <c r="AC119" i="1"/>
  <c r="Q9" i="2"/>
  <c r="S51" i="1"/>
  <c r="U51" i="1"/>
  <c r="AF87" i="1"/>
  <c r="AA120" i="1"/>
  <c r="AE120" i="1"/>
  <c r="W120" i="1"/>
  <c r="Y120" i="1"/>
  <c r="R9" i="2"/>
  <c r="P9" i="2"/>
  <c r="P6" i="2"/>
  <c r="AC120" i="1"/>
  <c r="Y6" i="2"/>
  <c r="AG123" i="1"/>
  <c r="X120" i="1"/>
  <c r="Z120" i="1"/>
  <c r="AB120" i="1"/>
  <c r="AB123" i="1" s="1"/>
  <c r="AD120" i="1"/>
  <c r="AF120" i="1"/>
  <c r="AI87" i="1"/>
  <c r="B123" i="1" l="1"/>
  <c r="V123" i="1"/>
  <c r="R129" i="1"/>
  <c r="O123" i="1"/>
  <c r="X123" i="1"/>
  <c r="AF127" i="1"/>
  <c r="AF125" i="1"/>
  <c r="AF126" i="1"/>
  <c r="AF128" i="1" s="1"/>
  <c r="I126" i="1"/>
  <c r="I127" i="1"/>
  <c r="I125" i="1"/>
  <c r="Q127" i="1"/>
  <c r="Q126" i="1"/>
  <c r="Q128" i="1" s="1"/>
  <c r="Q125" i="1"/>
  <c r="Q129" i="1" s="1"/>
  <c r="K127" i="1"/>
  <c r="K126" i="1"/>
  <c r="K125" i="1"/>
  <c r="Z123" i="1"/>
  <c r="Y12" i="2"/>
  <c r="D127" i="1"/>
  <c r="D125" i="1"/>
  <c r="D126" i="1"/>
  <c r="D128" i="1" s="1"/>
  <c r="W127" i="1"/>
  <c r="W126" i="1"/>
  <c r="W125" i="1"/>
  <c r="W129" i="1" s="1"/>
  <c r="Z12" i="2"/>
  <c r="Z9" i="2" s="1"/>
  <c r="E127" i="1"/>
  <c r="E126" i="1"/>
  <c r="E125" i="1"/>
  <c r="H126" i="1"/>
  <c r="H127" i="1"/>
  <c r="H125" i="1"/>
  <c r="H129" i="1" s="1"/>
  <c r="S127" i="1"/>
  <c r="S126" i="1"/>
  <c r="S128" i="1" s="1"/>
  <c r="S125" i="1"/>
  <c r="AA123" i="1"/>
  <c r="L127" i="1"/>
  <c r="L126" i="1"/>
  <c r="L128" i="1" s="1"/>
  <c r="L125" i="1"/>
  <c r="L129" i="1" s="1"/>
  <c r="M127" i="1"/>
  <c r="M126" i="1"/>
  <c r="M128" i="1" s="1"/>
  <c r="M125" i="1"/>
  <c r="T127" i="1"/>
  <c r="T126" i="1"/>
  <c r="T128" i="1" s="1"/>
  <c r="T125" i="1"/>
  <c r="T129" i="1" s="1"/>
  <c r="Y123" i="1"/>
  <c r="N127" i="1"/>
  <c r="N126" i="1"/>
  <c r="N125" i="1"/>
  <c r="G126" i="1"/>
  <c r="G127" i="1"/>
  <c r="G125" i="1"/>
  <c r="AD127" i="1"/>
  <c r="AD126" i="1"/>
  <c r="AD125" i="1"/>
  <c r="F127" i="1"/>
  <c r="F126" i="1"/>
  <c r="F128" i="1" s="1"/>
  <c r="F125" i="1"/>
  <c r="F129" i="1" s="1"/>
  <c r="V125" i="1"/>
  <c r="V127" i="1"/>
  <c r="V126" i="1"/>
  <c r="O127" i="1"/>
  <c r="O126" i="1"/>
  <c r="O128" i="1" s="1"/>
  <c r="O125" i="1"/>
  <c r="U127" i="1"/>
  <c r="U126" i="1"/>
  <c r="U125" i="1"/>
  <c r="P127" i="1"/>
  <c r="P125" i="1"/>
  <c r="P126" i="1"/>
  <c r="P128" i="1" s="1"/>
  <c r="R128" i="1"/>
  <c r="M123" i="1"/>
  <c r="H123" i="1"/>
  <c r="AD123" i="1"/>
  <c r="S123" i="1"/>
  <c r="W123" i="1"/>
  <c r="J123" i="1"/>
  <c r="K123" i="1"/>
  <c r="T123" i="1"/>
  <c r="L123" i="1"/>
  <c r="C123" i="1"/>
  <c r="X10" i="2"/>
  <c r="Y9" i="2"/>
  <c r="N9" i="2"/>
  <c r="N7" i="2" s="1"/>
  <c r="U9" i="2"/>
  <c r="V12" i="2"/>
  <c r="V9" i="2" s="1"/>
  <c r="X12" i="2"/>
  <c r="C126" i="1"/>
  <c r="C127" i="1"/>
  <c r="J127" i="1"/>
  <c r="J125" i="1"/>
  <c r="J126" i="1"/>
  <c r="J128" i="1" s="1"/>
  <c r="B125" i="1"/>
  <c r="B126" i="1"/>
  <c r="B127" i="1"/>
  <c r="AE123" i="1"/>
  <c r="D123" i="1"/>
  <c r="C125" i="1"/>
  <c r="I123" i="1"/>
  <c r="AF123" i="1"/>
  <c r="AC123" i="1"/>
  <c r="Q123" i="1"/>
  <c r="E123" i="1"/>
  <c r="U123" i="1"/>
  <c r="H9" i="2"/>
  <c r="I9" i="2" s="1"/>
  <c r="G123" i="1"/>
  <c r="W12" i="2"/>
  <c r="W9" i="2" s="1"/>
  <c r="N128" i="1" l="1"/>
  <c r="W128" i="1"/>
  <c r="O129" i="1"/>
  <c r="G129" i="1"/>
  <c r="E128" i="1"/>
  <c r="K128" i="1"/>
  <c r="E129" i="1"/>
  <c r="K129" i="1"/>
  <c r="G128" i="1"/>
  <c r="V128" i="1"/>
  <c r="N129" i="1"/>
  <c r="V129" i="1"/>
  <c r="S129" i="1"/>
  <c r="I129" i="1"/>
  <c r="P129" i="1"/>
  <c r="D129" i="1"/>
  <c r="I128" i="1"/>
  <c r="U129" i="1"/>
  <c r="AD129" i="1"/>
  <c r="AF129" i="1"/>
  <c r="U128" i="1"/>
  <c r="AD128" i="1"/>
  <c r="M129" i="1"/>
  <c r="H128" i="1"/>
  <c r="X9" i="2"/>
  <c r="C129" i="1"/>
  <c r="J129" i="1"/>
  <c r="B129" i="1"/>
  <c r="B128" i="1"/>
  <c r="C128" i="1"/>
</calcChain>
</file>

<file path=xl/sharedStrings.xml><?xml version="1.0" encoding="utf-8"?>
<sst xmlns="http://schemas.openxmlformats.org/spreadsheetml/2006/main" count="231" uniqueCount="166">
  <si>
    <t>NORTH AMERICA: CONTAINER PORT TRAFFIC IN TEUs</t>
  </si>
  <si>
    <t>2002</t>
  </si>
  <si>
    <t>2001</t>
  </si>
  <si>
    <t>2000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</si>
  <si>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</si>
  <si>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</si>
  <si>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</si>
  <si>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</si>
  <si>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</si>
  <si>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</si>
  <si>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</si>
  <si>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</si>
  <si>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</si>
  <si>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PACIFIC COAST</t>
  </si>
  <si>
    <t>CANADA</t>
  </si>
  <si>
    <t>Metro Port Vancouver (BC)</t>
  </si>
  <si>
    <t>Prince Rupert</t>
  </si>
  <si>
    <t>TOTAL CANADA</t>
  </si>
  <si>
    <t>MEXICO</t>
  </si>
  <si>
    <t>Acapulco</t>
  </si>
  <si>
    <t>El Sauzal</t>
  </si>
  <si>
    <t>Ensenada</t>
  </si>
  <si>
    <t>Guaymas</t>
  </si>
  <si>
    <t>Lazaro Cardenas</t>
  </si>
  <si>
    <t>Manzanillo</t>
  </si>
  <si>
    <t>Mazatlan</t>
  </si>
  <si>
    <t>Pichilingue</t>
  </si>
  <si>
    <t>Puerto Chiapas</t>
  </si>
  <si>
    <t>Salina Cruz</t>
  </si>
  <si>
    <t>San Carlos</t>
  </si>
  <si>
    <t>Topolobampo</t>
  </si>
  <si>
    <t>TOTAL MEXICO</t>
  </si>
  <si>
    <t>UNITED STATES</t>
  </si>
  <si>
    <t>Anchorage</t>
  </si>
  <si>
    <t>Apra (GUAM)</t>
  </si>
  <si>
    <t>Everett</t>
  </si>
  <si>
    <t>Grays Harbor</t>
  </si>
  <si>
    <t>Hilo (FY)</t>
  </si>
  <si>
    <t>Honolulu (FY)</t>
  </si>
  <si>
    <t>Hueneme</t>
  </si>
  <si>
    <t>N/A</t>
  </si>
  <si>
    <t>Kahului (FY)</t>
  </si>
  <si>
    <t>Kaunakakai (FY)</t>
  </si>
  <si>
    <t>Kawaihae (FY)</t>
  </si>
  <si>
    <t>Long Beach</t>
  </si>
  <si>
    <t>Longview</t>
  </si>
  <si>
    <t>Los Angeles</t>
  </si>
  <si>
    <t>Nawiliwili (FY)</t>
  </si>
  <si>
    <t>Oakland</t>
  </si>
  <si>
    <t>Olympia</t>
  </si>
  <si>
    <t>Portland(OR)</t>
  </si>
  <si>
    <t>Richmond(CA)</t>
  </si>
  <si>
    <t>San Diego</t>
  </si>
  <si>
    <t>San Francisco</t>
  </si>
  <si>
    <t>Seattle</t>
  </si>
  <si>
    <t>Tacoma</t>
  </si>
  <si>
    <t>Vancouver(WA)</t>
  </si>
  <si>
    <t>TOTAL U.S.</t>
  </si>
  <si>
    <t>TOTAL PACIFIC</t>
  </si>
  <si>
    <t>ATLANTIC COAST</t>
  </si>
  <si>
    <t>Halifax</t>
  </si>
  <si>
    <t>Montreal</t>
  </si>
  <si>
    <t>Saint John</t>
  </si>
  <si>
    <t>Toronto</t>
  </si>
  <si>
    <t>Albany</t>
  </si>
  <si>
    <t>Baltimore</t>
  </si>
  <si>
    <t>Boston</t>
  </si>
  <si>
    <t>Brunswick(GA)</t>
  </si>
  <si>
    <t xml:space="preserve">Camden </t>
  </si>
  <si>
    <t>Canaveral</t>
  </si>
  <si>
    <t>Charleston</t>
  </si>
  <si>
    <t>Fernandina</t>
  </si>
  <si>
    <t>Hampton Roads</t>
  </si>
  <si>
    <t>Jacksonville (a) (FY)</t>
  </si>
  <si>
    <t>Miami (FY)</t>
  </si>
  <si>
    <t>New York/New Jersey</t>
  </si>
  <si>
    <t>Palm Beach (FY)</t>
  </si>
  <si>
    <t>Philadelphia</t>
  </si>
  <si>
    <t>Ponce</t>
  </si>
  <si>
    <t>Port Everglades (FY)</t>
  </si>
  <si>
    <t>Portland(ME)</t>
  </si>
  <si>
    <t>Portsmouth (NH)</t>
  </si>
  <si>
    <t>Richmond(VA)</t>
  </si>
  <si>
    <t>San Juan (FY)</t>
  </si>
  <si>
    <t>Savannah</t>
  </si>
  <si>
    <t>Wilmington(DE)</t>
  </si>
  <si>
    <t>Wilmington(NC)</t>
  </si>
  <si>
    <t>TOTAL ATLANTIC</t>
  </si>
  <si>
    <t>GULF COAST</t>
  </si>
  <si>
    <t>Altamira</t>
  </si>
  <si>
    <t>Coatzacoalcos</t>
  </si>
  <si>
    <t>Dos Bocas</t>
  </si>
  <si>
    <t>Progreso</t>
  </si>
  <si>
    <t>Puerto Morelos</t>
  </si>
  <si>
    <t>Seybaplaya</t>
  </si>
  <si>
    <t>Tampico</t>
  </si>
  <si>
    <t>Tuxpan</t>
  </si>
  <si>
    <t>Veracruz</t>
  </si>
  <si>
    <t>Beaumont</t>
  </si>
  <si>
    <t>Corpus Christi</t>
  </si>
  <si>
    <t>Freeport</t>
  </si>
  <si>
    <t>Galveston</t>
  </si>
  <si>
    <t>Greater Baton Rouge</t>
  </si>
  <si>
    <t>Gulfport</t>
  </si>
  <si>
    <t>Houston</t>
  </si>
  <si>
    <t>Lake Charles</t>
  </si>
  <si>
    <t>Manatee</t>
  </si>
  <si>
    <t>Mobile (b)</t>
  </si>
  <si>
    <t>New Orleans (a)</t>
  </si>
  <si>
    <t>Panama City</t>
  </si>
  <si>
    <t>Pensacola</t>
  </si>
  <si>
    <t>Port Arthur</t>
  </si>
  <si>
    <t>Saint Bernard</t>
  </si>
  <si>
    <t xml:space="preserve">Tampa </t>
  </si>
  <si>
    <t>TOTAL UNITED STATES</t>
  </si>
  <si>
    <t>TOTAL GULF COAST</t>
  </si>
  <si>
    <t>Hamilton</t>
  </si>
  <si>
    <t>Table B</t>
  </si>
  <si>
    <t>REGIONAL PROFILE</t>
  </si>
  <si>
    <t>Twenty–Foot Equivalent Units – TEUs</t>
  </si>
  <si>
    <t>Region</t>
  </si>
  <si>
    <t>Change</t>
  </si>
  <si>
    <t>ATLANTIC</t>
  </si>
  <si>
    <t>GULF</t>
  </si>
  <si>
    <t>Canada</t>
  </si>
  <si>
    <t>Mexico</t>
  </si>
  <si>
    <r>
      <t xml:space="preserve">United States </t>
    </r>
    <r>
      <rPr>
        <b/>
        <vertAlign val="superscript"/>
        <sz val="8"/>
        <color rgb="FF000000"/>
        <rFont val="Times New Roman"/>
        <family val="1"/>
      </rPr>
      <t>(1)</t>
    </r>
  </si>
  <si>
    <t>PACIFIC</t>
  </si>
  <si>
    <r>
      <t xml:space="preserve">United States </t>
    </r>
    <r>
      <rPr>
        <b/>
        <vertAlign val="superscript"/>
        <sz val="8"/>
        <color theme="1"/>
        <rFont val="Times New Roman"/>
        <family val="1"/>
      </rPr>
      <t>(2)</t>
    </r>
  </si>
  <si>
    <t>Kaumalapau (HI) (fy)</t>
  </si>
  <si>
    <t>Kalaeloa Barbers Point (fy)</t>
  </si>
  <si>
    <t>(a) Pre-2009 data count only loaded containers.</t>
  </si>
  <si>
    <t>Stockton</t>
  </si>
  <si>
    <t>GRAND TOTAL CANADA</t>
  </si>
  <si>
    <t>GRAND TOTAL MEXICO</t>
  </si>
  <si>
    <t>GRAND TOTAL U.S.</t>
  </si>
  <si>
    <t>GRAND TOTAL NORTH AMERICA</t>
  </si>
  <si>
    <t>Fort Pierce (fy)</t>
  </si>
  <si>
    <t>Brownville (TX)</t>
  </si>
  <si>
    <t>NORTH AMERICA</t>
  </si>
  <si>
    <r>
      <t>(1)</t>
    </r>
    <r>
      <rPr>
        <b/>
        <sz val="8"/>
        <color theme="1"/>
        <rFont val="Arial"/>
        <family val="2"/>
      </rPr>
      <t xml:space="preserve"> Including Puerto Rico.  </t>
    </r>
    <r>
      <rPr>
        <b/>
        <vertAlign val="superscript"/>
        <sz val="8"/>
        <color theme="1"/>
        <rFont val="Arial"/>
        <family val="2"/>
      </rPr>
      <t xml:space="preserve">(2)  </t>
    </r>
    <r>
      <rPr>
        <b/>
        <sz val="8"/>
        <color theme="1"/>
        <rFont val="Arial"/>
        <family val="2"/>
      </rPr>
      <t>Including Hawaii and Guam.                             Source: AAPA Surveys</t>
    </r>
  </si>
  <si>
    <t xml:space="preserve">United States </t>
  </si>
  <si>
    <t>United States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</si>
  <si>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</si>
  <si>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</si>
  <si>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</si>
  <si>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</si>
  <si>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</si>
  <si>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</si>
  <si>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</si>
  <si>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</si>
  <si>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</si>
  <si>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</si>
  <si>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n/a</t>
  </si>
  <si>
    <t>Eastport (ME)</t>
  </si>
  <si>
    <r>
      <t>(1)</t>
    </r>
    <r>
      <rPr>
        <b/>
        <sz val="8"/>
        <color theme="1"/>
        <rFont val="Arial"/>
        <family val="2"/>
      </rPr>
      <t xml:space="preserve"> Including Puerto Rico.  </t>
    </r>
    <r>
      <rPr>
        <b/>
        <vertAlign val="superscript"/>
        <sz val="8"/>
        <color theme="1"/>
        <rFont val="Arial"/>
        <family val="2"/>
      </rPr>
      <t xml:space="preserve">(2)  </t>
    </r>
    <r>
      <rPr>
        <b/>
        <sz val="8"/>
        <color theme="1"/>
        <rFont val="Arial"/>
        <family val="2"/>
      </rPr>
      <t>Including Hawaii and Guam.                                                                                                                                                                 Source: AAPA Surveys</t>
    </r>
  </si>
  <si>
    <t>NORTH AMERICAN CONTAINER TRAFFIC 2013- 2007</t>
  </si>
  <si>
    <t>NORTH AMERICAN CONTAINER TRAFFIC 2013 - 2012</t>
  </si>
  <si>
    <t>Los Angeles Share</t>
  </si>
  <si>
    <t>New York/New Jersey Share</t>
  </si>
  <si>
    <t>LA/LB Share</t>
  </si>
  <si>
    <t>Top Three Share</t>
  </si>
  <si>
    <t>Long Beach Share</t>
  </si>
  <si>
    <t>Nanaimo</t>
  </si>
  <si>
    <t>Los_Angeles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</si>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</sst>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11"/>
      <name val="Arial"/>
      <family val="2"/>
    </font>
    <font>
      <b/>
      <sz val="10"/>
      <color indexed="11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10"/>
      <color indexed="57"/>
      <name val="Arial"/>
      <family val="2"/>
    </font>
    <font>
      <b/>
      <sz val="8"/>
      <color indexed="14"/>
      <name val="Arial"/>
      <family val="2"/>
    </font>
    <font>
      <b/>
      <sz val="10"/>
      <color indexed="14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333333"/>
      <name val="Arial"/>
      <family val="2"/>
    </font>
    <font>
      <b/>
      <vertAlign val="superscript"/>
      <sz val="8"/>
      <color rgb="FF000000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vertAlign val="superscript"/>
      <sz val="8"/>
      <color theme="1"/>
      <name val="Arial"/>
      <family val="2"/>
    </font>
    <font>
      <b/>
      <sz val="8"/>
      <color rgb="FF000080"/>
      <name val="Arial"/>
      <family val="2"/>
    </font>
    <font>
      <b/>
      <sz val="8"/>
      <color rgb="FF00224F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333333"/>
      <name val="Calibri"/>
      <family val="2"/>
      <scheme val="minor"/>
    </font>
    <font>
      <b/>
      <sz val="8"/>
      <color theme="8" tint="0.79998168889431442"/>
      <name val="Arial"/>
      <family val="2"/>
    </font>
    <font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3" fontId="2" fillId="4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3" fontId="8" fillId="0" borderId="1" xfId="1" applyNumberFormat="1" applyFont="1" applyFill="1" applyBorder="1" applyAlignment="1">
      <alignment horizontal="right" vertical="center"/>
    </xf>
    <xf numFmtId="0" fontId="9" fillId="0" borderId="5" xfId="0" applyFont="1" applyFill="1" applyBorder="1" applyAlignment="1">
      <alignment vertical="center"/>
    </xf>
    <xf numFmtId="3" fontId="2" fillId="0" borderId="1" xfId="1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3" fontId="4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3" fontId="6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right" vertical="center"/>
    </xf>
    <xf numFmtId="164" fontId="1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8" fillId="0" borderId="1" xfId="1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3" fontId="13" fillId="0" borderId="1" xfId="1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3" fontId="16" fillId="6" borderId="0" xfId="0" applyNumberFormat="1" applyFont="1" applyFill="1"/>
    <xf numFmtId="164" fontId="2" fillId="6" borderId="1" xfId="1" applyNumberFormat="1" applyFont="1" applyFill="1" applyBorder="1" applyAlignment="1">
      <alignment horizontal="right" vertical="center"/>
    </xf>
    <xf numFmtId="164" fontId="2" fillId="6" borderId="1" xfId="1" applyNumberFormat="1" applyFont="1" applyFill="1" applyBorder="1" applyAlignment="1">
      <alignment horizontal="right" vertical="center" wrapText="1"/>
    </xf>
    <xf numFmtId="164" fontId="15" fillId="6" borderId="1" xfId="1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3" fontId="16" fillId="6" borderId="1" xfId="0" applyNumberFormat="1" applyFont="1" applyFill="1" applyBorder="1" applyAlignment="1">
      <alignment horizontal="right" vertical="center" wrapText="1"/>
    </xf>
    <xf numFmtId="3" fontId="16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left" vertical="center"/>
    </xf>
    <xf numFmtId="164" fontId="2" fillId="6" borderId="1" xfId="1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4" fontId="2" fillId="6" borderId="1" xfId="1" applyNumberFormat="1" applyFont="1" applyFill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 vertical="center" wrapText="1"/>
    </xf>
    <xf numFmtId="3" fontId="2" fillId="6" borderId="1" xfId="0" applyNumberFormat="1" applyFont="1" applyFill="1" applyBorder="1"/>
    <xf numFmtId="3" fontId="2" fillId="6" borderId="1" xfId="1" applyNumberFormat="1" applyFont="1" applyFill="1" applyBorder="1" applyAlignment="1">
      <alignment horizontal="right" vertical="center"/>
    </xf>
    <xf numFmtId="164" fontId="2" fillId="6" borderId="1" xfId="1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" xfId="0" applyNumberFormat="1" applyFont="1" applyFill="1" applyBorder="1" applyAlignment="1">
      <alignment horizontal="right" vertical="center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vertical="center" wrapText="1"/>
    </xf>
    <xf numFmtId="38" fontId="2" fillId="6" borderId="1" xfId="0" applyNumberFormat="1" applyFont="1" applyFill="1" applyBorder="1" applyAlignment="1">
      <alignment horizontal="right" vertical="center"/>
    </xf>
    <xf numFmtId="3" fontId="2" fillId="6" borderId="1" xfId="0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vertical="center"/>
    </xf>
    <xf numFmtId="0" fontId="15" fillId="0" borderId="20" xfId="0" applyFont="1" applyBorder="1" applyAlignment="1">
      <alignment horizontal="justify" vertical="center" wrapText="1"/>
    </xf>
    <xf numFmtId="0" fontId="15" fillId="0" borderId="19" xfId="0" applyFont="1" applyBorder="1" applyAlignment="1">
      <alignment horizontal="center" vertical="center" wrapText="1"/>
    </xf>
    <xf numFmtId="165" fontId="15" fillId="7" borderId="19" xfId="0" applyNumberFormat="1" applyFont="1" applyFill="1" applyBorder="1" applyAlignment="1">
      <alignment horizontal="center" vertical="center" wrapText="1"/>
    </xf>
    <xf numFmtId="165" fontId="15" fillId="8" borderId="19" xfId="0" applyNumberFormat="1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left" vertical="center" wrapText="1"/>
    </xf>
    <xf numFmtId="0" fontId="16" fillId="8" borderId="20" xfId="0" applyFont="1" applyFill="1" applyBorder="1" applyAlignment="1">
      <alignment horizontal="left" vertical="center"/>
    </xf>
    <xf numFmtId="0" fontId="15" fillId="7" borderId="20" xfId="0" applyFont="1" applyFill="1" applyBorder="1" applyAlignment="1">
      <alignment horizontal="left" vertical="center" wrapText="1"/>
    </xf>
    <xf numFmtId="0" fontId="16" fillId="7" borderId="19" xfId="0" applyFont="1" applyFill="1" applyBorder="1" applyAlignment="1">
      <alignment horizontal="left" vertical="center"/>
    </xf>
    <xf numFmtId="0" fontId="16" fillId="8" borderId="20" xfId="0" applyFont="1" applyFill="1" applyBorder="1" applyAlignment="1">
      <alignment horizontal="justify" vertical="center"/>
    </xf>
    <xf numFmtId="3" fontId="17" fillId="6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3" fontId="2" fillId="8" borderId="1" xfId="0" applyNumberFormat="1" applyFont="1" applyFill="1" applyBorder="1" applyAlignment="1">
      <alignment horizontal="right" vertical="center"/>
    </xf>
    <xf numFmtId="164" fontId="2" fillId="8" borderId="1" xfId="1" applyNumberFormat="1" applyFont="1" applyFill="1" applyBorder="1" applyAlignment="1">
      <alignment horizontal="right" vertical="center"/>
    </xf>
    <xf numFmtId="3" fontId="2" fillId="8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3" fontId="2" fillId="10" borderId="1" xfId="0" applyNumberFormat="1" applyFont="1" applyFill="1" applyBorder="1" applyAlignment="1">
      <alignment horizontal="right" vertical="center"/>
    </xf>
    <xf numFmtId="164" fontId="2" fillId="10" borderId="1" xfId="1" applyNumberFormat="1" applyFont="1" applyFill="1" applyBorder="1" applyAlignment="1">
      <alignment vertical="center"/>
    </xf>
    <xf numFmtId="164" fontId="2" fillId="10" borderId="1" xfId="1" applyNumberFormat="1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right" vertical="center"/>
    </xf>
    <xf numFmtId="3" fontId="2" fillId="10" borderId="1" xfId="0" applyNumberFormat="1" applyFont="1" applyFill="1" applyBorder="1" applyAlignment="1">
      <alignment vertical="center"/>
    </xf>
    <xf numFmtId="3" fontId="16" fillId="6" borderId="11" xfId="0" applyNumberFormat="1" applyFont="1" applyFill="1" applyBorder="1" applyAlignment="1">
      <alignment horizontal="right"/>
    </xf>
    <xf numFmtId="3" fontId="2" fillId="6" borderId="0" xfId="0" applyNumberFormat="1" applyFont="1" applyFill="1"/>
    <xf numFmtId="3" fontId="2" fillId="6" borderId="1" xfId="0" applyNumberFormat="1" applyFont="1" applyFill="1" applyBorder="1" applyAlignment="1">
      <alignment horizontal="right" vertical="center"/>
    </xf>
    <xf numFmtId="3" fontId="16" fillId="6" borderId="1" xfId="0" applyNumberFormat="1" applyFont="1" applyFill="1" applyBorder="1" applyAlignment="1">
      <alignment horizontal="right"/>
    </xf>
    <xf numFmtId="164" fontId="24" fillId="6" borderId="1" xfId="1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" fillId="6" borderId="1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left" vertical="center"/>
    </xf>
    <xf numFmtId="3" fontId="21" fillId="7" borderId="1" xfId="0" applyNumberFormat="1" applyFont="1" applyFill="1" applyBorder="1"/>
    <xf numFmtId="3" fontId="2" fillId="7" borderId="1" xfId="0" applyNumberFormat="1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horizontal="right" vertical="center"/>
    </xf>
    <xf numFmtId="164" fontId="2" fillId="7" borderId="1" xfId="1" applyNumberFormat="1" applyFont="1" applyFill="1" applyBorder="1" applyAlignment="1">
      <alignment horizontal="right" vertical="center"/>
    </xf>
    <xf numFmtId="3" fontId="10" fillId="7" borderId="1" xfId="0" applyNumberFormat="1" applyFont="1" applyFill="1" applyBorder="1"/>
    <xf numFmtId="3" fontId="2" fillId="7" borderId="0" xfId="0" applyNumberFormat="1" applyFont="1" applyFill="1"/>
    <xf numFmtId="3" fontId="2" fillId="7" borderId="1" xfId="0" applyNumberFormat="1" applyFont="1" applyFill="1" applyBorder="1" applyAlignment="1">
      <alignment horizontal="right"/>
    </xf>
    <xf numFmtId="164" fontId="2" fillId="7" borderId="1" xfId="1" applyNumberFormat="1" applyFont="1" applyFill="1" applyBorder="1" applyAlignment="1">
      <alignment vertical="center"/>
    </xf>
    <xf numFmtId="3" fontId="16" fillId="7" borderId="1" xfId="0" applyNumberFormat="1" applyFont="1" applyFill="1" applyBorder="1"/>
    <xf numFmtId="3" fontId="2" fillId="7" borderId="1" xfId="0" applyNumberFormat="1" applyFont="1" applyFill="1" applyBorder="1" applyAlignment="1">
      <alignment horizontal="right" vertical="center" wrapText="1"/>
    </xf>
    <xf numFmtId="3" fontId="2" fillId="7" borderId="1" xfId="0" applyNumberFormat="1" applyFont="1" applyFill="1" applyBorder="1"/>
    <xf numFmtId="3" fontId="16" fillId="6" borderId="0" xfId="0" applyNumberFormat="1" applyFont="1" applyFill="1" applyAlignment="1">
      <alignment horizontal="right" vertical="center"/>
    </xf>
    <xf numFmtId="3" fontId="15" fillId="6" borderId="1" xfId="0" applyNumberFormat="1" applyFont="1" applyFill="1" applyBorder="1"/>
    <xf numFmtId="164" fontId="2" fillId="6" borderId="2" xfId="1" applyNumberFormat="1" applyFont="1" applyFill="1" applyBorder="1"/>
    <xf numFmtId="3" fontId="16" fillId="6" borderId="11" xfId="0" applyNumberFormat="1" applyFont="1" applyFill="1" applyBorder="1" applyAlignment="1">
      <alignment horizontal="right" vertical="center"/>
    </xf>
    <xf numFmtId="0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1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right" vertical="center"/>
    </xf>
    <xf numFmtId="0" fontId="26" fillId="3" borderId="1" xfId="0" applyFont="1" applyFill="1" applyBorder="1" applyAlignment="1">
      <alignment horizontal="center" vertical="center"/>
    </xf>
    <xf numFmtId="3" fontId="26" fillId="3" borderId="1" xfId="0" applyNumberFormat="1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6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horizontal="right" vertical="center"/>
    </xf>
    <xf numFmtId="3" fontId="16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right" vertical="center"/>
    </xf>
    <xf numFmtId="0" fontId="2" fillId="6" borderId="1" xfId="1" applyNumberFormat="1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right" vertical="center"/>
    </xf>
    <xf numFmtId="0" fontId="2" fillId="7" borderId="1" xfId="1" applyNumberFormat="1" applyFont="1" applyFill="1" applyBorder="1" applyAlignment="1">
      <alignment horizontal="right" vertical="center"/>
    </xf>
    <xf numFmtId="0" fontId="2" fillId="10" borderId="1" xfId="1" applyNumberFormat="1" applyFont="1" applyFill="1" applyBorder="1" applyAlignment="1">
      <alignment horizontal="right" vertical="center"/>
    </xf>
    <xf numFmtId="164" fontId="2" fillId="7" borderId="1" xfId="1" quotePrefix="1" applyNumberFormat="1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left" vertical="center"/>
    </xf>
    <xf numFmtId="3" fontId="2" fillId="12" borderId="1" xfId="1" applyNumberFormat="1" applyFont="1" applyFill="1" applyBorder="1" applyAlignment="1">
      <alignment horizontal="right" vertical="center"/>
    </xf>
    <xf numFmtId="164" fontId="2" fillId="12" borderId="1" xfId="1" applyNumberFormat="1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3" fontId="2" fillId="12" borderId="1" xfId="0" applyNumberFormat="1" applyFont="1" applyFill="1" applyBorder="1" applyAlignment="1">
      <alignment horizontal="right" vertical="center"/>
    </xf>
    <xf numFmtId="0" fontId="3" fillId="12" borderId="0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6" fillId="6" borderId="9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8" borderId="9" xfId="0" applyFont="1" applyFill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0" fontId="16" fillId="10" borderId="9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0" fontId="16" fillId="6" borderId="9" xfId="0" applyFont="1" applyFill="1" applyBorder="1" applyAlignment="1">
      <alignment horizontal="right" vertical="center"/>
    </xf>
    <xf numFmtId="164" fontId="2" fillId="6" borderId="9" xfId="1" applyNumberFormat="1" applyFont="1" applyFill="1" applyBorder="1" applyAlignment="1">
      <alignment horizontal="right" vertical="center"/>
    </xf>
    <xf numFmtId="164" fontId="8" fillId="0" borderId="9" xfId="1" applyNumberFormat="1" applyFont="1" applyFill="1" applyBorder="1" applyAlignment="1">
      <alignment horizontal="right" vertical="center"/>
    </xf>
    <xf numFmtId="3" fontId="2" fillId="0" borderId="9" xfId="1" applyNumberFormat="1" applyFont="1" applyBorder="1" applyAlignment="1">
      <alignment horizontal="right" vertical="center"/>
    </xf>
    <xf numFmtId="0" fontId="16" fillId="7" borderId="9" xfId="0" applyFont="1" applyFill="1" applyBorder="1" applyAlignment="1">
      <alignment horizontal="right" vertical="center"/>
    </xf>
    <xf numFmtId="164" fontId="4" fillId="0" borderId="9" xfId="1" applyNumberFormat="1" applyFont="1" applyFill="1" applyBorder="1" applyAlignment="1">
      <alignment horizontal="right" vertical="center"/>
    </xf>
    <xf numFmtId="164" fontId="2" fillId="0" borderId="9" xfId="1" applyNumberFormat="1" applyFont="1" applyFill="1" applyBorder="1" applyAlignment="1">
      <alignment horizontal="right" vertical="center"/>
    </xf>
    <xf numFmtId="0" fontId="16" fillId="12" borderId="9" xfId="0" applyFont="1" applyFill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0" fontId="2" fillId="10" borderId="9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164" fontId="2" fillId="6" borderId="9" xfId="1" applyNumberFormat="1" applyFont="1" applyFill="1" applyBorder="1" applyAlignment="1">
      <alignment vertical="center"/>
    </xf>
    <xf numFmtId="164" fontId="8" fillId="0" borderId="9" xfId="1" applyNumberFormat="1" applyFont="1" applyFill="1" applyBorder="1" applyAlignment="1">
      <alignment vertical="center"/>
    </xf>
    <xf numFmtId="164" fontId="2" fillId="0" borderId="9" xfId="1" applyNumberFormat="1" applyFont="1" applyFill="1" applyBorder="1" applyAlignment="1">
      <alignment vertical="center"/>
    </xf>
    <xf numFmtId="3" fontId="13" fillId="0" borderId="9" xfId="1" applyNumberFormat="1" applyFont="1" applyFill="1" applyBorder="1" applyAlignment="1">
      <alignment horizontal="right" vertical="center"/>
    </xf>
    <xf numFmtId="3" fontId="6" fillId="0" borderId="9" xfId="1" applyNumberFormat="1" applyFont="1" applyFill="1" applyBorder="1" applyAlignment="1">
      <alignment horizontal="right" vertical="center"/>
    </xf>
    <xf numFmtId="3" fontId="8" fillId="0" borderId="9" xfId="1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13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vertical="center"/>
    </xf>
    <xf numFmtId="0" fontId="7" fillId="13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/>
    </xf>
    <xf numFmtId="0" fontId="23" fillId="13" borderId="0" xfId="0" applyFont="1" applyFill="1" applyBorder="1" applyAlignment="1">
      <alignment vertical="center"/>
    </xf>
    <xf numFmtId="0" fontId="12" fillId="13" borderId="0" xfId="0" applyFont="1" applyFill="1" applyBorder="1" applyAlignment="1">
      <alignment vertical="center"/>
    </xf>
    <xf numFmtId="164" fontId="2" fillId="13" borderId="0" xfId="1" applyNumberFormat="1" applyFont="1" applyFill="1" applyBorder="1" applyAlignment="1">
      <alignment vertical="center"/>
    </xf>
    <xf numFmtId="0" fontId="14" fillId="13" borderId="0" xfId="0" applyFont="1" applyFill="1" applyBorder="1" applyAlignment="1">
      <alignment vertical="center"/>
    </xf>
    <xf numFmtId="0" fontId="0" fillId="13" borderId="0" xfId="0" applyFill="1" applyBorder="1"/>
    <xf numFmtId="3" fontId="2" fillId="6" borderId="11" xfId="0" applyNumberFormat="1" applyFont="1" applyFill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6" fillId="3" borderId="11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3" fontId="2" fillId="8" borderId="11" xfId="0" applyNumberFormat="1" applyFont="1" applyFill="1" applyBorder="1" applyAlignment="1">
      <alignment horizontal="right" vertical="center"/>
    </xf>
    <xf numFmtId="164" fontId="2" fillId="8" borderId="11" xfId="1" applyNumberFormat="1" applyFont="1" applyFill="1" applyBorder="1" applyAlignment="1">
      <alignment horizontal="right" vertical="center"/>
    </xf>
    <xf numFmtId="164" fontId="4" fillId="0" borderId="11" xfId="1" applyNumberFormat="1" applyFont="1" applyFill="1" applyBorder="1" applyAlignment="1">
      <alignment horizontal="right" vertical="center"/>
    </xf>
    <xf numFmtId="164" fontId="6" fillId="0" borderId="11" xfId="1" applyNumberFormat="1" applyFont="1" applyFill="1" applyBorder="1" applyAlignment="1">
      <alignment horizontal="right" vertical="center"/>
    </xf>
    <xf numFmtId="164" fontId="2" fillId="10" borderId="11" xfId="1" applyNumberFormat="1" applyFont="1" applyFill="1" applyBorder="1" applyAlignment="1">
      <alignment vertical="center"/>
    </xf>
    <xf numFmtId="164" fontId="2" fillId="10" borderId="11" xfId="1" applyNumberFormat="1" applyFont="1" applyFill="1" applyBorder="1" applyAlignment="1">
      <alignment horizontal="right" vertical="center"/>
    </xf>
    <xf numFmtId="3" fontId="2" fillId="10" borderId="11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right" vertical="center"/>
    </xf>
    <xf numFmtId="164" fontId="2" fillId="6" borderId="11" xfId="1" applyNumberFormat="1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3" fontId="8" fillId="0" borderId="11" xfId="1" applyNumberFormat="1" applyFont="1" applyFill="1" applyBorder="1" applyAlignment="1">
      <alignment horizontal="right" vertical="center"/>
    </xf>
    <xf numFmtId="3" fontId="2" fillId="0" borderId="11" xfId="1" applyNumberFormat="1" applyFont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3" fontId="16" fillId="7" borderId="11" xfId="0" applyNumberFormat="1" applyFont="1" applyFill="1" applyBorder="1" applyAlignment="1">
      <alignment horizontal="right" vertical="center"/>
    </xf>
    <xf numFmtId="3" fontId="10" fillId="7" borderId="11" xfId="0" applyNumberFormat="1" applyFont="1" applyFill="1" applyBorder="1" applyAlignment="1">
      <alignment horizontal="right" vertical="center"/>
    </xf>
    <xf numFmtId="3" fontId="15" fillId="7" borderId="11" xfId="0" applyNumberFormat="1" applyFont="1" applyFill="1" applyBorder="1"/>
    <xf numFmtId="3" fontId="17" fillId="6" borderId="11" xfId="0" applyNumberFormat="1" applyFont="1" applyFill="1" applyBorder="1" applyAlignment="1">
      <alignment horizontal="right" vertical="center"/>
    </xf>
    <xf numFmtId="3" fontId="4" fillId="0" borderId="11" xfId="1" applyNumberFormat="1" applyFont="1" applyFill="1" applyBorder="1" applyAlignment="1">
      <alignment horizontal="right" vertical="center"/>
    </xf>
    <xf numFmtId="3" fontId="2" fillId="0" borderId="11" xfId="1" applyNumberFormat="1" applyFont="1" applyFill="1" applyBorder="1" applyAlignment="1">
      <alignment horizontal="right" vertical="center"/>
    </xf>
    <xf numFmtId="3" fontId="2" fillId="12" borderId="11" xfId="1" applyNumberFormat="1" applyFont="1" applyFill="1" applyBorder="1" applyAlignment="1">
      <alignment horizontal="right" vertical="center"/>
    </xf>
    <xf numFmtId="3" fontId="6" fillId="0" borderId="11" xfId="1" applyNumberFormat="1" applyFont="1" applyFill="1" applyBorder="1" applyAlignment="1">
      <alignment horizontal="right" vertical="center"/>
    </xf>
    <xf numFmtId="0" fontId="2" fillId="10" borderId="11" xfId="0" applyFont="1" applyFill="1" applyBorder="1" applyAlignment="1">
      <alignment horizontal="right" vertical="center"/>
    </xf>
    <xf numFmtId="164" fontId="11" fillId="0" borderId="11" xfId="0" applyNumberFormat="1" applyFont="1" applyFill="1" applyBorder="1" applyAlignment="1">
      <alignment horizontal="right" vertical="center"/>
    </xf>
    <xf numFmtId="164" fontId="2" fillId="6" borderId="11" xfId="1" applyNumberFormat="1" applyFont="1" applyFill="1" applyBorder="1" applyAlignment="1">
      <alignment horizontal="right"/>
    </xf>
    <xf numFmtId="3" fontId="2" fillId="6" borderId="11" xfId="0" applyNumberFormat="1" applyFont="1" applyFill="1" applyBorder="1"/>
    <xf numFmtId="3" fontId="16" fillId="6" borderId="11" xfId="0" applyNumberFormat="1" applyFont="1" applyFill="1" applyBorder="1"/>
    <xf numFmtId="3" fontId="2" fillId="11" borderId="11" xfId="0" applyNumberFormat="1" applyFont="1" applyFill="1" applyBorder="1" applyAlignment="1">
      <alignment horizontal="right" vertical="center"/>
    </xf>
    <xf numFmtId="164" fontId="8" fillId="0" borderId="11" xfId="1" applyNumberFormat="1" applyFont="1" applyFill="1" applyBorder="1" applyAlignment="1">
      <alignment horizontal="right" vertical="center"/>
    </xf>
    <xf numFmtId="164" fontId="2" fillId="0" borderId="11" xfId="1" applyNumberFormat="1" applyFont="1" applyFill="1" applyBorder="1" applyAlignment="1">
      <alignment horizontal="right" vertical="center"/>
    </xf>
    <xf numFmtId="3" fontId="13" fillId="0" borderId="11" xfId="1" applyNumberFormat="1" applyFont="1" applyFill="1" applyBorder="1" applyAlignment="1">
      <alignment horizontal="right" vertical="center"/>
    </xf>
    <xf numFmtId="0" fontId="16" fillId="6" borderId="1" xfId="0" applyFont="1" applyFill="1" applyBorder="1"/>
    <xf numFmtId="3" fontId="16" fillId="7" borderId="19" xfId="0" applyNumberFormat="1" applyFont="1" applyFill="1" applyBorder="1" applyAlignment="1">
      <alignment horizontal="center" vertical="center"/>
    </xf>
    <xf numFmtId="3" fontId="16" fillId="8" borderId="19" xfId="0" applyNumberFormat="1" applyFont="1" applyFill="1" applyBorder="1" applyAlignment="1">
      <alignment horizontal="center" vertical="center"/>
    </xf>
    <xf numFmtId="3" fontId="15" fillId="7" borderId="19" xfId="0" applyNumberFormat="1" applyFont="1" applyFill="1" applyBorder="1" applyAlignment="1">
      <alignment horizontal="center" vertical="center" wrapText="1"/>
    </xf>
    <xf numFmtId="3" fontId="15" fillId="8" borderId="19" xfId="0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right" vertical="center"/>
    </xf>
    <xf numFmtId="3" fontId="22" fillId="6" borderId="1" xfId="0" applyNumberFormat="1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164" fontId="16" fillId="6" borderId="1" xfId="1" applyNumberFormat="1" applyFont="1" applyFill="1" applyBorder="1" applyAlignment="1">
      <alignment vertical="center"/>
    </xf>
    <xf numFmtId="3" fontId="16" fillId="14" borderId="1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vertical="center"/>
    </xf>
    <xf numFmtId="3" fontId="15" fillId="15" borderId="19" xfId="0" applyNumberFormat="1" applyFont="1" applyFill="1" applyBorder="1" applyAlignment="1">
      <alignment horizontal="center" wrapText="1"/>
    </xf>
    <xf numFmtId="3" fontId="15" fillId="7" borderId="19" xfId="0" applyNumberFormat="1" applyFont="1" applyFill="1" applyBorder="1" applyAlignment="1">
      <alignment horizontal="center" wrapText="1"/>
    </xf>
    <xf numFmtId="3" fontId="0" fillId="0" borderId="0" xfId="0" applyNumberFormat="1"/>
    <xf numFmtId="0" fontId="15" fillId="0" borderId="20" xfId="0" applyNumberFormat="1" applyFont="1" applyBorder="1" applyAlignment="1">
      <alignment horizontal="justify" vertical="center" wrapText="1"/>
    </xf>
    <xf numFmtId="0" fontId="15" fillId="0" borderId="19" xfId="0" applyNumberFormat="1" applyFont="1" applyBorder="1" applyAlignment="1">
      <alignment horizontal="center" wrapText="1"/>
    </xf>
    <xf numFmtId="0" fontId="15" fillId="0" borderId="19" xfId="0" applyNumberFormat="1" applyFont="1" applyBorder="1" applyAlignment="1">
      <alignment horizontal="center" vertical="center" wrapText="1"/>
    </xf>
    <xf numFmtId="164" fontId="2" fillId="6" borderId="11" xfId="1" applyNumberFormat="1" applyFont="1" applyFill="1" applyBorder="1" applyAlignment="1">
      <alignment horizontal="right" vertical="center" wrapText="1"/>
    </xf>
    <xf numFmtId="0" fontId="2" fillId="6" borderId="24" xfId="0" applyFont="1" applyFill="1" applyBorder="1" applyAlignment="1">
      <alignment horizontal="left" vertical="center"/>
    </xf>
    <xf numFmtId="3" fontId="2" fillId="6" borderId="24" xfId="0" applyNumberFormat="1" applyFont="1" applyFill="1" applyBorder="1" applyAlignment="1">
      <alignment horizontal="right" vertical="center"/>
    </xf>
    <xf numFmtId="3" fontId="16" fillId="6" borderId="25" xfId="0" applyNumberFormat="1" applyFont="1" applyFill="1" applyBorder="1" applyAlignment="1">
      <alignment horizontal="right"/>
    </xf>
    <xf numFmtId="0" fontId="2" fillId="6" borderId="26" xfId="0" applyFont="1" applyFill="1" applyBorder="1" applyAlignment="1">
      <alignment horizontal="left" vertical="center"/>
    </xf>
    <xf numFmtId="3" fontId="2" fillId="6" borderId="26" xfId="0" applyNumberFormat="1" applyFont="1" applyFill="1" applyBorder="1" applyAlignment="1">
      <alignment horizontal="right" vertical="center"/>
    </xf>
    <xf numFmtId="3" fontId="2" fillId="6" borderId="27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65" fontId="2" fillId="2" borderId="8" xfId="0" applyNumberFormat="1" applyFont="1" applyFill="1" applyBorder="1" applyAlignment="1">
      <alignment horizontal="left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6" fillId="2" borderId="0" xfId="0" applyNumberFormat="1" applyFont="1" applyFill="1" applyBorder="1" applyAlignment="1">
      <alignment vertical="center"/>
    </xf>
    <xf numFmtId="165" fontId="13" fillId="2" borderId="0" xfId="0" applyNumberFormat="1" applyFont="1" applyFill="1" applyBorder="1" applyAlignment="1">
      <alignment vertical="center"/>
    </xf>
    <xf numFmtId="165" fontId="8" fillId="13" borderId="0" xfId="0" applyNumberFormat="1" applyFont="1" applyFill="1" applyBorder="1" applyAlignment="1">
      <alignment vertical="center"/>
    </xf>
    <xf numFmtId="165" fontId="6" fillId="13" borderId="0" xfId="0" applyNumberFormat="1" applyFont="1" applyFill="1" applyBorder="1" applyAlignment="1">
      <alignment vertical="center"/>
    </xf>
    <xf numFmtId="165" fontId="2" fillId="13" borderId="0" xfId="0" applyNumberFormat="1" applyFont="1" applyFill="1" applyBorder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65" fontId="2" fillId="13" borderId="0" xfId="0" applyNumberFormat="1" applyFont="1" applyFill="1" applyBorder="1" applyAlignment="1">
      <alignment horizontal="center" vertical="center"/>
    </xf>
    <xf numFmtId="165" fontId="8" fillId="13" borderId="0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165" fontId="2" fillId="2" borderId="0" xfId="8" applyNumberFormat="1" applyFont="1" applyFill="1" applyAlignment="1">
      <alignment horizontal="center" vertical="center"/>
    </xf>
    <xf numFmtId="165" fontId="11" fillId="2" borderId="0" xfId="8" applyNumberFormat="1" applyFont="1" applyFill="1" applyAlignment="1">
      <alignment horizontal="center" vertical="center"/>
    </xf>
    <xf numFmtId="0" fontId="0" fillId="13" borderId="0" xfId="0" applyFill="1"/>
    <xf numFmtId="3" fontId="0" fillId="13" borderId="0" xfId="0" applyNumberFormat="1" applyFill="1"/>
    <xf numFmtId="3" fontId="2" fillId="13" borderId="1" xfId="0" applyNumberFormat="1" applyFont="1" applyFill="1" applyBorder="1" applyAlignment="1">
      <alignment horizontal="right" vertical="center"/>
    </xf>
    <xf numFmtId="3" fontId="2" fillId="13" borderId="0" xfId="0" applyNumberFormat="1" applyFont="1" applyFill="1" applyBorder="1" applyAlignment="1">
      <alignment horizontal="right" vertical="center"/>
    </xf>
    <xf numFmtId="0" fontId="15" fillId="0" borderId="19" xfId="0" applyFont="1" applyBorder="1" applyAlignment="1">
      <alignment horizontal="left" vertical="center" wrapText="1"/>
    </xf>
    <xf numFmtId="0" fontId="15" fillId="0" borderId="19" xfId="0" applyNumberFormat="1" applyFont="1" applyBorder="1" applyAlignment="1">
      <alignment horizontal="left" vertical="center" wrapText="1"/>
    </xf>
    <xf numFmtId="43" fontId="3" fillId="2" borderId="8" xfId="1" applyFont="1" applyFill="1" applyBorder="1" applyAlignment="1">
      <alignment horizontal="left" vertical="center"/>
    </xf>
    <xf numFmtId="43" fontId="3" fillId="2" borderId="0" xfId="1" applyFont="1" applyFill="1" applyAlignment="1">
      <alignment vertical="center"/>
    </xf>
    <xf numFmtId="43" fontId="3" fillId="2" borderId="0" xfId="1" applyFont="1" applyFill="1" applyAlignment="1">
      <alignment horizontal="right" vertical="center"/>
    </xf>
    <xf numFmtId="43" fontId="3" fillId="2" borderId="0" xfId="1" applyFont="1" applyFill="1" applyAlignment="1">
      <alignment horizontal="center" vertical="center"/>
    </xf>
    <xf numFmtId="43" fontId="3" fillId="2" borderId="0" xfId="1" applyFont="1" applyFill="1" applyBorder="1" applyAlignment="1">
      <alignment vertical="center"/>
    </xf>
    <xf numFmtId="43" fontId="3" fillId="13" borderId="0" xfId="1" applyFont="1" applyFill="1" applyBorder="1" applyAlignment="1">
      <alignment vertical="center"/>
    </xf>
    <xf numFmtId="165" fontId="3" fillId="2" borderId="8" xfId="8" applyNumberFormat="1" applyFont="1" applyFill="1" applyBorder="1" applyAlignment="1">
      <alignment horizontal="left" vertical="center"/>
    </xf>
    <xf numFmtId="165" fontId="3" fillId="2" borderId="0" xfId="8" applyNumberFormat="1" applyFont="1" applyFill="1" applyAlignment="1">
      <alignment vertical="center"/>
    </xf>
    <xf numFmtId="165" fontId="3" fillId="2" borderId="0" xfId="8" applyNumberFormat="1" applyFont="1" applyFill="1" applyAlignment="1">
      <alignment horizontal="right" vertical="center"/>
    </xf>
    <xf numFmtId="165" fontId="3" fillId="2" borderId="0" xfId="8" applyNumberFormat="1" applyFont="1" applyFill="1" applyAlignment="1">
      <alignment horizontal="center" vertical="center"/>
    </xf>
    <xf numFmtId="165" fontId="3" fillId="2" borderId="0" xfId="8" applyNumberFormat="1" applyFont="1" applyFill="1" applyBorder="1" applyAlignment="1">
      <alignment vertical="center"/>
    </xf>
    <xf numFmtId="165" fontId="3" fillId="13" borderId="0" xfId="8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3" fontId="25" fillId="0" borderId="0" xfId="0" applyNumberFormat="1" applyFont="1"/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left" vertical="center"/>
    </xf>
    <xf numFmtId="0" fontId="20" fillId="9" borderId="22" xfId="0" applyFont="1" applyFill="1" applyBorder="1" applyAlignment="1">
      <alignment horizontal="left" vertical="center"/>
    </xf>
    <xf numFmtId="0" fontId="20" fillId="9" borderId="23" xfId="0" applyFont="1" applyFill="1" applyBorder="1" applyAlignment="1">
      <alignment horizontal="left" vertical="center"/>
    </xf>
    <xf numFmtId="0" fontId="20" fillId="9" borderId="21" xfId="0" applyFont="1" applyFill="1" applyBorder="1" applyAlignment="1">
      <alignment horizontal="justify" vertical="center"/>
    </xf>
    <xf numFmtId="0" fontId="20" fillId="9" borderId="22" xfId="0" applyFont="1" applyFill="1" applyBorder="1" applyAlignment="1">
      <alignment horizontal="justify" vertical="center"/>
    </xf>
    <xf numFmtId="0" fontId="20" fillId="9" borderId="23" xfId="0" applyFont="1" applyFill="1" applyBorder="1" applyAlignment="1">
      <alignment horizontal="justify" vertical="center"/>
    </xf>
  </cellXfs>
  <cellStyles count="9">
    <cellStyle name="Comma" xfId="1" builtinId="3"/>
    <cellStyle name="Comma 2" xfId="6" xr:uid="{00000000-0005-0000-0000-000001000000}"/>
    <cellStyle name="Comma 3" xfId="7" xr:uid="{00000000-0005-0000-0000-000002000000}"/>
    <cellStyle name="Comma 4" xfId="5" xr:uid="{00000000-0005-0000-0000-000003000000}"/>
    <cellStyle name="Normal" xfId="0" builtinId="0"/>
    <cellStyle name="Normal 2" xfId="3" xr:uid="{00000000-0005-0000-0000-000005000000}"/>
    <cellStyle name="Normal 3" xfId="2" xr:uid="{00000000-0005-0000-0000-000006000000}"/>
    <cellStyle name="Normal 4" xfId="4" xr:uid="{00000000-0005-0000-0000-000007000000}"/>
    <cellStyle name="Percent" xfId="8" builtinId="5"/>
  </cellStyles>
  <dxfs count="0"/>
  <tableStyles count="0" defaultTableStyle="TableStyleMedium9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4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6" sqref="B136"/>
    </sheetView>
  </sheetViews>
  <sheetFormatPr defaultRowHeight="14.4" x14ac:dyDescent="0.3"/>
  <cols>
    <col min="1" max="1" width="26.5546875" customWidth="1"/>
    <col min="2" max="2" width="9" style="108" bestFit="1" customWidth="1"/>
    <col min="3" max="8" width="9" bestFit="1" customWidth="1"/>
    <col min="9" max="11" width="9.88671875" bestFit="1" customWidth="1"/>
    <col min="12" max="16" width="13.109375" bestFit="1" customWidth="1"/>
    <col min="17" max="23" width="12.109375" bestFit="1" customWidth="1"/>
    <col min="24" max="28" width="9.88671875" bestFit="1" customWidth="1"/>
    <col min="29" max="33" width="9" bestFit="1" customWidth="1"/>
    <col min="34" max="39" width="7.6640625" bestFit="1" customWidth="1"/>
    <col min="40" max="72" width="9.109375" style="221"/>
  </cols>
  <sheetData>
    <row r="1" spans="1:91" s="4" customFormat="1" ht="13.8" thickBot="1" x14ac:dyDescent="0.3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4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spans="1:91" s="110" customFormat="1" ht="10.8" thickBot="1" x14ac:dyDescent="0.35">
      <c r="A2" s="1"/>
      <c r="B2" s="223">
        <v>2010</v>
      </c>
      <c r="C2" s="1">
        <v>2009</v>
      </c>
      <c r="D2" s="1">
        <v>2008</v>
      </c>
      <c r="E2" s="1">
        <v>2007</v>
      </c>
      <c r="F2" s="1">
        <v>2006</v>
      </c>
      <c r="G2" s="1">
        <v>2005</v>
      </c>
      <c r="H2" s="1">
        <v>2004</v>
      </c>
      <c r="I2" s="1">
        <v>2003</v>
      </c>
      <c r="J2" s="1" t="s">
        <v>1</v>
      </c>
      <c r="K2" s="1" t="s">
        <v>2</v>
      </c>
      <c r="L2" s="1" t="s">
        <v>3</v>
      </c>
      <c r="M2" s="1">
        <v>1999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143</v>
      </c>
      <c r="X2" s="1" t="s">
        <v>144</v>
      </c>
      <c r="Y2" s="1" t="s">
        <v>145</v>
      </c>
      <c r="Z2" s="1" t="s">
        <v>146</v>
      </c>
      <c r="AA2" s="1" t="s">
        <v>147</v>
      </c>
      <c r="AB2" s="1" t="s">
        <v>148</v>
      </c>
      <c r="AC2" s="1" t="s">
        <v>149</v>
      </c>
      <c r="AD2" s="1" t="s">
        <v>150</v>
      </c>
      <c r="AE2" s="1" t="s">
        <v>151</v>
      </c>
      <c r="AF2" s="1" t="s">
        <v>152</v>
      </c>
      <c r="AG2" s="1">
        <v>1979</v>
      </c>
      <c r="AH2" s="146">
        <v>1978</v>
      </c>
      <c r="AI2" s="146">
        <v>1977</v>
      </c>
      <c r="AJ2" s="146">
        <v>1976</v>
      </c>
      <c r="AK2" s="146">
        <v>1975</v>
      </c>
      <c r="AL2" s="146">
        <v>1974</v>
      </c>
      <c r="AM2" s="182">
        <v>1973</v>
      </c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</row>
    <row r="3" spans="1:91" s="4" customFormat="1" ht="13.8" thickBot="1" x14ac:dyDescent="0.35">
      <c r="A3" s="154" t="s">
        <v>13</v>
      </c>
      <c r="B3" s="224"/>
      <c r="C3" s="155"/>
      <c r="D3" s="155"/>
      <c r="E3" s="156"/>
      <c r="F3" s="156"/>
      <c r="G3" s="156"/>
      <c r="H3" s="156"/>
      <c r="I3" s="157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83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</row>
    <row r="4" spans="1:91" s="12" customFormat="1" ht="13.8" thickBot="1" x14ac:dyDescent="0.35">
      <c r="A4" s="6" t="s">
        <v>14</v>
      </c>
      <c r="B4" s="225"/>
      <c r="C4" s="7"/>
      <c r="D4" s="7"/>
      <c r="E4" s="8"/>
      <c r="F4" s="8"/>
      <c r="G4" s="8"/>
      <c r="H4" s="9"/>
      <c r="I4" s="1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48"/>
      <c r="X4" s="148"/>
      <c r="Y4" s="148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8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91" s="4" customFormat="1" ht="13.8" thickBot="1" x14ac:dyDescent="0.35">
      <c r="A5" s="111" t="s">
        <v>15</v>
      </c>
      <c r="B5" s="226">
        <v>2514309</v>
      </c>
      <c r="C5" s="112">
        <v>2152462</v>
      </c>
      <c r="D5" s="112">
        <v>2492107</v>
      </c>
      <c r="E5" s="112">
        <v>2495522</v>
      </c>
      <c r="F5" s="113">
        <v>2302399</v>
      </c>
      <c r="G5" s="113">
        <v>2140223</v>
      </c>
      <c r="H5" s="113">
        <v>1982488</v>
      </c>
      <c r="I5" s="113">
        <v>1791568</v>
      </c>
      <c r="J5" s="113">
        <v>1558786</v>
      </c>
      <c r="K5" s="113">
        <v>1197142</v>
      </c>
      <c r="L5" s="113">
        <v>1230020</v>
      </c>
      <c r="M5" s="113">
        <v>1102092</v>
      </c>
      <c r="N5" s="113">
        <v>865009</v>
      </c>
      <c r="O5" s="113">
        <v>742932</v>
      </c>
      <c r="P5" s="113">
        <v>630035</v>
      </c>
      <c r="Q5" s="113">
        <v>520989</v>
      </c>
      <c r="R5" s="113">
        <v>521777</v>
      </c>
      <c r="S5" s="113">
        <v>459464</v>
      </c>
      <c r="T5" s="113">
        <v>449265</v>
      </c>
      <c r="U5" s="113">
        <v>399553</v>
      </c>
      <c r="V5" s="113">
        <v>383244</v>
      </c>
      <c r="W5" s="162">
        <v>334296</v>
      </c>
      <c r="X5" s="162">
        <v>337324</v>
      </c>
      <c r="Y5" s="162">
        <v>293821</v>
      </c>
      <c r="Z5" s="113">
        <v>222781</v>
      </c>
      <c r="AA5" s="113">
        <v>178175</v>
      </c>
      <c r="AB5" s="113">
        <v>151551</v>
      </c>
      <c r="AC5" s="113">
        <v>136178</v>
      </c>
      <c r="AD5" s="113">
        <v>89296</v>
      </c>
      <c r="AE5" s="113">
        <v>98342</v>
      </c>
      <c r="AF5" s="113">
        <v>124644</v>
      </c>
      <c r="AG5" s="163"/>
      <c r="AH5" s="163"/>
      <c r="AI5" s="163"/>
      <c r="AJ5" s="163"/>
      <c r="AK5" s="163"/>
      <c r="AL5" s="163"/>
      <c r="AM5" s="185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</row>
    <row r="6" spans="1:91" s="4" customFormat="1" ht="13.8" thickBot="1" x14ac:dyDescent="0.35">
      <c r="A6" s="111" t="s">
        <v>163</v>
      </c>
      <c r="B6" s="226">
        <v>0</v>
      </c>
      <c r="C6" s="112">
        <v>0</v>
      </c>
      <c r="D6" s="112">
        <v>0</v>
      </c>
      <c r="E6" s="112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3">
        <v>0</v>
      </c>
      <c r="R6" s="113">
        <v>0</v>
      </c>
      <c r="S6" s="113">
        <v>0</v>
      </c>
      <c r="T6" s="113">
        <v>0</v>
      </c>
      <c r="U6" s="113">
        <v>0</v>
      </c>
      <c r="V6" s="113">
        <v>0</v>
      </c>
      <c r="W6" s="162">
        <v>0</v>
      </c>
      <c r="X6" s="162">
        <v>0</v>
      </c>
      <c r="Y6" s="162">
        <v>0</v>
      </c>
      <c r="Z6" s="113">
        <v>0</v>
      </c>
      <c r="AA6" s="113">
        <v>0</v>
      </c>
      <c r="AB6" s="113">
        <v>0</v>
      </c>
      <c r="AC6" s="113">
        <v>0</v>
      </c>
      <c r="AD6" s="113">
        <v>0</v>
      </c>
      <c r="AE6" s="113">
        <v>0</v>
      </c>
      <c r="AF6" s="113">
        <v>0</v>
      </c>
      <c r="AG6" s="163">
        <v>0</v>
      </c>
      <c r="AH6" s="163">
        <v>0</v>
      </c>
      <c r="AI6" s="163">
        <v>0</v>
      </c>
      <c r="AJ6" s="163">
        <v>0</v>
      </c>
      <c r="AK6" s="163">
        <v>0</v>
      </c>
      <c r="AL6" s="163">
        <v>0</v>
      </c>
      <c r="AM6" s="185">
        <v>0</v>
      </c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2"/>
      <c r="BH6" s="212"/>
      <c r="BI6" s="212"/>
      <c r="BJ6" s="212"/>
      <c r="BK6" s="212"/>
      <c r="BL6" s="212"/>
      <c r="BM6" s="212"/>
      <c r="BN6" s="212"/>
      <c r="BO6" s="212"/>
      <c r="BP6" s="212"/>
      <c r="BQ6" s="212"/>
      <c r="BR6" s="212"/>
      <c r="BS6" s="212"/>
      <c r="BT6" s="212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</row>
    <row r="7" spans="1:91" s="4" customFormat="1" ht="13.8" thickBot="1" x14ac:dyDescent="0.35">
      <c r="A7" s="111" t="s">
        <v>16</v>
      </c>
      <c r="B7" s="227">
        <v>343366.3</v>
      </c>
      <c r="C7" s="113">
        <v>265222.5</v>
      </c>
      <c r="D7" s="114">
        <v>181894</v>
      </c>
      <c r="E7" s="112">
        <v>16703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>
        <v>0</v>
      </c>
      <c r="Z7" s="114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64"/>
      <c r="AH7" s="163"/>
      <c r="AI7" s="163"/>
      <c r="AJ7" s="163"/>
      <c r="AK7" s="163"/>
      <c r="AL7" s="163"/>
      <c r="AM7" s="185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1"/>
    </row>
    <row r="8" spans="1:91" s="11" customFormat="1" ht="13.8" thickBot="1" x14ac:dyDescent="0.35">
      <c r="A8" s="6" t="s">
        <v>17</v>
      </c>
      <c r="B8" s="228">
        <f t="shared" ref="B8" si="0">SUM(B5:B7)</f>
        <v>2857675.3</v>
      </c>
      <c r="C8" s="13">
        <f t="shared" ref="C8" si="1">SUM(C5:C7)</f>
        <v>2417684.5</v>
      </c>
      <c r="D8" s="13">
        <f>SUM(D5:D7)</f>
        <v>2674001</v>
      </c>
      <c r="E8" s="13">
        <f t="shared" ref="E8:V8" si="2">SUM(E5:E7)</f>
        <v>2512225</v>
      </c>
      <c r="F8" s="13">
        <f t="shared" si="2"/>
        <v>2302399</v>
      </c>
      <c r="G8" s="13">
        <f t="shared" si="2"/>
        <v>2140223</v>
      </c>
      <c r="H8" s="13">
        <f t="shared" si="2"/>
        <v>1982488</v>
      </c>
      <c r="I8" s="13">
        <f t="shared" si="2"/>
        <v>1791568</v>
      </c>
      <c r="J8" s="13">
        <f t="shared" si="2"/>
        <v>1558786</v>
      </c>
      <c r="K8" s="13">
        <f t="shared" si="2"/>
        <v>1197142</v>
      </c>
      <c r="L8" s="13">
        <f t="shared" si="2"/>
        <v>1230020</v>
      </c>
      <c r="M8" s="13">
        <f t="shared" si="2"/>
        <v>1102092</v>
      </c>
      <c r="N8" s="13">
        <f t="shared" si="2"/>
        <v>865009</v>
      </c>
      <c r="O8" s="13">
        <f t="shared" si="2"/>
        <v>742932</v>
      </c>
      <c r="P8" s="13">
        <f t="shared" si="2"/>
        <v>630035</v>
      </c>
      <c r="Q8" s="13">
        <f t="shared" si="2"/>
        <v>520989</v>
      </c>
      <c r="R8" s="13">
        <f t="shared" si="2"/>
        <v>521777</v>
      </c>
      <c r="S8" s="13">
        <f t="shared" si="2"/>
        <v>459464</v>
      </c>
      <c r="T8" s="13">
        <f t="shared" si="2"/>
        <v>449265</v>
      </c>
      <c r="U8" s="13">
        <f t="shared" si="2"/>
        <v>399553</v>
      </c>
      <c r="V8" s="13">
        <f t="shared" si="2"/>
        <v>383244</v>
      </c>
      <c r="W8" s="147">
        <f t="shared" ref="W8:AF8" si="3">SUM(W5:W5)</f>
        <v>334296</v>
      </c>
      <c r="X8" s="147">
        <f t="shared" si="3"/>
        <v>337324</v>
      </c>
      <c r="Y8" s="147">
        <f t="shared" si="3"/>
        <v>293821</v>
      </c>
      <c r="Z8" s="147">
        <f t="shared" si="3"/>
        <v>222781</v>
      </c>
      <c r="AA8" s="147">
        <f t="shared" si="3"/>
        <v>178175</v>
      </c>
      <c r="AB8" s="147">
        <f t="shared" si="3"/>
        <v>151551</v>
      </c>
      <c r="AC8" s="147">
        <f t="shared" si="3"/>
        <v>136178</v>
      </c>
      <c r="AD8" s="147">
        <f t="shared" si="3"/>
        <v>89296</v>
      </c>
      <c r="AE8" s="147">
        <f t="shared" si="3"/>
        <v>98342</v>
      </c>
      <c r="AF8" s="147">
        <f t="shared" si="3"/>
        <v>124644</v>
      </c>
      <c r="AG8" s="149"/>
      <c r="AH8" s="149"/>
      <c r="AI8" s="149"/>
      <c r="AJ8" s="149"/>
      <c r="AK8" s="149"/>
      <c r="AL8" s="149"/>
      <c r="AM8" s="186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</row>
    <row r="9" spans="1:91" s="18" customFormat="1" ht="13.8" thickBot="1" x14ac:dyDescent="0.35">
      <c r="A9" s="14" t="s">
        <v>18</v>
      </c>
      <c r="B9" s="22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9"/>
      <c r="AH9" s="149"/>
      <c r="AI9" s="149"/>
      <c r="AJ9" s="149"/>
      <c r="AK9" s="149"/>
      <c r="AL9" s="149"/>
      <c r="AM9" s="186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</row>
    <row r="10" spans="1:91" s="21" customFormat="1" ht="13.8" thickBot="1" x14ac:dyDescent="0.35">
      <c r="A10" s="115" t="s">
        <v>19</v>
      </c>
      <c r="B10" s="230">
        <v>0</v>
      </c>
      <c r="C10" s="117">
        <v>0</v>
      </c>
      <c r="D10" s="117">
        <v>0</v>
      </c>
      <c r="E10" s="117">
        <v>0</v>
      </c>
      <c r="F10" s="117">
        <v>0</v>
      </c>
      <c r="G10" s="117"/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1208</v>
      </c>
      <c r="Q10" s="117">
        <v>1649</v>
      </c>
      <c r="R10" s="117">
        <v>2611</v>
      </c>
      <c r="S10" s="117">
        <v>2640</v>
      </c>
      <c r="T10" s="117">
        <v>4022</v>
      </c>
      <c r="U10" s="117">
        <v>5435</v>
      </c>
      <c r="V10" s="117">
        <v>6160</v>
      </c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9"/>
      <c r="AH10" s="119"/>
      <c r="AI10" s="119"/>
      <c r="AJ10" s="119"/>
      <c r="AK10" s="119"/>
      <c r="AL10" s="119"/>
      <c r="AM10" s="187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</row>
    <row r="11" spans="1:91" s="21" customFormat="1" ht="13.8" thickBot="1" x14ac:dyDescent="0.35">
      <c r="A11" s="115" t="s">
        <v>20</v>
      </c>
      <c r="B11" s="231">
        <v>0</v>
      </c>
      <c r="C11" s="118">
        <v>2</v>
      </c>
      <c r="D11" s="118">
        <v>39</v>
      </c>
      <c r="E11" s="117">
        <v>0</v>
      </c>
      <c r="F11" s="117">
        <v>0</v>
      </c>
      <c r="G11" s="117">
        <v>8</v>
      </c>
      <c r="H11" s="117">
        <v>17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7">
        <v>0</v>
      </c>
      <c r="V11" s="117">
        <v>0</v>
      </c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9"/>
      <c r="AH11" s="119"/>
      <c r="AI11" s="119"/>
      <c r="AJ11" s="119"/>
      <c r="AK11" s="119"/>
      <c r="AL11" s="119"/>
      <c r="AM11" s="187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2"/>
      <c r="BT11" s="212"/>
    </row>
    <row r="12" spans="1:91" s="21" customFormat="1" ht="13.8" thickBot="1" x14ac:dyDescent="0.35">
      <c r="A12" s="115" t="s">
        <v>21</v>
      </c>
      <c r="B12" s="232">
        <v>135364</v>
      </c>
      <c r="C12" s="116">
        <v>110952</v>
      </c>
      <c r="D12" s="116">
        <v>110423</v>
      </c>
      <c r="E12" s="116">
        <v>120324</v>
      </c>
      <c r="F12" s="116">
        <v>123711</v>
      </c>
      <c r="G12" s="116">
        <v>75101</v>
      </c>
      <c r="H12" s="116">
        <v>39202</v>
      </c>
      <c r="I12" s="116">
        <v>46332</v>
      </c>
      <c r="J12" s="120">
        <v>53142</v>
      </c>
      <c r="K12" s="117">
        <v>26016</v>
      </c>
      <c r="L12" s="117">
        <v>26822</v>
      </c>
      <c r="M12" s="117">
        <v>20744</v>
      </c>
      <c r="N12" s="117">
        <v>13701</v>
      </c>
      <c r="O12" s="117">
        <v>14796</v>
      </c>
      <c r="P12" s="117">
        <v>826</v>
      </c>
      <c r="Q12" s="117">
        <v>849</v>
      </c>
      <c r="R12" s="117">
        <v>2328</v>
      </c>
      <c r="S12" s="117">
        <v>12049</v>
      </c>
      <c r="T12" s="117">
        <v>19296</v>
      </c>
      <c r="U12" s="117">
        <v>12942</v>
      </c>
      <c r="V12" s="117">
        <v>8145</v>
      </c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9"/>
      <c r="AH12" s="119"/>
      <c r="AI12" s="119"/>
      <c r="AJ12" s="119"/>
      <c r="AK12" s="119"/>
      <c r="AL12" s="119"/>
      <c r="AM12" s="187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2"/>
      <c r="BN12" s="212"/>
      <c r="BO12" s="212"/>
      <c r="BP12" s="212"/>
      <c r="BQ12" s="212"/>
      <c r="BR12" s="212"/>
      <c r="BS12" s="212"/>
      <c r="BT12" s="212"/>
    </row>
    <row r="13" spans="1:91" s="21" customFormat="1" ht="13.8" thickBot="1" x14ac:dyDescent="0.35">
      <c r="A13" s="115" t="s">
        <v>22</v>
      </c>
      <c r="B13" s="232">
        <v>4</v>
      </c>
      <c r="C13" s="116">
        <v>3</v>
      </c>
      <c r="D13" s="116">
        <v>0</v>
      </c>
      <c r="E13" s="116">
        <v>4</v>
      </c>
      <c r="F13" s="116">
        <v>45</v>
      </c>
      <c r="G13" s="116">
        <v>0</v>
      </c>
      <c r="H13" s="116">
        <v>16</v>
      </c>
      <c r="I13" s="116">
        <v>36</v>
      </c>
      <c r="J13" s="117">
        <v>33</v>
      </c>
      <c r="K13" s="115">
        <v>0</v>
      </c>
      <c r="L13" s="117">
        <v>161</v>
      </c>
      <c r="M13" s="117">
        <v>0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19"/>
      <c r="AI13" s="119"/>
      <c r="AJ13" s="119"/>
      <c r="AK13" s="119"/>
      <c r="AL13" s="119"/>
      <c r="AM13" s="187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2"/>
      <c r="BI13" s="212"/>
      <c r="BJ13" s="212"/>
      <c r="BK13" s="212"/>
      <c r="BL13" s="212"/>
      <c r="BM13" s="212"/>
      <c r="BN13" s="212"/>
      <c r="BO13" s="212"/>
      <c r="BP13" s="212"/>
      <c r="BQ13" s="212"/>
      <c r="BR13" s="212"/>
      <c r="BS13" s="212"/>
      <c r="BT13" s="212"/>
    </row>
    <row r="14" spans="1:91" s="21" customFormat="1" ht="13.8" thickBot="1" x14ac:dyDescent="0.35">
      <c r="A14" s="115" t="s">
        <v>23</v>
      </c>
      <c r="B14" s="232">
        <v>796023</v>
      </c>
      <c r="C14" s="116">
        <v>585449</v>
      </c>
      <c r="D14" s="116">
        <v>524791</v>
      </c>
      <c r="E14" s="116">
        <v>270240</v>
      </c>
      <c r="F14" s="116">
        <v>160696</v>
      </c>
      <c r="G14" s="116">
        <v>132479</v>
      </c>
      <c r="H14" s="116">
        <v>43445</v>
      </c>
      <c r="I14" s="116">
        <v>1646</v>
      </c>
      <c r="J14" s="117">
        <v>134</v>
      </c>
      <c r="K14" s="115">
        <v>0</v>
      </c>
      <c r="L14" s="117">
        <v>759</v>
      </c>
      <c r="M14" s="117">
        <v>4468</v>
      </c>
      <c r="N14" s="117">
        <v>7167</v>
      </c>
      <c r="O14" s="117">
        <v>8111</v>
      </c>
      <c r="P14" s="117">
        <v>13325</v>
      </c>
      <c r="Q14" s="117">
        <v>55069</v>
      </c>
      <c r="R14" s="117">
        <v>78954</v>
      </c>
      <c r="S14" s="117">
        <v>59610</v>
      </c>
      <c r="T14" s="117">
        <v>44742</v>
      </c>
      <c r="U14" s="117">
        <v>39192</v>
      </c>
      <c r="V14" s="117">
        <v>26159</v>
      </c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19"/>
      <c r="AI14" s="119"/>
      <c r="AJ14" s="119"/>
      <c r="AK14" s="119"/>
      <c r="AL14" s="119"/>
      <c r="AM14" s="187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2"/>
      <c r="BN14" s="212"/>
      <c r="BO14" s="212"/>
      <c r="BP14" s="212"/>
      <c r="BQ14" s="212"/>
      <c r="BR14" s="212"/>
      <c r="BS14" s="212"/>
      <c r="BT14" s="212"/>
    </row>
    <row r="15" spans="1:91" s="21" customFormat="1" ht="13.8" thickBot="1" x14ac:dyDescent="0.35">
      <c r="A15" s="115" t="s">
        <v>24</v>
      </c>
      <c r="B15" s="232">
        <v>1511378</v>
      </c>
      <c r="C15" s="116">
        <v>1110350</v>
      </c>
      <c r="D15" s="116">
        <v>1409782</v>
      </c>
      <c r="E15" s="116">
        <v>1409614</v>
      </c>
      <c r="F15" s="116">
        <v>1249630</v>
      </c>
      <c r="G15" s="116">
        <v>872569</v>
      </c>
      <c r="H15" s="116">
        <v>830777</v>
      </c>
      <c r="I15" s="116">
        <v>709209</v>
      </c>
      <c r="J15" s="120">
        <v>638597</v>
      </c>
      <c r="K15" s="117">
        <v>458472</v>
      </c>
      <c r="L15" s="117">
        <v>426717</v>
      </c>
      <c r="M15" s="117">
        <v>321893</v>
      </c>
      <c r="N15" s="117">
        <v>276542</v>
      </c>
      <c r="O15" s="117">
        <v>256425</v>
      </c>
      <c r="P15" s="117">
        <v>171998</v>
      </c>
      <c r="Q15" s="117">
        <v>86938</v>
      </c>
      <c r="R15" s="117">
        <v>63809</v>
      </c>
      <c r="S15" s="117">
        <v>50915</v>
      </c>
      <c r="T15" s="117">
        <v>50419</v>
      </c>
      <c r="U15" s="117">
        <v>41895</v>
      </c>
      <c r="V15" s="117">
        <v>32792</v>
      </c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/>
      <c r="AH15" s="119"/>
      <c r="AI15" s="119"/>
      <c r="AJ15" s="119"/>
      <c r="AK15" s="119"/>
      <c r="AL15" s="119"/>
      <c r="AM15" s="187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</row>
    <row r="16" spans="1:91" s="21" customFormat="1" ht="13.8" thickBot="1" x14ac:dyDescent="0.35">
      <c r="A16" s="115" t="s">
        <v>25</v>
      </c>
      <c r="B16" s="232">
        <v>25795</v>
      </c>
      <c r="C16" s="116">
        <v>29322</v>
      </c>
      <c r="D16" s="116">
        <v>27938</v>
      </c>
      <c r="E16" s="116">
        <v>29363</v>
      </c>
      <c r="F16" s="116">
        <v>30111</v>
      </c>
      <c r="G16" s="116">
        <v>17559</v>
      </c>
      <c r="H16" s="116">
        <v>15954</v>
      </c>
      <c r="I16" s="116">
        <v>16394</v>
      </c>
      <c r="J16" s="117">
        <v>12900</v>
      </c>
      <c r="K16" s="117">
        <v>18315</v>
      </c>
      <c r="L16" s="117">
        <v>16811</v>
      </c>
      <c r="M16" s="117">
        <v>15228</v>
      </c>
      <c r="N16" s="117">
        <v>10253</v>
      </c>
      <c r="O16" s="117">
        <v>8932</v>
      </c>
      <c r="P16" s="117">
        <v>14210</v>
      </c>
      <c r="Q16" s="117">
        <v>10190</v>
      </c>
      <c r="R16" s="117">
        <v>5163</v>
      </c>
      <c r="S16" s="117">
        <v>2395</v>
      </c>
      <c r="T16" s="117">
        <v>7779</v>
      </c>
      <c r="U16" s="117">
        <v>3622</v>
      </c>
      <c r="V16" s="117">
        <v>4160</v>
      </c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9"/>
      <c r="AH16" s="119"/>
      <c r="AI16" s="119"/>
      <c r="AJ16" s="119"/>
      <c r="AK16" s="119"/>
      <c r="AL16" s="119"/>
      <c r="AM16" s="187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</row>
    <row r="17" spans="1:91" s="21" customFormat="1" ht="13.8" thickBot="1" x14ac:dyDescent="0.35">
      <c r="A17" s="115" t="s">
        <v>26</v>
      </c>
      <c r="B17" s="231">
        <v>0</v>
      </c>
      <c r="C17" s="117">
        <v>0</v>
      </c>
      <c r="D17" s="118">
        <v>0</v>
      </c>
      <c r="E17" s="117">
        <v>28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  <c r="K17" s="115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173</v>
      </c>
      <c r="T17" s="117">
        <v>6306</v>
      </c>
      <c r="U17" s="117">
        <v>1008</v>
      </c>
      <c r="V17" s="117">
        <v>0</v>
      </c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9"/>
      <c r="AH17" s="119"/>
      <c r="AI17" s="119"/>
      <c r="AJ17" s="119"/>
      <c r="AK17" s="119"/>
      <c r="AL17" s="119"/>
      <c r="AM17" s="187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</row>
    <row r="18" spans="1:91" s="21" customFormat="1" ht="13.8" thickBot="1" x14ac:dyDescent="0.35">
      <c r="A18" s="115" t="s">
        <v>27</v>
      </c>
      <c r="B18" s="232">
        <v>3488</v>
      </c>
      <c r="C18" s="118"/>
      <c r="D18" s="118">
        <v>1102</v>
      </c>
      <c r="E18" s="117">
        <v>80</v>
      </c>
      <c r="F18" s="117">
        <v>0</v>
      </c>
      <c r="G18" s="117"/>
      <c r="H18" s="117"/>
      <c r="I18" s="117"/>
      <c r="J18" s="117"/>
      <c r="K18" s="115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9"/>
      <c r="AH18" s="119"/>
      <c r="AI18" s="119"/>
      <c r="AJ18" s="119"/>
      <c r="AK18" s="119"/>
      <c r="AL18" s="119"/>
      <c r="AM18" s="187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</row>
    <row r="19" spans="1:91" s="21" customFormat="1" ht="13.8" thickBot="1" x14ac:dyDescent="0.35">
      <c r="A19" s="115" t="s">
        <v>28</v>
      </c>
      <c r="B19" s="232">
        <v>5434</v>
      </c>
      <c r="C19" s="116">
        <v>13141</v>
      </c>
      <c r="D19" s="116">
        <v>4714</v>
      </c>
      <c r="E19" s="116">
        <v>734</v>
      </c>
      <c r="F19" s="116">
        <v>0</v>
      </c>
      <c r="G19" s="116">
        <v>922</v>
      </c>
      <c r="H19" s="116">
        <v>0</v>
      </c>
      <c r="I19" s="116">
        <v>1070</v>
      </c>
      <c r="J19" s="117">
        <v>144</v>
      </c>
      <c r="K19" s="117">
        <v>3193</v>
      </c>
      <c r="L19" s="117">
        <v>5413</v>
      </c>
      <c r="M19" s="117">
        <v>7690</v>
      </c>
      <c r="N19" s="117">
        <v>10079</v>
      </c>
      <c r="O19" s="117">
        <v>14549</v>
      </c>
      <c r="P19" s="117">
        <v>16733</v>
      </c>
      <c r="Q19" s="117">
        <v>14310</v>
      </c>
      <c r="R19" s="117">
        <v>10622</v>
      </c>
      <c r="S19" s="117">
        <v>23819</v>
      </c>
      <c r="T19" s="117">
        <v>12405</v>
      </c>
      <c r="U19" s="117">
        <v>16738</v>
      </c>
      <c r="V19" s="117">
        <v>13410</v>
      </c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19"/>
      <c r="AI19" s="119"/>
      <c r="AJ19" s="119"/>
      <c r="AK19" s="119"/>
      <c r="AL19" s="119"/>
      <c r="AM19" s="187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</row>
    <row r="20" spans="1:91" s="21" customFormat="1" ht="13.8" thickBot="1" x14ac:dyDescent="0.35">
      <c r="A20" s="115" t="s">
        <v>29</v>
      </c>
      <c r="B20" s="231">
        <v>0</v>
      </c>
      <c r="C20" s="118">
        <v>0</v>
      </c>
      <c r="D20" s="118">
        <v>0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362</v>
      </c>
      <c r="M20" s="117">
        <v>583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7">
        <v>0</v>
      </c>
      <c r="U20" s="117">
        <v>0</v>
      </c>
      <c r="V20" s="117">
        <v>0</v>
      </c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9"/>
      <c r="AH20" s="119"/>
      <c r="AI20" s="119"/>
      <c r="AJ20" s="119"/>
      <c r="AK20" s="119"/>
      <c r="AL20" s="119"/>
      <c r="AM20" s="187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</row>
    <row r="21" spans="1:91" s="21" customFormat="1" ht="13.8" thickBot="1" x14ac:dyDescent="0.35">
      <c r="A21" s="115" t="s">
        <v>30</v>
      </c>
      <c r="B21" s="231">
        <v>0</v>
      </c>
      <c r="C21" s="118">
        <v>0</v>
      </c>
      <c r="D21" s="118">
        <v>0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16</v>
      </c>
      <c r="R21" s="117">
        <v>224</v>
      </c>
      <c r="S21" s="117">
        <v>469</v>
      </c>
      <c r="T21" s="117">
        <v>79</v>
      </c>
      <c r="U21" s="117">
        <v>74</v>
      </c>
      <c r="V21" s="117">
        <v>0</v>
      </c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9"/>
      <c r="AH21" s="119"/>
      <c r="AI21" s="119"/>
      <c r="AJ21" s="119"/>
      <c r="AK21" s="119"/>
      <c r="AL21" s="119"/>
      <c r="AM21" s="187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</row>
    <row r="22" spans="1:91" s="25" customFormat="1" ht="13.8" thickBot="1" x14ac:dyDescent="0.35">
      <c r="A22" s="23" t="s">
        <v>31</v>
      </c>
      <c r="B22" s="229">
        <f t="shared" ref="B22:E22" si="4">SUM(B10:B21)</f>
        <v>2477486</v>
      </c>
      <c r="C22" s="15">
        <f t="shared" si="4"/>
        <v>1849219</v>
      </c>
      <c r="D22" s="15">
        <f t="shared" si="4"/>
        <v>2078789</v>
      </c>
      <c r="E22" s="24">
        <f t="shared" si="4"/>
        <v>1830387</v>
      </c>
      <c r="F22" s="24">
        <f t="shared" ref="F22:V22" si="5">SUM(F10:F21)</f>
        <v>1564193</v>
      </c>
      <c r="G22" s="24">
        <f t="shared" si="5"/>
        <v>1098638</v>
      </c>
      <c r="H22" s="24">
        <f t="shared" si="5"/>
        <v>929411</v>
      </c>
      <c r="I22" s="24">
        <f t="shared" si="5"/>
        <v>774687</v>
      </c>
      <c r="J22" s="24">
        <f t="shared" si="5"/>
        <v>704950</v>
      </c>
      <c r="K22" s="24">
        <f t="shared" si="5"/>
        <v>505996</v>
      </c>
      <c r="L22" s="24">
        <f t="shared" si="5"/>
        <v>477045</v>
      </c>
      <c r="M22" s="24">
        <f t="shared" si="5"/>
        <v>370606</v>
      </c>
      <c r="N22" s="24">
        <f t="shared" si="5"/>
        <v>317742</v>
      </c>
      <c r="O22" s="24">
        <f t="shared" si="5"/>
        <v>302813</v>
      </c>
      <c r="P22" s="24">
        <f t="shared" si="5"/>
        <v>218300</v>
      </c>
      <c r="Q22" s="24">
        <f t="shared" si="5"/>
        <v>169021</v>
      </c>
      <c r="R22" s="24">
        <f t="shared" si="5"/>
        <v>163711</v>
      </c>
      <c r="S22" s="24">
        <f t="shared" si="5"/>
        <v>152070</v>
      </c>
      <c r="T22" s="24">
        <f t="shared" si="5"/>
        <v>145048</v>
      </c>
      <c r="U22" s="24">
        <f t="shared" si="5"/>
        <v>120906</v>
      </c>
      <c r="V22" s="24">
        <f t="shared" si="5"/>
        <v>90826</v>
      </c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9"/>
      <c r="AH22" s="149"/>
      <c r="AI22" s="149"/>
      <c r="AJ22" s="149"/>
      <c r="AK22" s="149"/>
      <c r="AL22" s="149"/>
      <c r="AM22" s="186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s="32" customFormat="1" ht="13.8" thickBot="1" x14ac:dyDescent="0.35">
      <c r="A23" s="26" t="s">
        <v>32</v>
      </c>
      <c r="B23" s="233"/>
      <c r="C23" s="27"/>
      <c r="D23" s="27"/>
      <c r="E23" s="27"/>
      <c r="F23" s="27"/>
      <c r="G23" s="27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9"/>
      <c r="AH23" s="149"/>
      <c r="AI23" s="149"/>
      <c r="AJ23" s="151"/>
      <c r="AK23" s="151"/>
      <c r="AL23" s="151"/>
      <c r="AM23" s="188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1" s="4" customFormat="1" ht="13.8" thickBot="1" x14ac:dyDescent="0.35">
      <c r="A24" s="81" t="s">
        <v>33</v>
      </c>
      <c r="B24" s="145">
        <v>445814</v>
      </c>
      <c r="C24" s="80">
        <v>467880</v>
      </c>
      <c r="D24" s="80">
        <v>544325</v>
      </c>
      <c r="E24" s="80">
        <v>504844</v>
      </c>
      <c r="F24" s="80">
        <v>485760</v>
      </c>
      <c r="G24" s="80">
        <v>516366</v>
      </c>
      <c r="H24" s="80">
        <v>505417</v>
      </c>
      <c r="I24" s="80">
        <v>486148</v>
      </c>
      <c r="J24" s="80">
        <v>472406</v>
      </c>
      <c r="K24" s="80">
        <v>360614</v>
      </c>
      <c r="L24" s="80">
        <v>424796</v>
      </c>
      <c r="M24" s="75">
        <v>367810</v>
      </c>
      <c r="N24" s="75">
        <v>358480</v>
      </c>
      <c r="O24" s="75">
        <v>341509</v>
      </c>
      <c r="P24" s="75">
        <v>337770</v>
      </c>
      <c r="Q24" s="75">
        <v>345865</v>
      </c>
      <c r="R24" s="75">
        <v>333138</v>
      </c>
      <c r="S24" s="75">
        <v>275758</v>
      </c>
      <c r="T24" s="75">
        <v>262722</v>
      </c>
      <c r="U24" s="75">
        <v>133539</v>
      </c>
      <c r="V24" s="75">
        <v>136279</v>
      </c>
      <c r="W24" s="75">
        <v>256078</v>
      </c>
      <c r="X24" s="75">
        <v>137087</v>
      </c>
      <c r="Y24" s="75">
        <v>81829</v>
      </c>
      <c r="Z24" s="75">
        <v>142710</v>
      </c>
      <c r="AA24" s="75">
        <v>173848</v>
      </c>
      <c r="AB24" s="75">
        <v>184331</v>
      </c>
      <c r="AC24" s="75">
        <v>184331</v>
      </c>
      <c r="AD24" s="75">
        <v>169549</v>
      </c>
      <c r="AE24" s="75">
        <v>169307</v>
      </c>
      <c r="AF24" s="75">
        <v>143853</v>
      </c>
      <c r="AG24" s="78"/>
      <c r="AH24" s="78"/>
      <c r="AI24" s="78"/>
      <c r="AJ24" s="123"/>
      <c r="AK24" s="123"/>
      <c r="AL24" s="123"/>
      <c r="AM24" s="189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</row>
    <row r="25" spans="1:91" s="4" customFormat="1" ht="13.8" thickBot="1" x14ac:dyDescent="0.25">
      <c r="A25" s="275" t="s">
        <v>34</v>
      </c>
      <c r="B25" s="277">
        <v>183214</v>
      </c>
      <c r="C25" s="276">
        <v>157096</v>
      </c>
      <c r="D25" s="82">
        <v>167784</v>
      </c>
      <c r="E25" s="83">
        <v>165429</v>
      </c>
      <c r="F25" s="83">
        <v>144194</v>
      </c>
      <c r="G25" s="83">
        <v>147306</v>
      </c>
      <c r="H25" s="123">
        <v>136164</v>
      </c>
      <c r="I25" s="123">
        <v>144541</v>
      </c>
      <c r="J25" s="75">
        <v>136250</v>
      </c>
      <c r="K25" s="75">
        <v>140140</v>
      </c>
      <c r="L25" s="75">
        <v>132688</v>
      </c>
      <c r="M25" s="75">
        <v>145191</v>
      </c>
      <c r="N25" s="75">
        <v>163855</v>
      </c>
      <c r="O25" s="75">
        <v>156047</v>
      </c>
      <c r="P25" s="75">
        <v>156229</v>
      </c>
      <c r="Q25" s="75">
        <v>145278</v>
      </c>
      <c r="R25" s="75">
        <v>144154</v>
      </c>
      <c r="S25" s="75">
        <v>147126</v>
      </c>
      <c r="T25" s="75">
        <v>146917</v>
      </c>
      <c r="U25" s="75">
        <v>138618</v>
      </c>
      <c r="V25" s="75">
        <v>288230</v>
      </c>
      <c r="W25" s="75">
        <v>104495</v>
      </c>
      <c r="X25" s="75">
        <v>111205</v>
      </c>
      <c r="Y25" s="75">
        <v>117098</v>
      </c>
      <c r="Z25" s="75"/>
      <c r="AA25" s="75">
        <v>84556</v>
      </c>
      <c r="AB25" s="75">
        <v>83223</v>
      </c>
      <c r="AC25" s="75">
        <v>49807</v>
      </c>
      <c r="AD25" s="75">
        <v>40527</v>
      </c>
      <c r="AE25" s="75"/>
      <c r="AF25" s="75"/>
      <c r="AG25" s="78"/>
      <c r="AH25" s="78"/>
      <c r="AI25" s="78"/>
      <c r="AJ25" s="123"/>
      <c r="AK25" s="123"/>
      <c r="AL25" s="123"/>
      <c r="AM25" s="189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</row>
    <row r="26" spans="1:91" s="127" customFormat="1" ht="13.8" thickBot="1" x14ac:dyDescent="0.25">
      <c r="A26" s="81" t="s">
        <v>35</v>
      </c>
      <c r="B26" s="124">
        <v>16705</v>
      </c>
      <c r="C26" s="75">
        <v>18551</v>
      </c>
      <c r="D26" s="234">
        <v>17719</v>
      </c>
      <c r="E26" s="83">
        <v>17515</v>
      </c>
      <c r="F26" s="83">
        <v>13084</v>
      </c>
      <c r="G26" s="83">
        <v>9561</v>
      </c>
      <c r="H26" s="123">
        <v>6764</v>
      </c>
      <c r="I26" s="123">
        <v>6815</v>
      </c>
      <c r="J26" s="75">
        <v>6990</v>
      </c>
      <c r="K26" s="75">
        <v>9538</v>
      </c>
      <c r="L26" s="75">
        <v>10177</v>
      </c>
      <c r="M26" s="75">
        <v>10662.717000000001</v>
      </c>
      <c r="N26" s="75">
        <v>11352</v>
      </c>
      <c r="O26" s="75">
        <v>9944</v>
      </c>
      <c r="P26" s="75">
        <v>5376</v>
      </c>
      <c r="Q26" s="75">
        <v>1146</v>
      </c>
      <c r="R26" s="75">
        <v>875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/>
      <c r="AE26" s="75"/>
      <c r="AF26" s="75"/>
      <c r="AG26" s="78"/>
      <c r="AH26" s="75"/>
      <c r="AI26" s="78"/>
      <c r="AJ26" s="123"/>
      <c r="AK26" s="123"/>
      <c r="AL26" s="123"/>
      <c r="AM26" s="189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</row>
    <row r="27" spans="1:91" s="4" customFormat="1" ht="13.8" thickBot="1" x14ac:dyDescent="0.35">
      <c r="A27" s="81" t="s">
        <v>36</v>
      </c>
      <c r="B27" s="75">
        <v>0</v>
      </c>
      <c r="C27" s="75">
        <v>0</v>
      </c>
      <c r="D27" s="234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322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/>
      <c r="AE27" s="75"/>
      <c r="AF27" s="75"/>
      <c r="AG27" s="78"/>
      <c r="AH27" s="166"/>
      <c r="AI27" s="123"/>
      <c r="AJ27" s="123"/>
      <c r="AK27" s="123"/>
      <c r="AL27" s="123"/>
      <c r="AM27" s="189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</row>
    <row r="28" spans="1:91" s="4" customFormat="1" ht="13.8" thickBot="1" x14ac:dyDescent="0.25">
      <c r="A28" s="81" t="s">
        <v>37</v>
      </c>
      <c r="B28" s="95">
        <v>48017</v>
      </c>
      <c r="C28" s="123">
        <v>52523</v>
      </c>
      <c r="D28" s="234">
        <v>60190</v>
      </c>
      <c r="E28" s="83">
        <v>65103</v>
      </c>
      <c r="F28" s="83">
        <v>64498.825000000004</v>
      </c>
      <c r="G28" s="123">
        <v>57862.445833333331</v>
      </c>
      <c r="H28" s="123">
        <v>61866</v>
      </c>
      <c r="I28" s="123">
        <v>60942</v>
      </c>
      <c r="J28" s="123">
        <v>57824</v>
      </c>
      <c r="K28" s="123">
        <v>62026</v>
      </c>
      <c r="L28" s="75">
        <v>37945</v>
      </c>
      <c r="M28" s="75">
        <v>32216</v>
      </c>
      <c r="N28" s="75">
        <v>37835</v>
      </c>
      <c r="O28" s="75">
        <v>33712</v>
      </c>
      <c r="P28" s="75">
        <v>31348</v>
      </c>
      <c r="Q28" s="75">
        <v>53959</v>
      </c>
      <c r="R28" s="75">
        <v>33671</v>
      </c>
      <c r="S28" s="75">
        <v>34492</v>
      </c>
      <c r="T28" s="75">
        <v>35565</v>
      </c>
      <c r="U28" s="75">
        <v>29571</v>
      </c>
      <c r="V28" s="75">
        <v>32093</v>
      </c>
      <c r="W28" s="75">
        <v>29882</v>
      </c>
      <c r="X28" s="75">
        <v>26890</v>
      </c>
      <c r="Y28" s="75">
        <v>26600</v>
      </c>
      <c r="Z28" s="75"/>
      <c r="AA28" s="75"/>
      <c r="AB28" s="75" t="s">
        <v>153</v>
      </c>
      <c r="AC28" s="75"/>
      <c r="AD28" s="75"/>
      <c r="AE28" s="75"/>
      <c r="AF28" s="75"/>
      <c r="AG28" s="78"/>
      <c r="AH28" s="166"/>
      <c r="AI28" s="123"/>
      <c r="AJ28" s="78"/>
      <c r="AK28" s="78"/>
      <c r="AL28" s="78"/>
      <c r="AM28" s="189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2"/>
      <c r="BT28" s="212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</row>
    <row r="29" spans="1:91" s="4" customFormat="1" ht="13.8" thickBot="1" x14ac:dyDescent="0.25">
      <c r="A29" s="81" t="s">
        <v>38</v>
      </c>
      <c r="B29" s="95">
        <v>968326</v>
      </c>
      <c r="C29" s="123">
        <v>1049420</v>
      </c>
      <c r="D29" s="222">
        <v>1124388</v>
      </c>
      <c r="E29" s="83">
        <v>1125382</v>
      </c>
      <c r="F29" s="83">
        <v>1113788.7927666665</v>
      </c>
      <c r="G29" s="123">
        <v>1077468.0060333333</v>
      </c>
      <c r="H29" s="123">
        <v>1041455</v>
      </c>
      <c r="I29" s="123">
        <v>980840</v>
      </c>
      <c r="J29" s="123">
        <v>945460</v>
      </c>
      <c r="K29" s="123">
        <v>923943</v>
      </c>
      <c r="L29" s="75">
        <v>461102</v>
      </c>
      <c r="M29" s="75">
        <v>411156</v>
      </c>
      <c r="N29" s="75">
        <v>479948</v>
      </c>
      <c r="O29" s="75">
        <v>477776</v>
      </c>
      <c r="P29" s="75">
        <v>453044</v>
      </c>
      <c r="Q29" s="75">
        <v>805036</v>
      </c>
      <c r="R29" s="75">
        <v>435658</v>
      </c>
      <c r="S29" s="75">
        <v>442748</v>
      </c>
      <c r="T29" s="75">
        <v>438952</v>
      </c>
      <c r="U29" s="75">
        <v>407996</v>
      </c>
      <c r="V29" s="75">
        <v>399117</v>
      </c>
      <c r="W29" s="75">
        <v>375876</v>
      </c>
      <c r="X29" s="75">
        <v>329710</v>
      </c>
      <c r="Y29" s="75">
        <v>311533</v>
      </c>
      <c r="Z29" s="75">
        <v>456236</v>
      </c>
      <c r="AA29" s="75">
        <v>435921</v>
      </c>
      <c r="AB29" s="75">
        <v>427921</v>
      </c>
      <c r="AC29" s="75"/>
      <c r="AD29" s="75">
        <v>108705</v>
      </c>
      <c r="AE29" s="75">
        <v>251733</v>
      </c>
      <c r="AF29" s="75">
        <v>253653</v>
      </c>
      <c r="AG29" s="78"/>
      <c r="AH29" s="166"/>
      <c r="AI29" s="123"/>
      <c r="AJ29" s="78"/>
      <c r="AK29" s="78"/>
      <c r="AL29" s="78"/>
      <c r="AM29" s="190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</row>
    <row r="30" spans="1:91" s="4" customFormat="1" ht="13.8" thickBot="1" x14ac:dyDescent="0.35">
      <c r="A30" s="81" t="s">
        <v>39</v>
      </c>
      <c r="B30" s="123">
        <v>37419</v>
      </c>
      <c r="C30" s="85">
        <v>32060</v>
      </c>
      <c r="D30" s="274">
        <v>32197</v>
      </c>
      <c r="E30" s="93">
        <v>35704</v>
      </c>
      <c r="F30" s="93">
        <v>31527</v>
      </c>
      <c r="G30" s="123">
        <v>29114</v>
      </c>
      <c r="H30" s="123">
        <v>19463</v>
      </c>
      <c r="I30" s="123">
        <v>24523</v>
      </c>
      <c r="J30" s="123">
        <v>16163</v>
      </c>
      <c r="K30" s="75">
        <v>17221</v>
      </c>
      <c r="L30" s="75">
        <v>16652</v>
      </c>
      <c r="M30" s="75">
        <v>17536</v>
      </c>
      <c r="N30" s="75">
        <v>14972</v>
      </c>
      <c r="O30" s="75" t="s">
        <v>40</v>
      </c>
      <c r="P30" s="75" t="s">
        <v>40</v>
      </c>
      <c r="Q30" s="75" t="s">
        <v>40</v>
      </c>
      <c r="R30" s="75" t="s">
        <v>40</v>
      </c>
      <c r="S30" s="75" t="s">
        <v>40</v>
      </c>
      <c r="T30" s="75" t="s">
        <v>40</v>
      </c>
      <c r="U30" s="75" t="s">
        <v>40</v>
      </c>
      <c r="V30" s="75" t="s">
        <v>40</v>
      </c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8"/>
      <c r="AH30" s="166"/>
      <c r="AI30" s="123"/>
      <c r="AJ30" s="78"/>
      <c r="AK30" s="78"/>
      <c r="AL30" s="78"/>
      <c r="AM30" s="190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212"/>
      <c r="BQ30" s="212"/>
      <c r="BR30" s="212"/>
      <c r="BS30" s="212"/>
      <c r="BT30" s="212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</row>
    <row r="31" spans="1:91" s="4" customFormat="1" ht="13.8" thickBot="1" x14ac:dyDescent="0.25">
      <c r="A31" s="81" t="s">
        <v>41</v>
      </c>
      <c r="B31" s="95">
        <v>108158</v>
      </c>
      <c r="C31" s="123">
        <v>113898</v>
      </c>
      <c r="D31" s="234">
        <v>147003</v>
      </c>
      <c r="E31" s="83">
        <v>147569</v>
      </c>
      <c r="F31" s="83">
        <v>140147.06626666663</v>
      </c>
      <c r="G31" s="123">
        <v>128825.79230666666</v>
      </c>
      <c r="H31" s="123">
        <v>120229</v>
      </c>
      <c r="I31" s="123">
        <v>115556</v>
      </c>
      <c r="J31" s="123">
        <v>104172</v>
      </c>
      <c r="K31" s="123">
        <v>110611</v>
      </c>
      <c r="L31" s="75">
        <v>59417</v>
      </c>
      <c r="M31" s="75">
        <v>59059</v>
      </c>
      <c r="N31" s="75">
        <v>60295</v>
      </c>
      <c r="O31" s="75">
        <v>56201</v>
      </c>
      <c r="P31" s="75">
        <v>50845</v>
      </c>
      <c r="Q31" s="75">
        <v>90380</v>
      </c>
      <c r="R31" s="75">
        <v>48935</v>
      </c>
      <c r="S31" s="75">
        <v>43282</v>
      </c>
      <c r="T31" s="75">
        <v>48506</v>
      </c>
      <c r="U31" s="75">
        <v>46968</v>
      </c>
      <c r="V31" s="75">
        <v>38915</v>
      </c>
      <c r="W31" s="75">
        <v>38952</v>
      </c>
      <c r="X31" s="75">
        <v>34796</v>
      </c>
      <c r="Y31" s="75">
        <v>29742</v>
      </c>
      <c r="Z31" s="75"/>
      <c r="AA31" s="75"/>
      <c r="AB31" s="75" t="s">
        <v>153</v>
      </c>
      <c r="AC31" s="75"/>
      <c r="AD31" s="75"/>
      <c r="AE31" s="75"/>
      <c r="AF31" s="75"/>
      <c r="AG31" s="78"/>
      <c r="AH31" s="166"/>
      <c r="AI31" s="87"/>
      <c r="AJ31" s="78"/>
      <c r="AK31" s="78"/>
      <c r="AL31" s="78"/>
      <c r="AM31" s="190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12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</row>
    <row r="32" spans="1:91" s="4" customFormat="1" ht="14.25" customHeight="1" thickBot="1" x14ac:dyDescent="0.35">
      <c r="A32" s="128" t="s">
        <v>130</v>
      </c>
      <c r="B32" s="123">
        <v>4376</v>
      </c>
      <c r="C32" s="123">
        <v>1478</v>
      </c>
      <c r="D32" s="234">
        <v>5678</v>
      </c>
      <c r="E32" s="83">
        <v>268</v>
      </c>
      <c r="F32" s="83">
        <v>3678.8</v>
      </c>
      <c r="G32" s="123">
        <v>2273.4</v>
      </c>
      <c r="H32" s="83">
        <v>124</v>
      </c>
      <c r="I32" s="83">
        <v>18</v>
      </c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8"/>
      <c r="AH32" s="166"/>
      <c r="AI32" s="87"/>
      <c r="AJ32" s="78"/>
      <c r="AK32" s="78"/>
      <c r="AL32" s="78"/>
      <c r="AM32" s="190"/>
      <c r="AN32" s="212"/>
      <c r="AO32" s="212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6"/>
      <c r="CI32" s="126"/>
      <c r="CJ32" s="126"/>
      <c r="CK32" s="126"/>
      <c r="CL32" s="126"/>
      <c r="CM32" s="126"/>
    </row>
    <row r="33" spans="1:91" s="4" customFormat="1" ht="13.8" thickBot="1" x14ac:dyDescent="0.25">
      <c r="A33" s="128" t="s">
        <v>129</v>
      </c>
      <c r="B33" s="281">
        <v>711</v>
      </c>
      <c r="C33" s="123"/>
      <c r="D33" s="234"/>
      <c r="E33" s="83"/>
      <c r="F33" s="83"/>
      <c r="G33" s="123"/>
      <c r="H33" s="123"/>
      <c r="I33" s="123"/>
      <c r="J33" s="123"/>
      <c r="K33" s="123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8"/>
      <c r="AH33" s="166"/>
      <c r="AI33" s="87"/>
      <c r="AJ33" s="78"/>
      <c r="AK33" s="78"/>
      <c r="AL33" s="78"/>
      <c r="AM33" s="190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</row>
    <row r="34" spans="1:91" s="4" customFormat="1" ht="13.8" thickBot="1" x14ac:dyDescent="0.25">
      <c r="A34" s="278" t="s">
        <v>42</v>
      </c>
      <c r="B34" s="280">
        <v>3322</v>
      </c>
      <c r="C34" s="279">
        <v>2947</v>
      </c>
      <c r="D34" s="75">
        <v>3477</v>
      </c>
      <c r="E34" s="83">
        <v>3435</v>
      </c>
      <c r="F34" s="83">
        <v>2983.7</v>
      </c>
      <c r="G34" s="123">
        <v>3236.65</v>
      </c>
      <c r="H34" s="123">
        <v>3047</v>
      </c>
      <c r="I34" s="123">
        <v>2152</v>
      </c>
      <c r="J34" s="123">
        <v>1959</v>
      </c>
      <c r="K34" s="123">
        <v>2134</v>
      </c>
      <c r="L34" s="75">
        <v>1535</v>
      </c>
      <c r="M34" s="75">
        <v>972</v>
      </c>
      <c r="N34" s="75">
        <v>1688</v>
      </c>
      <c r="O34" s="75">
        <v>1407</v>
      </c>
      <c r="P34" s="75">
        <v>1662</v>
      </c>
      <c r="Q34" s="75">
        <v>3021</v>
      </c>
      <c r="R34" s="75">
        <v>1461</v>
      </c>
      <c r="S34" s="75">
        <v>1394</v>
      </c>
      <c r="T34" s="75">
        <v>1304</v>
      </c>
      <c r="U34" s="75">
        <v>1195</v>
      </c>
      <c r="V34" s="75">
        <v>660</v>
      </c>
      <c r="W34" s="75">
        <v>600</v>
      </c>
      <c r="X34" s="75">
        <v>585</v>
      </c>
      <c r="Y34" s="75">
        <v>411</v>
      </c>
      <c r="Z34" s="75"/>
      <c r="AA34" s="75"/>
      <c r="AB34" s="75" t="s">
        <v>153</v>
      </c>
      <c r="AC34" s="75"/>
      <c r="AD34" s="75"/>
      <c r="AE34" s="75"/>
      <c r="AF34" s="75"/>
      <c r="AG34" s="78"/>
      <c r="AH34" s="166"/>
      <c r="AI34" s="123"/>
      <c r="AJ34" s="123">
        <v>574850</v>
      </c>
      <c r="AK34" s="123">
        <v>481094</v>
      </c>
      <c r="AL34" s="123">
        <v>430511</v>
      </c>
      <c r="AM34" s="190"/>
      <c r="AN34" s="217"/>
      <c r="AO34" s="21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</row>
    <row r="35" spans="1:91" s="4" customFormat="1" ht="13.8" thickBot="1" x14ac:dyDescent="0.35">
      <c r="A35" s="81" t="s">
        <v>43</v>
      </c>
      <c r="B35" s="123">
        <v>46907</v>
      </c>
      <c r="C35" s="123">
        <v>103383</v>
      </c>
      <c r="D35" s="75">
        <v>97591</v>
      </c>
      <c r="E35" s="83">
        <v>97883</v>
      </c>
      <c r="F35" s="83">
        <v>102897.07933333333</v>
      </c>
      <c r="G35" s="83">
        <v>100030.886</v>
      </c>
      <c r="H35" s="123">
        <v>72966</v>
      </c>
      <c r="I35" s="123">
        <v>55345</v>
      </c>
      <c r="J35" s="123">
        <v>46550</v>
      </c>
      <c r="K35" s="123">
        <v>44843</v>
      </c>
      <c r="L35" s="75">
        <v>23233</v>
      </c>
      <c r="M35" s="75">
        <v>19894</v>
      </c>
      <c r="N35" s="75">
        <v>19099</v>
      </c>
      <c r="O35" s="75">
        <v>17455</v>
      </c>
      <c r="P35" s="75">
        <v>17336</v>
      </c>
      <c r="Q35" s="75">
        <v>31617</v>
      </c>
      <c r="R35" s="75">
        <v>12862</v>
      </c>
      <c r="S35" s="75">
        <v>10547</v>
      </c>
      <c r="T35" s="75">
        <v>13007</v>
      </c>
      <c r="U35" s="75">
        <v>12983</v>
      </c>
      <c r="V35" s="75">
        <v>11684</v>
      </c>
      <c r="W35" s="75">
        <v>10461</v>
      </c>
      <c r="X35" s="75">
        <v>9801</v>
      </c>
      <c r="Y35" s="75">
        <v>5961</v>
      </c>
      <c r="Z35" s="75"/>
      <c r="AA35" s="75"/>
      <c r="AB35" s="75" t="s">
        <v>153</v>
      </c>
      <c r="AC35" s="75"/>
      <c r="AD35" s="75"/>
      <c r="AE35" s="75"/>
      <c r="AF35" s="75"/>
      <c r="AG35" s="78"/>
      <c r="AH35" s="166"/>
      <c r="AI35" s="123"/>
      <c r="AJ35" s="78"/>
      <c r="AK35" s="78"/>
      <c r="AL35" s="78"/>
      <c r="AM35" s="190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</row>
    <row r="36" spans="1:91" s="4" customFormat="1" ht="13.8" thickBot="1" x14ac:dyDescent="0.35">
      <c r="A36" s="81" t="s">
        <v>44</v>
      </c>
      <c r="B36" s="261">
        <v>6263499</v>
      </c>
      <c r="C36" s="77">
        <v>5067597</v>
      </c>
      <c r="D36" s="83">
        <v>6350125</v>
      </c>
      <c r="E36" s="90">
        <v>7312465</v>
      </c>
      <c r="F36" s="83">
        <v>7289365</v>
      </c>
      <c r="G36" s="83">
        <v>6709818</v>
      </c>
      <c r="H36" s="123">
        <v>5779852</v>
      </c>
      <c r="I36" s="123">
        <v>4658124</v>
      </c>
      <c r="J36" s="75">
        <v>4524038</v>
      </c>
      <c r="K36" s="75">
        <v>4462959</v>
      </c>
      <c r="L36" s="75">
        <v>4600787</v>
      </c>
      <c r="M36" s="75">
        <v>4408480</v>
      </c>
      <c r="N36" s="75">
        <v>4097689</v>
      </c>
      <c r="O36" s="75">
        <v>3504603</v>
      </c>
      <c r="P36" s="75">
        <v>3067334</v>
      </c>
      <c r="Q36" s="75">
        <v>2843502</v>
      </c>
      <c r="R36" s="75">
        <v>2573827</v>
      </c>
      <c r="S36" s="75">
        <v>2079491</v>
      </c>
      <c r="T36" s="75">
        <v>1829457</v>
      </c>
      <c r="U36" s="75">
        <v>1767824</v>
      </c>
      <c r="V36" s="75">
        <v>1598078</v>
      </c>
      <c r="W36" s="75">
        <v>1575117</v>
      </c>
      <c r="X36" s="75">
        <v>1539803</v>
      </c>
      <c r="Y36" s="75">
        <v>1460188</v>
      </c>
      <c r="Z36" s="75">
        <v>1394453</v>
      </c>
      <c r="AA36" s="75">
        <v>1141466</v>
      </c>
      <c r="AB36" s="75">
        <v>1444295</v>
      </c>
      <c r="AC36" s="75"/>
      <c r="AD36" s="75">
        <v>714410</v>
      </c>
      <c r="AE36" s="75"/>
      <c r="AF36" s="75">
        <v>824900</v>
      </c>
      <c r="AG36" s="78"/>
      <c r="AH36" s="78"/>
      <c r="AI36" s="78"/>
      <c r="AJ36" s="78"/>
      <c r="AK36" s="78"/>
      <c r="AL36" s="78"/>
      <c r="AM36" s="190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2"/>
      <c r="BT36" s="212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</row>
    <row r="37" spans="1:91" s="4" customFormat="1" ht="13.8" thickBot="1" x14ac:dyDescent="0.35">
      <c r="A37" s="81" t="s">
        <v>45</v>
      </c>
      <c r="B37" s="75">
        <v>0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75">
        <v>0</v>
      </c>
      <c r="I37" s="75">
        <v>0</v>
      </c>
      <c r="J37" s="75">
        <v>0</v>
      </c>
      <c r="K37" s="75">
        <v>0</v>
      </c>
      <c r="L37" s="75">
        <v>2415</v>
      </c>
      <c r="M37" s="75">
        <v>3147</v>
      </c>
      <c r="N37" s="75">
        <v>2687</v>
      </c>
      <c r="O37" s="75">
        <v>3096</v>
      </c>
      <c r="P37" s="75">
        <v>2740</v>
      </c>
      <c r="Q37" s="75">
        <v>4360</v>
      </c>
      <c r="R37" s="75">
        <v>2694</v>
      </c>
      <c r="S37" s="75">
        <v>2314</v>
      </c>
      <c r="T37" s="75">
        <v>2331</v>
      </c>
      <c r="U37" s="75">
        <v>2410</v>
      </c>
      <c r="V37" s="75">
        <v>2243</v>
      </c>
      <c r="W37" s="75">
        <v>3039</v>
      </c>
      <c r="X37" s="75">
        <v>3787</v>
      </c>
      <c r="Y37" s="75">
        <v>3901</v>
      </c>
      <c r="Z37" s="75">
        <v>3702</v>
      </c>
      <c r="AA37" s="75">
        <v>4416</v>
      </c>
      <c r="AB37" s="75">
        <v>5985</v>
      </c>
      <c r="AC37" s="75"/>
      <c r="AD37" s="75"/>
      <c r="AE37" s="75"/>
      <c r="AF37" s="75"/>
      <c r="AG37" s="123"/>
      <c r="AH37" s="123"/>
      <c r="AI37" s="123"/>
      <c r="AJ37" s="78"/>
      <c r="AK37" s="78"/>
      <c r="AL37" s="78"/>
      <c r="AM37" s="190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</row>
    <row r="38" spans="1:91" s="4" customFormat="1" ht="13.8" thickBot="1" x14ac:dyDescent="0.35">
      <c r="A38" s="81" t="s">
        <v>46</v>
      </c>
      <c r="B38" s="123">
        <v>7831902</v>
      </c>
      <c r="C38" s="75">
        <v>6748995</v>
      </c>
      <c r="D38" s="83">
        <v>7849985</v>
      </c>
      <c r="E38" s="83">
        <v>8355038.5</v>
      </c>
      <c r="F38" s="83">
        <v>8469853</v>
      </c>
      <c r="G38" s="82">
        <v>7484624</v>
      </c>
      <c r="H38" s="94">
        <v>7321440</v>
      </c>
      <c r="I38" s="94">
        <v>7178940</v>
      </c>
      <c r="J38" s="94">
        <v>6105863</v>
      </c>
      <c r="K38" s="94">
        <v>5183520</v>
      </c>
      <c r="L38" s="94">
        <v>4879429</v>
      </c>
      <c r="M38" s="94">
        <v>3828851</v>
      </c>
      <c r="N38" s="94">
        <v>3378219</v>
      </c>
      <c r="O38" s="94">
        <v>2959714</v>
      </c>
      <c r="P38" s="94">
        <v>2683026</v>
      </c>
      <c r="Q38" s="94">
        <v>2555206</v>
      </c>
      <c r="R38" s="94">
        <v>2518619</v>
      </c>
      <c r="S38" s="94">
        <v>2318920</v>
      </c>
      <c r="T38" s="94">
        <v>2289271</v>
      </c>
      <c r="U38" s="94">
        <v>2039165</v>
      </c>
      <c r="V38" s="94">
        <v>2116410</v>
      </c>
      <c r="W38" s="94">
        <v>2056626</v>
      </c>
      <c r="X38" s="94">
        <v>1652066</v>
      </c>
      <c r="Y38" s="94">
        <v>1579629</v>
      </c>
      <c r="Z38" s="94">
        <v>1329649</v>
      </c>
      <c r="AA38" s="94">
        <v>1103722</v>
      </c>
      <c r="AB38" s="94">
        <v>908417</v>
      </c>
      <c r="AC38" s="94">
        <v>733979</v>
      </c>
      <c r="AD38" s="94">
        <v>606189</v>
      </c>
      <c r="AE38" s="94">
        <v>476249</v>
      </c>
      <c r="AF38" s="94">
        <v>632784</v>
      </c>
      <c r="AG38" s="123"/>
      <c r="AH38" s="123"/>
      <c r="AI38" s="123"/>
      <c r="AJ38" s="78"/>
      <c r="AK38" s="78"/>
      <c r="AL38" s="78"/>
      <c r="AM38" s="190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212"/>
      <c r="BQ38" s="212"/>
      <c r="BR38" s="212"/>
      <c r="BS38" s="212"/>
      <c r="BT38" s="212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</row>
    <row r="39" spans="1:91" s="4" customFormat="1" ht="13.8" thickBot="1" x14ac:dyDescent="0.35">
      <c r="A39" s="81" t="s">
        <v>47</v>
      </c>
      <c r="B39" s="123">
        <v>52427</v>
      </c>
      <c r="C39" s="123">
        <v>48784</v>
      </c>
      <c r="D39" s="75">
        <v>59457</v>
      </c>
      <c r="E39" s="83">
        <v>62723</v>
      </c>
      <c r="F39" s="83">
        <v>58593.153166666671</v>
      </c>
      <c r="G39" s="83">
        <v>55437.315666666662</v>
      </c>
      <c r="H39" s="123">
        <v>56406</v>
      </c>
      <c r="I39" s="123">
        <v>42700</v>
      </c>
      <c r="J39" s="123">
        <v>42188</v>
      </c>
      <c r="K39" s="123">
        <v>41465</v>
      </c>
      <c r="L39" s="75">
        <v>24015</v>
      </c>
      <c r="M39" s="75">
        <v>21576</v>
      </c>
      <c r="N39" s="75">
        <v>22100</v>
      </c>
      <c r="O39" s="75">
        <v>21159</v>
      </c>
      <c r="P39" s="75">
        <v>21196</v>
      </c>
      <c r="Q39" s="75">
        <v>45508</v>
      </c>
      <c r="R39" s="75">
        <v>24361</v>
      </c>
      <c r="S39" s="75">
        <v>29706</v>
      </c>
      <c r="T39" s="75">
        <v>18768</v>
      </c>
      <c r="U39" s="75">
        <v>19494</v>
      </c>
      <c r="V39" s="75">
        <v>18043</v>
      </c>
      <c r="W39" s="75">
        <v>14395</v>
      </c>
      <c r="X39" s="75">
        <v>15400</v>
      </c>
      <c r="Y39" s="75">
        <v>11106</v>
      </c>
      <c r="Z39" s="75"/>
      <c r="AA39" s="75"/>
      <c r="AB39" s="75" t="s">
        <v>153</v>
      </c>
      <c r="AC39" s="75"/>
      <c r="AD39" s="75"/>
      <c r="AE39" s="75"/>
      <c r="AF39" s="75"/>
      <c r="AG39" s="123"/>
      <c r="AH39" s="123"/>
      <c r="AI39" s="123"/>
      <c r="AJ39" s="78"/>
      <c r="AK39" s="78"/>
      <c r="AL39" s="78"/>
      <c r="AM39" s="190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212"/>
      <c r="BQ39" s="212"/>
      <c r="BR39" s="212"/>
      <c r="BS39" s="212"/>
      <c r="BT39" s="212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</row>
    <row r="40" spans="1:91" s="4" customFormat="1" ht="13.8" thickBot="1" x14ac:dyDescent="0.35">
      <c r="A40" s="81" t="s">
        <v>48</v>
      </c>
      <c r="B40" s="123">
        <v>2330214</v>
      </c>
      <c r="C40" s="76">
        <v>2050030</v>
      </c>
      <c r="D40" s="93">
        <v>2236244</v>
      </c>
      <c r="E40" s="93">
        <v>2388182</v>
      </c>
      <c r="F40" s="93">
        <v>2390262</v>
      </c>
      <c r="G40" s="93">
        <v>2272525</v>
      </c>
      <c r="H40" s="123">
        <v>2043122</v>
      </c>
      <c r="I40" s="123">
        <v>1923136</v>
      </c>
      <c r="J40" s="75">
        <v>1707827</v>
      </c>
      <c r="K40" s="75">
        <v>1643577</v>
      </c>
      <c r="L40" s="75">
        <v>1776922</v>
      </c>
      <c r="M40" s="75">
        <v>1663756</v>
      </c>
      <c r="N40" s="75">
        <v>1575406</v>
      </c>
      <c r="O40" s="75">
        <v>1531188</v>
      </c>
      <c r="P40" s="75">
        <v>1498202</v>
      </c>
      <c r="Q40" s="75">
        <v>1549886</v>
      </c>
      <c r="R40" s="123">
        <v>1491002</v>
      </c>
      <c r="S40" s="75">
        <v>1305134</v>
      </c>
      <c r="T40" s="123">
        <v>1291494</v>
      </c>
      <c r="U40" s="123">
        <v>1194718</v>
      </c>
      <c r="V40" s="123">
        <v>1124123</v>
      </c>
      <c r="W40" s="123">
        <v>1090597</v>
      </c>
      <c r="X40" s="123">
        <v>1031776</v>
      </c>
      <c r="Y40" s="75">
        <v>953861</v>
      </c>
      <c r="Z40" s="123">
        <v>925089</v>
      </c>
      <c r="AA40" s="75">
        <v>855642</v>
      </c>
      <c r="AB40" s="75">
        <v>915871</v>
      </c>
      <c r="AC40" s="123">
        <v>804551</v>
      </c>
      <c r="AD40" s="123">
        <v>820218</v>
      </c>
      <c r="AE40" s="123">
        <v>775300</v>
      </c>
      <c r="AF40" s="123">
        <v>782175</v>
      </c>
      <c r="AG40" s="123"/>
      <c r="AH40" s="123"/>
      <c r="AI40" s="123"/>
      <c r="AJ40" s="78"/>
      <c r="AK40" s="78"/>
      <c r="AL40" s="78"/>
      <c r="AM40" s="190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</row>
    <row r="41" spans="1:91" s="4" customFormat="1" ht="13.8" thickBot="1" x14ac:dyDescent="0.35">
      <c r="A41" s="81" t="s">
        <v>49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9147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123"/>
      <c r="AH41" s="123"/>
      <c r="AI41" s="123"/>
      <c r="AJ41" s="78"/>
      <c r="AK41" s="78"/>
      <c r="AL41" s="78"/>
      <c r="AM41" s="190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2"/>
      <c r="BT41" s="212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</row>
    <row r="42" spans="1:91" s="4" customFormat="1" ht="13.8" thickBot="1" x14ac:dyDescent="0.35">
      <c r="A42" s="81" t="s">
        <v>50</v>
      </c>
      <c r="B42" s="123">
        <v>181100</v>
      </c>
      <c r="C42" s="75">
        <v>174203</v>
      </c>
      <c r="D42" s="123">
        <v>245459</v>
      </c>
      <c r="E42" s="123">
        <v>260128</v>
      </c>
      <c r="F42" s="123">
        <v>214484</v>
      </c>
      <c r="G42" s="75">
        <v>160479</v>
      </c>
      <c r="H42" s="123">
        <v>274609</v>
      </c>
      <c r="I42" s="87">
        <v>339571</v>
      </c>
      <c r="J42" s="75">
        <v>255745</v>
      </c>
      <c r="K42" s="75">
        <v>278491</v>
      </c>
      <c r="L42" s="75">
        <v>290943</v>
      </c>
      <c r="M42" s="75">
        <v>293262</v>
      </c>
      <c r="N42" s="75">
        <v>259308</v>
      </c>
      <c r="O42" s="75">
        <v>294930</v>
      </c>
      <c r="P42" s="75">
        <v>302171</v>
      </c>
      <c r="Q42" s="75">
        <v>329747</v>
      </c>
      <c r="R42" s="75">
        <v>317961</v>
      </c>
      <c r="S42" s="75">
        <v>239439</v>
      </c>
      <c r="T42" s="75">
        <v>217422</v>
      </c>
      <c r="U42" s="75">
        <v>175900</v>
      </c>
      <c r="V42" s="75">
        <v>162933</v>
      </c>
      <c r="W42" s="75">
        <v>186027</v>
      </c>
      <c r="X42" s="75">
        <v>164606</v>
      </c>
      <c r="Y42" s="75">
        <v>139824</v>
      </c>
      <c r="Z42" s="75">
        <v>124998</v>
      </c>
      <c r="AA42" s="75">
        <v>137884</v>
      </c>
      <c r="AB42" s="75">
        <v>125762</v>
      </c>
      <c r="AC42" s="75">
        <v>101011</v>
      </c>
      <c r="AD42" s="75">
        <v>73019</v>
      </c>
      <c r="AE42" s="75">
        <v>78799</v>
      </c>
      <c r="AF42" s="75">
        <v>93015</v>
      </c>
      <c r="AG42" s="75">
        <v>87818</v>
      </c>
      <c r="AH42" s="75">
        <v>84021</v>
      </c>
      <c r="AI42" s="123"/>
      <c r="AJ42" s="75">
        <v>133937</v>
      </c>
      <c r="AK42" s="75">
        <v>107969</v>
      </c>
      <c r="AL42" s="75">
        <v>135715</v>
      </c>
      <c r="AM42" s="190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12"/>
      <c r="BO42" s="212"/>
      <c r="BP42" s="212"/>
      <c r="BQ42" s="212"/>
      <c r="BR42" s="212"/>
      <c r="BS42" s="212"/>
      <c r="BT42" s="212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</row>
    <row r="43" spans="1:91" s="4" customFormat="1" ht="13.8" thickBot="1" x14ac:dyDescent="0.35">
      <c r="A43" s="81" t="s">
        <v>51</v>
      </c>
      <c r="B43" s="79"/>
      <c r="C43" s="75"/>
      <c r="D43" s="75"/>
      <c r="E43" s="75"/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9858</v>
      </c>
      <c r="P43" s="75">
        <v>14005</v>
      </c>
      <c r="Q43" s="75">
        <v>4563</v>
      </c>
      <c r="R43" s="75">
        <v>2437</v>
      </c>
      <c r="S43" s="75">
        <v>179</v>
      </c>
      <c r="T43" s="75">
        <v>109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6217</v>
      </c>
      <c r="AC43" s="75">
        <v>20265</v>
      </c>
      <c r="AD43" s="75">
        <v>24779</v>
      </c>
      <c r="AE43" s="75">
        <v>11200</v>
      </c>
      <c r="AF43" s="75"/>
      <c r="AG43" s="78"/>
      <c r="AH43" s="166"/>
      <c r="AI43" s="123"/>
      <c r="AJ43" s="78"/>
      <c r="AK43" s="78"/>
      <c r="AL43" s="78"/>
      <c r="AM43" s="191">
        <v>140311</v>
      </c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2"/>
      <c r="BT43" s="212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</row>
    <row r="44" spans="1:91" s="4" customFormat="1" ht="13.8" thickBot="1" x14ac:dyDescent="0.35">
      <c r="A44" s="81" t="s">
        <v>52</v>
      </c>
      <c r="B44" s="123">
        <v>97349</v>
      </c>
      <c r="C44" s="123">
        <v>95515</v>
      </c>
      <c r="D44" s="123">
        <v>90028</v>
      </c>
      <c r="E44" s="83">
        <v>93671</v>
      </c>
      <c r="F44" s="83">
        <v>103058</v>
      </c>
      <c r="G44" s="123">
        <v>101509</v>
      </c>
      <c r="H44" s="123">
        <v>92834</v>
      </c>
      <c r="I44" s="123">
        <v>93188</v>
      </c>
      <c r="J44" s="75">
        <v>15480</v>
      </c>
      <c r="K44" s="75">
        <v>0</v>
      </c>
      <c r="L44" s="75">
        <v>0</v>
      </c>
      <c r="M44" s="75">
        <v>0</v>
      </c>
      <c r="N44" s="75">
        <v>7132</v>
      </c>
      <c r="O44" s="75">
        <v>7186</v>
      </c>
      <c r="P44" s="75">
        <v>7745</v>
      </c>
      <c r="Q44" s="75">
        <v>7831</v>
      </c>
      <c r="R44" s="75">
        <v>6467</v>
      </c>
      <c r="S44" s="75">
        <v>6385</v>
      </c>
      <c r="T44" s="75">
        <v>7808</v>
      </c>
      <c r="U44" s="75">
        <v>6415</v>
      </c>
      <c r="V44" s="75">
        <v>6395</v>
      </c>
      <c r="W44" s="75">
        <v>7867</v>
      </c>
      <c r="X44" s="75">
        <v>7363</v>
      </c>
      <c r="Y44" s="75">
        <v>6952</v>
      </c>
      <c r="Z44" s="75">
        <v>5688</v>
      </c>
      <c r="AA44" s="75">
        <v>2673</v>
      </c>
      <c r="AB44" s="75">
        <v>3194</v>
      </c>
      <c r="AC44" s="75">
        <v>4003</v>
      </c>
      <c r="AD44" s="75">
        <v>2185</v>
      </c>
      <c r="AE44" s="75"/>
      <c r="AF44" s="75"/>
      <c r="AG44" s="78"/>
      <c r="AH44" s="166"/>
      <c r="AI44" s="123"/>
      <c r="AJ44" s="78"/>
      <c r="AK44" s="78"/>
      <c r="AL44" s="78"/>
      <c r="AM44" s="190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12"/>
      <c r="BB44" s="212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</row>
    <row r="45" spans="1:91" s="4" customFormat="1" ht="13.8" thickBot="1" x14ac:dyDescent="0.35">
      <c r="A45" s="81" t="s">
        <v>53</v>
      </c>
      <c r="B45" s="78">
        <v>0</v>
      </c>
      <c r="C45" s="78">
        <v>0</v>
      </c>
      <c r="D45" s="78">
        <v>0</v>
      </c>
      <c r="E45" s="78">
        <v>0</v>
      </c>
      <c r="F45" s="78">
        <v>0</v>
      </c>
      <c r="G45" s="78">
        <v>0</v>
      </c>
      <c r="H45" s="123">
        <v>32045</v>
      </c>
      <c r="I45" s="87">
        <v>20633</v>
      </c>
      <c r="J45" s="75">
        <v>23682</v>
      </c>
      <c r="K45" s="75">
        <v>34618</v>
      </c>
      <c r="L45" s="75">
        <v>50147</v>
      </c>
      <c r="M45" s="75">
        <v>39547</v>
      </c>
      <c r="N45" s="75">
        <v>18297</v>
      </c>
      <c r="O45" s="75">
        <v>17973</v>
      </c>
      <c r="P45" s="75">
        <v>5553</v>
      </c>
      <c r="Q45" s="75">
        <v>33156</v>
      </c>
      <c r="R45" s="75">
        <v>66486</v>
      </c>
      <c r="S45" s="75">
        <v>89579</v>
      </c>
      <c r="T45" s="75">
        <v>151845</v>
      </c>
      <c r="U45" s="75">
        <v>223676</v>
      </c>
      <c r="V45" s="75">
        <v>140364</v>
      </c>
      <c r="W45" s="75">
        <v>107874</v>
      </c>
      <c r="X45" s="75">
        <v>122285</v>
      </c>
      <c r="Y45" s="75">
        <v>115970</v>
      </c>
      <c r="Z45" s="75">
        <v>97404</v>
      </c>
      <c r="AA45" s="75">
        <v>107212</v>
      </c>
      <c r="AB45" s="75">
        <v>79012</v>
      </c>
      <c r="AC45" s="75">
        <v>65380</v>
      </c>
      <c r="AD45" s="75">
        <v>72301</v>
      </c>
      <c r="AE45" s="75"/>
      <c r="AF45" s="75"/>
      <c r="AG45" s="78"/>
      <c r="AH45" s="166"/>
      <c r="AI45" s="123"/>
      <c r="AJ45" s="78"/>
      <c r="AK45" s="78"/>
      <c r="AL45" s="78"/>
      <c r="AM45" s="190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</row>
    <row r="46" spans="1:91" s="4" customFormat="1" ht="13.8" thickBot="1" x14ac:dyDescent="0.35">
      <c r="A46" s="81" t="s">
        <v>54</v>
      </c>
      <c r="B46" s="123">
        <v>2133548</v>
      </c>
      <c r="C46" s="123">
        <v>1584596</v>
      </c>
      <c r="D46" s="123">
        <v>1704492</v>
      </c>
      <c r="E46" s="82">
        <v>1973505</v>
      </c>
      <c r="F46" s="123">
        <v>1987360</v>
      </c>
      <c r="G46" s="123">
        <v>2087929</v>
      </c>
      <c r="H46" s="123">
        <v>1775858</v>
      </c>
      <c r="I46" s="123">
        <v>1486465</v>
      </c>
      <c r="J46" s="75">
        <v>1438872</v>
      </c>
      <c r="K46" s="75">
        <v>1315109</v>
      </c>
      <c r="L46" s="75">
        <v>1488020</v>
      </c>
      <c r="M46" s="75">
        <v>1490048</v>
      </c>
      <c r="N46" s="75">
        <v>1543726</v>
      </c>
      <c r="O46" s="75">
        <v>1475613</v>
      </c>
      <c r="P46" s="75">
        <v>1473561</v>
      </c>
      <c r="Q46" s="75">
        <v>1479076</v>
      </c>
      <c r="R46" s="75">
        <v>1414000</v>
      </c>
      <c r="S46" s="75">
        <v>1151405</v>
      </c>
      <c r="T46" s="75">
        <v>1151261</v>
      </c>
      <c r="U46" s="75">
        <v>1154854</v>
      </c>
      <c r="V46" s="75">
        <v>1171091</v>
      </c>
      <c r="W46" s="123">
        <v>1040890</v>
      </c>
      <c r="X46" s="75">
        <v>1024035</v>
      </c>
      <c r="Y46" s="123">
        <v>1026398</v>
      </c>
      <c r="Z46" s="123">
        <v>850504</v>
      </c>
      <c r="AA46" s="123">
        <v>845027</v>
      </c>
      <c r="AB46" s="123">
        <v>1050338</v>
      </c>
      <c r="AC46" s="123">
        <v>950126</v>
      </c>
      <c r="AD46" s="123">
        <v>803893</v>
      </c>
      <c r="AE46" s="123">
        <v>805084</v>
      </c>
      <c r="AF46" s="75">
        <v>781563</v>
      </c>
      <c r="AG46" s="123">
        <v>669463</v>
      </c>
      <c r="AH46" s="87">
        <v>647945</v>
      </c>
      <c r="AI46" s="123">
        <v>669463</v>
      </c>
      <c r="AJ46" s="78"/>
      <c r="AK46" s="78"/>
      <c r="AL46" s="78"/>
      <c r="AM46" s="190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</row>
    <row r="47" spans="1:91" s="4" customFormat="1" ht="13.8" thickBot="1" x14ac:dyDescent="0.35">
      <c r="A47" s="81" t="s">
        <v>132</v>
      </c>
      <c r="B47" s="123">
        <v>107</v>
      </c>
      <c r="C47" s="123"/>
      <c r="D47" s="123"/>
      <c r="E47" s="82"/>
      <c r="F47" s="123"/>
      <c r="G47" s="123"/>
      <c r="H47" s="123"/>
      <c r="I47" s="123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123"/>
      <c r="X47" s="75"/>
      <c r="Y47" s="123"/>
      <c r="Z47" s="123"/>
      <c r="AA47" s="123"/>
      <c r="AB47" s="123"/>
      <c r="AC47" s="123"/>
      <c r="AD47" s="123"/>
      <c r="AE47" s="123"/>
      <c r="AF47" s="75"/>
      <c r="AG47" s="123"/>
      <c r="AH47" s="87"/>
      <c r="AI47" s="123"/>
      <c r="AJ47" s="78"/>
      <c r="AK47" s="78"/>
      <c r="AL47" s="78"/>
      <c r="AM47" s="190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</row>
    <row r="48" spans="1:91" s="4" customFormat="1" ht="13.8" thickBot="1" x14ac:dyDescent="0.35">
      <c r="A48" s="81" t="s">
        <v>55</v>
      </c>
      <c r="B48" s="262">
        <v>1455466</v>
      </c>
      <c r="C48" s="123">
        <v>1545853</v>
      </c>
      <c r="D48" s="75">
        <v>1861352</v>
      </c>
      <c r="E48" s="75">
        <v>1924934</v>
      </c>
      <c r="F48" s="75">
        <v>2067186</v>
      </c>
      <c r="G48" s="75">
        <v>2066447</v>
      </c>
      <c r="H48" s="123">
        <v>1797560</v>
      </c>
      <c r="I48" s="123">
        <v>1738068</v>
      </c>
      <c r="J48" s="75">
        <v>1470826</v>
      </c>
      <c r="K48" s="75">
        <v>1320274</v>
      </c>
      <c r="L48" s="75">
        <v>1376379</v>
      </c>
      <c r="M48" s="75">
        <v>1271011</v>
      </c>
      <c r="N48" s="75">
        <v>1156495</v>
      </c>
      <c r="O48" s="75">
        <v>1158151</v>
      </c>
      <c r="P48" s="75">
        <v>1073471</v>
      </c>
      <c r="Q48" s="75">
        <v>1092087</v>
      </c>
      <c r="R48" s="75">
        <v>1027928</v>
      </c>
      <c r="S48" s="75">
        <v>1074558</v>
      </c>
      <c r="T48" s="75">
        <v>1054449</v>
      </c>
      <c r="U48" s="75">
        <v>1020707</v>
      </c>
      <c r="V48" s="75">
        <v>937691</v>
      </c>
      <c r="W48" s="75">
        <v>924974</v>
      </c>
      <c r="X48" s="75">
        <v>781816</v>
      </c>
      <c r="Y48" s="75">
        <v>696800</v>
      </c>
      <c r="Z48" s="75">
        <v>666155</v>
      </c>
      <c r="AA48" s="75">
        <v>504807</v>
      </c>
      <c r="AB48" s="75">
        <v>150300</v>
      </c>
      <c r="AC48" s="75">
        <v>132088</v>
      </c>
      <c r="AD48" s="75"/>
      <c r="AE48" s="75">
        <v>27943</v>
      </c>
      <c r="AF48" s="75"/>
      <c r="AG48" s="78"/>
      <c r="AH48" s="166"/>
      <c r="AI48" s="123"/>
      <c r="AJ48" s="78"/>
      <c r="AK48" s="78"/>
      <c r="AL48" s="78"/>
      <c r="AM48" s="190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</row>
    <row r="49" spans="1:91" s="33" customFormat="1" ht="13.8" thickBot="1" x14ac:dyDescent="0.25">
      <c r="A49" s="81" t="s">
        <v>56</v>
      </c>
      <c r="B49" s="129">
        <v>1486</v>
      </c>
      <c r="C49" s="123">
        <v>229</v>
      </c>
      <c r="D49" s="123">
        <v>117</v>
      </c>
      <c r="E49" s="123">
        <v>120</v>
      </c>
      <c r="F49" s="83">
        <v>197</v>
      </c>
      <c r="G49" s="75">
        <v>0</v>
      </c>
      <c r="H49" s="75">
        <v>0</v>
      </c>
      <c r="I49" s="123">
        <v>338</v>
      </c>
      <c r="J49" s="75">
        <v>215</v>
      </c>
      <c r="K49" s="75">
        <v>413</v>
      </c>
      <c r="L49" s="75">
        <v>1307</v>
      </c>
      <c r="M49" s="75">
        <v>845</v>
      </c>
      <c r="N49" s="75">
        <v>360</v>
      </c>
      <c r="O49" s="75"/>
      <c r="P49" s="75">
        <v>0</v>
      </c>
      <c r="Q49" s="75">
        <v>674</v>
      </c>
      <c r="R49" s="75">
        <v>2324</v>
      </c>
      <c r="S49" s="75">
        <v>1141</v>
      </c>
      <c r="T49" s="75">
        <v>100</v>
      </c>
      <c r="U49" s="75">
        <v>881</v>
      </c>
      <c r="V49" s="75">
        <v>1033</v>
      </c>
      <c r="W49" s="75">
        <v>402</v>
      </c>
      <c r="X49" s="75">
        <v>857</v>
      </c>
      <c r="Y49" s="75">
        <v>805</v>
      </c>
      <c r="Z49" s="75">
        <v>1017</v>
      </c>
      <c r="AA49" s="75">
        <v>1611</v>
      </c>
      <c r="AB49" s="75"/>
      <c r="AC49" s="75"/>
      <c r="AD49" s="75"/>
      <c r="AE49" s="75"/>
      <c r="AF49" s="75"/>
      <c r="AG49" s="78"/>
      <c r="AH49" s="166"/>
      <c r="AI49" s="123"/>
      <c r="AJ49" s="78"/>
      <c r="AK49" s="78"/>
      <c r="AL49" s="78"/>
      <c r="AM49" s="190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</row>
    <row r="50" spans="1:91" s="35" customFormat="1" ht="13.8" thickBot="1" x14ac:dyDescent="0.35">
      <c r="A50" s="26" t="s">
        <v>57</v>
      </c>
      <c r="B50" s="236">
        <f t="shared" ref="B50" si="6">SUM(B24:B49)</f>
        <v>22210067</v>
      </c>
      <c r="C50" s="34">
        <f t="shared" ref="C50" si="7">SUM(C24:C49)</f>
        <v>19315038</v>
      </c>
      <c r="D50" s="34">
        <f>SUM(D24:D49)</f>
        <v>22597611</v>
      </c>
      <c r="E50" s="34">
        <f t="shared" ref="E50:Q50" si="8">SUM(E24:E49)</f>
        <v>24533898.5</v>
      </c>
      <c r="F50" s="34">
        <f t="shared" si="8"/>
        <v>24682917.416533332</v>
      </c>
      <c r="G50" s="34">
        <f t="shared" si="8"/>
        <v>23010812.495839998</v>
      </c>
      <c r="H50" s="34">
        <f t="shared" si="8"/>
        <v>21141221</v>
      </c>
      <c r="I50" s="29">
        <f t="shared" si="8"/>
        <v>19358043</v>
      </c>
      <c r="J50" s="29">
        <f t="shared" si="8"/>
        <v>17372510</v>
      </c>
      <c r="K50" s="29">
        <f t="shared" si="8"/>
        <v>15951496</v>
      </c>
      <c r="L50" s="29">
        <f t="shared" si="8"/>
        <v>15658231</v>
      </c>
      <c r="M50" s="29">
        <f t="shared" si="8"/>
        <v>14085019.717</v>
      </c>
      <c r="N50" s="29">
        <f t="shared" si="8"/>
        <v>13208943</v>
      </c>
      <c r="O50" s="29">
        <f t="shared" si="8"/>
        <v>12086669</v>
      </c>
      <c r="P50" s="29">
        <f t="shared" si="8"/>
        <v>11202614</v>
      </c>
      <c r="Q50" s="29">
        <f t="shared" si="8"/>
        <v>11421898</v>
      </c>
      <c r="R50" s="29">
        <f t="shared" ref="R50:AM50" si="9">SUM(R24:R49)</f>
        <v>10458860</v>
      </c>
      <c r="S50" s="29">
        <f t="shared" si="9"/>
        <v>9253598</v>
      </c>
      <c r="T50" s="29">
        <f t="shared" si="9"/>
        <v>8961288</v>
      </c>
      <c r="U50" s="29">
        <f t="shared" si="9"/>
        <v>8376914</v>
      </c>
      <c r="V50" s="29">
        <f t="shared" si="9"/>
        <v>8185382</v>
      </c>
      <c r="W50" s="29">
        <f t="shared" si="9"/>
        <v>7824152</v>
      </c>
      <c r="X50" s="29">
        <f t="shared" si="9"/>
        <v>6993868</v>
      </c>
      <c r="Y50" s="29">
        <f t="shared" si="9"/>
        <v>6568608</v>
      </c>
      <c r="Z50" s="29">
        <f t="shared" si="9"/>
        <v>5997605</v>
      </c>
      <c r="AA50" s="29">
        <f t="shared" si="9"/>
        <v>5398785</v>
      </c>
      <c r="AB50" s="29">
        <f t="shared" si="9"/>
        <v>5384866</v>
      </c>
      <c r="AC50" s="29">
        <f t="shared" si="9"/>
        <v>3045541</v>
      </c>
      <c r="AD50" s="29">
        <f t="shared" si="9"/>
        <v>3435775</v>
      </c>
      <c r="AE50" s="29">
        <f t="shared" si="9"/>
        <v>2595615</v>
      </c>
      <c r="AF50" s="29">
        <f t="shared" si="9"/>
        <v>3511943</v>
      </c>
      <c r="AG50" s="29">
        <f t="shared" si="9"/>
        <v>757281</v>
      </c>
      <c r="AH50" s="29">
        <f t="shared" si="9"/>
        <v>731966</v>
      </c>
      <c r="AI50" s="29">
        <f t="shared" si="9"/>
        <v>669463</v>
      </c>
      <c r="AJ50" s="29">
        <f t="shared" si="9"/>
        <v>708787</v>
      </c>
      <c r="AK50" s="29">
        <f t="shared" si="9"/>
        <v>589063</v>
      </c>
      <c r="AL50" s="29">
        <f t="shared" si="9"/>
        <v>566226</v>
      </c>
      <c r="AM50" s="192">
        <f t="shared" si="9"/>
        <v>140311</v>
      </c>
      <c r="AN50" s="212"/>
      <c r="AO50" s="212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216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</row>
    <row r="51" spans="1:91" s="37" customFormat="1" ht="13.8" thickBot="1" x14ac:dyDescent="0.35">
      <c r="A51" s="5" t="s">
        <v>58</v>
      </c>
      <c r="B51" s="237">
        <f t="shared" ref="B51" si="10">+B8+B22+B50</f>
        <v>27545228.300000001</v>
      </c>
      <c r="C51" s="36">
        <f t="shared" ref="C51" si="11">+C8+C22+C50</f>
        <v>23581941.5</v>
      </c>
      <c r="D51" s="36">
        <f>+D8+D22+D50</f>
        <v>27350401</v>
      </c>
      <c r="E51" s="36">
        <f t="shared" ref="E51:Q51" si="12">+E8+E22+E50</f>
        <v>28876510.5</v>
      </c>
      <c r="F51" s="36">
        <f t="shared" si="12"/>
        <v>28549509.416533332</v>
      </c>
      <c r="G51" s="36">
        <f t="shared" si="12"/>
        <v>26249673.495839998</v>
      </c>
      <c r="H51" s="36">
        <f t="shared" si="12"/>
        <v>24053120</v>
      </c>
      <c r="I51" s="36">
        <f t="shared" si="12"/>
        <v>21924298</v>
      </c>
      <c r="J51" s="36">
        <f t="shared" si="12"/>
        <v>19636246</v>
      </c>
      <c r="K51" s="36">
        <f t="shared" si="12"/>
        <v>17654634</v>
      </c>
      <c r="L51" s="36">
        <f t="shared" si="12"/>
        <v>17365296</v>
      </c>
      <c r="M51" s="36">
        <f t="shared" si="12"/>
        <v>15557717.717</v>
      </c>
      <c r="N51" s="36">
        <f t="shared" si="12"/>
        <v>14391694</v>
      </c>
      <c r="O51" s="36">
        <f t="shared" si="12"/>
        <v>13132414</v>
      </c>
      <c r="P51" s="36">
        <f t="shared" si="12"/>
        <v>12050949</v>
      </c>
      <c r="Q51" s="36">
        <f t="shared" si="12"/>
        <v>12111908</v>
      </c>
      <c r="R51" s="36">
        <f t="shared" ref="R51:AM51" si="13">+R8+R22+R50</f>
        <v>11144348</v>
      </c>
      <c r="S51" s="36">
        <f t="shared" si="13"/>
        <v>9865132</v>
      </c>
      <c r="T51" s="36">
        <f t="shared" si="13"/>
        <v>9555601</v>
      </c>
      <c r="U51" s="36">
        <f t="shared" si="13"/>
        <v>8897373</v>
      </c>
      <c r="V51" s="36">
        <f t="shared" si="13"/>
        <v>8659452</v>
      </c>
      <c r="W51" s="36">
        <f t="shared" si="13"/>
        <v>8158448</v>
      </c>
      <c r="X51" s="36">
        <f t="shared" si="13"/>
        <v>7331192</v>
      </c>
      <c r="Y51" s="36">
        <f t="shared" si="13"/>
        <v>6862429</v>
      </c>
      <c r="Z51" s="36">
        <f t="shared" si="13"/>
        <v>6220386</v>
      </c>
      <c r="AA51" s="36">
        <f t="shared" si="13"/>
        <v>5576960</v>
      </c>
      <c r="AB51" s="36">
        <f t="shared" si="13"/>
        <v>5536417</v>
      </c>
      <c r="AC51" s="36">
        <f t="shared" si="13"/>
        <v>3181719</v>
      </c>
      <c r="AD51" s="36">
        <f t="shared" si="13"/>
        <v>3525071</v>
      </c>
      <c r="AE51" s="36">
        <f t="shared" si="13"/>
        <v>2693957</v>
      </c>
      <c r="AF51" s="36">
        <f t="shared" si="13"/>
        <v>3636587</v>
      </c>
      <c r="AG51" s="36">
        <f t="shared" si="13"/>
        <v>757281</v>
      </c>
      <c r="AH51" s="36">
        <f t="shared" si="13"/>
        <v>731966</v>
      </c>
      <c r="AI51" s="36">
        <f t="shared" si="13"/>
        <v>669463</v>
      </c>
      <c r="AJ51" s="36">
        <f t="shared" si="13"/>
        <v>708787</v>
      </c>
      <c r="AK51" s="36">
        <f t="shared" si="13"/>
        <v>589063</v>
      </c>
      <c r="AL51" s="36">
        <f t="shared" si="13"/>
        <v>566226</v>
      </c>
      <c r="AM51" s="193">
        <f t="shared" si="13"/>
        <v>140311</v>
      </c>
      <c r="AN51" s="216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</row>
    <row r="52" spans="1:91" s="40" customFormat="1" ht="13.8" thickBot="1" x14ac:dyDescent="0.35">
      <c r="A52" s="38" t="s">
        <v>59</v>
      </c>
      <c r="B52" s="238"/>
      <c r="C52" s="39"/>
      <c r="D52" s="39"/>
      <c r="E52" s="39"/>
      <c r="F52" s="39"/>
      <c r="G52" s="39"/>
      <c r="H52" s="22"/>
      <c r="I52" s="2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9"/>
      <c r="AH52" s="169"/>
      <c r="AI52" s="116"/>
      <c r="AJ52" s="119"/>
      <c r="AK52" s="119"/>
      <c r="AL52" s="119"/>
      <c r="AM52" s="187"/>
      <c r="AN52" s="212"/>
      <c r="AO52" s="216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</row>
    <row r="53" spans="1:91" s="12" customFormat="1" ht="13.8" thickBot="1" x14ac:dyDescent="0.35">
      <c r="A53" s="6" t="s">
        <v>14</v>
      </c>
      <c r="B53" s="225"/>
      <c r="C53" s="7"/>
      <c r="D53" s="7"/>
      <c r="E53" s="7"/>
      <c r="F53" s="7"/>
      <c r="G53" s="7"/>
      <c r="H53" s="10"/>
      <c r="I53" s="1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9"/>
      <c r="AH53" s="152"/>
      <c r="AI53" s="44"/>
      <c r="AJ53" s="149"/>
      <c r="AK53" s="149"/>
      <c r="AL53" s="149"/>
      <c r="AM53" s="186"/>
      <c r="AN53" s="212"/>
      <c r="AO53" s="212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</row>
    <row r="54" spans="1:91" s="4" customFormat="1" ht="13.8" thickBot="1" x14ac:dyDescent="0.25">
      <c r="A54" s="130" t="s">
        <v>60</v>
      </c>
      <c r="B54" s="239">
        <v>435461</v>
      </c>
      <c r="C54" s="131">
        <v>344811</v>
      </c>
      <c r="D54" s="132">
        <v>387347</v>
      </c>
      <c r="E54" s="132">
        <v>490072</v>
      </c>
      <c r="F54" s="132">
        <v>529890</v>
      </c>
      <c r="G54" s="133">
        <v>550462</v>
      </c>
      <c r="H54" s="133">
        <v>525553</v>
      </c>
      <c r="I54" s="133">
        <v>541650</v>
      </c>
      <c r="J54" s="134">
        <v>524336</v>
      </c>
      <c r="K54" s="134">
        <v>541640</v>
      </c>
      <c r="L54" s="134">
        <v>548404</v>
      </c>
      <c r="M54" s="134">
        <v>462766</v>
      </c>
      <c r="N54" s="134">
        <v>425435</v>
      </c>
      <c r="O54" s="134">
        <v>459176</v>
      </c>
      <c r="P54" s="134">
        <v>392273</v>
      </c>
      <c r="Q54" s="134">
        <v>382575</v>
      </c>
      <c r="R54" s="134">
        <v>311097</v>
      </c>
      <c r="S54" s="134">
        <v>300933</v>
      </c>
      <c r="T54" s="134">
        <v>302377</v>
      </c>
      <c r="U54" s="134">
        <v>357276</v>
      </c>
      <c r="V54" s="134">
        <v>447250</v>
      </c>
      <c r="W54" s="134">
        <v>456331</v>
      </c>
      <c r="X54" s="134">
        <v>412166</v>
      </c>
      <c r="Y54" s="134">
        <v>331766</v>
      </c>
      <c r="Z54" s="134">
        <v>270762</v>
      </c>
      <c r="AA54" s="134">
        <v>263059</v>
      </c>
      <c r="AB54" s="134">
        <v>261448</v>
      </c>
      <c r="AC54" s="134">
        <v>182620</v>
      </c>
      <c r="AD54" s="134">
        <v>151435</v>
      </c>
      <c r="AE54" s="134">
        <v>188738</v>
      </c>
      <c r="AF54" s="134">
        <v>201414</v>
      </c>
      <c r="AG54" s="160"/>
      <c r="AH54" s="168"/>
      <c r="AI54" s="170"/>
      <c r="AJ54" s="160"/>
      <c r="AK54" s="160"/>
      <c r="AL54" s="160"/>
      <c r="AM54" s="194"/>
      <c r="AN54" s="214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</row>
    <row r="55" spans="1:91" s="4" customFormat="1" ht="13.8" thickBot="1" x14ac:dyDescent="0.25">
      <c r="A55" s="130" t="s">
        <v>116</v>
      </c>
      <c r="B55" s="240">
        <v>0</v>
      </c>
      <c r="C55" s="135">
        <v>1059</v>
      </c>
      <c r="D55" s="132">
        <v>0</v>
      </c>
      <c r="E55" s="132">
        <v>0</v>
      </c>
      <c r="F55" s="132">
        <v>0</v>
      </c>
      <c r="G55" s="132">
        <v>0</v>
      </c>
      <c r="H55" s="132">
        <v>0</v>
      </c>
      <c r="I55" s="132">
        <v>0</v>
      </c>
      <c r="J55" s="132">
        <v>0</v>
      </c>
      <c r="K55" s="132">
        <v>0</v>
      </c>
      <c r="L55" s="132">
        <v>0</v>
      </c>
      <c r="M55" s="132">
        <v>0</v>
      </c>
      <c r="N55" s="132">
        <v>0</v>
      </c>
      <c r="O55" s="132">
        <v>0</v>
      </c>
      <c r="P55" s="132">
        <v>0</v>
      </c>
      <c r="Q55" s="132">
        <v>0</v>
      </c>
      <c r="R55" s="132">
        <v>0</v>
      </c>
      <c r="S55" s="132">
        <v>0</v>
      </c>
      <c r="T55" s="132">
        <v>0</v>
      </c>
      <c r="U55" s="132">
        <v>0</v>
      </c>
      <c r="V55" s="132">
        <v>0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60"/>
      <c r="AH55" s="168"/>
      <c r="AI55" s="170"/>
      <c r="AJ55" s="160"/>
      <c r="AK55" s="160"/>
      <c r="AL55" s="160"/>
      <c r="AM55" s="194"/>
      <c r="AN55" s="214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</row>
    <row r="56" spans="1:91" s="4" customFormat="1" ht="13.8" thickBot="1" x14ac:dyDescent="0.25">
      <c r="A56" s="130" t="s">
        <v>61</v>
      </c>
      <c r="B56" s="136">
        <v>1331351</v>
      </c>
      <c r="C56" s="137">
        <v>1247690</v>
      </c>
      <c r="D56" s="138">
        <v>1473914</v>
      </c>
      <c r="E56" s="138">
        <v>1363021</v>
      </c>
      <c r="F56" s="132">
        <v>1288910</v>
      </c>
      <c r="G56" s="133">
        <v>1254560</v>
      </c>
      <c r="H56" s="133">
        <v>1226296</v>
      </c>
      <c r="I56" s="133">
        <v>1108837</v>
      </c>
      <c r="J56" s="134">
        <v>1054603</v>
      </c>
      <c r="K56" s="134">
        <v>989427</v>
      </c>
      <c r="L56" s="134">
        <v>1014148</v>
      </c>
      <c r="M56" s="134">
        <v>993486</v>
      </c>
      <c r="N56" s="134">
        <v>932701</v>
      </c>
      <c r="O56" s="134">
        <v>870368</v>
      </c>
      <c r="P56" s="134">
        <v>852530</v>
      </c>
      <c r="Q56" s="134">
        <v>726435</v>
      </c>
      <c r="R56" s="134">
        <v>728799</v>
      </c>
      <c r="S56" s="134">
        <v>598120</v>
      </c>
      <c r="T56" s="134">
        <v>537256</v>
      </c>
      <c r="U56" s="134">
        <v>575554</v>
      </c>
      <c r="V56" s="134">
        <v>568103</v>
      </c>
      <c r="W56" s="134">
        <v>522451</v>
      </c>
      <c r="X56" s="134">
        <v>560441</v>
      </c>
      <c r="Y56" s="134">
        <v>574522</v>
      </c>
      <c r="Z56" s="134">
        <v>531525</v>
      </c>
      <c r="AA56" s="134">
        <v>481525</v>
      </c>
      <c r="AB56" s="134">
        <v>428747</v>
      </c>
      <c r="AC56" s="134">
        <v>357503</v>
      </c>
      <c r="AD56" s="134">
        <v>316317</v>
      </c>
      <c r="AE56" s="134">
        <v>329618</v>
      </c>
      <c r="AF56" s="134">
        <v>300637</v>
      </c>
      <c r="AG56" s="134">
        <v>268098</v>
      </c>
      <c r="AH56" s="134">
        <v>196022</v>
      </c>
      <c r="AI56" s="170">
        <v>147961</v>
      </c>
      <c r="AJ56" s="161"/>
      <c r="AK56" s="161"/>
      <c r="AL56" s="161"/>
      <c r="AM56" s="194"/>
      <c r="AN56" s="212"/>
      <c r="AO56" s="214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</row>
    <row r="57" spans="1:91" s="4" customFormat="1" ht="13.8" thickBot="1" x14ac:dyDescent="0.25">
      <c r="A57" s="130" t="s">
        <v>62</v>
      </c>
      <c r="B57" s="241">
        <v>46303</v>
      </c>
      <c r="C57" s="139">
        <v>44382</v>
      </c>
      <c r="D57" s="132">
        <v>49240</v>
      </c>
      <c r="E57" s="132">
        <v>46574</v>
      </c>
      <c r="F57" s="132">
        <v>44556</v>
      </c>
      <c r="G57" s="133">
        <v>49950</v>
      </c>
      <c r="H57" s="140">
        <v>48700</v>
      </c>
      <c r="I57" s="133">
        <v>45638</v>
      </c>
      <c r="J57" s="134">
        <v>37868</v>
      </c>
      <c r="K57" s="134">
        <v>47558</v>
      </c>
      <c r="L57" s="134">
        <v>48274</v>
      </c>
      <c r="M57" s="134">
        <v>48417</v>
      </c>
      <c r="N57" s="134">
        <v>42720</v>
      </c>
      <c r="O57" s="134">
        <v>42898</v>
      </c>
      <c r="P57" s="134">
        <v>37202</v>
      </c>
      <c r="Q57" s="134">
        <v>30867</v>
      </c>
      <c r="R57" s="134">
        <v>28424</v>
      </c>
      <c r="S57" s="134">
        <v>28366</v>
      </c>
      <c r="T57" s="134">
        <v>15757</v>
      </c>
      <c r="U57" s="134">
        <v>14462</v>
      </c>
      <c r="V57" s="134">
        <v>15684</v>
      </c>
      <c r="W57" s="134">
        <v>19126</v>
      </c>
      <c r="X57" s="134">
        <v>17019</v>
      </c>
      <c r="Y57" s="134">
        <v>25395</v>
      </c>
      <c r="Z57" s="134">
        <v>60176</v>
      </c>
      <c r="AA57" s="134">
        <v>76930</v>
      </c>
      <c r="AB57" s="134">
        <v>90927</v>
      </c>
      <c r="AC57" s="134">
        <v>88868</v>
      </c>
      <c r="AD57" s="134">
        <v>80903</v>
      </c>
      <c r="AE57" s="134"/>
      <c r="AF57" s="134"/>
      <c r="AG57" s="160"/>
      <c r="AH57" s="168"/>
      <c r="AI57" s="170"/>
      <c r="AJ57" s="161"/>
      <c r="AK57" s="161"/>
      <c r="AL57" s="161"/>
      <c r="AM57" s="194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</row>
    <row r="58" spans="1:91" s="4" customFormat="1" ht="13.8" thickBot="1" x14ac:dyDescent="0.25">
      <c r="A58" s="130" t="s">
        <v>63</v>
      </c>
      <c r="B58" s="239">
        <v>2370</v>
      </c>
      <c r="C58" s="141">
        <v>0</v>
      </c>
      <c r="D58" s="141">
        <v>18145</v>
      </c>
      <c r="E58" s="132">
        <v>72579</v>
      </c>
      <c r="F58" s="132">
        <v>45585.538027233481</v>
      </c>
      <c r="G58" s="132">
        <v>57234</v>
      </c>
      <c r="H58" s="133">
        <v>38025</v>
      </c>
      <c r="I58" s="133">
        <v>31279</v>
      </c>
      <c r="J58" s="134">
        <v>25751</v>
      </c>
      <c r="K58" s="134">
        <v>19724</v>
      </c>
      <c r="L58" s="134">
        <v>18970</v>
      </c>
      <c r="M58" s="134"/>
      <c r="N58" s="134"/>
      <c r="O58" s="134"/>
      <c r="P58" s="134"/>
      <c r="Q58" s="134">
        <v>900</v>
      </c>
      <c r="R58" s="134">
        <v>622</v>
      </c>
      <c r="S58" s="134">
        <v>648</v>
      </c>
      <c r="T58" s="134">
        <v>698</v>
      </c>
      <c r="U58" s="134">
        <v>1394</v>
      </c>
      <c r="V58" s="134"/>
      <c r="W58" s="134">
        <v>1200</v>
      </c>
      <c r="X58" s="134">
        <v>1515</v>
      </c>
      <c r="Y58" s="134">
        <v>2449</v>
      </c>
      <c r="Z58" s="134"/>
      <c r="AA58" s="134">
        <v>4312</v>
      </c>
      <c r="AB58" s="134">
        <v>2300</v>
      </c>
      <c r="AC58" s="134">
        <v>2680</v>
      </c>
      <c r="AD58" s="134">
        <v>3672</v>
      </c>
      <c r="AE58" s="134">
        <v>4035</v>
      </c>
      <c r="AF58" s="134"/>
      <c r="AG58" s="160"/>
      <c r="AH58" s="168"/>
      <c r="AI58" s="170"/>
      <c r="AJ58" s="161"/>
      <c r="AK58" s="161"/>
      <c r="AL58" s="161"/>
      <c r="AM58" s="194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212"/>
      <c r="BA58" s="212"/>
      <c r="BB58" s="212"/>
      <c r="BC58" s="212"/>
      <c r="BD58" s="212"/>
      <c r="BE58" s="212"/>
      <c r="BF58" s="212"/>
      <c r="BG58" s="212"/>
      <c r="BH58" s="212"/>
      <c r="BI58" s="212"/>
      <c r="BJ58" s="212"/>
      <c r="BK58" s="212"/>
      <c r="BL58" s="212"/>
      <c r="BM58" s="212"/>
      <c r="BN58" s="212"/>
      <c r="BO58" s="212"/>
      <c r="BP58" s="212"/>
      <c r="BQ58" s="212"/>
      <c r="BR58" s="212"/>
      <c r="BS58" s="212"/>
      <c r="BT58" s="212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</row>
    <row r="59" spans="1:91" s="12" customFormat="1" ht="13.8" thickBot="1" x14ac:dyDescent="0.35">
      <c r="A59" s="6" t="s">
        <v>17</v>
      </c>
      <c r="B59" s="228">
        <f t="shared" ref="B59:AI59" si="14">SUM(B54:B58)</f>
        <v>1815485</v>
      </c>
      <c r="C59" s="13">
        <f t="shared" si="14"/>
        <v>1637942</v>
      </c>
      <c r="D59" s="13">
        <f t="shared" si="14"/>
        <v>1928646</v>
      </c>
      <c r="E59" s="13">
        <f t="shared" si="14"/>
        <v>1972246</v>
      </c>
      <c r="F59" s="13">
        <f t="shared" si="14"/>
        <v>1908941.5380272334</v>
      </c>
      <c r="G59" s="13">
        <f t="shared" si="14"/>
        <v>1912206</v>
      </c>
      <c r="H59" s="13">
        <f t="shared" si="14"/>
        <v>1838574</v>
      </c>
      <c r="I59" s="13">
        <f t="shared" si="14"/>
        <v>1727404</v>
      </c>
      <c r="J59" s="13">
        <f t="shared" si="14"/>
        <v>1642558</v>
      </c>
      <c r="K59" s="13">
        <f t="shared" si="14"/>
        <v>1598349</v>
      </c>
      <c r="L59" s="13">
        <f t="shared" si="14"/>
        <v>1629796</v>
      </c>
      <c r="M59" s="13">
        <f t="shared" si="14"/>
        <v>1504669</v>
      </c>
      <c r="N59" s="13">
        <f t="shared" si="14"/>
        <v>1400856</v>
      </c>
      <c r="O59" s="13">
        <f t="shared" si="14"/>
        <v>1372442</v>
      </c>
      <c r="P59" s="13">
        <f t="shared" si="14"/>
        <v>1282005</v>
      </c>
      <c r="Q59" s="13">
        <f t="shared" si="14"/>
        <v>1140777</v>
      </c>
      <c r="R59" s="13">
        <f t="shared" si="14"/>
        <v>1068942</v>
      </c>
      <c r="S59" s="13">
        <f t="shared" si="14"/>
        <v>928067</v>
      </c>
      <c r="T59" s="13">
        <f t="shared" si="14"/>
        <v>856088</v>
      </c>
      <c r="U59" s="13">
        <f t="shared" si="14"/>
        <v>948686</v>
      </c>
      <c r="V59" s="13">
        <f t="shared" si="14"/>
        <v>1031037</v>
      </c>
      <c r="W59" s="13">
        <f t="shared" si="14"/>
        <v>999108</v>
      </c>
      <c r="X59" s="13">
        <f t="shared" si="14"/>
        <v>991141</v>
      </c>
      <c r="Y59" s="13">
        <f t="shared" si="14"/>
        <v>934132</v>
      </c>
      <c r="Z59" s="13">
        <f t="shared" si="14"/>
        <v>862463</v>
      </c>
      <c r="AA59" s="13">
        <f t="shared" si="14"/>
        <v>825826</v>
      </c>
      <c r="AB59" s="13">
        <f t="shared" si="14"/>
        <v>783422</v>
      </c>
      <c r="AC59" s="13">
        <f t="shared" si="14"/>
        <v>631671</v>
      </c>
      <c r="AD59" s="13">
        <f t="shared" si="14"/>
        <v>552327</v>
      </c>
      <c r="AE59" s="13">
        <f t="shared" si="14"/>
        <v>522391</v>
      </c>
      <c r="AF59" s="13">
        <f t="shared" si="14"/>
        <v>502051</v>
      </c>
      <c r="AG59" s="13">
        <f t="shared" si="14"/>
        <v>268098</v>
      </c>
      <c r="AH59" s="13">
        <f t="shared" si="14"/>
        <v>196022</v>
      </c>
      <c r="AI59" s="13">
        <f t="shared" si="14"/>
        <v>147961</v>
      </c>
      <c r="AJ59" s="150"/>
      <c r="AK59" s="150"/>
      <c r="AL59" s="150"/>
      <c r="AM59" s="186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2"/>
      <c r="BF59" s="212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</row>
    <row r="60" spans="1:91" s="32" customFormat="1" ht="13.8" thickBot="1" x14ac:dyDescent="0.35">
      <c r="A60" s="263" t="s">
        <v>32</v>
      </c>
      <c r="B60" s="27"/>
      <c r="C60" s="27"/>
      <c r="D60" s="27"/>
      <c r="E60" s="27"/>
      <c r="F60" s="27"/>
      <c r="G60" s="27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9"/>
      <c r="AH60" s="149"/>
      <c r="AI60" s="149"/>
      <c r="AJ60" s="150"/>
      <c r="AK60" s="150"/>
      <c r="AL60" s="150"/>
      <c r="AM60" s="186"/>
      <c r="AN60" s="214"/>
      <c r="AO60" s="212"/>
      <c r="AP60" s="216"/>
      <c r="AQ60" s="216"/>
      <c r="AR60" s="216"/>
      <c r="AS60" s="216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6"/>
      <c r="BH60" s="216"/>
      <c r="BI60" s="216"/>
      <c r="BJ60" s="216"/>
      <c r="BK60" s="216"/>
      <c r="BL60" s="216"/>
      <c r="BM60" s="216"/>
      <c r="BN60" s="216"/>
      <c r="BO60" s="216"/>
      <c r="BP60" s="216"/>
      <c r="BQ60" s="216"/>
      <c r="BR60" s="216"/>
      <c r="BS60" s="216"/>
      <c r="BT60" s="216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</row>
    <row r="61" spans="1:91" s="4" customFormat="1" ht="13.8" thickBot="1" x14ac:dyDescent="0.35">
      <c r="A61" s="264" t="s">
        <v>64</v>
      </c>
      <c r="B61" s="123">
        <v>0</v>
      </c>
      <c r="C61" s="123">
        <v>0</v>
      </c>
      <c r="D61" s="123">
        <v>0</v>
      </c>
      <c r="E61" s="123">
        <v>0</v>
      </c>
      <c r="F61" s="83">
        <v>510</v>
      </c>
      <c r="G61" s="123">
        <v>5606</v>
      </c>
      <c r="H61" s="123">
        <v>6565</v>
      </c>
      <c r="I61" s="87">
        <v>892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5">
        <v>0</v>
      </c>
      <c r="R61" s="75">
        <v>0</v>
      </c>
      <c r="S61" s="75">
        <v>0</v>
      </c>
      <c r="T61" s="75">
        <v>0</v>
      </c>
      <c r="U61" s="75">
        <v>0</v>
      </c>
      <c r="V61" s="75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8"/>
      <c r="AH61" s="78"/>
      <c r="AI61" s="78"/>
      <c r="AJ61" s="167"/>
      <c r="AK61" s="167"/>
      <c r="AL61" s="167"/>
      <c r="AM61" s="190"/>
      <c r="AN61" s="216"/>
      <c r="AO61" s="214"/>
      <c r="AP61" s="212"/>
      <c r="AQ61" s="212"/>
      <c r="AR61" s="212"/>
      <c r="AS61" s="212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  <c r="BR61" s="212"/>
      <c r="BS61" s="212"/>
      <c r="BT61" s="212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</row>
    <row r="62" spans="1:91" s="4" customFormat="1" ht="13.8" thickBot="1" x14ac:dyDescent="0.25">
      <c r="A62" s="264" t="s">
        <v>65</v>
      </c>
      <c r="B62" s="124">
        <v>610922</v>
      </c>
      <c r="C62" s="75">
        <v>525296</v>
      </c>
      <c r="D62" s="82">
        <v>612877</v>
      </c>
      <c r="E62" s="83">
        <v>610466</v>
      </c>
      <c r="F62" s="83">
        <v>627947</v>
      </c>
      <c r="G62" s="123">
        <v>602475</v>
      </c>
      <c r="H62" s="123">
        <v>557877</v>
      </c>
      <c r="I62" s="123">
        <v>528899</v>
      </c>
      <c r="J62" s="123">
        <v>508068</v>
      </c>
      <c r="K62" s="75">
        <v>493135</v>
      </c>
      <c r="L62" s="75">
        <v>508320</v>
      </c>
      <c r="M62" s="75">
        <v>498108</v>
      </c>
      <c r="N62" s="75">
        <v>486861</v>
      </c>
      <c r="O62" s="75">
        <v>476012</v>
      </c>
      <c r="P62" s="75">
        <v>474816</v>
      </c>
      <c r="Q62" s="75">
        <v>534556</v>
      </c>
      <c r="R62" s="75">
        <v>530643</v>
      </c>
      <c r="S62" s="75">
        <v>487772</v>
      </c>
      <c r="T62" s="75">
        <v>468938</v>
      </c>
      <c r="U62" s="75">
        <v>465491</v>
      </c>
      <c r="V62" s="75">
        <v>474301</v>
      </c>
      <c r="W62" s="75">
        <v>540771</v>
      </c>
      <c r="X62" s="75">
        <v>584666</v>
      </c>
      <c r="Y62" s="75">
        <v>565900</v>
      </c>
      <c r="Z62" s="75">
        <v>616200</v>
      </c>
      <c r="AA62" s="75">
        <v>706479</v>
      </c>
      <c r="AB62" s="75">
        <v>774200</v>
      </c>
      <c r="AC62" s="75">
        <v>526000</v>
      </c>
      <c r="AD62" s="75">
        <v>480000</v>
      </c>
      <c r="AE62" s="75">
        <v>494000</v>
      </c>
      <c r="AF62" s="75">
        <v>524000</v>
      </c>
      <c r="AG62" s="78"/>
      <c r="AH62" s="78"/>
      <c r="AI62" s="78"/>
      <c r="AJ62" s="167"/>
      <c r="AK62" s="167"/>
      <c r="AL62" s="167"/>
      <c r="AM62" s="190"/>
      <c r="AN62" s="212"/>
      <c r="AO62" s="216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12"/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212"/>
      <c r="BM62" s="212"/>
      <c r="BN62" s="212"/>
      <c r="BO62" s="212"/>
      <c r="BP62" s="212"/>
      <c r="BQ62" s="212"/>
      <c r="BR62" s="212"/>
      <c r="BS62" s="212"/>
      <c r="BT62" s="212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</row>
    <row r="63" spans="1:91" s="4" customFormat="1" ht="13.8" thickBot="1" x14ac:dyDescent="0.25">
      <c r="A63" s="81" t="s">
        <v>66</v>
      </c>
      <c r="B63" s="80">
        <v>168285</v>
      </c>
      <c r="C63" s="124">
        <v>187094</v>
      </c>
      <c r="D63" s="75">
        <v>208626</v>
      </c>
      <c r="E63" s="82">
        <v>220139</v>
      </c>
      <c r="F63" s="83">
        <v>200113</v>
      </c>
      <c r="G63" s="123">
        <v>188869</v>
      </c>
      <c r="H63" s="123">
        <v>175679</v>
      </c>
      <c r="I63" s="123">
        <v>158041</v>
      </c>
      <c r="J63" s="75">
        <v>142102</v>
      </c>
      <c r="K63" s="75">
        <v>132650</v>
      </c>
      <c r="L63" s="75">
        <v>138904</v>
      </c>
      <c r="M63" s="75">
        <v>154175</v>
      </c>
      <c r="N63" s="75">
        <v>147156</v>
      </c>
      <c r="O63" s="75">
        <v>143948</v>
      </c>
      <c r="P63" s="75">
        <v>127087</v>
      </c>
      <c r="Q63" s="75">
        <v>159844</v>
      </c>
      <c r="R63" s="75">
        <v>169595</v>
      </c>
      <c r="S63" s="75">
        <v>152240</v>
      </c>
      <c r="T63" s="75">
        <v>141950</v>
      </c>
      <c r="U63" s="75">
        <v>124859</v>
      </c>
      <c r="V63" s="75">
        <v>141849</v>
      </c>
      <c r="W63" s="75">
        <v>140039</v>
      </c>
      <c r="X63" s="75">
        <v>129709</v>
      </c>
      <c r="Y63" s="75">
        <v>136825</v>
      </c>
      <c r="Z63" s="75">
        <v>143534</v>
      </c>
      <c r="AA63" s="75">
        <v>139544</v>
      </c>
      <c r="AB63" s="75">
        <v>126776</v>
      </c>
      <c r="AC63" s="75">
        <v>105470</v>
      </c>
      <c r="AD63" s="75">
        <v>87573</v>
      </c>
      <c r="AE63" s="75">
        <v>94832</v>
      </c>
      <c r="AF63" s="75"/>
      <c r="AG63" s="78"/>
      <c r="AH63" s="78"/>
      <c r="AI63" s="78"/>
      <c r="AJ63" s="167"/>
      <c r="AK63" s="167"/>
      <c r="AL63" s="167"/>
      <c r="AM63" s="190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  <c r="BJ63" s="212"/>
      <c r="BK63" s="212"/>
      <c r="BL63" s="212"/>
      <c r="BM63" s="212"/>
      <c r="BN63" s="212"/>
      <c r="BO63" s="212"/>
      <c r="BP63" s="212"/>
      <c r="BQ63" s="212"/>
      <c r="BR63" s="212"/>
      <c r="BS63" s="212"/>
      <c r="BT63" s="212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</row>
    <row r="64" spans="1:91" s="4" customFormat="1" ht="13.8" thickBot="1" x14ac:dyDescent="0.35">
      <c r="A64" s="81" t="s">
        <v>67</v>
      </c>
      <c r="B64" s="123">
        <v>0</v>
      </c>
      <c r="C64" s="123">
        <v>0</v>
      </c>
      <c r="D64" s="123">
        <v>0</v>
      </c>
      <c r="E64" s="123">
        <v>0</v>
      </c>
      <c r="F64" s="123">
        <v>0</v>
      </c>
      <c r="G64" s="123">
        <v>0</v>
      </c>
      <c r="H64" s="78">
        <v>62</v>
      </c>
      <c r="I64" s="75">
        <v>0</v>
      </c>
      <c r="J64" s="75">
        <v>0</v>
      </c>
      <c r="K64" s="75">
        <v>580</v>
      </c>
      <c r="L64" s="75">
        <v>5958</v>
      </c>
      <c r="M64" s="75">
        <v>582</v>
      </c>
      <c r="N64" s="75">
        <v>4</v>
      </c>
      <c r="O64" s="75">
        <v>0</v>
      </c>
      <c r="P64" s="75">
        <v>90</v>
      </c>
      <c r="Q64" s="75"/>
      <c r="R64" s="75">
        <v>25</v>
      </c>
      <c r="S64" s="75">
        <v>59</v>
      </c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8"/>
      <c r="AH64" s="78"/>
      <c r="AI64" s="78"/>
      <c r="AJ64" s="167"/>
      <c r="AK64" s="167"/>
      <c r="AL64" s="167"/>
      <c r="AM64" s="190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</row>
    <row r="65" spans="1:91" s="4" customFormat="1" ht="13.8" thickBot="1" x14ac:dyDescent="0.35">
      <c r="A65" s="81" t="s">
        <v>68</v>
      </c>
      <c r="B65" s="123"/>
      <c r="C65" s="123"/>
      <c r="D65" s="123"/>
      <c r="E65" s="83"/>
      <c r="F65" s="83">
        <v>44400</v>
      </c>
      <c r="G65" s="83">
        <v>45468</v>
      </c>
      <c r="H65" s="78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8"/>
      <c r="AH65" s="78"/>
      <c r="AI65" s="78"/>
      <c r="AJ65" s="167"/>
      <c r="AK65" s="167"/>
      <c r="AL65" s="167"/>
      <c r="AM65" s="190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212"/>
      <c r="BA65" s="212"/>
      <c r="BB65" s="212"/>
      <c r="BC65" s="212"/>
      <c r="BD65" s="212"/>
      <c r="BE65" s="212"/>
      <c r="BF65" s="212"/>
      <c r="BG65" s="212"/>
      <c r="BH65" s="212"/>
      <c r="BI65" s="212"/>
      <c r="BJ65" s="212"/>
      <c r="BK65" s="212"/>
      <c r="BL65" s="212"/>
      <c r="BM65" s="212"/>
      <c r="BN65" s="212"/>
      <c r="BO65" s="212"/>
      <c r="BP65" s="212"/>
      <c r="BQ65" s="212"/>
      <c r="BR65" s="212"/>
      <c r="BS65" s="212"/>
      <c r="BT65" s="212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</row>
    <row r="66" spans="1:91" s="4" customFormat="1" ht="13.8" thickBot="1" x14ac:dyDescent="0.25">
      <c r="A66" s="81" t="s">
        <v>69</v>
      </c>
      <c r="B66" s="256">
        <v>659</v>
      </c>
      <c r="C66" s="75">
        <v>799</v>
      </c>
      <c r="D66" s="75">
        <v>959</v>
      </c>
      <c r="E66" s="82">
        <v>760</v>
      </c>
      <c r="F66" s="85">
        <v>1048</v>
      </c>
      <c r="G66" s="75">
        <v>2086</v>
      </c>
      <c r="H66" s="85">
        <v>1252</v>
      </c>
      <c r="I66" s="85">
        <v>678</v>
      </c>
      <c r="J66" s="75">
        <v>363</v>
      </c>
      <c r="K66" s="75">
        <v>915</v>
      </c>
      <c r="L66" s="75">
        <v>917</v>
      </c>
      <c r="M66" s="75">
        <v>787</v>
      </c>
      <c r="N66" s="75">
        <v>644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8"/>
      <c r="AH66" s="78"/>
      <c r="AI66" s="78"/>
      <c r="AJ66" s="167"/>
      <c r="AK66" s="167"/>
      <c r="AL66" s="167"/>
      <c r="AM66" s="190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212"/>
      <c r="BA66" s="212"/>
      <c r="BB66" s="212"/>
      <c r="BC66" s="212"/>
      <c r="BD66" s="212"/>
      <c r="BE66" s="212"/>
      <c r="BF66" s="212"/>
      <c r="BG66" s="212"/>
      <c r="BH66" s="212"/>
      <c r="BI66" s="212"/>
      <c r="BJ66" s="212"/>
      <c r="BK66" s="212"/>
      <c r="BL66" s="212"/>
      <c r="BM66" s="212"/>
      <c r="BN66" s="212"/>
      <c r="BO66" s="212"/>
      <c r="BP66" s="212"/>
      <c r="BQ66" s="212"/>
      <c r="BR66" s="212"/>
      <c r="BS66" s="212"/>
      <c r="BT66" s="212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</row>
    <row r="67" spans="1:91" s="4" customFormat="1" ht="13.8" thickBot="1" x14ac:dyDescent="0.35">
      <c r="A67" s="81" t="s">
        <v>70</v>
      </c>
      <c r="B67" s="80">
        <v>1364504</v>
      </c>
      <c r="C67" s="123">
        <v>1181353</v>
      </c>
      <c r="D67" s="88">
        <v>1635533.5</v>
      </c>
      <c r="E67" s="88">
        <v>1754376</v>
      </c>
      <c r="F67" s="75">
        <v>1968473.75</v>
      </c>
      <c r="G67" s="75">
        <v>1986586</v>
      </c>
      <c r="H67" s="123">
        <v>1863917</v>
      </c>
      <c r="I67" s="123">
        <v>1690847</v>
      </c>
      <c r="J67" s="75">
        <v>1592834</v>
      </c>
      <c r="K67" s="75">
        <v>1528034</v>
      </c>
      <c r="L67" s="75">
        <v>1632747</v>
      </c>
      <c r="M67" s="75">
        <v>1482995</v>
      </c>
      <c r="N67" s="75">
        <v>1277514</v>
      </c>
      <c r="O67" s="75">
        <v>1217544</v>
      </c>
      <c r="P67" s="75">
        <v>1078590</v>
      </c>
      <c r="Q67" s="75">
        <v>1023903</v>
      </c>
      <c r="R67" s="75">
        <v>897480</v>
      </c>
      <c r="S67" s="75">
        <v>802821</v>
      </c>
      <c r="T67" s="75">
        <v>805287</v>
      </c>
      <c r="U67" s="75">
        <v>817388</v>
      </c>
      <c r="V67" s="75">
        <v>801105</v>
      </c>
      <c r="W67" s="75">
        <v>795385</v>
      </c>
      <c r="X67" s="75">
        <v>717477</v>
      </c>
      <c r="Y67" s="75">
        <v>581760</v>
      </c>
      <c r="Z67" s="75">
        <v>480819</v>
      </c>
      <c r="AA67" s="75">
        <v>431040</v>
      </c>
      <c r="AB67" s="75">
        <v>520149</v>
      </c>
      <c r="AC67" s="75">
        <v>320000</v>
      </c>
      <c r="AD67" s="75">
        <v>250177</v>
      </c>
      <c r="AE67" s="75">
        <v>195027</v>
      </c>
      <c r="AF67" s="75">
        <v>238582</v>
      </c>
      <c r="AG67" s="167"/>
      <c r="AH67" s="167"/>
      <c r="AI67" s="167"/>
      <c r="AJ67" s="167"/>
      <c r="AK67" s="167"/>
      <c r="AL67" s="167"/>
      <c r="AM67" s="190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212"/>
      <c r="BA67" s="212"/>
      <c r="BB67" s="212"/>
      <c r="BC67" s="212"/>
      <c r="BD67" s="212"/>
      <c r="BE67" s="212"/>
      <c r="BF67" s="212"/>
      <c r="BG67" s="212"/>
      <c r="BH67" s="212"/>
      <c r="BI67" s="212"/>
      <c r="BJ67" s="212"/>
      <c r="BK67" s="212"/>
      <c r="BL67" s="212"/>
      <c r="BM67" s="212"/>
      <c r="BN67" s="212"/>
      <c r="BO67" s="212"/>
      <c r="BP67" s="212"/>
      <c r="BQ67" s="212"/>
      <c r="BR67" s="212"/>
      <c r="BS67" s="212"/>
      <c r="BT67" s="212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</row>
    <row r="68" spans="1:91" s="4" customFormat="1" ht="13.8" thickBot="1" x14ac:dyDescent="0.35">
      <c r="A68" s="81" t="s">
        <v>154</v>
      </c>
      <c r="B68" s="80"/>
      <c r="C68" s="123"/>
      <c r="D68" s="88"/>
      <c r="E68" s="88"/>
      <c r="F68" s="75"/>
      <c r="G68" s="75"/>
      <c r="H68" s="123"/>
      <c r="I68" s="123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167"/>
      <c r="AH68" s="167"/>
      <c r="AI68" s="167"/>
      <c r="AJ68" s="167"/>
      <c r="AK68" s="167"/>
      <c r="AL68" s="167"/>
      <c r="AM68" s="190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2"/>
      <c r="BN68" s="212"/>
      <c r="BO68" s="212"/>
      <c r="BP68" s="212"/>
      <c r="BQ68" s="212"/>
      <c r="BR68" s="212"/>
      <c r="BS68" s="212"/>
      <c r="BT68" s="212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</row>
    <row r="69" spans="1:91" s="4" customFormat="1" ht="13.8" thickBot="1" x14ac:dyDescent="0.25">
      <c r="A69" s="81" t="s">
        <v>71</v>
      </c>
      <c r="B69" s="124">
        <v>32619</v>
      </c>
      <c r="C69" s="75">
        <v>24582</v>
      </c>
      <c r="D69" s="75">
        <v>30477</v>
      </c>
      <c r="E69" s="123">
        <v>30603</v>
      </c>
      <c r="F69" s="83">
        <v>35164</v>
      </c>
      <c r="G69" s="123">
        <v>30287</v>
      </c>
      <c r="H69" s="123">
        <v>25003</v>
      </c>
      <c r="I69" s="123">
        <v>22096</v>
      </c>
      <c r="J69" s="75">
        <v>24805</v>
      </c>
      <c r="K69" s="75">
        <v>26068</v>
      </c>
      <c r="L69" s="75">
        <v>28709</v>
      </c>
      <c r="M69" s="75">
        <v>33322</v>
      </c>
      <c r="N69" s="75">
        <v>29365</v>
      </c>
      <c r="O69" s="75">
        <v>28754</v>
      </c>
      <c r="P69" s="75">
        <v>32414</v>
      </c>
      <c r="Q69" s="75">
        <v>30865</v>
      </c>
      <c r="R69" s="75">
        <v>20000</v>
      </c>
      <c r="S69" s="75">
        <v>25000</v>
      </c>
      <c r="T69" s="75">
        <v>18000</v>
      </c>
      <c r="U69" s="75">
        <v>20000</v>
      </c>
      <c r="V69" s="75">
        <v>45000</v>
      </c>
      <c r="W69" s="75">
        <v>35818</v>
      </c>
      <c r="X69" s="75">
        <v>47748</v>
      </c>
      <c r="Y69" s="75" t="s">
        <v>153</v>
      </c>
      <c r="Z69" s="75"/>
      <c r="AA69" s="75"/>
      <c r="AB69" s="75"/>
      <c r="AC69" s="75"/>
      <c r="AD69" s="75"/>
      <c r="AE69" s="75"/>
      <c r="AF69" s="75"/>
      <c r="AG69" s="167"/>
      <c r="AH69" s="167"/>
      <c r="AI69" s="167"/>
      <c r="AJ69" s="167"/>
      <c r="AK69" s="167"/>
      <c r="AL69" s="167"/>
      <c r="AM69" s="190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  <c r="BJ69" s="212"/>
      <c r="BK69" s="212"/>
      <c r="BL69" s="212"/>
      <c r="BM69" s="212"/>
      <c r="BN69" s="212"/>
      <c r="BO69" s="212"/>
      <c r="BP69" s="212"/>
      <c r="BQ69" s="212"/>
      <c r="BR69" s="212"/>
      <c r="BS69" s="212"/>
      <c r="BT69" s="212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</row>
    <row r="70" spans="1:91" s="4" customFormat="1" ht="13.8" thickBot="1" x14ac:dyDescent="0.25">
      <c r="A70" s="81" t="s">
        <v>137</v>
      </c>
      <c r="B70" s="143">
        <v>15080</v>
      </c>
      <c r="C70" s="83">
        <v>14800</v>
      </c>
      <c r="D70" s="123">
        <v>17480</v>
      </c>
      <c r="E70" s="83">
        <v>15760</v>
      </c>
      <c r="F70" s="83"/>
      <c r="G70" s="123"/>
      <c r="H70" s="123"/>
      <c r="I70" s="123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167"/>
      <c r="AH70" s="167"/>
      <c r="AI70" s="167"/>
      <c r="AJ70" s="167"/>
      <c r="AK70" s="167"/>
      <c r="AL70" s="167"/>
      <c r="AM70" s="190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2"/>
      <c r="AY70" s="212"/>
      <c r="AZ70" s="212"/>
      <c r="BA70" s="212"/>
      <c r="BB70" s="212"/>
      <c r="BC70" s="212"/>
      <c r="BD70" s="212"/>
      <c r="BE70" s="212"/>
      <c r="BF70" s="212"/>
      <c r="BG70" s="212"/>
      <c r="BH70" s="212"/>
      <c r="BI70" s="212"/>
      <c r="BJ70" s="212"/>
      <c r="BK70" s="212"/>
      <c r="BL70" s="212"/>
      <c r="BM70" s="212"/>
      <c r="BN70" s="212"/>
      <c r="BO70" s="212"/>
      <c r="BP70" s="212"/>
      <c r="BQ70" s="212"/>
      <c r="BR70" s="212"/>
      <c r="BS70" s="212"/>
      <c r="BT70" s="212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</row>
    <row r="71" spans="1:91" s="4" customFormat="1" ht="13.8" thickBot="1" x14ac:dyDescent="0.35">
      <c r="A71" s="81" t="s">
        <v>72</v>
      </c>
      <c r="B71" s="80">
        <v>1895017</v>
      </c>
      <c r="C71" s="265">
        <v>1745228</v>
      </c>
      <c r="D71" s="123">
        <v>2083278</v>
      </c>
      <c r="E71" s="123">
        <v>2128366</v>
      </c>
      <c r="F71" s="83">
        <v>2046285</v>
      </c>
      <c r="G71" s="123">
        <v>1981955</v>
      </c>
      <c r="H71" s="87">
        <v>1808933</v>
      </c>
      <c r="I71" s="87">
        <v>1646279</v>
      </c>
      <c r="J71" s="75">
        <v>1437779</v>
      </c>
      <c r="K71" s="75">
        <v>1303797</v>
      </c>
      <c r="L71" s="75">
        <v>1347364</v>
      </c>
      <c r="M71" s="75">
        <v>1306537</v>
      </c>
      <c r="N71" s="75">
        <v>1251891</v>
      </c>
      <c r="O71" s="75">
        <v>1232725</v>
      </c>
      <c r="P71" s="75">
        <v>1141357</v>
      </c>
      <c r="Q71" s="75">
        <v>1077846</v>
      </c>
      <c r="R71" s="75">
        <v>894066</v>
      </c>
      <c r="S71" s="75">
        <v>786023</v>
      </c>
      <c r="T71" s="75">
        <v>846256</v>
      </c>
      <c r="U71" s="75">
        <v>855219</v>
      </c>
      <c r="V71" s="75">
        <v>788760</v>
      </c>
      <c r="W71" s="75">
        <v>685295</v>
      </c>
      <c r="X71" s="75">
        <v>611677</v>
      </c>
      <c r="Y71" s="75">
        <v>481150</v>
      </c>
      <c r="Z71" s="75">
        <v>436022</v>
      </c>
      <c r="AA71" s="75">
        <v>299532</v>
      </c>
      <c r="AB71" s="75">
        <v>313760</v>
      </c>
      <c r="AC71" s="75">
        <v>222967</v>
      </c>
      <c r="AD71" s="75">
        <v>214517</v>
      </c>
      <c r="AE71" s="75">
        <v>253613</v>
      </c>
      <c r="AF71" s="75">
        <v>390709</v>
      </c>
      <c r="AG71" s="167"/>
      <c r="AH71" s="167"/>
      <c r="AI71" s="167"/>
      <c r="AJ71" s="167"/>
      <c r="AK71" s="167"/>
      <c r="AL71" s="167"/>
      <c r="AM71" s="190"/>
      <c r="AN71" s="212"/>
      <c r="AO71" s="212"/>
      <c r="AP71" s="212"/>
      <c r="AQ71" s="212"/>
      <c r="AR71" s="212"/>
      <c r="AS71" s="212"/>
      <c r="AT71" s="212"/>
      <c r="AU71" s="212"/>
      <c r="AV71" s="212"/>
      <c r="AW71" s="212"/>
      <c r="AX71" s="212"/>
      <c r="AY71" s="212"/>
      <c r="AZ71" s="212"/>
      <c r="BA71" s="212"/>
      <c r="BB71" s="212"/>
      <c r="BC71" s="212"/>
      <c r="BD71" s="212"/>
      <c r="BE71" s="212"/>
      <c r="BF71" s="212"/>
      <c r="BG71" s="212"/>
      <c r="BH71" s="212"/>
      <c r="BI71" s="212"/>
      <c r="BJ71" s="212"/>
      <c r="BK71" s="212"/>
      <c r="BL71" s="212"/>
      <c r="BM71" s="212"/>
      <c r="BN71" s="212"/>
      <c r="BO71" s="212"/>
      <c r="BP71" s="212"/>
      <c r="BQ71" s="212"/>
      <c r="BR71" s="212"/>
      <c r="BS71" s="212"/>
      <c r="BT71" s="212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</row>
    <row r="72" spans="1:91" s="4" customFormat="1" ht="13.8" thickBot="1" x14ac:dyDescent="0.35">
      <c r="A72" s="81" t="s">
        <v>73</v>
      </c>
      <c r="B72" s="123">
        <v>826580</v>
      </c>
      <c r="C72" s="89">
        <v>754352</v>
      </c>
      <c r="D72" s="90">
        <v>697494</v>
      </c>
      <c r="E72" s="91">
        <v>710073</v>
      </c>
      <c r="F72" s="90">
        <v>768239</v>
      </c>
      <c r="G72" s="123">
        <v>777318</v>
      </c>
      <c r="H72" s="123">
        <v>727660</v>
      </c>
      <c r="I72" s="123">
        <v>692422</v>
      </c>
      <c r="J72" s="75">
        <v>683836</v>
      </c>
      <c r="K72" s="75">
        <v>698903</v>
      </c>
      <c r="L72" s="75">
        <v>708028</v>
      </c>
      <c r="M72" s="75">
        <v>771882</v>
      </c>
      <c r="N72" s="75">
        <v>753823</v>
      </c>
      <c r="O72" s="75">
        <v>675196</v>
      </c>
      <c r="P72" s="75">
        <v>613448</v>
      </c>
      <c r="Q72" s="75">
        <v>529547</v>
      </c>
      <c r="R72" s="75">
        <v>480616</v>
      </c>
      <c r="S72" s="75">
        <v>460238</v>
      </c>
      <c r="T72" s="75">
        <v>463516</v>
      </c>
      <c r="U72" s="75">
        <v>453655</v>
      </c>
      <c r="V72" s="75">
        <v>154491</v>
      </c>
      <c r="W72" s="75">
        <v>128090</v>
      </c>
      <c r="X72" s="75">
        <v>136002</v>
      </c>
      <c r="Y72" s="75">
        <v>121789</v>
      </c>
      <c r="Z72" s="75">
        <v>78375</v>
      </c>
      <c r="AA72" s="75">
        <v>80621</v>
      </c>
      <c r="AB72" s="75">
        <v>106476</v>
      </c>
      <c r="AC72" s="75">
        <v>137727</v>
      </c>
      <c r="AD72" s="75">
        <v>198705</v>
      </c>
      <c r="AE72" s="75">
        <v>70674</v>
      </c>
      <c r="AF72" s="75"/>
      <c r="AG72" s="167"/>
      <c r="AH72" s="167"/>
      <c r="AI72" s="167"/>
      <c r="AJ72" s="167"/>
      <c r="AK72" s="167"/>
      <c r="AL72" s="167"/>
      <c r="AM72" s="190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2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</row>
    <row r="73" spans="1:91" s="4" customFormat="1" ht="13.8" thickBot="1" x14ac:dyDescent="0.35">
      <c r="A73" s="81" t="s">
        <v>74</v>
      </c>
      <c r="B73" s="80">
        <v>847249</v>
      </c>
      <c r="C73" s="75">
        <v>807069</v>
      </c>
      <c r="D73" s="75">
        <v>828349</v>
      </c>
      <c r="E73" s="75">
        <v>884945</v>
      </c>
      <c r="F73" s="75">
        <v>976514</v>
      </c>
      <c r="G73" s="75">
        <v>1054462</v>
      </c>
      <c r="H73" s="123">
        <v>1009500</v>
      </c>
      <c r="I73" s="123">
        <v>1041483</v>
      </c>
      <c r="J73" s="75">
        <v>980743</v>
      </c>
      <c r="K73" s="75">
        <v>955671</v>
      </c>
      <c r="L73" s="75">
        <v>868178</v>
      </c>
      <c r="M73" s="75">
        <v>777821</v>
      </c>
      <c r="N73" s="75">
        <v>813761</v>
      </c>
      <c r="O73" s="75">
        <v>761183</v>
      </c>
      <c r="P73" s="75">
        <v>656798</v>
      </c>
      <c r="Q73" s="75">
        <v>656175</v>
      </c>
      <c r="R73" s="75">
        <v>629259</v>
      </c>
      <c r="S73" s="75">
        <v>572170</v>
      </c>
      <c r="T73" s="75">
        <v>332660</v>
      </c>
      <c r="U73" s="75">
        <v>408034</v>
      </c>
      <c r="V73" s="75">
        <v>373851</v>
      </c>
      <c r="W73" s="75">
        <v>337961</v>
      </c>
      <c r="X73" s="75">
        <v>273077</v>
      </c>
      <c r="Y73" s="75">
        <v>223696</v>
      </c>
      <c r="Z73" s="75">
        <v>219524</v>
      </c>
      <c r="AA73" s="75">
        <v>229614</v>
      </c>
      <c r="AB73" s="75">
        <v>189314</v>
      </c>
      <c r="AC73" s="75">
        <v>277246</v>
      </c>
      <c r="AD73" s="75">
        <v>236272</v>
      </c>
      <c r="AE73" s="75">
        <v>231444</v>
      </c>
      <c r="AF73" s="75">
        <v>145814</v>
      </c>
      <c r="AG73" s="167"/>
      <c r="AH73" s="167"/>
      <c r="AI73" s="167"/>
      <c r="AJ73" s="167"/>
      <c r="AK73" s="167"/>
      <c r="AL73" s="167"/>
      <c r="AM73" s="190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2"/>
      <c r="AY73" s="212"/>
      <c r="AZ73" s="212"/>
      <c r="BA73" s="212"/>
      <c r="BB73" s="212"/>
      <c r="BC73" s="212"/>
      <c r="BD73" s="212"/>
      <c r="BE73" s="212"/>
      <c r="BF73" s="212"/>
      <c r="BG73" s="212"/>
      <c r="BH73" s="212"/>
      <c r="BI73" s="212"/>
      <c r="BJ73" s="212"/>
      <c r="BK73" s="212"/>
      <c r="BL73" s="212"/>
      <c r="BM73" s="212"/>
      <c r="BN73" s="212"/>
      <c r="BO73" s="212"/>
      <c r="BP73" s="212"/>
      <c r="BQ73" s="212"/>
      <c r="BR73" s="212"/>
      <c r="BS73" s="212"/>
      <c r="BT73" s="212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</row>
    <row r="74" spans="1:91" s="4" customFormat="1" ht="13.8" thickBot="1" x14ac:dyDescent="0.35">
      <c r="A74" s="81" t="s">
        <v>75</v>
      </c>
      <c r="B74" s="80">
        <v>5292025</v>
      </c>
      <c r="C74" s="80">
        <v>4561528</v>
      </c>
      <c r="D74" s="75">
        <v>5265058</v>
      </c>
      <c r="E74" s="123">
        <v>5299105</v>
      </c>
      <c r="F74" s="83">
        <v>5092806</v>
      </c>
      <c r="G74" s="123">
        <v>4785318</v>
      </c>
      <c r="H74" s="123">
        <v>4478480</v>
      </c>
      <c r="I74" s="123">
        <v>4067812</v>
      </c>
      <c r="J74" s="75">
        <v>3749014</v>
      </c>
      <c r="K74" s="75">
        <v>3316275</v>
      </c>
      <c r="L74" s="75">
        <v>3050006</v>
      </c>
      <c r="M74" s="75">
        <v>2828878</v>
      </c>
      <c r="N74" s="75">
        <v>2466013</v>
      </c>
      <c r="O74" s="75">
        <v>2456886</v>
      </c>
      <c r="P74" s="75">
        <v>2269500</v>
      </c>
      <c r="Q74" s="75">
        <v>2262792</v>
      </c>
      <c r="R74" s="75">
        <v>2033879</v>
      </c>
      <c r="S74" s="75">
        <v>1972692</v>
      </c>
      <c r="T74" s="75">
        <v>2014052</v>
      </c>
      <c r="U74" s="75">
        <v>1865471</v>
      </c>
      <c r="V74" s="75">
        <v>1898436</v>
      </c>
      <c r="W74" s="75">
        <v>1988318</v>
      </c>
      <c r="X74" s="75">
        <v>2095530</v>
      </c>
      <c r="Y74" s="75">
        <v>2089421</v>
      </c>
      <c r="Z74" s="75">
        <v>2340000</v>
      </c>
      <c r="AA74" s="75">
        <v>2367000</v>
      </c>
      <c r="AB74" s="75">
        <v>2235000</v>
      </c>
      <c r="AC74" s="75">
        <v>2065000</v>
      </c>
      <c r="AD74" s="75">
        <v>1909000</v>
      </c>
      <c r="AE74" s="75">
        <v>1860000</v>
      </c>
      <c r="AF74" s="75">
        <v>1947000</v>
      </c>
      <c r="AG74" s="167"/>
      <c r="AH74" s="167"/>
      <c r="AI74" s="167"/>
      <c r="AJ74" s="167"/>
      <c r="AK74" s="167"/>
      <c r="AL74" s="167"/>
      <c r="AM74" s="190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</row>
    <row r="75" spans="1:91" s="4" customFormat="1" ht="13.8" thickBot="1" x14ac:dyDescent="0.35">
      <c r="A75" s="81" t="s">
        <v>76</v>
      </c>
      <c r="B75" s="123">
        <v>213286</v>
      </c>
      <c r="C75" s="123">
        <v>199393</v>
      </c>
      <c r="D75" s="123">
        <v>244638</v>
      </c>
      <c r="E75" s="92">
        <v>249931</v>
      </c>
      <c r="F75" s="123">
        <v>244004</v>
      </c>
      <c r="G75" s="75">
        <v>248206</v>
      </c>
      <c r="H75" s="123">
        <v>226002</v>
      </c>
      <c r="I75" s="87">
        <v>217558</v>
      </c>
      <c r="J75" s="75">
        <v>221132</v>
      </c>
      <c r="K75" s="75">
        <v>197541</v>
      </c>
      <c r="L75" s="75">
        <v>214890</v>
      </c>
      <c r="M75" s="75">
        <v>192784</v>
      </c>
      <c r="N75" s="75">
        <v>189804</v>
      </c>
      <c r="O75" s="75">
        <v>174080</v>
      </c>
      <c r="P75" s="75">
        <v>174870</v>
      </c>
      <c r="Q75" s="75">
        <v>162045</v>
      </c>
      <c r="R75" s="75">
        <v>163248</v>
      </c>
      <c r="S75" s="75">
        <v>158762</v>
      </c>
      <c r="T75" s="75">
        <v>136317</v>
      </c>
      <c r="U75" s="75">
        <v>127536</v>
      </c>
      <c r="V75" s="75">
        <v>118568</v>
      </c>
      <c r="W75" s="75">
        <v>121137</v>
      </c>
      <c r="X75" s="75">
        <v>119164</v>
      </c>
      <c r="Y75" s="75">
        <v>120647</v>
      </c>
      <c r="Z75" s="75">
        <v>138219</v>
      </c>
      <c r="AA75" s="75">
        <v>121023</v>
      </c>
      <c r="AB75" s="75">
        <v>95826</v>
      </c>
      <c r="AC75" s="75">
        <v>70904</v>
      </c>
      <c r="AD75" s="75">
        <v>63500</v>
      </c>
      <c r="AE75" s="75">
        <v>62667</v>
      </c>
      <c r="AF75" s="75"/>
      <c r="AG75" s="167"/>
      <c r="AH75" s="167"/>
      <c r="AI75" s="167"/>
      <c r="AJ75" s="167"/>
      <c r="AK75" s="167"/>
      <c r="AL75" s="167"/>
      <c r="AM75" s="190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</row>
    <row r="76" spans="1:91" s="4" customFormat="1" ht="13.8" thickBot="1" x14ac:dyDescent="0.35">
      <c r="A76" s="81" t="s">
        <v>77</v>
      </c>
      <c r="B76" s="266">
        <v>272824</v>
      </c>
      <c r="C76" s="80">
        <v>222900</v>
      </c>
      <c r="D76" s="80">
        <v>255128</v>
      </c>
      <c r="E76" s="80">
        <v>253492</v>
      </c>
      <c r="F76" s="123">
        <v>247211</v>
      </c>
      <c r="G76" s="123">
        <v>204912</v>
      </c>
      <c r="H76" s="123">
        <v>178046</v>
      </c>
      <c r="I76" s="123">
        <v>147413</v>
      </c>
      <c r="J76" s="75">
        <v>215061</v>
      </c>
      <c r="K76" s="75">
        <v>178834</v>
      </c>
      <c r="L76" s="75">
        <v>198680</v>
      </c>
      <c r="M76" s="75">
        <v>216991</v>
      </c>
      <c r="N76" s="75">
        <v>233728</v>
      </c>
      <c r="O76" s="75">
        <v>112588</v>
      </c>
      <c r="P76" s="75">
        <v>95086</v>
      </c>
      <c r="Q76" s="75">
        <v>107094</v>
      </c>
      <c r="R76" s="75">
        <v>108832</v>
      </c>
      <c r="S76" s="75">
        <v>117057</v>
      </c>
      <c r="T76" s="75">
        <v>113293</v>
      </c>
      <c r="U76" s="75">
        <v>66745</v>
      </c>
      <c r="V76" s="75">
        <v>65309</v>
      </c>
      <c r="W76" s="75">
        <v>80674</v>
      </c>
      <c r="X76" s="75">
        <v>129181</v>
      </c>
      <c r="Y76" s="75">
        <v>93629</v>
      </c>
      <c r="Z76" s="75">
        <v>91086</v>
      </c>
      <c r="AA76" s="75">
        <v>104522</v>
      </c>
      <c r="AB76" s="75">
        <v>142695</v>
      </c>
      <c r="AC76" s="75">
        <v>119195</v>
      </c>
      <c r="AD76" s="75">
        <v>130308</v>
      </c>
      <c r="AE76" s="75">
        <v>133542</v>
      </c>
      <c r="AF76" s="75">
        <v>124339</v>
      </c>
      <c r="AG76" s="167"/>
      <c r="AH76" s="167"/>
      <c r="AI76" s="167"/>
      <c r="AJ76" s="167"/>
      <c r="AK76" s="167"/>
      <c r="AL76" s="167"/>
      <c r="AM76" s="190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</row>
    <row r="77" spans="1:91" s="4" customFormat="1" ht="13.8" thickBot="1" x14ac:dyDescent="0.35">
      <c r="A77" s="264" t="s">
        <v>78</v>
      </c>
      <c r="B77" s="107"/>
      <c r="C77" s="107">
        <v>1114</v>
      </c>
      <c r="D77" s="123">
        <v>124</v>
      </c>
      <c r="E77" s="78">
        <v>18</v>
      </c>
      <c r="F77" s="78">
        <v>124</v>
      </c>
      <c r="G77" s="78">
        <v>34</v>
      </c>
      <c r="H77" s="123">
        <v>3405</v>
      </c>
      <c r="I77" s="87">
        <v>32691</v>
      </c>
      <c r="J77" s="75">
        <v>55903</v>
      </c>
      <c r="K77" s="75">
        <v>59184</v>
      </c>
      <c r="L77" s="75">
        <v>34592</v>
      </c>
      <c r="M77" s="75">
        <v>65750</v>
      </c>
      <c r="N77" s="75">
        <v>52253</v>
      </c>
      <c r="O77" s="75">
        <v>20195</v>
      </c>
      <c r="P77" s="75">
        <v>27441</v>
      </c>
      <c r="Q77" s="75">
        <v>40944</v>
      </c>
      <c r="R77" s="75">
        <v>52473</v>
      </c>
      <c r="S77" s="75">
        <v>36615</v>
      </c>
      <c r="T77" s="75">
        <v>30236</v>
      </c>
      <c r="U77" s="75">
        <v>35328</v>
      </c>
      <c r="V77" s="75">
        <v>50359</v>
      </c>
      <c r="W77" s="75">
        <v>36255</v>
      </c>
      <c r="X77" s="75">
        <v>38309</v>
      </c>
      <c r="Y77" s="75">
        <v>29229</v>
      </c>
      <c r="Z77" s="75"/>
      <c r="AA77" s="75"/>
      <c r="AB77" s="75"/>
      <c r="AC77" s="75"/>
      <c r="AD77" s="75"/>
      <c r="AE77" s="75"/>
      <c r="AF77" s="75"/>
      <c r="AG77" s="167"/>
      <c r="AH77" s="167"/>
      <c r="AI77" s="167"/>
      <c r="AJ77" s="167"/>
      <c r="AK77" s="167"/>
      <c r="AL77" s="167"/>
      <c r="AM77" s="190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</row>
    <row r="78" spans="1:91" s="4" customFormat="1" ht="13.8" thickBot="1" x14ac:dyDescent="0.35">
      <c r="A78" s="264" t="s">
        <v>79</v>
      </c>
      <c r="B78" s="123">
        <v>793227</v>
      </c>
      <c r="C78" s="123">
        <v>796160</v>
      </c>
      <c r="D78" s="123">
        <v>985095</v>
      </c>
      <c r="E78" s="91">
        <v>948680</v>
      </c>
      <c r="F78" s="90">
        <v>864030</v>
      </c>
      <c r="G78" s="123">
        <v>797238</v>
      </c>
      <c r="H78" s="123">
        <v>653628</v>
      </c>
      <c r="I78" s="91">
        <v>569697</v>
      </c>
      <c r="J78" s="75">
        <v>554041</v>
      </c>
      <c r="K78" s="75">
        <v>621421</v>
      </c>
      <c r="L78" s="75">
        <v>676760</v>
      </c>
      <c r="M78" s="75">
        <v>715585</v>
      </c>
      <c r="N78" s="75">
        <v>704390</v>
      </c>
      <c r="O78" s="75">
        <v>719685</v>
      </c>
      <c r="P78" s="75">
        <v>701281</v>
      </c>
      <c r="Q78" s="75">
        <v>632789</v>
      </c>
      <c r="R78" s="75">
        <v>395752</v>
      </c>
      <c r="S78" s="75">
        <v>226674</v>
      </c>
      <c r="T78" s="75">
        <v>209605</v>
      </c>
      <c r="U78" s="75">
        <v>192479</v>
      </c>
      <c r="V78" s="75">
        <v>256327</v>
      </c>
      <c r="W78" s="75">
        <v>243387</v>
      </c>
      <c r="X78" s="75">
        <v>228462</v>
      </c>
      <c r="Y78" s="75">
        <v>206458</v>
      </c>
      <c r="Z78" s="75">
        <v>110364</v>
      </c>
      <c r="AA78" s="75">
        <v>88502</v>
      </c>
      <c r="AB78" s="75">
        <v>77215</v>
      </c>
      <c r="AC78" s="75">
        <v>71957</v>
      </c>
      <c r="AD78" s="75">
        <v>50495</v>
      </c>
      <c r="AE78" s="75">
        <v>48240</v>
      </c>
      <c r="AF78" s="75"/>
      <c r="AG78" s="167"/>
      <c r="AH78" s="167"/>
      <c r="AI78" s="167"/>
      <c r="AJ78" s="167"/>
      <c r="AK78" s="167"/>
      <c r="AL78" s="167"/>
      <c r="AM78" s="190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</row>
    <row r="79" spans="1:91" s="4" customFormat="1" ht="13.8" thickBot="1" x14ac:dyDescent="0.35">
      <c r="A79" s="264" t="s">
        <v>80</v>
      </c>
      <c r="B79" s="123">
        <v>807</v>
      </c>
      <c r="C79" s="123">
        <v>4760</v>
      </c>
      <c r="D79" s="83">
        <v>4820</v>
      </c>
      <c r="E79" s="82">
        <v>9464</v>
      </c>
      <c r="F79" s="123">
        <v>2218</v>
      </c>
      <c r="G79" s="123">
        <v>2200</v>
      </c>
      <c r="H79" s="123">
        <v>1010</v>
      </c>
      <c r="I79" s="123">
        <v>3587</v>
      </c>
      <c r="J79" s="75">
        <v>4662</v>
      </c>
      <c r="K79" s="75">
        <v>2459</v>
      </c>
      <c r="L79" s="75">
        <v>5115</v>
      </c>
      <c r="M79" s="75">
        <v>4601</v>
      </c>
      <c r="N79" s="75">
        <v>2372</v>
      </c>
      <c r="O79" s="75">
        <v>2171</v>
      </c>
      <c r="P79" s="75">
        <v>4177</v>
      </c>
      <c r="Q79" s="75">
        <v>4000</v>
      </c>
      <c r="R79" s="75">
        <v>4200</v>
      </c>
      <c r="S79" s="75">
        <v>3300</v>
      </c>
      <c r="T79" s="75">
        <v>4000</v>
      </c>
      <c r="U79" s="75">
        <v>2500</v>
      </c>
      <c r="V79" s="75" t="s">
        <v>40</v>
      </c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167"/>
      <c r="AH79" s="167"/>
      <c r="AI79" s="167"/>
      <c r="AJ79" s="167"/>
      <c r="AK79" s="167"/>
      <c r="AL79" s="167"/>
      <c r="AM79" s="190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</row>
    <row r="80" spans="1:91" s="4" customFormat="1" ht="13.8" thickBot="1" x14ac:dyDescent="0.35">
      <c r="A80" s="264" t="s">
        <v>81</v>
      </c>
      <c r="B80" s="75">
        <v>0</v>
      </c>
      <c r="C80" s="75">
        <v>0</v>
      </c>
      <c r="D80" s="75">
        <v>0</v>
      </c>
      <c r="E80" s="75">
        <v>0</v>
      </c>
      <c r="F80" s="75">
        <v>0</v>
      </c>
      <c r="G80" s="75">
        <v>0</v>
      </c>
      <c r="H80" s="123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  <c r="R80" s="75">
        <v>0</v>
      </c>
      <c r="S80" s="75">
        <v>0</v>
      </c>
      <c r="T80" s="75">
        <v>0</v>
      </c>
      <c r="U80" s="75">
        <v>281</v>
      </c>
      <c r="V80" s="75">
        <v>2248</v>
      </c>
      <c r="W80" s="75">
        <v>2266</v>
      </c>
      <c r="X80" s="75">
        <v>2047</v>
      </c>
      <c r="Y80" s="75">
        <v>1308</v>
      </c>
      <c r="Z80" s="75">
        <v>1200</v>
      </c>
      <c r="AA80" s="75">
        <v>800</v>
      </c>
      <c r="AB80" s="75"/>
      <c r="AC80" s="75"/>
      <c r="AD80" s="75"/>
      <c r="AE80" s="75"/>
      <c r="AF80" s="75"/>
      <c r="AG80" s="167"/>
      <c r="AH80" s="167"/>
      <c r="AI80" s="167"/>
      <c r="AJ80" s="167"/>
      <c r="AK80" s="167"/>
      <c r="AL80" s="167"/>
      <c r="AM80" s="190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</row>
    <row r="81" spans="1:91" s="4" customFormat="1" ht="13.8" thickBot="1" x14ac:dyDescent="0.25">
      <c r="A81" s="264" t="s">
        <v>82</v>
      </c>
      <c r="B81" s="95">
        <v>18521</v>
      </c>
      <c r="C81" s="123">
        <v>24380</v>
      </c>
      <c r="D81" s="83">
        <v>49530</v>
      </c>
      <c r="E81" s="75">
        <v>51557</v>
      </c>
      <c r="F81" s="82">
        <v>41933</v>
      </c>
      <c r="G81" s="123">
        <v>41963</v>
      </c>
      <c r="H81" s="123">
        <v>43561</v>
      </c>
      <c r="I81" s="123">
        <v>43672</v>
      </c>
      <c r="J81" s="75">
        <v>38104</v>
      </c>
      <c r="K81" s="75">
        <v>39376</v>
      </c>
      <c r="L81" s="75">
        <v>43599</v>
      </c>
      <c r="M81" s="75">
        <v>41950</v>
      </c>
      <c r="N81" s="75">
        <v>43994</v>
      </c>
      <c r="O81" s="75">
        <v>52145</v>
      </c>
      <c r="P81" s="75">
        <v>52873</v>
      </c>
      <c r="Q81" s="75">
        <v>42934</v>
      </c>
      <c r="R81" s="75">
        <v>42489</v>
      </c>
      <c r="S81" s="75">
        <v>41213</v>
      </c>
      <c r="T81" s="75">
        <v>40642</v>
      </c>
      <c r="U81" s="75">
        <v>37206</v>
      </c>
      <c r="V81" s="75">
        <v>36372</v>
      </c>
      <c r="W81" s="75">
        <v>26001</v>
      </c>
      <c r="X81" s="75">
        <v>22160</v>
      </c>
      <c r="Y81" s="75">
        <v>25585</v>
      </c>
      <c r="Z81" s="75">
        <v>20948</v>
      </c>
      <c r="AA81" s="75">
        <v>20073</v>
      </c>
      <c r="AB81" s="75">
        <v>26100</v>
      </c>
      <c r="AC81" s="75"/>
      <c r="AD81" s="75"/>
      <c r="AE81" s="75"/>
      <c r="AF81" s="75"/>
      <c r="AG81" s="167"/>
      <c r="AH81" s="167"/>
      <c r="AI81" s="167"/>
      <c r="AJ81" s="167"/>
      <c r="AK81" s="167"/>
      <c r="AL81" s="167"/>
      <c r="AM81" s="190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</row>
    <row r="82" spans="1:91" s="4" customFormat="1" ht="13.8" thickBot="1" x14ac:dyDescent="0.35">
      <c r="A82" s="264" t="s">
        <v>83</v>
      </c>
      <c r="B82" s="80">
        <v>1525532</v>
      </c>
      <c r="C82" s="123">
        <v>1673745</v>
      </c>
      <c r="D82" s="88">
        <v>1684883</v>
      </c>
      <c r="E82" s="75">
        <v>1695134</v>
      </c>
      <c r="F82" s="82">
        <v>1729294</v>
      </c>
      <c r="G82" s="83">
        <v>1727389</v>
      </c>
      <c r="H82" s="75">
        <v>1625704</v>
      </c>
      <c r="I82" s="123">
        <v>1665765</v>
      </c>
      <c r="J82" s="123">
        <v>1740325</v>
      </c>
      <c r="K82" s="75">
        <v>2057733</v>
      </c>
      <c r="L82" s="75">
        <v>2333788</v>
      </c>
      <c r="M82" s="75">
        <v>2084711</v>
      </c>
      <c r="N82" s="75">
        <v>1990275</v>
      </c>
      <c r="O82" s="75">
        <v>1833018</v>
      </c>
      <c r="P82" s="75">
        <v>1640624</v>
      </c>
      <c r="Q82" s="75">
        <v>1539000</v>
      </c>
      <c r="R82" s="75">
        <v>1533592</v>
      </c>
      <c r="S82" s="75">
        <v>1559421</v>
      </c>
      <c r="T82" s="75">
        <v>783000</v>
      </c>
      <c r="U82" s="75">
        <v>827251</v>
      </c>
      <c r="V82" s="75">
        <v>711474</v>
      </c>
      <c r="W82" s="75">
        <v>674751</v>
      </c>
      <c r="X82" s="75">
        <v>573976</v>
      </c>
      <c r="Y82" s="75">
        <v>590811</v>
      </c>
      <c r="Z82" s="75">
        <v>486383</v>
      </c>
      <c r="AA82" s="75">
        <v>470202</v>
      </c>
      <c r="AB82" s="75">
        <v>461616</v>
      </c>
      <c r="AC82" s="75">
        <v>457714</v>
      </c>
      <c r="AD82" s="75">
        <v>460732</v>
      </c>
      <c r="AE82" s="75">
        <v>835000</v>
      </c>
      <c r="AF82" s="75">
        <v>776756</v>
      </c>
      <c r="AG82" s="167"/>
      <c r="AH82" s="167"/>
      <c r="AI82" s="167"/>
      <c r="AJ82" s="167"/>
      <c r="AK82" s="167"/>
      <c r="AL82" s="167"/>
      <c r="AM82" s="190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</row>
    <row r="83" spans="1:91" s="4" customFormat="1" ht="13.8" thickBot="1" x14ac:dyDescent="0.35">
      <c r="A83" s="81" t="s">
        <v>84</v>
      </c>
      <c r="B83" s="222">
        <v>2825179</v>
      </c>
      <c r="C83" s="123">
        <v>2356512</v>
      </c>
      <c r="D83" s="92">
        <v>2616126</v>
      </c>
      <c r="E83" s="123">
        <v>2604312</v>
      </c>
      <c r="F83" s="83">
        <v>2160168</v>
      </c>
      <c r="G83" s="75">
        <v>1901520</v>
      </c>
      <c r="H83" s="75">
        <v>1662021</v>
      </c>
      <c r="I83" s="123">
        <v>1521206</v>
      </c>
      <c r="J83" s="75">
        <v>1327939</v>
      </c>
      <c r="K83" s="75">
        <v>1077478</v>
      </c>
      <c r="L83" s="75">
        <v>948699</v>
      </c>
      <c r="M83" s="75">
        <v>793165</v>
      </c>
      <c r="N83" s="75">
        <v>730611</v>
      </c>
      <c r="O83" s="75">
        <v>734724</v>
      </c>
      <c r="P83" s="75">
        <v>650253</v>
      </c>
      <c r="Q83" s="75">
        <v>626151</v>
      </c>
      <c r="R83" s="75">
        <v>562266</v>
      </c>
      <c r="S83" s="75">
        <v>536303</v>
      </c>
      <c r="T83" s="75">
        <v>517277</v>
      </c>
      <c r="U83" s="75">
        <v>479348</v>
      </c>
      <c r="V83" s="75">
        <v>419079</v>
      </c>
      <c r="W83" s="75">
        <v>376295</v>
      </c>
      <c r="X83" s="75">
        <v>365850</v>
      </c>
      <c r="Y83" s="75">
        <v>362350</v>
      </c>
      <c r="Z83" s="75">
        <v>501445</v>
      </c>
      <c r="AA83" s="75">
        <v>368733</v>
      </c>
      <c r="AB83" s="75">
        <v>355078</v>
      </c>
      <c r="AC83" s="75">
        <v>216088</v>
      </c>
      <c r="AD83" s="75">
        <v>163352</v>
      </c>
      <c r="AE83" s="75">
        <v>163906</v>
      </c>
      <c r="AF83" s="75">
        <v>200806</v>
      </c>
      <c r="AG83" s="167"/>
      <c r="AH83" s="167"/>
      <c r="AI83" s="167"/>
      <c r="AJ83" s="167"/>
      <c r="AK83" s="167"/>
      <c r="AL83" s="167"/>
      <c r="AM83" s="190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2"/>
      <c r="AY83" s="212"/>
      <c r="AZ83" s="212"/>
      <c r="BA83" s="212"/>
      <c r="BB83" s="212"/>
      <c r="BC83" s="212"/>
      <c r="BD83" s="212"/>
      <c r="BE83" s="212"/>
      <c r="BF83" s="212"/>
      <c r="BG83" s="212"/>
      <c r="BH83" s="212"/>
      <c r="BI83" s="212"/>
      <c r="BJ83" s="212"/>
      <c r="BK83" s="212"/>
      <c r="BL83" s="212"/>
      <c r="BM83" s="212"/>
      <c r="BN83" s="212"/>
      <c r="BO83" s="212"/>
      <c r="BP83" s="212"/>
      <c r="BQ83" s="212"/>
      <c r="BR83" s="212"/>
      <c r="BS83" s="212"/>
      <c r="BT83" s="212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</row>
    <row r="84" spans="1:91" s="4" customFormat="1" ht="13.8" thickBot="1" x14ac:dyDescent="0.25">
      <c r="A84" s="81" t="s">
        <v>85</v>
      </c>
      <c r="B84" s="129">
        <v>263040</v>
      </c>
      <c r="C84" s="123">
        <v>259964</v>
      </c>
      <c r="D84" s="123">
        <v>267684</v>
      </c>
      <c r="E84" s="123">
        <v>284352</v>
      </c>
      <c r="F84" s="123">
        <v>262856</v>
      </c>
      <c r="G84" s="83">
        <v>250506.65</v>
      </c>
      <c r="H84" s="83">
        <v>253924.72499999998</v>
      </c>
      <c r="I84" s="123">
        <v>254190.75</v>
      </c>
      <c r="J84" s="75">
        <v>244563.75</v>
      </c>
      <c r="K84" s="75">
        <v>211784</v>
      </c>
      <c r="L84" s="75">
        <v>192091</v>
      </c>
      <c r="M84" s="75">
        <v>199168</v>
      </c>
      <c r="N84" s="75">
        <v>199240</v>
      </c>
      <c r="O84" s="75">
        <v>166912</v>
      </c>
      <c r="P84" s="75">
        <v>162884</v>
      </c>
      <c r="Q84" s="75">
        <v>156940</v>
      </c>
      <c r="R84" s="75">
        <v>157416</v>
      </c>
      <c r="S84" s="75">
        <v>172998</v>
      </c>
      <c r="T84" s="75">
        <v>162946</v>
      </c>
      <c r="U84" s="75">
        <v>114664</v>
      </c>
      <c r="V84" s="75">
        <v>91623</v>
      </c>
      <c r="W84" s="75">
        <v>78284</v>
      </c>
      <c r="X84" s="75">
        <v>54276</v>
      </c>
      <c r="Y84" s="75">
        <v>40000</v>
      </c>
      <c r="Z84" s="75">
        <v>30162</v>
      </c>
      <c r="AA84" s="75">
        <v>18790</v>
      </c>
      <c r="AB84" s="75">
        <v>35908</v>
      </c>
      <c r="AC84" s="75"/>
      <c r="AD84" s="75"/>
      <c r="AE84" s="75"/>
      <c r="AF84" s="75"/>
      <c r="AG84" s="167"/>
      <c r="AH84" s="167"/>
      <c r="AI84" s="167"/>
      <c r="AJ84" s="167"/>
      <c r="AK84" s="167"/>
      <c r="AL84" s="167"/>
      <c r="AM84" s="190"/>
      <c r="AN84" s="212"/>
      <c r="AO84" s="212"/>
      <c r="AP84" s="212"/>
      <c r="AQ84" s="212"/>
      <c r="AR84" s="212"/>
      <c r="AS84" s="212"/>
      <c r="AT84" s="212"/>
      <c r="AU84" s="212"/>
      <c r="AV84" s="212"/>
      <c r="AW84" s="212"/>
      <c r="AX84" s="212"/>
      <c r="AY84" s="212"/>
      <c r="AZ84" s="212"/>
      <c r="BA84" s="212"/>
      <c r="BB84" s="212"/>
      <c r="BC84" s="212"/>
      <c r="BD84" s="212"/>
      <c r="BE84" s="212"/>
      <c r="BF84" s="212"/>
      <c r="BG84" s="212"/>
      <c r="BH84" s="212"/>
      <c r="BI84" s="212"/>
      <c r="BJ84" s="212"/>
      <c r="BK84" s="212"/>
      <c r="BL84" s="212"/>
      <c r="BM84" s="212"/>
      <c r="BN84" s="212"/>
      <c r="BO84" s="212"/>
      <c r="BP84" s="212"/>
      <c r="BQ84" s="212"/>
      <c r="BR84" s="212"/>
      <c r="BS84" s="212"/>
      <c r="BT84" s="212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</row>
    <row r="85" spans="1:91" s="4" customFormat="1" ht="13.8" thickBot="1" x14ac:dyDescent="0.35">
      <c r="A85" s="81" t="s">
        <v>86</v>
      </c>
      <c r="B85" s="222">
        <v>265074</v>
      </c>
      <c r="C85" s="123">
        <v>225176</v>
      </c>
      <c r="D85" s="75">
        <v>196040</v>
      </c>
      <c r="E85" s="75">
        <v>191070</v>
      </c>
      <c r="F85" s="83">
        <v>177634</v>
      </c>
      <c r="G85" s="83">
        <v>148784</v>
      </c>
      <c r="H85" s="123">
        <v>104122</v>
      </c>
      <c r="I85" s="123">
        <v>96453</v>
      </c>
      <c r="J85" s="75">
        <v>100170</v>
      </c>
      <c r="K85" s="75">
        <v>107374</v>
      </c>
      <c r="L85" s="75">
        <v>105110</v>
      </c>
      <c r="M85" s="75">
        <v>133926</v>
      </c>
      <c r="N85" s="75">
        <v>112940</v>
      </c>
      <c r="O85" s="75">
        <v>105786</v>
      </c>
      <c r="P85" s="75">
        <v>103579</v>
      </c>
      <c r="Q85" s="75">
        <v>104038</v>
      </c>
      <c r="R85" s="75">
        <v>98667</v>
      </c>
      <c r="S85" s="75">
        <v>110425</v>
      </c>
      <c r="T85" s="75">
        <v>106786</v>
      </c>
      <c r="U85" s="75">
        <v>83651</v>
      </c>
      <c r="V85" s="75">
        <v>92720</v>
      </c>
      <c r="W85" s="75">
        <v>99031</v>
      </c>
      <c r="X85" s="75">
        <v>82474</v>
      </c>
      <c r="Y85" s="75">
        <v>95438</v>
      </c>
      <c r="Z85" s="75">
        <v>111552</v>
      </c>
      <c r="AA85" s="75">
        <v>66816</v>
      </c>
      <c r="AB85" s="75">
        <v>94422</v>
      </c>
      <c r="AC85" s="75">
        <v>60802</v>
      </c>
      <c r="AD85" s="75">
        <v>54407</v>
      </c>
      <c r="AE85" s="75">
        <v>42600</v>
      </c>
      <c r="AF85" s="75"/>
      <c r="AG85" s="167"/>
      <c r="AH85" s="167"/>
      <c r="AI85" s="167"/>
      <c r="AJ85" s="167"/>
      <c r="AK85" s="167"/>
      <c r="AL85" s="167"/>
      <c r="AM85" s="190"/>
      <c r="AN85" s="212"/>
      <c r="AO85" s="212"/>
      <c r="AP85" s="212"/>
      <c r="AQ85" s="212"/>
      <c r="AR85" s="212"/>
      <c r="AS85" s="212"/>
      <c r="AT85" s="212"/>
      <c r="AU85" s="212"/>
      <c r="AV85" s="212"/>
      <c r="AW85" s="212"/>
      <c r="AX85" s="212"/>
      <c r="AY85" s="212"/>
      <c r="AZ85" s="212"/>
      <c r="BA85" s="212"/>
      <c r="BB85" s="212"/>
      <c r="BC85" s="212"/>
      <c r="BD85" s="212"/>
      <c r="BE85" s="212"/>
      <c r="BF85" s="212"/>
      <c r="BG85" s="212"/>
      <c r="BH85" s="212"/>
      <c r="BI85" s="212"/>
      <c r="BJ85" s="212"/>
      <c r="BK85" s="212"/>
      <c r="BL85" s="212"/>
      <c r="BM85" s="212"/>
      <c r="BN85" s="212"/>
      <c r="BO85" s="212"/>
      <c r="BP85" s="212"/>
      <c r="BQ85" s="212"/>
      <c r="BR85" s="212"/>
      <c r="BS85" s="212"/>
      <c r="BT85" s="212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</row>
    <row r="86" spans="1:91" s="12" customFormat="1" ht="13.8" thickBot="1" x14ac:dyDescent="0.35">
      <c r="A86" s="6" t="s">
        <v>57</v>
      </c>
      <c r="B86" s="243">
        <f t="shared" ref="B86" si="15">SUM(B61:B85)</f>
        <v>17230430</v>
      </c>
      <c r="C86" s="41">
        <f t="shared" ref="C86" si="16">SUM(C61:C85)</f>
        <v>15566205</v>
      </c>
      <c r="D86" s="41">
        <f>SUM(D61:D85)</f>
        <v>17684199.5</v>
      </c>
      <c r="E86" s="41">
        <f t="shared" ref="E86:I86" si="17">SUM(E61:E85)</f>
        <v>17942603</v>
      </c>
      <c r="F86" s="41">
        <f t="shared" si="17"/>
        <v>17490971.75</v>
      </c>
      <c r="G86" s="41">
        <f t="shared" si="17"/>
        <v>16783182.649999999</v>
      </c>
      <c r="H86" s="41">
        <f t="shared" si="17"/>
        <v>15406351.725</v>
      </c>
      <c r="I86" s="13">
        <f t="shared" si="17"/>
        <v>14401681.75</v>
      </c>
      <c r="J86" s="13">
        <f>SUM(J62:J85)</f>
        <v>13621444.75</v>
      </c>
      <c r="K86" s="13">
        <f t="shared" ref="K86:V86" si="18">SUM(K62:K85)</f>
        <v>13009212</v>
      </c>
      <c r="L86" s="13">
        <f t="shared" si="18"/>
        <v>13042455</v>
      </c>
      <c r="M86" s="13">
        <f t="shared" si="18"/>
        <v>12303718</v>
      </c>
      <c r="N86" s="13">
        <f t="shared" si="18"/>
        <v>11486639</v>
      </c>
      <c r="O86" s="13">
        <f t="shared" si="18"/>
        <v>10913552</v>
      </c>
      <c r="P86" s="13">
        <f t="shared" si="18"/>
        <v>10007168</v>
      </c>
      <c r="Q86" s="13">
        <f t="shared" si="18"/>
        <v>9691463</v>
      </c>
      <c r="R86" s="13">
        <f t="shared" si="18"/>
        <v>8774498</v>
      </c>
      <c r="S86" s="13">
        <f t="shared" si="18"/>
        <v>8221783</v>
      </c>
      <c r="T86" s="13">
        <f t="shared" si="18"/>
        <v>7194761</v>
      </c>
      <c r="U86" s="13">
        <f t="shared" si="18"/>
        <v>6977106</v>
      </c>
      <c r="V86" s="13">
        <f t="shared" si="18"/>
        <v>6521872</v>
      </c>
      <c r="W86" s="13">
        <f t="shared" ref="W86:AM86" si="19">SUM(W62:W85)</f>
        <v>6389758</v>
      </c>
      <c r="X86" s="13">
        <f t="shared" si="19"/>
        <v>6211785</v>
      </c>
      <c r="Y86" s="13">
        <f t="shared" si="19"/>
        <v>5765996</v>
      </c>
      <c r="Z86" s="13">
        <f t="shared" si="19"/>
        <v>5805833</v>
      </c>
      <c r="AA86" s="13">
        <f t="shared" si="19"/>
        <v>5513291</v>
      </c>
      <c r="AB86" s="13">
        <f t="shared" si="19"/>
        <v>5554535</v>
      </c>
      <c r="AC86" s="13">
        <f t="shared" si="19"/>
        <v>4651070</v>
      </c>
      <c r="AD86" s="13">
        <f t="shared" si="19"/>
        <v>4299038</v>
      </c>
      <c r="AE86" s="13">
        <f t="shared" si="19"/>
        <v>4485545</v>
      </c>
      <c r="AF86" s="13">
        <f t="shared" si="19"/>
        <v>4348006</v>
      </c>
      <c r="AG86" s="13">
        <f t="shared" si="19"/>
        <v>0</v>
      </c>
      <c r="AH86" s="13">
        <f t="shared" si="19"/>
        <v>0</v>
      </c>
      <c r="AI86" s="13">
        <f t="shared" si="19"/>
        <v>0</v>
      </c>
      <c r="AJ86" s="13">
        <f t="shared" si="19"/>
        <v>0</v>
      </c>
      <c r="AK86" s="13">
        <f t="shared" si="19"/>
        <v>0</v>
      </c>
      <c r="AL86" s="13">
        <f t="shared" si="19"/>
        <v>0</v>
      </c>
      <c r="AM86" s="195">
        <f t="shared" si="19"/>
        <v>0</v>
      </c>
      <c r="AN86" s="212"/>
      <c r="AO86" s="212"/>
      <c r="AP86" s="214"/>
      <c r="AQ86" s="214"/>
      <c r="AR86" s="214"/>
      <c r="AS86" s="214"/>
      <c r="AT86" s="212"/>
      <c r="AU86" s="212"/>
      <c r="AV86" s="212"/>
      <c r="AW86" s="212"/>
      <c r="AX86" s="212"/>
      <c r="AY86" s="212"/>
      <c r="AZ86" s="212"/>
      <c r="BA86" s="212"/>
      <c r="BB86" s="212"/>
      <c r="BC86" s="212"/>
      <c r="BD86" s="212"/>
      <c r="BE86" s="212"/>
      <c r="BF86" s="212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</row>
    <row r="87" spans="1:91" s="45" customFormat="1" ht="13.8" thickBot="1" x14ac:dyDescent="0.35">
      <c r="A87" s="42" t="s">
        <v>87</v>
      </c>
      <c r="B87" s="244">
        <f t="shared" ref="B87:AM87" si="20">+B59+B86</f>
        <v>19045915</v>
      </c>
      <c r="C87" s="43">
        <f t="shared" si="20"/>
        <v>17204147</v>
      </c>
      <c r="D87" s="43">
        <f t="shared" si="20"/>
        <v>19612845.5</v>
      </c>
      <c r="E87" s="43">
        <f t="shared" si="20"/>
        <v>19914849</v>
      </c>
      <c r="F87" s="43">
        <f t="shared" si="20"/>
        <v>19399913.288027234</v>
      </c>
      <c r="G87" s="43">
        <f t="shared" si="20"/>
        <v>18695388.649999999</v>
      </c>
      <c r="H87" s="43">
        <f t="shared" si="20"/>
        <v>17244925.725000001</v>
      </c>
      <c r="I87" s="44">
        <f t="shared" si="20"/>
        <v>16129085.75</v>
      </c>
      <c r="J87" s="44">
        <f t="shared" si="20"/>
        <v>15264002.75</v>
      </c>
      <c r="K87" s="44">
        <f t="shared" si="20"/>
        <v>14607561</v>
      </c>
      <c r="L87" s="44">
        <f t="shared" si="20"/>
        <v>14672251</v>
      </c>
      <c r="M87" s="44">
        <f t="shared" si="20"/>
        <v>13808387</v>
      </c>
      <c r="N87" s="44">
        <f t="shared" si="20"/>
        <v>12887495</v>
      </c>
      <c r="O87" s="44">
        <f t="shared" si="20"/>
        <v>12285994</v>
      </c>
      <c r="P87" s="44">
        <f t="shared" si="20"/>
        <v>11289173</v>
      </c>
      <c r="Q87" s="44">
        <f t="shared" si="20"/>
        <v>10832240</v>
      </c>
      <c r="R87" s="44">
        <f t="shared" si="20"/>
        <v>9843440</v>
      </c>
      <c r="S87" s="44">
        <f t="shared" si="20"/>
        <v>9149850</v>
      </c>
      <c r="T87" s="44">
        <f t="shared" si="20"/>
        <v>8050849</v>
      </c>
      <c r="U87" s="44">
        <f t="shared" si="20"/>
        <v>7925792</v>
      </c>
      <c r="V87" s="44">
        <f t="shared" si="20"/>
        <v>7552909</v>
      </c>
      <c r="W87" s="44">
        <f t="shared" si="20"/>
        <v>7388866</v>
      </c>
      <c r="X87" s="44">
        <f t="shared" si="20"/>
        <v>7202926</v>
      </c>
      <c r="Y87" s="44">
        <f t="shared" si="20"/>
        <v>6700128</v>
      </c>
      <c r="Z87" s="44">
        <f t="shared" si="20"/>
        <v>6668296</v>
      </c>
      <c r="AA87" s="44">
        <f t="shared" si="20"/>
        <v>6339117</v>
      </c>
      <c r="AB87" s="44">
        <f t="shared" si="20"/>
        <v>6337957</v>
      </c>
      <c r="AC87" s="44">
        <f t="shared" si="20"/>
        <v>5282741</v>
      </c>
      <c r="AD87" s="44">
        <f t="shared" si="20"/>
        <v>4851365</v>
      </c>
      <c r="AE87" s="44">
        <f t="shared" si="20"/>
        <v>5007936</v>
      </c>
      <c r="AF87" s="44">
        <f t="shared" si="20"/>
        <v>4850057</v>
      </c>
      <c r="AG87" s="44">
        <f t="shared" si="20"/>
        <v>268098</v>
      </c>
      <c r="AH87" s="44">
        <f t="shared" si="20"/>
        <v>196022</v>
      </c>
      <c r="AI87" s="44">
        <f t="shared" si="20"/>
        <v>147961</v>
      </c>
      <c r="AJ87" s="44">
        <f t="shared" si="20"/>
        <v>0</v>
      </c>
      <c r="AK87" s="44">
        <f t="shared" si="20"/>
        <v>0</v>
      </c>
      <c r="AL87" s="44">
        <f t="shared" si="20"/>
        <v>0</v>
      </c>
      <c r="AM87" s="196">
        <f t="shared" si="20"/>
        <v>0</v>
      </c>
      <c r="AN87" s="212"/>
      <c r="AO87" s="212"/>
      <c r="AP87" s="212"/>
      <c r="AQ87" s="212"/>
      <c r="AR87" s="212"/>
      <c r="AS87" s="212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2"/>
      <c r="BH87" s="212"/>
      <c r="BI87" s="212"/>
      <c r="BJ87" s="212"/>
      <c r="BK87" s="212"/>
      <c r="BL87" s="212"/>
      <c r="BM87" s="212"/>
      <c r="BN87" s="212"/>
      <c r="BO87" s="212"/>
      <c r="BP87" s="212"/>
      <c r="BQ87" s="212"/>
      <c r="BR87" s="212"/>
      <c r="BS87" s="212"/>
      <c r="BT87" s="212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</row>
    <row r="88" spans="1:91" s="176" customFormat="1" ht="13.8" thickBot="1" x14ac:dyDescent="0.35">
      <c r="A88" s="171" t="s">
        <v>88</v>
      </c>
      <c r="B88" s="245"/>
      <c r="C88" s="172"/>
      <c r="D88" s="172"/>
      <c r="E88" s="172"/>
      <c r="F88" s="172"/>
      <c r="G88" s="172"/>
      <c r="H88" s="172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4"/>
      <c r="AH88" s="174"/>
      <c r="AI88" s="174"/>
      <c r="AJ88" s="175"/>
      <c r="AK88" s="175"/>
      <c r="AL88" s="175"/>
      <c r="AM88" s="197"/>
      <c r="AN88" s="214"/>
      <c r="AO88" s="212"/>
      <c r="AP88" s="212"/>
      <c r="AQ88" s="212"/>
      <c r="AR88" s="212"/>
      <c r="AS88" s="212"/>
      <c r="AT88" s="212"/>
      <c r="AU88" s="212"/>
      <c r="AV88" s="212"/>
      <c r="AW88" s="212"/>
      <c r="AX88" s="212"/>
      <c r="AY88" s="212"/>
      <c r="AZ88" s="212"/>
      <c r="BA88" s="212"/>
      <c r="BB88" s="212"/>
      <c r="BC88" s="212"/>
      <c r="BD88" s="212"/>
      <c r="BE88" s="212"/>
      <c r="BF88" s="212"/>
      <c r="BG88" s="212"/>
      <c r="BH88" s="212"/>
      <c r="BI88" s="212"/>
      <c r="BJ88" s="212"/>
      <c r="BK88" s="212"/>
      <c r="BL88" s="212"/>
      <c r="BM88" s="212"/>
      <c r="BN88" s="212"/>
      <c r="BO88" s="212"/>
      <c r="BP88" s="212"/>
      <c r="BQ88" s="212"/>
      <c r="BR88" s="212"/>
      <c r="BS88" s="212"/>
      <c r="BT88" s="212"/>
    </row>
    <row r="89" spans="1:91" s="17" customFormat="1" ht="13.8" thickBot="1" x14ac:dyDescent="0.35">
      <c r="A89" s="14" t="s">
        <v>18</v>
      </c>
      <c r="B89" s="246"/>
      <c r="C89" s="46"/>
      <c r="D89" s="46"/>
      <c r="E89" s="46"/>
      <c r="F89" s="46"/>
      <c r="G89" s="46"/>
      <c r="H89" s="4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50"/>
      <c r="AH89" s="150"/>
      <c r="AI89" s="150"/>
      <c r="AJ89" s="150"/>
      <c r="AK89" s="150"/>
      <c r="AL89" s="150"/>
      <c r="AM89" s="198"/>
      <c r="AN89" s="212"/>
      <c r="AO89" s="214"/>
      <c r="AP89" s="215"/>
      <c r="AQ89" s="215"/>
      <c r="AR89" s="215"/>
      <c r="AS89" s="215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</row>
    <row r="90" spans="1:91" s="47" customFormat="1" ht="13.8" thickBot="1" x14ac:dyDescent="0.35">
      <c r="A90" s="115" t="s">
        <v>89</v>
      </c>
      <c r="B90" s="232">
        <v>488013</v>
      </c>
      <c r="C90" s="116">
        <v>400968</v>
      </c>
      <c r="D90" s="116">
        <v>436119</v>
      </c>
      <c r="E90" s="116">
        <v>407657</v>
      </c>
      <c r="F90" s="116">
        <v>342656</v>
      </c>
      <c r="G90" s="116">
        <v>324601</v>
      </c>
      <c r="H90" s="116">
        <v>297017</v>
      </c>
      <c r="I90" s="116">
        <v>256417</v>
      </c>
      <c r="J90" s="117">
        <v>225937</v>
      </c>
      <c r="K90" s="117">
        <v>206864</v>
      </c>
      <c r="L90" s="117">
        <v>182545</v>
      </c>
      <c r="M90" s="117">
        <v>166191</v>
      </c>
      <c r="N90" s="117">
        <v>162529</v>
      </c>
      <c r="O90" s="117">
        <v>141902</v>
      </c>
      <c r="P90" s="117">
        <v>110388</v>
      </c>
      <c r="Q90" s="117">
        <v>102996</v>
      </c>
      <c r="R90" s="117">
        <v>72448</v>
      </c>
      <c r="S90" s="117">
        <v>68755</v>
      </c>
      <c r="T90" s="117">
        <v>52978</v>
      </c>
      <c r="U90" s="117">
        <v>36955</v>
      </c>
      <c r="V90" s="117">
        <v>37710</v>
      </c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65"/>
      <c r="AH90" s="165"/>
      <c r="AI90" s="165"/>
      <c r="AJ90" s="165"/>
      <c r="AK90" s="165"/>
      <c r="AL90" s="165"/>
      <c r="AM90" s="187"/>
      <c r="AN90" s="212"/>
      <c r="AO90" s="212"/>
      <c r="AP90" s="212"/>
      <c r="AQ90" s="212"/>
      <c r="AR90" s="212"/>
      <c r="AS90" s="212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</row>
    <row r="91" spans="1:91" s="47" customFormat="1" ht="13.8" thickBot="1" x14ac:dyDescent="0.35">
      <c r="A91" s="115" t="s">
        <v>90</v>
      </c>
      <c r="B91" s="117">
        <v>0</v>
      </c>
      <c r="C91" s="117">
        <v>0</v>
      </c>
      <c r="D91" s="117">
        <v>0</v>
      </c>
      <c r="E91" s="117">
        <v>0</v>
      </c>
      <c r="F91" s="117">
        <v>0</v>
      </c>
      <c r="G91" s="117">
        <v>0</v>
      </c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412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7">
        <v>0</v>
      </c>
      <c r="U91" s="117">
        <v>371</v>
      </c>
      <c r="V91" s="117">
        <v>330</v>
      </c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65"/>
      <c r="AH91" s="165"/>
      <c r="AI91" s="165"/>
      <c r="AJ91" s="115"/>
      <c r="AK91" s="115"/>
      <c r="AL91" s="115"/>
      <c r="AM91" s="187"/>
      <c r="AN91" s="215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</row>
    <row r="92" spans="1:91" s="47" customFormat="1" ht="13.8" thickBot="1" x14ac:dyDescent="0.35">
      <c r="A92" s="115" t="s">
        <v>91</v>
      </c>
      <c r="B92" s="231">
        <v>0</v>
      </c>
      <c r="C92" s="118">
        <v>19</v>
      </c>
      <c r="D92" s="118">
        <v>46</v>
      </c>
      <c r="E92" s="117">
        <v>100</v>
      </c>
      <c r="F92" s="117">
        <v>49</v>
      </c>
      <c r="G92" s="117">
        <v>265</v>
      </c>
      <c r="H92" s="117">
        <v>150</v>
      </c>
      <c r="I92" s="117">
        <v>64</v>
      </c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65"/>
      <c r="AH92" s="165"/>
      <c r="AI92" s="165"/>
      <c r="AJ92" s="177"/>
      <c r="AK92" s="177"/>
      <c r="AL92" s="177"/>
      <c r="AM92" s="199"/>
      <c r="AN92" s="212"/>
      <c r="AO92" s="215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</row>
    <row r="93" spans="1:91" s="47" customFormat="1" ht="13.8" thickBot="1" x14ac:dyDescent="0.35">
      <c r="A93" s="115" t="s">
        <v>92</v>
      </c>
      <c r="B93" s="232">
        <v>56434</v>
      </c>
      <c r="C93" s="116">
        <v>53517</v>
      </c>
      <c r="D93" s="116">
        <v>66477</v>
      </c>
      <c r="E93" s="116">
        <v>75584</v>
      </c>
      <c r="F93" s="116">
        <v>75692</v>
      </c>
      <c r="G93" s="116">
        <v>71837</v>
      </c>
      <c r="H93" s="116">
        <v>68159</v>
      </c>
      <c r="I93" s="116">
        <v>60369</v>
      </c>
      <c r="J93" s="117">
        <v>59140</v>
      </c>
      <c r="K93" s="117">
        <v>65353</v>
      </c>
      <c r="L93" s="117">
        <v>59199</v>
      </c>
      <c r="M93" s="117">
        <v>43017</v>
      </c>
      <c r="N93" s="117">
        <v>28079</v>
      </c>
      <c r="O93" s="117">
        <v>19753</v>
      </c>
      <c r="P93" s="117">
        <v>13868</v>
      </c>
      <c r="Q93" s="117">
        <v>11545</v>
      </c>
      <c r="R93" s="117">
        <v>13794</v>
      </c>
      <c r="S93" s="117">
        <v>9220</v>
      </c>
      <c r="T93" s="117">
        <v>6033</v>
      </c>
      <c r="U93" s="117">
        <v>2682</v>
      </c>
      <c r="V93" s="117">
        <v>1636</v>
      </c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65"/>
      <c r="AH93" s="165"/>
      <c r="AI93" s="165"/>
      <c r="AJ93" s="115"/>
      <c r="AK93" s="115"/>
      <c r="AL93" s="115"/>
      <c r="AM93" s="200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</row>
    <row r="94" spans="1:91" s="47" customFormat="1" ht="13.8" thickBot="1" x14ac:dyDescent="0.35">
      <c r="A94" s="115" t="s">
        <v>93</v>
      </c>
      <c r="B94" s="231">
        <v>4657</v>
      </c>
      <c r="C94" s="116">
        <v>4306</v>
      </c>
      <c r="D94" s="116">
        <v>7586</v>
      </c>
      <c r="E94" s="116">
        <v>7942</v>
      </c>
      <c r="F94" s="116">
        <v>8887</v>
      </c>
      <c r="G94" s="116">
        <v>8245</v>
      </c>
      <c r="H94" s="116">
        <v>7508</v>
      </c>
      <c r="I94" s="116">
        <v>7515</v>
      </c>
      <c r="J94" s="117">
        <v>6958</v>
      </c>
      <c r="K94" s="117">
        <v>7250</v>
      </c>
      <c r="L94" s="117">
        <v>7207</v>
      </c>
      <c r="M94" s="117">
        <v>7218</v>
      </c>
      <c r="N94" s="117">
        <v>5780</v>
      </c>
      <c r="O94" s="117">
        <v>0</v>
      </c>
      <c r="P94" s="117">
        <v>0</v>
      </c>
      <c r="Q94" s="117">
        <v>0</v>
      </c>
      <c r="R94" s="117">
        <v>0</v>
      </c>
      <c r="S94" s="117">
        <v>0</v>
      </c>
      <c r="T94" s="117">
        <v>0</v>
      </c>
      <c r="U94" s="117">
        <v>0</v>
      </c>
      <c r="V94" s="117">
        <v>0</v>
      </c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65"/>
      <c r="AH94" s="165"/>
      <c r="AI94" s="165"/>
      <c r="AJ94" s="115"/>
      <c r="AK94" s="115"/>
      <c r="AL94" s="115"/>
      <c r="AM94" s="199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</row>
    <row r="95" spans="1:91" s="47" customFormat="1" ht="13.8" thickBot="1" x14ac:dyDescent="0.35">
      <c r="A95" s="115" t="s">
        <v>94</v>
      </c>
      <c r="B95" s="232">
        <v>0</v>
      </c>
      <c r="C95" s="116">
        <v>0</v>
      </c>
      <c r="D95" s="116">
        <v>2</v>
      </c>
      <c r="E95" s="116">
        <v>7</v>
      </c>
      <c r="F95" s="116">
        <v>155</v>
      </c>
      <c r="G95" s="116">
        <v>16</v>
      </c>
      <c r="H95" s="116"/>
      <c r="I95" s="116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65"/>
      <c r="AH95" s="165"/>
      <c r="AI95" s="165"/>
      <c r="AJ95" s="115"/>
      <c r="AK95" s="115"/>
      <c r="AL95" s="115"/>
      <c r="AM95" s="199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</row>
    <row r="96" spans="1:91" s="47" customFormat="1" ht="13.8" thickBot="1" x14ac:dyDescent="0.35">
      <c r="A96" s="115" t="s">
        <v>95</v>
      </c>
      <c r="B96" s="232">
        <v>2229</v>
      </c>
      <c r="C96" s="116">
        <v>5936</v>
      </c>
      <c r="D96" s="116">
        <v>11152</v>
      </c>
      <c r="E96" s="116">
        <v>11040</v>
      </c>
      <c r="F96" s="116">
        <v>10243</v>
      </c>
      <c r="G96" s="116">
        <v>9001</v>
      </c>
      <c r="H96" s="116">
        <v>9862</v>
      </c>
      <c r="I96" s="116">
        <v>14347</v>
      </c>
      <c r="J96" s="117">
        <v>18848</v>
      </c>
      <c r="K96" s="117">
        <v>29531</v>
      </c>
      <c r="L96" s="117">
        <v>49462</v>
      </c>
      <c r="M96" s="117">
        <v>47898</v>
      </c>
      <c r="N96" s="117">
        <v>67837</v>
      </c>
      <c r="O96" s="117">
        <v>69445</v>
      </c>
      <c r="P96" s="117">
        <v>70823</v>
      </c>
      <c r="Q96" s="117">
        <v>56799</v>
      </c>
      <c r="R96" s="117">
        <v>36830</v>
      </c>
      <c r="S96" s="117">
        <v>30200</v>
      </c>
      <c r="T96" s="117">
        <v>42597</v>
      </c>
      <c r="U96" s="117">
        <v>33056</v>
      </c>
      <c r="V96" s="117">
        <v>36987</v>
      </c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65"/>
      <c r="AH96" s="165"/>
      <c r="AI96" s="165"/>
      <c r="AJ96" s="115"/>
      <c r="AK96" s="115"/>
      <c r="AL96" s="115"/>
      <c r="AM96" s="199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</row>
    <row r="97" spans="1:91" s="47" customFormat="1" ht="13.8" thickBot="1" x14ac:dyDescent="0.35">
      <c r="A97" s="115" t="s">
        <v>96</v>
      </c>
      <c r="B97" s="247">
        <v>18</v>
      </c>
      <c r="C97" s="119">
        <v>76</v>
      </c>
      <c r="D97" s="119">
        <v>25</v>
      </c>
      <c r="E97" s="119">
        <v>8</v>
      </c>
      <c r="F97" s="119">
        <v>27</v>
      </c>
      <c r="G97" s="119">
        <v>15</v>
      </c>
      <c r="H97" s="119">
        <v>2</v>
      </c>
      <c r="I97" s="119">
        <v>101</v>
      </c>
      <c r="J97" s="117">
        <v>286</v>
      </c>
      <c r="K97" s="117">
        <v>341</v>
      </c>
      <c r="L97" s="117">
        <v>96</v>
      </c>
      <c r="M97" s="117">
        <v>237</v>
      </c>
      <c r="N97" s="117">
        <v>239</v>
      </c>
      <c r="O97" s="117">
        <v>449</v>
      </c>
      <c r="P97" s="117">
        <v>216</v>
      </c>
      <c r="Q97" s="117">
        <v>3225</v>
      </c>
      <c r="R97" s="117">
        <v>391</v>
      </c>
      <c r="S97" s="117">
        <v>2820</v>
      </c>
      <c r="T97" s="117">
        <v>16460</v>
      </c>
      <c r="U97" s="117">
        <v>33036</v>
      </c>
      <c r="V97" s="117">
        <v>46896</v>
      </c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65"/>
      <c r="AH97" s="165"/>
      <c r="AI97" s="165"/>
      <c r="AJ97" s="115"/>
      <c r="AK97" s="115"/>
      <c r="AL97" s="115"/>
      <c r="AM97" s="199"/>
      <c r="AN97" s="212"/>
      <c r="AO97" s="212"/>
      <c r="AP97" s="212"/>
      <c r="AQ97" s="212"/>
      <c r="AR97" s="212"/>
      <c r="AS97" s="212"/>
      <c r="AT97" s="212"/>
      <c r="AU97" s="212"/>
      <c r="AV97" s="212"/>
      <c r="AW97" s="212"/>
      <c r="AX97" s="212"/>
      <c r="AY97" s="212"/>
      <c r="AZ97" s="212"/>
      <c r="BA97" s="212"/>
      <c r="BB97" s="212"/>
      <c r="BC97" s="212"/>
      <c r="BD97" s="212"/>
      <c r="BE97" s="212"/>
      <c r="BF97" s="212"/>
      <c r="BG97" s="212"/>
      <c r="BH97" s="212"/>
      <c r="BI97" s="212"/>
      <c r="BJ97" s="212"/>
      <c r="BK97" s="212"/>
      <c r="BL97" s="212"/>
      <c r="BM97" s="212"/>
      <c r="BN97" s="212"/>
      <c r="BO97" s="212"/>
      <c r="BP97" s="212"/>
      <c r="BQ97" s="212"/>
      <c r="BR97" s="212"/>
      <c r="BS97" s="212"/>
      <c r="BT97" s="212"/>
    </row>
    <row r="98" spans="1:91" s="47" customFormat="1" ht="13.8" thickBot="1" x14ac:dyDescent="0.35">
      <c r="A98" s="115" t="s">
        <v>97</v>
      </c>
      <c r="B98" s="232">
        <v>662537</v>
      </c>
      <c r="C98" s="116">
        <v>564315</v>
      </c>
      <c r="D98" s="116">
        <v>716046</v>
      </c>
      <c r="E98" s="116">
        <v>729717</v>
      </c>
      <c r="F98" s="116">
        <v>674872</v>
      </c>
      <c r="G98" s="116">
        <v>620858</v>
      </c>
      <c r="H98" s="116">
        <v>591736</v>
      </c>
      <c r="I98" s="116">
        <v>571867</v>
      </c>
      <c r="J98" s="117">
        <v>548422</v>
      </c>
      <c r="K98" s="117">
        <v>543327</v>
      </c>
      <c r="L98" s="117">
        <v>540014</v>
      </c>
      <c r="M98" s="117">
        <v>484523</v>
      </c>
      <c r="N98" s="117">
        <v>427487</v>
      </c>
      <c r="O98" s="117">
        <v>364259</v>
      </c>
      <c r="P98" s="117">
        <v>265171</v>
      </c>
      <c r="Q98" s="117">
        <v>222959</v>
      </c>
      <c r="R98" s="117">
        <v>255879</v>
      </c>
      <c r="S98" s="117">
        <v>193862</v>
      </c>
      <c r="T98" s="117">
        <v>178181</v>
      </c>
      <c r="U98" s="117">
        <v>121682</v>
      </c>
      <c r="V98" s="117">
        <v>110019</v>
      </c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65"/>
      <c r="AH98" s="165"/>
      <c r="AI98" s="165"/>
      <c r="AJ98" s="115"/>
      <c r="AK98" s="115"/>
      <c r="AL98" s="115"/>
      <c r="AM98" s="199"/>
      <c r="AN98" s="212"/>
      <c r="AO98" s="212"/>
      <c r="AP98" s="212"/>
      <c r="AQ98" s="212"/>
      <c r="AR98" s="212"/>
      <c r="AS98" s="212"/>
      <c r="AT98" s="212"/>
      <c r="AU98" s="212"/>
      <c r="AV98" s="212"/>
      <c r="AW98" s="212"/>
      <c r="AX98" s="212"/>
      <c r="AY98" s="212"/>
      <c r="AZ98" s="212"/>
      <c r="BA98" s="212"/>
      <c r="BB98" s="212"/>
      <c r="BC98" s="212"/>
      <c r="BD98" s="212"/>
      <c r="BE98" s="212"/>
      <c r="BF98" s="212"/>
      <c r="BG98" s="212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</row>
    <row r="99" spans="1:91" s="52" customFormat="1" ht="13.8" thickBot="1" x14ac:dyDescent="0.35">
      <c r="A99" s="48" t="s">
        <v>31</v>
      </c>
      <c r="B99" s="248">
        <f t="shared" ref="B99" si="21">SUM(B90:B98)</f>
        <v>1213888</v>
      </c>
      <c r="C99" s="49">
        <f t="shared" ref="C99" si="22">SUM(C90:C98)</f>
        <v>1029137</v>
      </c>
      <c r="D99" s="49">
        <f>SUM(D90:D98)</f>
        <v>1237453</v>
      </c>
      <c r="E99" s="49">
        <f t="shared" ref="E99:K99" si="23">SUM(E90:E98)</f>
        <v>1232055</v>
      </c>
      <c r="F99" s="49">
        <f t="shared" si="23"/>
        <v>1112581</v>
      </c>
      <c r="G99" s="49">
        <f t="shared" si="23"/>
        <v>1034838</v>
      </c>
      <c r="H99" s="49">
        <f t="shared" si="23"/>
        <v>974434</v>
      </c>
      <c r="I99" s="49">
        <f t="shared" si="23"/>
        <v>910680</v>
      </c>
      <c r="J99" s="50">
        <f t="shared" si="23"/>
        <v>859591</v>
      </c>
      <c r="K99" s="50">
        <f t="shared" si="23"/>
        <v>852666</v>
      </c>
      <c r="L99" s="51">
        <v>838523</v>
      </c>
      <c r="M99" s="51">
        <v>749496</v>
      </c>
      <c r="N99" s="51">
        <v>691951</v>
      </c>
      <c r="O99" s="51">
        <v>600315</v>
      </c>
      <c r="P99" s="51">
        <v>463986</v>
      </c>
      <c r="Q99" s="51">
        <v>400867</v>
      </c>
      <c r="R99" s="51">
        <f>SUM(R90:R98)</f>
        <v>379342</v>
      </c>
      <c r="S99" s="51">
        <f>SUM(S90:S98)</f>
        <v>304857</v>
      </c>
      <c r="T99" s="51">
        <f>SUM(T90:T98)</f>
        <v>296249</v>
      </c>
      <c r="U99" s="51">
        <f>SUM(U90:U98)</f>
        <v>227782</v>
      </c>
      <c r="V99" s="51">
        <f>SUM(V90:V98)</f>
        <v>233578</v>
      </c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50"/>
      <c r="AH99" s="150"/>
      <c r="AI99" s="150"/>
      <c r="AJ99" s="153"/>
      <c r="AK99" s="153"/>
      <c r="AL99" s="153"/>
      <c r="AM99" s="201"/>
      <c r="AN99" s="212"/>
      <c r="AO99" s="212"/>
      <c r="AP99" s="218"/>
      <c r="AQ99" s="218"/>
      <c r="AR99" s="218"/>
      <c r="AS99" s="218"/>
      <c r="AT99" s="212"/>
      <c r="AU99" s="212"/>
      <c r="AV99" s="212"/>
      <c r="AW99" s="212"/>
      <c r="AX99" s="212"/>
      <c r="AY99" s="212"/>
      <c r="AZ99" s="212"/>
      <c r="BA99" s="212"/>
      <c r="BB99" s="212"/>
      <c r="BC99" s="212"/>
      <c r="BD99" s="212"/>
      <c r="BE99" s="212"/>
      <c r="BF99" s="212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</row>
    <row r="100" spans="1:91" s="32" customFormat="1" ht="13.8" thickBot="1" x14ac:dyDescent="0.35">
      <c r="A100" s="26" t="s">
        <v>32</v>
      </c>
      <c r="B100" s="233"/>
      <c r="C100" s="27"/>
      <c r="D100" s="27"/>
      <c r="E100" s="27"/>
      <c r="F100" s="27"/>
      <c r="G100" s="27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50"/>
      <c r="AH100" s="151">
        <v>0</v>
      </c>
      <c r="AI100" s="151">
        <v>0</v>
      </c>
      <c r="AJ100" s="153"/>
      <c r="AK100" s="153"/>
      <c r="AL100" s="153"/>
      <c r="AM100" s="201"/>
      <c r="AN100" s="212"/>
      <c r="AO100" s="212"/>
      <c r="AP100" s="216"/>
      <c r="AQ100" s="216"/>
      <c r="AR100" s="216"/>
      <c r="AS100" s="216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6"/>
      <c r="BH100" s="216"/>
      <c r="BI100" s="216"/>
      <c r="BJ100" s="216"/>
      <c r="BK100" s="216"/>
      <c r="BL100" s="216"/>
      <c r="BM100" s="216"/>
      <c r="BN100" s="216"/>
      <c r="BO100" s="216"/>
      <c r="BP100" s="216"/>
      <c r="BQ100" s="216"/>
      <c r="BR100" s="216"/>
      <c r="BS100" s="216"/>
      <c r="BT100" s="216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</row>
    <row r="101" spans="1:91" s="4" customFormat="1" ht="13.8" thickBot="1" x14ac:dyDescent="0.25">
      <c r="A101" s="81" t="s">
        <v>98</v>
      </c>
      <c r="B101" s="249">
        <v>3422</v>
      </c>
      <c r="C101" s="96">
        <v>5266</v>
      </c>
      <c r="D101" s="123">
        <v>3280</v>
      </c>
      <c r="E101" s="123">
        <v>0</v>
      </c>
      <c r="F101" s="123">
        <v>0</v>
      </c>
      <c r="G101" s="123">
        <v>0</v>
      </c>
      <c r="H101" s="123">
        <v>0</v>
      </c>
      <c r="I101" s="123">
        <v>0</v>
      </c>
      <c r="J101" s="75">
        <v>760</v>
      </c>
      <c r="K101" s="75">
        <v>0</v>
      </c>
      <c r="L101" s="75">
        <v>1409</v>
      </c>
      <c r="M101" s="75">
        <v>1387</v>
      </c>
      <c r="N101" s="75">
        <v>1038</v>
      </c>
      <c r="O101" s="75">
        <v>806</v>
      </c>
      <c r="P101" s="75">
        <v>971</v>
      </c>
      <c r="Q101" s="75" t="s">
        <v>40</v>
      </c>
      <c r="R101" s="75" t="s">
        <v>40</v>
      </c>
      <c r="S101" s="75">
        <v>593</v>
      </c>
      <c r="T101" s="75" t="s">
        <v>40</v>
      </c>
      <c r="U101" s="75" t="s">
        <v>40</v>
      </c>
      <c r="V101" s="75" t="s">
        <v>40</v>
      </c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167"/>
      <c r="AH101" s="167"/>
      <c r="AI101" s="167"/>
      <c r="AJ101" s="178"/>
      <c r="AK101" s="178"/>
      <c r="AL101" s="178"/>
      <c r="AM101" s="202"/>
      <c r="AN101" s="218"/>
      <c r="AO101" s="212"/>
      <c r="AP101" s="212"/>
      <c r="AQ101" s="212"/>
      <c r="AR101" s="212"/>
      <c r="AS101" s="212"/>
      <c r="AT101" s="216"/>
      <c r="AU101" s="216"/>
      <c r="AV101" s="216"/>
      <c r="AW101" s="216"/>
      <c r="AX101" s="216"/>
      <c r="AY101" s="216"/>
      <c r="AZ101" s="216"/>
      <c r="BA101" s="216"/>
      <c r="BB101" s="216"/>
      <c r="BC101" s="216"/>
      <c r="BD101" s="216"/>
      <c r="BE101" s="216"/>
      <c r="BF101" s="216"/>
      <c r="BG101" s="212"/>
      <c r="BH101" s="212"/>
      <c r="BI101" s="212"/>
      <c r="BJ101" s="212"/>
      <c r="BK101" s="212"/>
      <c r="BL101" s="212"/>
      <c r="BM101" s="212"/>
      <c r="BN101" s="212"/>
      <c r="BO101" s="212"/>
      <c r="BP101" s="212"/>
      <c r="BQ101" s="212"/>
      <c r="BR101" s="212"/>
      <c r="BS101" s="212"/>
      <c r="BT101" s="212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</row>
    <row r="102" spans="1:91" s="4" customFormat="1" ht="13.8" thickBot="1" x14ac:dyDescent="0.25">
      <c r="A102" s="81" t="s">
        <v>138</v>
      </c>
      <c r="B102" s="145">
        <v>6125</v>
      </c>
      <c r="C102" s="144">
        <v>5868</v>
      </c>
      <c r="D102" s="144">
        <v>57.15</v>
      </c>
      <c r="E102" s="82"/>
      <c r="F102" s="83"/>
      <c r="G102" s="123"/>
      <c r="H102" s="123"/>
      <c r="I102" s="123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167"/>
      <c r="AH102" s="167"/>
      <c r="AI102" s="167"/>
      <c r="AJ102" s="178"/>
      <c r="AK102" s="178"/>
      <c r="AL102" s="178"/>
      <c r="AM102" s="202"/>
      <c r="AN102" s="218"/>
      <c r="AO102" s="212"/>
      <c r="AP102" s="212"/>
      <c r="AQ102" s="212"/>
      <c r="AR102" s="212"/>
      <c r="AS102" s="212"/>
      <c r="AT102" s="212"/>
      <c r="AU102" s="212"/>
      <c r="AV102" s="212"/>
      <c r="AW102" s="212"/>
      <c r="AX102" s="212"/>
      <c r="AY102" s="212"/>
      <c r="AZ102" s="212"/>
      <c r="BA102" s="212"/>
      <c r="BB102" s="212"/>
      <c r="BC102" s="212"/>
      <c r="BD102" s="212"/>
      <c r="BE102" s="212"/>
      <c r="BF102" s="212"/>
      <c r="BG102" s="212"/>
      <c r="BH102" s="212"/>
      <c r="BI102" s="212"/>
      <c r="BJ102" s="212"/>
      <c r="BK102" s="212"/>
      <c r="BL102" s="212"/>
      <c r="BM102" s="212"/>
      <c r="BN102" s="212"/>
      <c r="BO102" s="212"/>
      <c r="BP102" s="212"/>
      <c r="BQ102" s="212"/>
      <c r="BR102" s="212"/>
      <c r="BS102" s="212"/>
      <c r="BT102" s="212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</row>
    <row r="103" spans="1:91" s="4" customFormat="1" ht="13.8" thickBot="1" x14ac:dyDescent="0.35">
      <c r="A103" s="81" t="s">
        <v>99</v>
      </c>
      <c r="B103" s="235">
        <v>0</v>
      </c>
      <c r="C103" s="78">
        <v>0</v>
      </c>
      <c r="D103" s="97">
        <v>0</v>
      </c>
      <c r="E103" s="123">
        <v>0</v>
      </c>
      <c r="F103" s="123">
        <v>0</v>
      </c>
      <c r="G103" s="123">
        <v>0</v>
      </c>
      <c r="H103" s="123">
        <v>0</v>
      </c>
      <c r="I103" s="123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921</v>
      </c>
      <c r="S103" s="75">
        <v>5124</v>
      </c>
      <c r="T103" s="75" t="s">
        <v>40</v>
      </c>
      <c r="U103" s="75" t="s">
        <v>40</v>
      </c>
      <c r="V103" s="75" t="s">
        <v>40</v>
      </c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167"/>
      <c r="AH103" s="167"/>
      <c r="AI103" s="167"/>
      <c r="AJ103" s="179"/>
      <c r="AK103" s="179"/>
      <c r="AL103" s="179"/>
      <c r="AM103" s="202"/>
      <c r="AN103" s="216"/>
      <c r="AO103" s="218"/>
      <c r="AP103" s="212"/>
      <c r="AQ103" s="212"/>
      <c r="AR103" s="212"/>
      <c r="AS103" s="212"/>
      <c r="AT103" s="212"/>
      <c r="AU103" s="212"/>
      <c r="AV103" s="212"/>
      <c r="AW103" s="212"/>
      <c r="AX103" s="212"/>
      <c r="AY103" s="212"/>
      <c r="AZ103" s="212"/>
      <c r="BA103" s="212"/>
      <c r="BB103" s="212"/>
      <c r="BC103" s="212"/>
      <c r="BD103" s="212"/>
      <c r="BE103" s="212"/>
      <c r="BF103" s="212"/>
      <c r="BG103" s="212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</row>
    <row r="104" spans="1:91" s="4" customFormat="1" ht="13.8" thickBot="1" x14ac:dyDescent="0.25">
      <c r="A104" s="81" t="s">
        <v>100</v>
      </c>
      <c r="B104" s="222">
        <v>70112</v>
      </c>
      <c r="C104" s="121">
        <v>74622</v>
      </c>
      <c r="D104" s="75">
        <v>71900</v>
      </c>
      <c r="E104" s="75">
        <v>75692</v>
      </c>
      <c r="F104" s="123">
        <v>73614</v>
      </c>
      <c r="G104" s="123">
        <v>76294</v>
      </c>
      <c r="H104" s="123">
        <v>68568</v>
      </c>
      <c r="I104" s="123">
        <v>67784</v>
      </c>
      <c r="J104" s="75">
        <v>74484</v>
      </c>
      <c r="K104" s="75">
        <v>74294</v>
      </c>
      <c r="L104" s="75">
        <v>71464</v>
      </c>
      <c r="M104" s="75">
        <v>63396</v>
      </c>
      <c r="N104" s="75">
        <v>54694</v>
      </c>
      <c r="O104" s="75">
        <v>45135</v>
      </c>
      <c r="P104" s="75">
        <v>48158</v>
      </c>
      <c r="Q104" s="75">
        <v>30516</v>
      </c>
      <c r="R104" s="75">
        <v>34062</v>
      </c>
      <c r="S104" s="75">
        <v>30525</v>
      </c>
      <c r="T104" s="75">
        <v>29708</v>
      </c>
      <c r="U104" s="75">
        <v>24010</v>
      </c>
      <c r="V104" s="75">
        <v>29947</v>
      </c>
      <c r="W104" s="75">
        <v>27898</v>
      </c>
      <c r="X104" s="75">
        <v>37236</v>
      </c>
      <c r="Y104" s="75">
        <v>36742</v>
      </c>
      <c r="Z104" s="75">
        <v>38786</v>
      </c>
      <c r="AA104" s="75">
        <v>19408</v>
      </c>
      <c r="AB104" s="75">
        <v>17424</v>
      </c>
      <c r="AC104" s="75"/>
      <c r="AD104" s="75"/>
      <c r="AE104" s="75"/>
      <c r="AF104" s="75"/>
      <c r="AG104" s="167"/>
      <c r="AH104" s="178"/>
      <c r="AI104" s="178"/>
      <c r="AJ104" s="180"/>
      <c r="AK104" s="180"/>
      <c r="AL104" s="180"/>
      <c r="AM104" s="203"/>
      <c r="AN104" s="212"/>
      <c r="AO104" s="216"/>
      <c r="AP104" s="212"/>
      <c r="AQ104" s="212"/>
      <c r="AR104" s="212"/>
      <c r="AS104" s="212"/>
      <c r="AT104" s="212"/>
      <c r="AU104" s="212"/>
      <c r="AV104" s="212"/>
      <c r="AW104" s="212"/>
      <c r="AX104" s="212"/>
      <c r="AY104" s="212"/>
      <c r="AZ104" s="212"/>
      <c r="BA104" s="212"/>
      <c r="BB104" s="212"/>
      <c r="BC104" s="212"/>
      <c r="BD104" s="212"/>
      <c r="BE104" s="212"/>
      <c r="BF104" s="212"/>
      <c r="BG104" s="212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</row>
    <row r="105" spans="1:91" s="4" customFormat="1" ht="13.8" thickBot="1" x14ac:dyDescent="0.25">
      <c r="A105" s="81" t="s">
        <v>101</v>
      </c>
      <c r="B105" s="122">
        <v>7793</v>
      </c>
      <c r="C105" s="82">
        <v>11108</v>
      </c>
      <c r="D105" s="123">
        <v>8666</v>
      </c>
      <c r="E105" s="82">
        <v>9356</v>
      </c>
      <c r="F105" s="83">
        <v>10755</v>
      </c>
      <c r="G105" s="83">
        <v>7308</v>
      </c>
      <c r="H105" s="123">
        <v>10291</v>
      </c>
      <c r="I105" s="123">
        <v>9911</v>
      </c>
      <c r="J105" s="75">
        <v>42780</v>
      </c>
      <c r="K105" s="75">
        <v>83796</v>
      </c>
      <c r="L105" s="75">
        <v>82943</v>
      </c>
      <c r="M105" s="75">
        <v>68874</v>
      </c>
      <c r="N105" s="75">
        <v>13391</v>
      </c>
      <c r="O105" s="75">
        <v>14376</v>
      </c>
      <c r="P105" s="75">
        <v>9609</v>
      </c>
      <c r="Q105" s="75">
        <v>40423</v>
      </c>
      <c r="R105" s="75">
        <v>83212</v>
      </c>
      <c r="S105" s="75">
        <v>97818</v>
      </c>
      <c r="T105" s="75">
        <v>120138</v>
      </c>
      <c r="U105" s="75">
        <v>93634</v>
      </c>
      <c r="V105" s="75">
        <v>51167</v>
      </c>
      <c r="W105" s="75">
        <v>66928</v>
      </c>
      <c r="X105" s="75">
        <v>57550</v>
      </c>
      <c r="Y105" s="75">
        <v>57237</v>
      </c>
      <c r="Z105" s="75">
        <v>42593</v>
      </c>
      <c r="AA105" s="75">
        <v>19918</v>
      </c>
      <c r="AB105" s="75">
        <v>49678</v>
      </c>
      <c r="AC105" s="75">
        <v>74839</v>
      </c>
      <c r="AD105" s="75">
        <v>81425</v>
      </c>
      <c r="AE105" s="75">
        <v>42543</v>
      </c>
      <c r="AF105" s="75"/>
      <c r="AG105" s="167"/>
      <c r="AH105" s="181"/>
      <c r="AI105" s="181"/>
      <c r="AJ105" s="178"/>
      <c r="AK105" s="178"/>
      <c r="AL105" s="178"/>
      <c r="AM105" s="204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</row>
    <row r="106" spans="1:91" s="4" customFormat="1" ht="13.8" thickBot="1" x14ac:dyDescent="0.25">
      <c r="A106" s="81" t="s">
        <v>102</v>
      </c>
      <c r="B106" s="250">
        <v>901</v>
      </c>
      <c r="C106" s="123">
        <v>1179</v>
      </c>
      <c r="D106" s="83">
        <v>885</v>
      </c>
      <c r="E106" s="123">
        <v>1151</v>
      </c>
      <c r="F106" s="123">
        <v>1826</v>
      </c>
      <c r="G106" s="82">
        <v>10479</v>
      </c>
      <c r="H106" s="123">
        <v>11061</v>
      </c>
      <c r="I106" s="123">
        <v>0</v>
      </c>
      <c r="J106" s="123">
        <v>0</v>
      </c>
      <c r="K106" s="123">
        <v>0</v>
      </c>
      <c r="L106" s="123">
        <v>0</v>
      </c>
      <c r="M106" s="123">
        <v>0</v>
      </c>
      <c r="N106" s="123">
        <v>0</v>
      </c>
      <c r="O106" s="123">
        <v>0</v>
      </c>
      <c r="P106" s="123">
        <v>0</v>
      </c>
      <c r="Q106" s="123">
        <v>0</v>
      </c>
      <c r="R106" s="123">
        <v>0</v>
      </c>
      <c r="S106" s="123">
        <v>0</v>
      </c>
      <c r="T106" s="123">
        <v>0</v>
      </c>
      <c r="U106" s="123">
        <v>0</v>
      </c>
      <c r="V106" s="123">
        <v>0</v>
      </c>
      <c r="W106" s="123">
        <v>0</v>
      </c>
      <c r="X106" s="123">
        <v>0</v>
      </c>
      <c r="Y106" s="123">
        <v>0</v>
      </c>
      <c r="Z106" s="123">
        <v>0</v>
      </c>
      <c r="AA106" s="123">
        <v>0</v>
      </c>
      <c r="AB106" s="123">
        <v>0</v>
      </c>
      <c r="AC106" s="123">
        <v>0</v>
      </c>
      <c r="AD106" s="123">
        <v>0</v>
      </c>
      <c r="AE106" s="123">
        <v>0</v>
      </c>
      <c r="AF106" s="123">
        <v>0</v>
      </c>
      <c r="AG106" s="167"/>
      <c r="AH106" s="178"/>
      <c r="AI106" s="178"/>
      <c r="AJ106" s="178"/>
      <c r="AK106" s="178"/>
      <c r="AL106" s="178"/>
      <c r="AM106" s="20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2"/>
      <c r="AX106" s="212"/>
      <c r="AY106" s="212"/>
      <c r="AZ106" s="212"/>
      <c r="BA106" s="212"/>
      <c r="BB106" s="212"/>
      <c r="BC106" s="212"/>
      <c r="BD106" s="212"/>
      <c r="BE106" s="212"/>
      <c r="BF106" s="212"/>
      <c r="BG106" s="212"/>
      <c r="BH106" s="212"/>
      <c r="BI106" s="212"/>
      <c r="BJ106" s="212"/>
      <c r="BK106" s="212"/>
      <c r="BL106" s="212"/>
      <c r="BM106" s="212"/>
      <c r="BN106" s="212"/>
      <c r="BO106" s="212"/>
      <c r="BP106" s="212"/>
      <c r="BQ106" s="212"/>
      <c r="BR106" s="212"/>
      <c r="BS106" s="212"/>
      <c r="BT106" s="212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</row>
    <row r="107" spans="1:91" s="4" customFormat="1" ht="13.8" thickBot="1" x14ac:dyDescent="0.25">
      <c r="A107" s="81" t="s">
        <v>103</v>
      </c>
      <c r="B107" s="251">
        <v>223740</v>
      </c>
      <c r="C107" s="123">
        <v>198900</v>
      </c>
      <c r="D107" s="75">
        <v>214074</v>
      </c>
      <c r="E107" s="123">
        <v>206622</v>
      </c>
      <c r="F107" s="123">
        <v>197428</v>
      </c>
      <c r="G107" s="83">
        <v>187384</v>
      </c>
      <c r="H107" s="123">
        <v>213108</v>
      </c>
      <c r="I107" s="123">
        <v>199897</v>
      </c>
      <c r="J107" s="75">
        <v>154486</v>
      </c>
      <c r="K107" s="75">
        <v>129020</v>
      </c>
      <c r="L107" s="75">
        <v>141464</v>
      </c>
      <c r="M107" s="75">
        <v>125874</v>
      </c>
      <c r="N107" s="75">
        <v>144961</v>
      </c>
      <c r="O107" s="75">
        <v>154694</v>
      </c>
      <c r="P107" s="75">
        <v>153470</v>
      </c>
      <c r="Q107" s="75">
        <v>108096</v>
      </c>
      <c r="R107" s="75">
        <v>93255</v>
      </c>
      <c r="S107" s="75">
        <v>89862</v>
      </c>
      <c r="T107" s="75">
        <v>73659</v>
      </c>
      <c r="U107" s="75">
        <v>77021</v>
      </c>
      <c r="V107" s="75">
        <v>55929</v>
      </c>
      <c r="W107" s="75">
        <v>50347</v>
      </c>
      <c r="X107" s="75">
        <v>49166</v>
      </c>
      <c r="Y107" s="75" t="s">
        <v>153</v>
      </c>
      <c r="Z107" s="75"/>
      <c r="AA107" s="75"/>
      <c r="AB107" s="75" t="s">
        <v>153</v>
      </c>
      <c r="AC107" s="75"/>
      <c r="AD107" s="75"/>
      <c r="AE107" s="75"/>
      <c r="AF107" s="75"/>
      <c r="AG107" s="167"/>
      <c r="AH107" s="178"/>
      <c r="AI107" s="178"/>
      <c r="AJ107" s="178"/>
      <c r="AK107" s="178"/>
      <c r="AL107" s="178"/>
      <c r="AM107" s="20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2"/>
      <c r="BN107" s="212"/>
      <c r="BO107" s="212"/>
      <c r="BP107" s="212"/>
      <c r="BQ107" s="212"/>
      <c r="BR107" s="212"/>
      <c r="BS107" s="212"/>
      <c r="BT107" s="212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</row>
    <row r="108" spans="1:91" s="55" customFormat="1" ht="13.8" thickBot="1" x14ac:dyDescent="0.25">
      <c r="A108" s="84" t="s">
        <v>104</v>
      </c>
      <c r="B108" s="74">
        <v>1817169</v>
      </c>
      <c r="C108" s="79">
        <v>1797198</v>
      </c>
      <c r="D108" s="74">
        <v>1795320</v>
      </c>
      <c r="E108" s="85">
        <v>1768627</v>
      </c>
      <c r="F108" s="85">
        <v>1606786</v>
      </c>
      <c r="G108" s="76">
        <v>1594366</v>
      </c>
      <c r="H108" s="76">
        <v>1437585</v>
      </c>
      <c r="I108" s="76">
        <v>1243866</v>
      </c>
      <c r="J108" s="75">
        <v>1147489</v>
      </c>
      <c r="K108" s="75">
        <v>1057869</v>
      </c>
      <c r="L108" s="75">
        <v>1061525</v>
      </c>
      <c r="M108" s="75">
        <v>1031071</v>
      </c>
      <c r="N108" s="75">
        <v>959127</v>
      </c>
      <c r="O108" s="75">
        <v>933522</v>
      </c>
      <c r="P108" s="75">
        <v>797713</v>
      </c>
      <c r="Q108" s="75">
        <v>704010</v>
      </c>
      <c r="R108" s="75">
        <v>578693</v>
      </c>
      <c r="S108" s="75">
        <v>538732</v>
      </c>
      <c r="T108" s="75">
        <v>490106</v>
      </c>
      <c r="U108" s="75">
        <v>535112</v>
      </c>
      <c r="V108" s="75">
        <v>502035</v>
      </c>
      <c r="W108" s="75">
        <v>498841</v>
      </c>
      <c r="X108" s="75">
        <v>530593</v>
      </c>
      <c r="Y108" s="75">
        <v>484585</v>
      </c>
      <c r="Z108" s="75">
        <v>402972</v>
      </c>
      <c r="AA108" s="75">
        <v>362728</v>
      </c>
      <c r="AB108" s="75">
        <v>372280</v>
      </c>
      <c r="AC108" s="75">
        <v>303488</v>
      </c>
      <c r="AD108" s="75">
        <v>306085</v>
      </c>
      <c r="AE108" s="75">
        <v>318661</v>
      </c>
      <c r="AF108" s="75">
        <v>300395</v>
      </c>
      <c r="AG108" s="167"/>
      <c r="AH108" s="178"/>
      <c r="AI108" s="178"/>
      <c r="AJ108" s="178"/>
      <c r="AK108" s="178"/>
      <c r="AL108" s="178"/>
      <c r="AM108" s="202"/>
      <c r="AN108" s="212"/>
      <c r="AO108" s="212"/>
      <c r="AP108" s="212"/>
      <c r="AQ108" s="219"/>
      <c r="AR108" s="219"/>
      <c r="AS108" s="219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9"/>
      <c r="BH108" s="219"/>
      <c r="BI108" s="219"/>
      <c r="BJ108" s="219"/>
      <c r="BK108" s="219"/>
      <c r="BL108" s="219"/>
      <c r="BM108" s="219"/>
      <c r="BN108" s="219"/>
      <c r="BO108" s="219"/>
      <c r="BP108" s="219"/>
      <c r="BQ108" s="219"/>
      <c r="BR108" s="219"/>
      <c r="BS108" s="219"/>
      <c r="BT108" s="219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</row>
    <row r="109" spans="1:91" s="4" customFormat="1" ht="13.8" thickBot="1" x14ac:dyDescent="0.25">
      <c r="A109" s="81" t="s">
        <v>105</v>
      </c>
      <c r="B109" s="250">
        <v>6550</v>
      </c>
      <c r="C109" s="123">
        <v>2388</v>
      </c>
      <c r="D109" s="83">
        <v>3621</v>
      </c>
      <c r="E109" s="123">
        <v>2598</v>
      </c>
      <c r="F109" s="123">
        <v>5535</v>
      </c>
      <c r="G109" s="83">
        <v>5531</v>
      </c>
      <c r="H109" s="123">
        <v>6524</v>
      </c>
      <c r="I109" s="123">
        <v>19000</v>
      </c>
      <c r="J109" s="75">
        <v>19717</v>
      </c>
      <c r="K109" s="75">
        <v>14000</v>
      </c>
      <c r="L109" s="75">
        <v>11000</v>
      </c>
      <c r="M109" s="75">
        <v>19120</v>
      </c>
      <c r="N109" s="75">
        <v>622</v>
      </c>
      <c r="O109" s="75">
        <v>34583</v>
      </c>
      <c r="P109" s="75">
        <v>33549</v>
      </c>
      <c r="Q109" s="75">
        <v>48293</v>
      </c>
      <c r="R109" s="75">
        <v>9668</v>
      </c>
      <c r="S109" s="75">
        <v>31627</v>
      </c>
      <c r="T109" s="75" t="s">
        <v>40</v>
      </c>
      <c r="U109" s="75">
        <v>34436</v>
      </c>
      <c r="V109" s="75" t="s">
        <v>40</v>
      </c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167"/>
      <c r="AH109" s="178"/>
      <c r="AI109" s="178"/>
      <c r="AJ109" s="178"/>
      <c r="AK109" s="178"/>
      <c r="AL109" s="178"/>
      <c r="AM109" s="202"/>
      <c r="AN109" s="212"/>
      <c r="AO109" s="212"/>
      <c r="AP109" s="219"/>
      <c r="AQ109" s="212"/>
      <c r="AR109" s="212"/>
      <c r="AS109" s="212"/>
      <c r="AT109" s="219"/>
      <c r="AU109" s="219"/>
      <c r="AV109" s="219"/>
      <c r="AW109" s="219"/>
      <c r="AX109" s="219"/>
      <c r="AY109" s="219"/>
      <c r="AZ109" s="219"/>
      <c r="BA109" s="219"/>
      <c r="BB109" s="219"/>
      <c r="BC109" s="219"/>
      <c r="BD109" s="219"/>
      <c r="BE109" s="219"/>
      <c r="BF109" s="219"/>
      <c r="BG109" s="212"/>
      <c r="BH109" s="212"/>
      <c r="BI109" s="212"/>
      <c r="BJ109" s="212"/>
      <c r="BK109" s="212"/>
      <c r="BL109" s="212"/>
      <c r="BM109" s="212"/>
      <c r="BN109" s="212"/>
      <c r="BO109" s="212"/>
      <c r="BP109" s="212"/>
      <c r="BQ109" s="212"/>
      <c r="BR109" s="212"/>
      <c r="BS109" s="212"/>
      <c r="BT109" s="212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</row>
    <row r="110" spans="1:91" s="4" customFormat="1" ht="13.8" thickBot="1" x14ac:dyDescent="0.35">
      <c r="A110" s="81" t="s">
        <v>106</v>
      </c>
      <c r="B110" s="145">
        <v>23776</v>
      </c>
      <c r="C110" s="123">
        <v>22270</v>
      </c>
      <c r="D110" s="75">
        <v>6666</v>
      </c>
      <c r="E110" s="75">
        <v>4818</v>
      </c>
      <c r="F110" s="123">
        <v>5418</v>
      </c>
      <c r="G110" s="82">
        <v>6498</v>
      </c>
      <c r="H110" s="75">
        <v>8414</v>
      </c>
      <c r="I110" s="123">
        <v>11837</v>
      </c>
      <c r="J110" s="75">
        <v>7556</v>
      </c>
      <c r="K110" s="75">
        <v>5680</v>
      </c>
      <c r="L110" s="75">
        <v>10088</v>
      </c>
      <c r="M110" s="75">
        <v>13368</v>
      </c>
      <c r="N110" s="75">
        <v>16257</v>
      </c>
      <c r="O110" s="75">
        <v>16532</v>
      </c>
      <c r="P110" s="75">
        <v>16088</v>
      </c>
      <c r="Q110" s="75">
        <v>16730</v>
      </c>
      <c r="R110" s="75">
        <v>13780</v>
      </c>
      <c r="S110" s="75">
        <v>10722</v>
      </c>
      <c r="T110" s="75">
        <v>8107</v>
      </c>
      <c r="U110" s="75">
        <v>3361</v>
      </c>
      <c r="V110" s="75">
        <v>3635</v>
      </c>
      <c r="W110" s="75">
        <v>4500</v>
      </c>
      <c r="X110" s="75">
        <v>4506</v>
      </c>
      <c r="Y110" s="75">
        <v>6630</v>
      </c>
      <c r="Z110" s="75">
        <v>2261</v>
      </c>
      <c r="AA110" s="75"/>
      <c r="AB110" s="75" t="s">
        <v>153</v>
      </c>
      <c r="AC110" s="75"/>
      <c r="AD110" s="75"/>
      <c r="AE110" s="75"/>
      <c r="AF110" s="75"/>
      <c r="AG110" s="167"/>
      <c r="AH110" s="178"/>
      <c r="AI110" s="178"/>
      <c r="AJ110" s="178"/>
      <c r="AK110" s="178"/>
      <c r="AL110" s="178"/>
      <c r="AM110" s="20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</row>
    <row r="111" spans="1:91" s="4" customFormat="1" ht="13.8" thickBot="1" x14ac:dyDescent="0.25">
      <c r="A111" s="81" t="s">
        <v>107</v>
      </c>
      <c r="B111" s="123">
        <v>146761</v>
      </c>
      <c r="C111" s="123">
        <v>112270</v>
      </c>
      <c r="D111" s="86">
        <v>114439</v>
      </c>
      <c r="E111" s="123">
        <v>118699</v>
      </c>
      <c r="F111" s="83">
        <v>80051</v>
      </c>
      <c r="G111" s="123">
        <v>42443</v>
      </c>
      <c r="H111" s="123">
        <v>37375</v>
      </c>
      <c r="I111" s="123">
        <v>26302</v>
      </c>
      <c r="J111" s="123">
        <v>18604</v>
      </c>
      <c r="K111" s="75">
        <v>21059</v>
      </c>
      <c r="L111" s="75">
        <v>18735</v>
      </c>
      <c r="M111" s="75">
        <v>16993</v>
      </c>
      <c r="N111" s="75">
        <v>24171</v>
      </c>
      <c r="O111" s="75">
        <v>25753</v>
      </c>
      <c r="P111" s="75">
        <v>32306</v>
      </c>
      <c r="Q111" s="75">
        <v>30181</v>
      </c>
      <c r="R111" s="75">
        <v>23499</v>
      </c>
      <c r="S111" s="75">
        <v>11653</v>
      </c>
      <c r="T111" s="75">
        <v>8717</v>
      </c>
      <c r="U111" s="75">
        <v>11264</v>
      </c>
      <c r="V111" s="75">
        <v>18401</v>
      </c>
      <c r="W111" s="75">
        <v>15452</v>
      </c>
      <c r="X111" s="75">
        <v>12380</v>
      </c>
      <c r="Y111" s="75">
        <v>9987</v>
      </c>
      <c r="Z111" s="75">
        <v>14249</v>
      </c>
      <c r="AA111" s="75">
        <v>26342</v>
      </c>
      <c r="AB111" s="75">
        <v>30291</v>
      </c>
      <c r="AC111" s="75">
        <v>31042</v>
      </c>
      <c r="AD111" s="75">
        <v>29309</v>
      </c>
      <c r="AE111" s="75">
        <v>12490</v>
      </c>
      <c r="AF111" s="75"/>
      <c r="AG111" s="167"/>
      <c r="AH111" s="178"/>
      <c r="AI111" s="178"/>
      <c r="AJ111" s="178"/>
      <c r="AK111" s="178"/>
      <c r="AL111" s="178"/>
      <c r="AM111" s="202"/>
      <c r="AN111" s="219"/>
      <c r="AO111" s="212"/>
      <c r="AP111" s="212"/>
      <c r="AQ111" s="212"/>
      <c r="AR111" s="212"/>
      <c r="AS111" s="212"/>
      <c r="AT111" s="212"/>
      <c r="AU111" s="212"/>
      <c r="AV111" s="212"/>
      <c r="AW111" s="212"/>
      <c r="AX111" s="212"/>
      <c r="AY111" s="212"/>
      <c r="AZ111" s="212"/>
      <c r="BA111" s="212"/>
      <c r="BB111" s="212"/>
      <c r="BC111" s="212"/>
      <c r="BD111" s="212"/>
      <c r="BE111" s="212"/>
      <c r="BF111" s="212"/>
      <c r="BG111" s="212"/>
      <c r="BH111" s="212"/>
      <c r="BI111" s="212"/>
      <c r="BJ111" s="212"/>
      <c r="BK111" s="212"/>
      <c r="BL111" s="212"/>
      <c r="BM111" s="212"/>
      <c r="BN111" s="212"/>
      <c r="BO111" s="212"/>
      <c r="BP111" s="212"/>
      <c r="BQ111" s="212"/>
      <c r="BR111" s="212"/>
      <c r="BS111" s="212"/>
      <c r="BT111" s="212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</row>
    <row r="112" spans="1:91" s="4" customFormat="1" ht="13.8" thickBot="1" x14ac:dyDescent="0.35">
      <c r="A112" s="81" t="s">
        <v>108</v>
      </c>
      <c r="B112" s="145">
        <v>427518</v>
      </c>
      <c r="C112" s="142">
        <v>325857</v>
      </c>
      <c r="D112" s="83">
        <v>235324</v>
      </c>
      <c r="E112" s="123">
        <v>250649</v>
      </c>
      <c r="F112" s="123">
        <v>175957</v>
      </c>
      <c r="G112" s="75">
        <v>200766</v>
      </c>
      <c r="H112" s="123">
        <v>258468</v>
      </c>
      <c r="I112" s="123">
        <v>251187</v>
      </c>
      <c r="J112" s="123">
        <v>243127</v>
      </c>
      <c r="K112" s="123">
        <v>307925</v>
      </c>
      <c r="L112" s="75">
        <v>278932</v>
      </c>
      <c r="M112" s="75">
        <v>268630</v>
      </c>
      <c r="N112" s="75">
        <v>244624</v>
      </c>
      <c r="O112" s="75">
        <v>263851</v>
      </c>
      <c r="P112" s="75">
        <v>261007</v>
      </c>
      <c r="Q112" s="75">
        <v>198424</v>
      </c>
      <c r="R112" s="75">
        <v>378334</v>
      </c>
      <c r="S112" s="75">
        <v>366518</v>
      </c>
      <c r="T112" s="75">
        <v>403840</v>
      </c>
      <c r="U112" s="75">
        <v>152442</v>
      </c>
      <c r="V112" s="75">
        <v>157037</v>
      </c>
      <c r="W112" s="75">
        <v>145396</v>
      </c>
      <c r="X112" s="75">
        <v>200018</v>
      </c>
      <c r="Y112" s="75">
        <v>312847</v>
      </c>
      <c r="Z112" s="75">
        <v>424116</v>
      </c>
      <c r="AA112" s="75">
        <v>380000</v>
      </c>
      <c r="AB112" s="75">
        <v>358817</v>
      </c>
      <c r="AC112" s="75">
        <v>255880</v>
      </c>
      <c r="AD112" s="75">
        <v>276000</v>
      </c>
      <c r="AE112" s="75">
        <v>190862</v>
      </c>
      <c r="AF112" s="75">
        <v>279544</v>
      </c>
      <c r="AG112" s="167"/>
      <c r="AH112" s="178"/>
      <c r="AI112" s="178"/>
      <c r="AJ112" s="82"/>
      <c r="AK112" s="82"/>
      <c r="AL112" s="82"/>
      <c r="AM112" s="202"/>
      <c r="AN112" s="212"/>
      <c r="AO112" s="219"/>
      <c r="AP112" s="212"/>
      <c r="AQ112" s="212"/>
      <c r="AR112" s="212"/>
      <c r="AS112" s="212"/>
      <c r="AT112" s="212"/>
      <c r="AU112" s="212"/>
      <c r="AV112" s="212"/>
      <c r="AW112" s="212"/>
      <c r="AX112" s="212"/>
      <c r="AY112" s="212"/>
      <c r="AZ112" s="212"/>
      <c r="BA112" s="212"/>
      <c r="BB112" s="212"/>
      <c r="BC112" s="212"/>
      <c r="BD112" s="212"/>
      <c r="BE112" s="212"/>
      <c r="BF112" s="212"/>
      <c r="BG112" s="212"/>
      <c r="BH112" s="212"/>
      <c r="BI112" s="212"/>
      <c r="BJ112" s="212"/>
      <c r="BK112" s="212"/>
      <c r="BL112" s="212"/>
      <c r="BM112" s="212"/>
      <c r="BN112" s="212"/>
      <c r="BO112" s="212"/>
      <c r="BP112" s="212"/>
      <c r="BQ112" s="212"/>
      <c r="BR112" s="212"/>
      <c r="BS112" s="212"/>
      <c r="BT112" s="212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</row>
    <row r="113" spans="1:91" s="4" customFormat="1" ht="13.8" thickBot="1" x14ac:dyDescent="0.35">
      <c r="A113" s="81" t="s">
        <v>109</v>
      </c>
      <c r="B113" s="145">
        <v>41318</v>
      </c>
      <c r="C113" s="80">
        <v>40594</v>
      </c>
      <c r="D113" s="123">
        <v>47228</v>
      </c>
      <c r="E113" s="123">
        <v>53652</v>
      </c>
      <c r="F113" s="83">
        <v>57480</v>
      </c>
      <c r="G113" s="83">
        <v>16828</v>
      </c>
      <c r="H113" s="123">
        <v>0</v>
      </c>
      <c r="I113" s="123">
        <v>0</v>
      </c>
      <c r="J113" s="123">
        <v>0</v>
      </c>
      <c r="K113" s="123">
        <v>0</v>
      </c>
      <c r="L113" s="123">
        <v>0</v>
      </c>
      <c r="M113" s="123">
        <v>0</v>
      </c>
      <c r="N113" s="123">
        <v>0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0</v>
      </c>
      <c r="U113" s="123">
        <v>0</v>
      </c>
      <c r="V113" s="123">
        <v>0</v>
      </c>
      <c r="W113" s="123">
        <v>0</v>
      </c>
      <c r="X113" s="123">
        <v>0</v>
      </c>
      <c r="Y113" s="123">
        <v>0</v>
      </c>
      <c r="Z113" s="123">
        <v>0</v>
      </c>
      <c r="AA113" s="123">
        <v>0</v>
      </c>
      <c r="AB113" s="123">
        <v>0</v>
      </c>
      <c r="AC113" s="123">
        <v>0</v>
      </c>
      <c r="AD113" s="123">
        <v>0</v>
      </c>
      <c r="AE113" s="123">
        <v>0</v>
      </c>
      <c r="AF113" s="123">
        <v>0</v>
      </c>
      <c r="AG113" s="123">
        <v>0</v>
      </c>
      <c r="AH113" s="178"/>
      <c r="AI113" s="178"/>
      <c r="AJ113" s="178"/>
      <c r="AK113" s="178"/>
      <c r="AL113" s="178"/>
      <c r="AM113" s="205"/>
      <c r="AN113" s="212"/>
      <c r="AO113" s="212"/>
      <c r="AP113" s="212"/>
      <c r="AQ113" s="212"/>
      <c r="AR113" s="212"/>
      <c r="AS113" s="212"/>
      <c r="AT113" s="212"/>
      <c r="AU113" s="212"/>
      <c r="AV113" s="212"/>
      <c r="AW113" s="212"/>
      <c r="AX113" s="212"/>
      <c r="AY113" s="212"/>
      <c r="AZ113" s="212"/>
      <c r="BA113" s="212"/>
      <c r="BB113" s="212"/>
      <c r="BC113" s="212"/>
      <c r="BD113" s="212"/>
      <c r="BE113" s="212"/>
      <c r="BF113" s="212"/>
      <c r="BG113" s="212"/>
      <c r="BH113" s="212"/>
      <c r="BI113" s="212"/>
      <c r="BJ113" s="212"/>
      <c r="BK113" s="212"/>
      <c r="BL113" s="212"/>
      <c r="BM113" s="212"/>
      <c r="BN113" s="212"/>
      <c r="BO113" s="212"/>
      <c r="BP113" s="212"/>
      <c r="BQ113" s="212"/>
      <c r="BR113" s="212"/>
      <c r="BS113" s="212"/>
      <c r="BT113" s="212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</row>
    <row r="114" spans="1:91" s="4" customFormat="1" ht="13.8" thickBot="1" x14ac:dyDescent="0.35">
      <c r="A114" s="81" t="s">
        <v>110</v>
      </c>
      <c r="B114" s="222"/>
      <c r="C114" s="123">
        <v>0</v>
      </c>
      <c r="D114" s="123">
        <v>100</v>
      </c>
      <c r="E114" s="123"/>
      <c r="F114" s="83"/>
      <c r="G114" s="8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67"/>
      <c r="AH114" s="178"/>
      <c r="AI114" s="178"/>
      <c r="AJ114" s="178"/>
      <c r="AK114" s="178"/>
      <c r="AL114" s="178"/>
      <c r="AM114" s="20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2"/>
      <c r="AX114" s="212"/>
      <c r="AY114" s="212"/>
      <c r="AZ114" s="212"/>
      <c r="BA114" s="212"/>
      <c r="BB114" s="212"/>
      <c r="BC114" s="212"/>
      <c r="BD114" s="212"/>
      <c r="BE114" s="212"/>
      <c r="BF114" s="212"/>
      <c r="BG114" s="212"/>
      <c r="BH114" s="212"/>
      <c r="BI114" s="212"/>
      <c r="BJ114" s="212"/>
      <c r="BK114" s="212"/>
      <c r="BL114" s="212"/>
      <c r="BM114" s="212"/>
      <c r="BN114" s="212"/>
      <c r="BO114" s="212"/>
      <c r="BP114" s="212"/>
      <c r="BQ114" s="212"/>
      <c r="BR114" s="212"/>
      <c r="BS114" s="212"/>
      <c r="BT114" s="212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</row>
    <row r="115" spans="1:91" s="4" customFormat="1" ht="13.8" thickBot="1" x14ac:dyDescent="0.25">
      <c r="A115" s="81" t="s">
        <v>111</v>
      </c>
      <c r="B115" s="242">
        <v>277</v>
      </c>
      <c r="C115" s="122">
        <v>321</v>
      </c>
      <c r="D115" s="123">
        <v>170</v>
      </c>
      <c r="E115" s="123">
        <v>0</v>
      </c>
      <c r="F115" s="123">
        <v>0</v>
      </c>
      <c r="G115" s="123">
        <v>0</v>
      </c>
      <c r="H115" s="123">
        <v>0</v>
      </c>
      <c r="I115" s="123">
        <v>0</v>
      </c>
      <c r="J115" s="123">
        <v>0</v>
      </c>
      <c r="K115" s="123">
        <v>0</v>
      </c>
      <c r="L115" s="123">
        <v>0</v>
      </c>
      <c r="M115" s="123">
        <v>0</v>
      </c>
      <c r="N115" s="123">
        <v>0</v>
      </c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67"/>
      <c r="AH115" s="179"/>
      <c r="AI115" s="179"/>
      <c r="AJ115" s="178"/>
      <c r="AK115" s="178"/>
      <c r="AL115" s="178"/>
      <c r="AM115" s="202"/>
      <c r="AN115" s="212"/>
      <c r="AO115" s="212"/>
      <c r="AP115" s="212"/>
      <c r="AQ115" s="212"/>
      <c r="AR115" s="212"/>
      <c r="AS115" s="212"/>
      <c r="AT115" s="212"/>
      <c r="AU115" s="212"/>
      <c r="AV115" s="212"/>
      <c r="AW115" s="212"/>
      <c r="AX115" s="212"/>
      <c r="AY115" s="212"/>
      <c r="AZ115" s="212"/>
      <c r="BA115" s="212"/>
      <c r="BB115" s="212"/>
      <c r="BC115" s="212"/>
      <c r="BD115" s="212"/>
      <c r="BE115" s="212"/>
      <c r="BF115" s="212"/>
      <c r="BG115" s="212"/>
      <c r="BH115" s="212"/>
      <c r="BI115" s="212"/>
      <c r="BJ115" s="212"/>
      <c r="BK115" s="212"/>
      <c r="BL115" s="212"/>
      <c r="BM115" s="212"/>
      <c r="BN115" s="212"/>
      <c r="BO115" s="212"/>
      <c r="BP115" s="212"/>
      <c r="BQ115" s="212"/>
      <c r="BR115" s="212"/>
      <c r="BS115" s="212"/>
      <c r="BT115" s="212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</row>
    <row r="116" spans="1:91" s="4" customFormat="1" ht="13.8" thickBot="1" x14ac:dyDescent="0.35">
      <c r="A116" s="81" t="s">
        <v>112</v>
      </c>
      <c r="B116" s="222"/>
      <c r="C116" s="123">
        <v>0</v>
      </c>
      <c r="D116" s="123">
        <v>0</v>
      </c>
      <c r="E116" s="123">
        <v>0</v>
      </c>
      <c r="F116" s="123">
        <v>0</v>
      </c>
      <c r="G116" s="123">
        <v>0</v>
      </c>
      <c r="H116" s="123">
        <v>0</v>
      </c>
      <c r="I116" s="123">
        <v>0</v>
      </c>
      <c r="J116" s="75">
        <v>2774</v>
      </c>
      <c r="K116" s="75">
        <v>3249</v>
      </c>
      <c r="L116" s="75">
        <v>3236</v>
      </c>
      <c r="M116" s="75">
        <v>2976</v>
      </c>
      <c r="N116" s="75">
        <v>3177</v>
      </c>
      <c r="O116" s="75" t="s">
        <v>40</v>
      </c>
      <c r="P116" s="75">
        <v>4341</v>
      </c>
      <c r="Q116" s="75">
        <v>3800</v>
      </c>
      <c r="R116" s="75" t="s">
        <v>40</v>
      </c>
      <c r="S116" s="75" t="s">
        <v>40</v>
      </c>
      <c r="T116" s="75" t="s">
        <v>40</v>
      </c>
      <c r="U116" s="75" t="s">
        <v>40</v>
      </c>
      <c r="V116" s="75" t="s">
        <v>40</v>
      </c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181"/>
      <c r="AH116" s="178"/>
      <c r="AI116" s="178"/>
      <c r="AJ116" s="178"/>
      <c r="AK116" s="178"/>
      <c r="AL116" s="178"/>
      <c r="AM116" s="20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2"/>
      <c r="AX116" s="212"/>
      <c r="AY116" s="212"/>
      <c r="AZ116" s="212"/>
      <c r="BA116" s="212"/>
      <c r="BB116" s="212"/>
      <c r="BC116" s="212"/>
      <c r="BD116" s="212"/>
      <c r="BE116" s="212"/>
      <c r="BF116" s="212"/>
      <c r="BG116" s="212"/>
      <c r="BH116" s="212"/>
      <c r="BI116" s="212"/>
      <c r="BJ116" s="212"/>
      <c r="BK116" s="212"/>
      <c r="BL116" s="212"/>
      <c r="BM116" s="212"/>
      <c r="BN116" s="212"/>
      <c r="BO116" s="212"/>
      <c r="BP116" s="212"/>
      <c r="BQ116" s="212"/>
      <c r="BR116" s="212"/>
      <c r="BS116" s="212"/>
      <c r="BT116" s="212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</row>
    <row r="117" spans="1:91" s="4" customFormat="1" ht="13.8" thickBot="1" x14ac:dyDescent="0.35">
      <c r="A117" s="81" t="s">
        <v>113</v>
      </c>
      <c r="B117" s="252">
        <v>44827</v>
      </c>
      <c r="C117" s="75">
        <v>48746</v>
      </c>
      <c r="D117" s="75">
        <v>44265</v>
      </c>
      <c r="E117" s="75">
        <v>39653</v>
      </c>
      <c r="F117" s="75">
        <v>24273</v>
      </c>
      <c r="G117" s="75">
        <v>26519</v>
      </c>
      <c r="H117" s="85">
        <v>17277</v>
      </c>
      <c r="I117" s="85">
        <v>8173</v>
      </c>
      <c r="J117" s="75">
        <v>6141</v>
      </c>
      <c r="K117" s="75">
        <v>6212</v>
      </c>
      <c r="L117" s="75">
        <v>6781</v>
      </c>
      <c r="M117" s="75">
        <v>6905</v>
      </c>
      <c r="N117" s="75">
        <v>8013</v>
      </c>
      <c r="O117" s="75">
        <v>2673</v>
      </c>
      <c r="P117" s="75">
        <v>4616</v>
      </c>
      <c r="Q117" s="75">
        <v>6020</v>
      </c>
      <c r="R117" s="75">
        <v>6844</v>
      </c>
      <c r="S117" s="75">
        <v>8000</v>
      </c>
      <c r="T117" s="75">
        <v>7382</v>
      </c>
      <c r="U117" s="75">
        <v>6230</v>
      </c>
      <c r="V117" s="75">
        <v>4248</v>
      </c>
      <c r="W117" s="75">
        <v>4459</v>
      </c>
      <c r="X117" s="75">
        <v>3651</v>
      </c>
      <c r="Y117" s="75">
        <v>3147</v>
      </c>
      <c r="Z117" s="75">
        <v>3341</v>
      </c>
      <c r="AA117" s="75">
        <v>3715</v>
      </c>
      <c r="AB117" s="75">
        <v>2700</v>
      </c>
      <c r="AC117" s="75">
        <v>4794</v>
      </c>
      <c r="AD117" s="75"/>
      <c r="AE117" s="75"/>
      <c r="AF117" s="75"/>
      <c r="AG117" s="178"/>
      <c r="AH117" s="178"/>
      <c r="AI117" s="178"/>
      <c r="AJ117" s="178"/>
      <c r="AK117" s="178"/>
      <c r="AL117" s="178"/>
      <c r="AM117" s="20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/>
      <c r="BS117" s="212"/>
      <c r="BT117" s="212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</row>
    <row r="118" spans="1:91" s="32" customFormat="1" ht="13.8" thickBot="1" x14ac:dyDescent="0.35">
      <c r="A118" s="26" t="s">
        <v>114</v>
      </c>
      <c r="B118" s="253">
        <f t="shared" ref="B118:E118" si="24">SUM(B100:B117)</f>
        <v>2820289</v>
      </c>
      <c r="C118" s="29">
        <f t="shared" si="24"/>
        <v>2646587</v>
      </c>
      <c r="D118" s="29">
        <f t="shared" si="24"/>
        <v>2545995.15</v>
      </c>
      <c r="E118" s="56">
        <f t="shared" si="24"/>
        <v>2531517</v>
      </c>
      <c r="F118" s="56">
        <f t="shared" ref="F118:V118" si="25">SUM(F100:F117)</f>
        <v>2239123</v>
      </c>
      <c r="G118" s="56">
        <f t="shared" si="25"/>
        <v>2174416</v>
      </c>
      <c r="H118" s="56">
        <f t="shared" si="25"/>
        <v>2068671</v>
      </c>
      <c r="I118" s="56">
        <f t="shared" si="25"/>
        <v>1837957</v>
      </c>
      <c r="J118" s="56">
        <f t="shared" si="25"/>
        <v>1717918</v>
      </c>
      <c r="K118" s="56">
        <f t="shared" si="25"/>
        <v>1703104</v>
      </c>
      <c r="L118" s="56">
        <f t="shared" si="25"/>
        <v>1687577</v>
      </c>
      <c r="M118" s="56">
        <f t="shared" si="25"/>
        <v>1618594</v>
      </c>
      <c r="N118" s="56">
        <f t="shared" si="25"/>
        <v>1470075</v>
      </c>
      <c r="O118" s="56">
        <f t="shared" si="25"/>
        <v>1491925</v>
      </c>
      <c r="P118" s="56">
        <f t="shared" si="25"/>
        <v>1361828</v>
      </c>
      <c r="Q118" s="56">
        <f t="shared" si="25"/>
        <v>1186493</v>
      </c>
      <c r="R118" s="56">
        <f t="shared" si="25"/>
        <v>1222268</v>
      </c>
      <c r="S118" s="56">
        <f t="shared" si="25"/>
        <v>1191174</v>
      </c>
      <c r="T118" s="56">
        <f t="shared" si="25"/>
        <v>1141657</v>
      </c>
      <c r="U118" s="56">
        <f t="shared" si="25"/>
        <v>937510</v>
      </c>
      <c r="V118" s="56">
        <f t="shared" si="25"/>
        <v>822399</v>
      </c>
      <c r="W118" s="56">
        <f t="shared" ref="W118:AM118" si="26">SUM(W100:W117)</f>
        <v>813821</v>
      </c>
      <c r="X118" s="56">
        <f t="shared" si="26"/>
        <v>895100</v>
      </c>
      <c r="Y118" s="56">
        <f t="shared" si="26"/>
        <v>911175</v>
      </c>
      <c r="Z118" s="56">
        <f t="shared" si="26"/>
        <v>928318</v>
      </c>
      <c r="AA118" s="56">
        <f t="shared" si="26"/>
        <v>812111</v>
      </c>
      <c r="AB118" s="56">
        <f t="shared" si="26"/>
        <v>831190</v>
      </c>
      <c r="AC118" s="56">
        <f t="shared" si="26"/>
        <v>670043</v>
      </c>
      <c r="AD118" s="56">
        <f t="shared" si="26"/>
        <v>692819</v>
      </c>
      <c r="AE118" s="56">
        <f t="shared" si="26"/>
        <v>564556</v>
      </c>
      <c r="AF118" s="56">
        <f t="shared" si="26"/>
        <v>579939</v>
      </c>
      <c r="AG118" s="56">
        <f t="shared" si="26"/>
        <v>0</v>
      </c>
      <c r="AH118" s="56">
        <f t="shared" si="26"/>
        <v>0</v>
      </c>
      <c r="AI118" s="56">
        <f t="shared" si="26"/>
        <v>0</v>
      </c>
      <c r="AJ118" s="56">
        <f t="shared" si="26"/>
        <v>0</v>
      </c>
      <c r="AK118" s="56">
        <f t="shared" si="26"/>
        <v>0</v>
      </c>
      <c r="AL118" s="56">
        <f t="shared" si="26"/>
        <v>0</v>
      </c>
      <c r="AM118" s="206">
        <f t="shared" si="26"/>
        <v>0</v>
      </c>
      <c r="AN118" s="212"/>
      <c r="AO118" s="212"/>
      <c r="AP118" s="212"/>
      <c r="AQ118" s="216"/>
      <c r="AR118" s="216"/>
      <c r="AS118" s="216"/>
      <c r="AT118" s="212"/>
      <c r="AU118" s="212"/>
      <c r="AV118" s="212"/>
      <c r="AW118" s="212"/>
      <c r="AX118" s="212"/>
      <c r="AY118" s="212"/>
      <c r="AZ118" s="212"/>
      <c r="BA118" s="212"/>
      <c r="BB118" s="212"/>
      <c r="BC118" s="212"/>
      <c r="BD118" s="212"/>
      <c r="BE118" s="212"/>
      <c r="BF118" s="212"/>
      <c r="BG118" s="216"/>
      <c r="BH118" s="216"/>
      <c r="BI118" s="216"/>
      <c r="BJ118" s="216"/>
      <c r="BK118" s="216"/>
      <c r="BL118" s="216"/>
      <c r="BM118" s="216"/>
      <c r="BN118" s="216"/>
      <c r="BO118" s="216"/>
      <c r="BP118" s="216"/>
      <c r="BQ118" s="216"/>
      <c r="BR118" s="216"/>
      <c r="BS118" s="216"/>
      <c r="BT118" s="216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</row>
    <row r="119" spans="1:91" s="45" customFormat="1" ht="13.8" thickBot="1" x14ac:dyDescent="0.35">
      <c r="A119" s="42" t="s">
        <v>115</v>
      </c>
      <c r="B119" s="254">
        <f t="shared" ref="B119:E119" si="27">+B99+B118</f>
        <v>4034177</v>
      </c>
      <c r="C119" s="44">
        <f t="shared" si="27"/>
        <v>3675724</v>
      </c>
      <c r="D119" s="44">
        <f t="shared" si="27"/>
        <v>3783448.15</v>
      </c>
      <c r="E119" s="57">
        <f t="shared" si="27"/>
        <v>3763572</v>
      </c>
      <c r="F119" s="57">
        <f t="shared" ref="F119:V119" si="28">+F99+F118</f>
        <v>3351704</v>
      </c>
      <c r="G119" s="57">
        <f t="shared" si="28"/>
        <v>3209254</v>
      </c>
      <c r="H119" s="57">
        <f t="shared" si="28"/>
        <v>3043105</v>
      </c>
      <c r="I119" s="57">
        <f t="shared" si="28"/>
        <v>2748637</v>
      </c>
      <c r="J119" s="57">
        <f t="shared" si="28"/>
        <v>2577509</v>
      </c>
      <c r="K119" s="57">
        <f t="shared" si="28"/>
        <v>2555770</v>
      </c>
      <c r="L119" s="57">
        <f t="shared" si="28"/>
        <v>2526100</v>
      </c>
      <c r="M119" s="57">
        <f t="shared" si="28"/>
        <v>2368090</v>
      </c>
      <c r="N119" s="57">
        <f t="shared" si="28"/>
        <v>2162026</v>
      </c>
      <c r="O119" s="57">
        <f t="shared" si="28"/>
        <v>2092240</v>
      </c>
      <c r="P119" s="57">
        <f t="shared" si="28"/>
        <v>1825814</v>
      </c>
      <c r="Q119" s="57">
        <f t="shared" si="28"/>
        <v>1587360</v>
      </c>
      <c r="R119" s="57">
        <f t="shared" si="28"/>
        <v>1601610</v>
      </c>
      <c r="S119" s="57">
        <f t="shared" si="28"/>
        <v>1496031</v>
      </c>
      <c r="T119" s="57">
        <f t="shared" si="28"/>
        <v>1437906</v>
      </c>
      <c r="U119" s="57">
        <f t="shared" si="28"/>
        <v>1165292</v>
      </c>
      <c r="V119" s="57">
        <f t="shared" si="28"/>
        <v>1055977</v>
      </c>
      <c r="W119" s="57">
        <f t="shared" ref="W119:AM119" si="29">+W99+W118</f>
        <v>813821</v>
      </c>
      <c r="X119" s="57">
        <f t="shared" si="29"/>
        <v>895100</v>
      </c>
      <c r="Y119" s="57">
        <f t="shared" si="29"/>
        <v>911175</v>
      </c>
      <c r="Z119" s="57">
        <f t="shared" si="29"/>
        <v>928318</v>
      </c>
      <c r="AA119" s="57">
        <f t="shared" si="29"/>
        <v>812111</v>
      </c>
      <c r="AB119" s="57">
        <f t="shared" si="29"/>
        <v>831190</v>
      </c>
      <c r="AC119" s="57">
        <f t="shared" si="29"/>
        <v>670043</v>
      </c>
      <c r="AD119" s="57">
        <f t="shared" si="29"/>
        <v>692819</v>
      </c>
      <c r="AE119" s="57">
        <f t="shared" si="29"/>
        <v>564556</v>
      </c>
      <c r="AF119" s="57">
        <f t="shared" si="29"/>
        <v>579939</v>
      </c>
      <c r="AG119" s="57">
        <f t="shared" si="29"/>
        <v>0</v>
      </c>
      <c r="AH119" s="57">
        <f t="shared" si="29"/>
        <v>0</v>
      </c>
      <c r="AI119" s="57">
        <f t="shared" si="29"/>
        <v>0</v>
      </c>
      <c r="AJ119" s="57">
        <f t="shared" si="29"/>
        <v>0</v>
      </c>
      <c r="AK119" s="57">
        <f t="shared" si="29"/>
        <v>0</v>
      </c>
      <c r="AL119" s="57">
        <f t="shared" si="29"/>
        <v>0</v>
      </c>
      <c r="AM119" s="207">
        <f t="shared" si="29"/>
        <v>0</v>
      </c>
      <c r="AN119" s="212"/>
      <c r="AO119" s="212"/>
      <c r="AP119" s="216"/>
      <c r="AQ119" s="212"/>
      <c r="AR119" s="212"/>
      <c r="AS119" s="212"/>
      <c r="AT119" s="216"/>
      <c r="AU119" s="216"/>
      <c r="AV119" s="216"/>
      <c r="AW119" s="216"/>
      <c r="AX119" s="216"/>
      <c r="AY119" s="216"/>
      <c r="AZ119" s="216"/>
      <c r="BA119" s="216"/>
      <c r="BB119" s="216"/>
      <c r="BC119" s="216"/>
      <c r="BD119" s="216"/>
      <c r="BE119" s="216"/>
      <c r="BF119" s="216"/>
      <c r="BG119" s="212"/>
      <c r="BH119" s="212"/>
      <c r="BI119" s="212"/>
      <c r="BJ119" s="212"/>
      <c r="BK119" s="212"/>
      <c r="BL119" s="212"/>
      <c r="BM119" s="212"/>
      <c r="BN119" s="212"/>
      <c r="BO119" s="212"/>
      <c r="BP119" s="212"/>
      <c r="BQ119" s="212"/>
      <c r="BR119" s="212"/>
      <c r="BS119" s="212"/>
      <c r="BT119" s="212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</row>
    <row r="120" spans="1:91" s="62" customFormat="1" ht="13.8" thickBot="1" x14ac:dyDescent="0.35">
      <c r="A120" s="58" t="s">
        <v>133</v>
      </c>
      <c r="B120" s="255">
        <f t="shared" ref="B120:AM120" si="30">+B8+B59</f>
        <v>4673160.3</v>
      </c>
      <c r="C120" s="59">
        <f t="shared" si="30"/>
        <v>4055626.5</v>
      </c>
      <c r="D120" s="59">
        <f t="shared" si="30"/>
        <v>4602647</v>
      </c>
      <c r="E120" s="59">
        <f t="shared" si="30"/>
        <v>4484471</v>
      </c>
      <c r="F120" s="59">
        <f t="shared" si="30"/>
        <v>4211340.5380272334</v>
      </c>
      <c r="G120" s="59">
        <f t="shared" si="30"/>
        <v>4052429</v>
      </c>
      <c r="H120" s="59">
        <f t="shared" si="30"/>
        <v>3821062</v>
      </c>
      <c r="I120" s="59">
        <f t="shared" si="30"/>
        <v>3518972</v>
      </c>
      <c r="J120" s="59">
        <f t="shared" si="30"/>
        <v>3201344</v>
      </c>
      <c r="K120" s="59">
        <f t="shared" si="30"/>
        <v>2795491</v>
      </c>
      <c r="L120" s="59">
        <f t="shared" si="30"/>
        <v>2859816</v>
      </c>
      <c r="M120" s="59">
        <f t="shared" si="30"/>
        <v>2606761</v>
      </c>
      <c r="N120" s="59">
        <f t="shared" si="30"/>
        <v>2265865</v>
      </c>
      <c r="O120" s="59">
        <f t="shared" si="30"/>
        <v>2115374</v>
      </c>
      <c r="P120" s="59">
        <f t="shared" si="30"/>
        <v>1912040</v>
      </c>
      <c r="Q120" s="59">
        <f t="shared" si="30"/>
        <v>1661766</v>
      </c>
      <c r="R120" s="59">
        <f t="shared" si="30"/>
        <v>1590719</v>
      </c>
      <c r="S120" s="59">
        <f t="shared" si="30"/>
        <v>1387531</v>
      </c>
      <c r="T120" s="59">
        <f t="shared" si="30"/>
        <v>1305353</v>
      </c>
      <c r="U120" s="59">
        <f t="shared" si="30"/>
        <v>1348239</v>
      </c>
      <c r="V120" s="59">
        <f t="shared" si="30"/>
        <v>1414281</v>
      </c>
      <c r="W120" s="59">
        <f t="shared" si="30"/>
        <v>1333404</v>
      </c>
      <c r="X120" s="59">
        <f t="shared" si="30"/>
        <v>1328465</v>
      </c>
      <c r="Y120" s="59">
        <f t="shared" si="30"/>
        <v>1227953</v>
      </c>
      <c r="Z120" s="59">
        <f t="shared" si="30"/>
        <v>1085244</v>
      </c>
      <c r="AA120" s="59">
        <f t="shared" si="30"/>
        <v>1004001</v>
      </c>
      <c r="AB120" s="59">
        <f t="shared" si="30"/>
        <v>934973</v>
      </c>
      <c r="AC120" s="59">
        <f t="shared" si="30"/>
        <v>767849</v>
      </c>
      <c r="AD120" s="59">
        <f t="shared" si="30"/>
        <v>641623</v>
      </c>
      <c r="AE120" s="59">
        <f t="shared" si="30"/>
        <v>620733</v>
      </c>
      <c r="AF120" s="59">
        <f t="shared" si="30"/>
        <v>626695</v>
      </c>
      <c r="AG120" s="59">
        <f t="shared" si="30"/>
        <v>268098</v>
      </c>
      <c r="AH120" s="59">
        <f t="shared" si="30"/>
        <v>196022</v>
      </c>
      <c r="AI120" s="59">
        <f t="shared" si="30"/>
        <v>147961</v>
      </c>
      <c r="AJ120" s="59">
        <f t="shared" si="30"/>
        <v>0</v>
      </c>
      <c r="AK120" s="59">
        <f t="shared" si="30"/>
        <v>0</v>
      </c>
      <c r="AL120" s="59">
        <f t="shared" si="30"/>
        <v>0</v>
      </c>
      <c r="AM120" s="208">
        <f t="shared" si="30"/>
        <v>0</v>
      </c>
      <c r="AN120" s="212"/>
      <c r="AO120" s="212"/>
      <c r="AP120" s="212"/>
      <c r="AQ120" s="220"/>
      <c r="AR120" s="220"/>
      <c r="AS120" s="220"/>
      <c r="AT120" s="212"/>
      <c r="AU120" s="212"/>
      <c r="AV120" s="212"/>
      <c r="AW120" s="212"/>
      <c r="AX120" s="212"/>
      <c r="AY120" s="212"/>
      <c r="AZ120" s="212"/>
      <c r="BA120" s="212"/>
      <c r="BB120" s="212"/>
      <c r="BC120" s="212"/>
      <c r="BD120" s="212"/>
      <c r="BE120" s="212"/>
      <c r="BF120" s="212"/>
      <c r="BG120" s="220"/>
      <c r="BH120" s="220"/>
      <c r="BI120" s="220"/>
      <c r="BJ120" s="220"/>
      <c r="BK120" s="220"/>
      <c r="BL120" s="220"/>
      <c r="BM120" s="220"/>
      <c r="BN120" s="220"/>
      <c r="BO120" s="220"/>
      <c r="BP120" s="220"/>
      <c r="BQ120" s="220"/>
      <c r="BR120" s="220"/>
      <c r="BS120" s="220"/>
      <c r="BT120" s="220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</row>
    <row r="121" spans="1:91" s="18" customFormat="1" ht="13.8" thickBot="1" x14ac:dyDescent="0.35">
      <c r="A121" s="14" t="s">
        <v>134</v>
      </c>
      <c r="B121" s="246">
        <f t="shared" ref="B121:AM121" si="31">+B22+B99</f>
        <v>3691374</v>
      </c>
      <c r="C121" s="46">
        <f t="shared" si="31"/>
        <v>2878356</v>
      </c>
      <c r="D121" s="46">
        <f t="shared" si="31"/>
        <v>3316242</v>
      </c>
      <c r="E121" s="46">
        <f t="shared" si="31"/>
        <v>3062442</v>
      </c>
      <c r="F121" s="46">
        <f t="shared" si="31"/>
        <v>2676774</v>
      </c>
      <c r="G121" s="46">
        <f t="shared" si="31"/>
        <v>2133476</v>
      </c>
      <c r="H121" s="46">
        <f t="shared" si="31"/>
        <v>1903845</v>
      </c>
      <c r="I121" s="46">
        <f t="shared" si="31"/>
        <v>1685367</v>
      </c>
      <c r="J121" s="46">
        <f t="shared" si="31"/>
        <v>1564541</v>
      </c>
      <c r="K121" s="46">
        <f t="shared" si="31"/>
        <v>1358662</v>
      </c>
      <c r="L121" s="46">
        <f t="shared" si="31"/>
        <v>1315568</v>
      </c>
      <c r="M121" s="46">
        <f t="shared" si="31"/>
        <v>1120102</v>
      </c>
      <c r="N121" s="46">
        <f t="shared" si="31"/>
        <v>1009693</v>
      </c>
      <c r="O121" s="46">
        <f t="shared" si="31"/>
        <v>903128</v>
      </c>
      <c r="P121" s="46">
        <f t="shared" si="31"/>
        <v>682286</v>
      </c>
      <c r="Q121" s="46">
        <f t="shared" si="31"/>
        <v>569888</v>
      </c>
      <c r="R121" s="46">
        <f t="shared" si="31"/>
        <v>543053</v>
      </c>
      <c r="S121" s="46">
        <f t="shared" si="31"/>
        <v>456927</v>
      </c>
      <c r="T121" s="46">
        <f t="shared" si="31"/>
        <v>441297</v>
      </c>
      <c r="U121" s="46">
        <f t="shared" si="31"/>
        <v>348688</v>
      </c>
      <c r="V121" s="46">
        <f t="shared" si="31"/>
        <v>324404</v>
      </c>
      <c r="W121" s="46">
        <f t="shared" si="31"/>
        <v>0</v>
      </c>
      <c r="X121" s="46">
        <f t="shared" si="31"/>
        <v>0</v>
      </c>
      <c r="Y121" s="46">
        <f t="shared" si="31"/>
        <v>0</v>
      </c>
      <c r="Z121" s="46">
        <f t="shared" si="31"/>
        <v>0</v>
      </c>
      <c r="AA121" s="46">
        <f t="shared" si="31"/>
        <v>0</v>
      </c>
      <c r="AB121" s="46">
        <f t="shared" si="31"/>
        <v>0</v>
      </c>
      <c r="AC121" s="46">
        <f t="shared" si="31"/>
        <v>0</v>
      </c>
      <c r="AD121" s="46">
        <f t="shared" si="31"/>
        <v>0</v>
      </c>
      <c r="AE121" s="46">
        <f t="shared" si="31"/>
        <v>0</v>
      </c>
      <c r="AF121" s="46">
        <f t="shared" si="31"/>
        <v>0</v>
      </c>
      <c r="AG121" s="46">
        <f t="shared" si="31"/>
        <v>0</v>
      </c>
      <c r="AH121" s="46">
        <f t="shared" si="31"/>
        <v>0</v>
      </c>
      <c r="AI121" s="46">
        <f t="shared" si="31"/>
        <v>0</v>
      </c>
      <c r="AJ121" s="46">
        <f t="shared" si="31"/>
        <v>0</v>
      </c>
      <c r="AK121" s="46">
        <f t="shared" si="31"/>
        <v>0</v>
      </c>
      <c r="AL121" s="46">
        <f t="shared" si="31"/>
        <v>0</v>
      </c>
      <c r="AM121" s="209">
        <f t="shared" si="31"/>
        <v>0</v>
      </c>
      <c r="AN121" s="216"/>
      <c r="AO121" s="212"/>
      <c r="AP121" s="220"/>
      <c r="AQ121" s="215"/>
      <c r="AR121" s="215"/>
      <c r="AS121" s="215"/>
      <c r="AT121" s="220"/>
      <c r="AU121" s="220"/>
      <c r="AV121" s="220"/>
      <c r="AW121" s="220"/>
      <c r="AX121" s="220"/>
      <c r="AY121" s="220"/>
      <c r="AZ121" s="220"/>
      <c r="BA121" s="220"/>
      <c r="BB121" s="220"/>
      <c r="BC121" s="220"/>
      <c r="BD121" s="220"/>
      <c r="BE121" s="220"/>
      <c r="BF121" s="220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  <c r="BQ121" s="215"/>
      <c r="BR121" s="215"/>
      <c r="BS121" s="215"/>
      <c r="BT121" s="215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</row>
    <row r="122" spans="1:91" s="32" customFormat="1" ht="13.8" thickBot="1" x14ac:dyDescent="0.35">
      <c r="A122" s="26" t="s">
        <v>135</v>
      </c>
      <c r="B122" s="236">
        <f t="shared" ref="B122:AM122" si="32">+B118+B86+B50</f>
        <v>42260786</v>
      </c>
      <c r="C122" s="34">
        <f t="shared" si="32"/>
        <v>37527830</v>
      </c>
      <c r="D122" s="34">
        <f t="shared" si="32"/>
        <v>42827805.649999999</v>
      </c>
      <c r="E122" s="34">
        <f t="shared" si="32"/>
        <v>45008018.5</v>
      </c>
      <c r="F122" s="34">
        <f t="shared" si="32"/>
        <v>44413012.166533336</v>
      </c>
      <c r="G122" s="34">
        <f t="shared" si="32"/>
        <v>41968411.145839997</v>
      </c>
      <c r="H122" s="34">
        <f t="shared" si="32"/>
        <v>38616243.725000001</v>
      </c>
      <c r="I122" s="34">
        <f t="shared" si="32"/>
        <v>35597681.75</v>
      </c>
      <c r="J122" s="34">
        <f t="shared" si="32"/>
        <v>32711872.75</v>
      </c>
      <c r="K122" s="34">
        <f t="shared" si="32"/>
        <v>30663812</v>
      </c>
      <c r="L122" s="34">
        <f t="shared" si="32"/>
        <v>30388263</v>
      </c>
      <c r="M122" s="34">
        <f t="shared" si="32"/>
        <v>28007331.717</v>
      </c>
      <c r="N122" s="34">
        <f t="shared" si="32"/>
        <v>26165657</v>
      </c>
      <c r="O122" s="34">
        <f t="shared" si="32"/>
        <v>24492146</v>
      </c>
      <c r="P122" s="34">
        <f t="shared" si="32"/>
        <v>22571610</v>
      </c>
      <c r="Q122" s="34">
        <f t="shared" si="32"/>
        <v>22299854</v>
      </c>
      <c r="R122" s="34">
        <f t="shared" si="32"/>
        <v>20455626</v>
      </c>
      <c r="S122" s="34">
        <f t="shared" si="32"/>
        <v>18666555</v>
      </c>
      <c r="T122" s="34">
        <f t="shared" si="32"/>
        <v>17297706</v>
      </c>
      <c r="U122" s="34">
        <f t="shared" si="32"/>
        <v>16291530</v>
      </c>
      <c r="V122" s="34">
        <f t="shared" si="32"/>
        <v>15529653</v>
      </c>
      <c r="W122" s="34">
        <f t="shared" si="32"/>
        <v>15027731</v>
      </c>
      <c r="X122" s="34">
        <f t="shared" si="32"/>
        <v>14100753</v>
      </c>
      <c r="Y122" s="34">
        <f t="shared" si="32"/>
        <v>13245779</v>
      </c>
      <c r="Z122" s="34">
        <f t="shared" si="32"/>
        <v>12731756</v>
      </c>
      <c r="AA122" s="34">
        <f t="shared" si="32"/>
        <v>11724187</v>
      </c>
      <c r="AB122" s="34">
        <f t="shared" si="32"/>
        <v>11770591</v>
      </c>
      <c r="AC122" s="34">
        <f t="shared" si="32"/>
        <v>8366654</v>
      </c>
      <c r="AD122" s="34">
        <f t="shared" si="32"/>
        <v>8427632</v>
      </c>
      <c r="AE122" s="34">
        <f t="shared" si="32"/>
        <v>7645716</v>
      </c>
      <c r="AF122" s="34">
        <f t="shared" si="32"/>
        <v>8439888</v>
      </c>
      <c r="AG122" s="34">
        <f t="shared" si="32"/>
        <v>757281</v>
      </c>
      <c r="AH122" s="34">
        <f t="shared" si="32"/>
        <v>731966</v>
      </c>
      <c r="AI122" s="34">
        <f t="shared" si="32"/>
        <v>669463</v>
      </c>
      <c r="AJ122" s="34">
        <f t="shared" si="32"/>
        <v>708787</v>
      </c>
      <c r="AK122" s="34">
        <f t="shared" si="32"/>
        <v>589063</v>
      </c>
      <c r="AL122" s="34">
        <f t="shared" si="32"/>
        <v>566226</v>
      </c>
      <c r="AM122" s="210">
        <f t="shared" si="32"/>
        <v>140311</v>
      </c>
      <c r="AN122" s="212"/>
      <c r="AO122" s="216"/>
      <c r="AP122" s="215"/>
      <c r="AQ122" s="216"/>
      <c r="AR122" s="216"/>
      <c r="AS122" s="216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6"/>
      <c r="BH122" s="216"/>
      <c r="BI122" s="216"/>
      <c r="BJ122" s="216"/>
      <c r="BK122" s="216"/>
      <c r="BL122" s="216"/>
      <c r="BM122" s="216"/>
      <c r="BN122" s="216"/>
      <c r="BO122" s="216"/>
      <c r="BP122" s="216"/>
      <c r="BQ122" s="216"/>
      <c r="BR122" s="216"/>
      <c r="BS122" s="216"/>
      <c r="BT122" s="216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</row>
    <row r="123" spans="1:91" s="45" customFormat="1" ht="13.8" thickBot="1" x14ac:dyDescent="0.35">
      <c r="A123" s="42" t="s">
        <v>136</v>
      </c>
      <c r="B123" s="244">
        <f t="shared" ref="B123" si="33">SUM(B120:B122)</f>
        <v>50625320.299999997</v>
      </c>
      <c r="C123" s="43">
        <f t="shared" ref="C123" si="34">SUM(C120:C122)</f>
        <v>44461812.5</v>
      </c>
      <c r="D123" s="43">
        <f>SUM(D120:D122)</f>
        <v>50746694.649999999</v>
      </c>
      <c r="E123" s="43">
        <f t="shared" ref="E123:V123" si="35">SUM(E120:E122)</f>
        <v>52554931.5</v>
      </c>
      <c r="F123" s="43">
        <f t="shared" si="35"/>
        <v>51301126.70456057</v>
      </c>
      <c r="G123" s="43">
        <f t="shared" si="35"/>
        <v>48154316.145839997</v>
      </c>
      <c r="H123" s="43">
        <f t="shared" si="35"/>
        <v>44341150.725000001</v>
      </c>
      <c r="I123" s="44">
        <f t="shared" si="35"/>
        <v>40802020.75</v>
      </c>
      <c r="J123" s="44">
        <f t="shared" si="35"/>
        <v>37477757.75</v>
      </c>
      <c r="K123" s="44">
        <f t="shared" si="35"/>
        <v>34817965</v>
      </c>
      <c r="L123" s="44">
        <f t="shared" si="35"/>
        <v>34563647</v>
      </c>
      <c r="M123" s="44">
        <f t="shared" si="35"/>
        <v>31734194.717</v>
      </c>
      <c r="N123" s="44">
        <f t="shared" si="35"/>
        <v>29441215</v>
      </c>
      <c r="O123" s="44">
        <f t="shared" si="35"/>
        <v>27510648</v>
      </c>
      <c r="P123" s="44">
        <f t="shared" si="35"/>
        <v>25165936</v>
      </c>
      <c r="Q123" s="44">
        <f t="shared" si="35"/>
        <v>24531508</v>
      </c>
      <c r="R123" s="44">
        <f t="shared" si="35"/>
        <v>22589398</v>
      </c>
      <c r="S123" s="44">
        <f t="shared" si="35"/>
        <v>20511013</v>
      </c>
      <c r="T123" s="44">
        <f t="shared" si="35"/>
        <v>19044356</v>
      </c>
      <c r="U123" s="44">
        <f t="shared" si="35"/>
        <v>17988457</v>
      </c>
      <c r="V123" s="44">
        <f t="shared" si="35"/>
        <v>17268338</v>
      </c>
      <c r="W123" s="44">
        <f t="shared" ref="W123:AM123" si="36">SUM(W120:W122)</f>
        <v>16361135</v>
      </c>
      <c r="X123" s="44">
        <f t="shared" si="36"/>
        <v>15429218</v>
      </c>
      <c r="Y123" s="44">
        <f t="shared" si="36"/>
        <v>14473732</v>
      </c>
      <c r="Z123" s="44">
        <f t="shared" si="36"/>
        <v>13817000</v>
      </c>
      <c r="AA123" s="44">
        <f t="shared" si="36"/>
        <v>12728188</v>
      </c>
      <c r="AB123" s="44">
        <f t="shared" si="36"/>
        <v>12705564</v>
      </c>
      <c r="AC123" s="44">
        <f t="shared" si="36"/>
        <v>9134503</v>
      </c>
      <c r="AD123" s="44">
        <f t="shared" si="36"/>
        <v>9069255</v>
      </c>
      <c r="AE123" s="44">
        <f t="shared" si="36"/>
        <v>8266449</v>
      </c>
      <c r="AF123" s="44">
        <f t="shared" si="36"/>
        <v>9066583</v>
      </c>
      <c r="AG123" s="44">
        <f t="shared" si="36"/>
        <v>1025379</v>
      </c>
      <c r="AH123" s="44">
        <f t="shared" si="36"/>
        <v>927988</v>
      </c>
      <c r="AI123" s="44">
        <f t="shared" si="36"/>
        <v>817424</v>
      </c>
      <c r="AJ123" s="44">
        <f t="shared" si="36"/>
        <v>708787</v>
      </c>
      <c r="AK123" s="44">
        <f t="shared" si="36"/>
        <v>589063</v>
      </c>
      <c r="AL123" s="44">
        <f t="shared" si="36"/>
        <v>566226</v>
      </c>
      <c r="AM123" s="196">
        <f t="shared" si="36"/>
        <v>140311</v>
      </c>
      <c r="AN123" s="220"/>
      <c r="AO123" s="212"/>
      <c r="AP123" s="216"/>
      <c r="AQ123" s="212"/>
      <c r="AR123" s="212"/>
      <c r="AS123" s="212"/>
      <c r="AT123" s="216"/>
      <c r="AU123" s="216"/>
      <c r="AV123" s="216"/>
      <c r="AW123" s="216"/>
      <c r="AX123" s="216"/>
      <c r="AY123" s="216"/>
      <c r="AZ123" s="216"/>
      <c r="BA123" s="216"/>
      <c r="BB123" s="216"/>
      <c r="BC123" s="216"/>
      <c r="BD123" s="216"/>
      <c r="BE123" s="216"/>
      <c r="BF123" s="216"/>
      <c r="BG123" s="212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/>
      <c r="BS123" s="212"/>
      <c r="BT123" s="212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</row>
    <row r="124" spans="1:91" s="47" customFormat="1" ht="13.2" x14ac:dyDescent="0.3">
      <c r="A124" s="63" t="s">
        <v>131</v>
      </c>
      <c r="B124" s="64"/>
      <c r="C124" s="64"/>
      <c r="D124" s="64"/>
      <c r="E124" s="65"/>
      <c r="F124" s="65"/>
      <c r="G124" s="65"/>
      <c r="H124" s="66"/>
      <c r="I124" s="67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215"/>
      <c r="AO124" s="220"/>
      <c r="AP124" s="212"/>
      <c r="AQ124" s="212"/>
      <c r="AR124" s="212"/>
      <c r="AS124" s="212"/>
      <c r="AT124" s="212"/>
      <c r="AU124" s="212"/>
      <c r="AV124" s="212"/>
      <c r="AW124" s="212"/>
      <c r="AX124" s="212"/>
      <c r="AY124" s="212"/>
      <c r="AZ124" s="212"/>
      <c r="BA124" s="212"/>
      <c r="BB124" s="212"/>
      <c r="BC124" s="212"/>
      <c r="BD124" s="212"/>
      <c r="BE124" s="212"/>
      <c r="BF124" s="212"/>
      <c r="BG124" s="212"/>
      <c r="BH124" s="212"/>
      <c r="BI124" s="212"/>
      <c r="BJ124" s="212"/>
      <c r="BK124" s="212"/>
      <c r="BL124" s="212"/>
      <c r="BM124" s="212"/>
      <c r="BN124" s="212"/>
      <c r="BO124" s="212"/>
      <c r="BP124" s="212"/>
      <c r="BQ124" s="212"/>
      <c r="BR124" s="212"/>
      <c r="BS124" s="212"/>
      <c r="BT124" s="212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</row>
    <row r="125" spans="1:91" s="285" customFormat="1" ht="10.199999999999999" x14ac:dyDescent="0.3">
      <c r="A125" s="282" t="s">
        <v>159</v>
      </c>
      <c r="B125" s="284">
        <f t="shared" ref="B125:C125" si="37">+B74/B122</f>
        <v>0.12522306139786421</v>
      </c>
      <c r="C125" s="284">
        <f t="shared" si="37"/>
        <v>0.12155053995927823</v>
      </c>
      <c r="D125" s="302">
        <f t="shared" ref="D125:I125" si="38">+D74/D122</f>
        <v>0.12293550697010787</v>
      </c>
      <c r="E125" s="302">
        <f t="shared" si="38"/>
        <v>0.11773690947980747</v>
      </c>
      <c r="F125" s="302">
        <f t="shared" si="38"/>
        <v>0.11466923209134634</v>
      </c>
      <c r="G125" s="302">
        <f t="shared" si="38"/>
        <v>0.11402190050443049</v>
      </c>
      <c r="H125" s="302">
        <f t="shared" si="38"/>
        <v>0.11597399353217387</v>
      </c>
      <c r="I125" s="302">
        <f t="shared" si="38"/>
        <v>0.11427182333298994</v>
      </c>
      <c r="J125" s="302">
        <f t="shared" ref="J125:K125" si="39">+J74/J122</f>
        <v>0.11460713449981245</v>
      </c>
      <c r="K125" s="302">
        <f t="shared" si="39"/>
        <v>0.10814946947887627</v>
      </c>
      <c r="L125" s="302">
        <f t="shared" ref="L125:M125" si="40">+L74/L122</f>
        <v>0.10036789532853523</v>
      </c>
      <c r="M125" s="302">
        <f t="shared" si="40"/>
        <v>0.10100490930676258</v>
      </c>
      <c r="N125" s="302">
        <f t="shared" ref="N125:O125" si="41">+N74/N122</f>
        <v>9.4246171613424426E-2</v>
      </c>
      <c r="O125" s="302">
        <f t="shared" si="41"/>
        <v>0.10031321877633753</v>
      </c>
      <c r="P125" s="302">
        <f t="shared" ref="P125" si="42">+P74/P122</f>
        <v>0.10054666016292148</v>
      </c>
      <c r="Q125" s="302">
        <f t="shared" ref="Q125" si="43">+Q74/Q122</f>
        <v>0.10147115761385703</v>
      </c>
      <c r="R125" s="302">
        <f t="shared" ref="R125:U125" si="44">+R74/R122</f>
        <v>9.9428831950681931E-2</v>
      </c>
      <c r="S125" s="302">
        <f t="shared" si="44"/>
        <v>0.10568056076764031</v>
      </c>
      <c r="T125" s="302">
        <f t="shared" si="44"/>
        <v>0.11643463011800524</v>
      </c>
      <c r="U125" s="302">
        <f t="shared" si="44"/>
        <v>0.11450557436901261</v>
      </c>
      <c r="V125" s="302">
        <f>+V74/V122</f>
        <v>0.12224587374875666</v>
      </c>
      <c r="W125" s="302">
        <f>+W74/W122</f>
        <v>0.13230992755992238</v>
      </c>
      <c r="AD125" s="284">
        <f t="shared" ref="AD125" si="45">+AD74/AD122</f>
        <v>0.22651677244568819</v>
      </c>
      <c r="AE125" s="284"/>
      <c r="AF125" s="284">
        <f t="shared" ref="AF125" si="46">+AF74/AF122</f>
        <v>0.23069026508408644</v>
      </c>
      <c r="AH125" s="286"/>
      <c r="AI125" s="286"/>
      <c r="AJ125" s="287"/>
      <c r="AK125" s="287"/>
      <c r="AL125" s="287"/>
      <c r="AM125" s="288"/>
      <c r="AN125" s="289"/>
      <c r="AO125" s="290"/>
      <c r="AP125" s="291"/>
      <c r="AQ125" s="291"/>
      <c r="AR125" s="291"/>
      <c r="AS125" s="291"/>
      <c r="AT125" s="291"/>
      <c r="AU125" s="291"/>
      <c r="AV125" s="291"/>
      <c r="AW125" s="291"/>
      <c r="AX125" s="291"/>
      <c r="AY125" s="291"/>
      <c r="AZ125" s="291"/>
      <c r="BA125" s="291"/>
      <c r="BB125" s="291"/>
      <c r="BC125" s="291"/>
      <c r="BD125" s="291"/>
      <c r="BE125" s="291"/>
      <c r="BF125" s="291"/>
      <c r="BG125" s="291"/>
      <c r="BH125" s="291"/>
      <c r="BI125" s="291"/>
      <c r="BJ125" s="291"/>
      <c r="BK125" s="291"/>
      <c r="BL125" s="291"/>
      <c r="BM125" s="291"/>
      <c r="BN125" s="291"/>
      <c r="BO125" s="291"/>
      <c r="BP125" s="291"/>
      <c r="BQ125" s="291"/>
      <c r="BR125" s="291"/>
      <c r="BS125" s="291"/>
      <c r="BT125" s="291"/>
      <c r="BU125" s="286"/>
      <c r="BV125" s="286"/>
      <c r="BW125" s="286"/>
      <c r="BX125" s="286"/>
      <c r="BY125" s="286"/>
      <c r="BZ125" s="286"/>
      <c r="CA125" s="286"/>
      <c r="CB125" s="286"/>
      <c r="CC125" s="286"/>
      <c r="CD125" s="286"/>
      <c r="CE125" s="286"/>
      <c r="CF125" s="286"/>
      <c r="CG125" s="286"/>
      <c r="CH125" s="286"/>
      <c r="CI125" s="286"/>
      <c r="CJ125" s="286"/>
      <c r="CK125" s="286"/>
      <c r="CL125" s="286"/>
      <c r="CM125" s="286"/>
    </row>
    <row r="126" spans="1:91" s="284" customFormat="1" ht="10.199999999999999" x14ac:dyDescent="0.3">
      <c r="A126" s="282" t="s">
        <v>162</v>
      </c>
      <c r="B126" s="284">
        <f>+B36/B122</f>
        <v>0.14821066035070904</v>
      </c>
      <c r="C126" s="284">
        <f>+C36/C122</f>
        <v>0.13503570550175698</v>
      </c>
      <c r="D126" s="302">
        <f t="shared" ref="D126:I126" si="47">+D36/D122</f>
        <v>0.14827108005240516</v>
      </c>
      <c r="E126" s="302">
        <f t="shared" si="47"/>
        <v>0.16247027182500826</v>
      </c>
      <c r="F126" s="302">
        <f t="shared" si="47"/>
        <v>0.16412678727277985</v>
      </c>
      <c r="G126" s="302">
        <f t="shared" si="47"/>
        <v>0.1598778180256436</v>
      </c>
      <c r="H126" s="302">
        <f t="shared" si="47"/>
        <v>0.14967411230259423</v>
      </c>
      <c r="I126" s="302">
        <f t="shared" si="47"/>
        <v>0.13085470095254167</v>
      </c>
      <c r="J126" s="302">
        <f t="shared" ref="J126:W126" si="48">+J36/J122</f>
        <v>0.13829957198032938</v>
      </c>
      <c r="K126" s="302">
        <f t="shared" si="48"/>
        <v>0.14554482006346764</v>
      </c>
      <c r="L126" s="302">
        <f t="shared" si="48"/>
        <v>0.15140013103085229</v>
      </c>
      <c r="M126" s="302">
        <f t="shared" si="48"/>
        <v>0.15740449838440423</v>
      </c>
      <c r="N126" s="302">
        <f t="shared" si="48"/>
        <v>0.15660562240038536</v>
      </c>
      <c r="O126" s="302">
        <f t="shared" si="48"/>
        <v>0.1430908912595899</v>
      </c>
      <c r="P126" s="302">
        <f t="shared" si="48"/>
        <v>0.13589345199567066</v>
      </c>
      <c r="Q126" s="302">
        <f t="shared" si="48"/>
        <v>0.12751213528124444</v>
      </c>
      <c r="R126" s="302">
        <f t="shared" si="48"/>
        <v>0.12582489531241919</v>
      </c>
      <c r="S126" s="302">
        <f t="shared" si="48"/>
        <v>0.11140196999392764</v>
      </c>
      <c r="T126" s="302">
        <f t="shared" si="48"/>
        <v>0.10576298383149765</v>
      </c>
      <c r="U126" s="302">
        <f t="shared" si="48"/>
        <v>0.10851184633978515</v>
      </c>
      <c r="V126" s="302">
        <f t="shared" si="48"/>
        <v>0.10290493934410511</v>
      </c>
      <c r="W126" s="302">
        <f t="shared" si="48"/>
        <v>0.10481402681482653</v>
      </c>
      <c r="AD126" s="284">
        <f>+AD36/AD122</f>
        <v>8.4769956732804658E-2</v>
      </c>
      <c r="AF126" s="284">
        <f>+AF36/AF122</f>
        <v>9.7738263825301944E-2</v>
      </c>
      <c r="AG126" s="292"/>
      <c r="AH126" s="283"/>
      <c r="AI126" s="283"/>
      <c r="AJ126" s="293"/>
      <c r="AK126" s="293"/>
      <c r="AL126" s="293"/>
      <c r="AM126" s="294"/>
      <c r="AN126" s="295"/>
      <c r="AO126" s="296"/>
      <c r="AP126" s="295"/>
      <c r="AQ126" s="295"/>
      <c r="AR126" s="295"/>
      <c r="AS126" s="295"/>
      <c r="AT126" s="295"/>
      <c r="AU126" s="295"/>
      <c r="AV126" s="295"/>
      <c r="AW126" s="295"/>
      <c r="AX126" s="295"/>
      <c r="AY126" s="295"/>
      <c r="AZ126" s="295"/>
      <c r="BA126" s="295"/>
      <c r="BB126" s="295"/>
      <c r="BC126" s="295"/>
      <c r="BD126" s="295"/>
      <c r="BE126" s="295"/>
      <c r="BF126" s="295"/>
      <c r="BG126" s="295"/>
      <c r="BH126" s="295"/>
      <c r="BI126" s="295"/>
      <c r="BJ126" s="295"/>
      <c r="BK126" s="295"/>
      <c r="BL126" s="295"/>
      <c r="BM126" s="295"/>
      <c r="BN126" s="295"/>
      <c r="BO126" s="295"/>
      <c r="BP126" s="295"/>
      <c r="BQ126" s="295"/>
      <c r="BR126" s="295"/>
      <c r="BS126" s="295"/>
      <c r="BT126" s="295"/>
      <c r="BU126" s="283"/>
      <c r="BV126" s="283"/>
      <c r="BW126" s="283"/>
      <c r="BX126" s="283"/>
      <c r="BY126" s="283"/>
      <c r="BZ126" s="283"/>
      <c r="CA126" s="283"/>
      <c r="CB126" s="283"/>
      <c r="CC126" s="283"/>
      <c r="CD126" s="283"/>
      <c r="CE126" s="283"/>
      <c r="CF126" s="283"/>
      <c r="CG126" s="283"/>
      <c r="CH126" s="283"/>
      <c r="CI126" s="283"/>
      <c r="CJ126" s="283"/>
      <c r="CK126" s="283"/>
      <c r="CL126" s="283"/>
      <c r="CM126" s="283"/>
    </row>
    <row r="127" spans="1:91" s="284" customFormat="1" ht="10.199999999999999" x14ac:dyDescent="0.3">
      <c r="A127" s="282" t="s">
        <v>158</v>
      </c>
      <c r="B127" s="284">
        <f>+B38/B122</f>
        <v>0.18532315040236119</v>
      </c>
      <c r="C127" s="284">
        <f>+C38/C122</f>
        <v>0.17983973493804464</v>
      </c>
      <c r="D127" s="302">
        <f t="shared" ref="D127:I127" si="49">+D38/D122</f>
        <v>0.18329178627903855</v>
      </c>
      <c r="E127" s="302">
        <f t="shared" si="49"/>
        <v>0.18563444422686592</v>
      </c>
      <c r="F127" s="302">
        <f t="shared" si="49"/>
        <v>0.19070656518952148</v>
      </c>
      <c r="G127" s="302">
        <f t="shared" si="49"/>
        <v>0.17833946522280705</v>
      </c>
      <c r="H127" s="302">
        <f t="shared" si="49"/>
        <v>0.1895948257458332</v>
      </c>
      <c r="I127" s="302">
        <f t="shared" si="49"/>
        <v>0.20166875052193534</v>
      </c>
      <c r="J127" s="302">
        <f t="shared" ref="J127:W127" si="50">+J38/J122</f>
        <v>0.18665586793712383</v>
      </c>
      <c r="K127" s="302">
        <f t="shared" si="50"/>
        <v>0.16904356183764757</v>
      </c>
      <c r="L127" s="302">
        <f t="shared" si="50"/>
        <v>0.1605695264648723</v>
      </c>
      <c r="M127" s="302">
        <f t="shared" si="50"/>
        <v>0.13670888175598495</v>
      </c>
      <c r="N127" s="302">
        <f t="shared" si="50"/>
        <v>0.1291088926221115</v>
      </c>
      <c r="O127" s="302">
        <f t="shared" si="50"/>
        <v>0.12084339200003136</v>
      </c>
      <c r="P127" s="302">
        <f t="shared" si="50"/>
        <v>0.11886728505410114</v>
      </c>
      <c r="Q127" s="302">
        <f t="shared" si="50"/>
        <v>0.11458397889062413</v>
      </c>
      <c r="R127" s="302">
        <f t="shared" si="50"/>
        <v>0.1231259801093352</v>
      </c>
      <c r="S127" s="302">
        <f t="shared" si="50"/>
        <v>0.12422860029609106</v>
      </c>
      <c r="T127" s="302">
        <f t="shared" si="50"/>
        <v>0.13234535261496524</v>
      </c>
      <c r="U127" s="302">
        <f t="shared" si="50"/>
        <v>0.12516718810326594</v>
      </c>
      <c r="V127" s="302">
        <f t="shared" si="50"/>
        <v>0.13628186025792077</v>
      </c>
      <c r="W127" s="302">
        <f t="shared" si="50"/>
        <v>0.13685539087703927</v>
      </c>
      <c r="AD127" s="284">
        <f>+AD38/AD122</f>
        <v>7.1928745820890136E-2</v>
      </c>
      <c r="AF127" s="284">
        <f>+AF38/AF122</f>
        <v>7.4975402517189801E-2</v>
      </c>
      <c r="AG127" s="293"/>
      <c r="AH127" s="283"/>
      <c r="AI127" s="283"/>
      <c r="AJ127" s="283"/>
      <c r="AK127" s="283"/>
      <c r="AL127" s="283"/>
      <c r="AM127" s="293"/>
      <c r="AN127" s="295"/>
      <c r="AO127" s="295"/>
      <c r="AP127" s="295"/>
      <c r="AQ127" s="295"/>
      <c r="AR127" s="295"/>
      <c r="AS127" s="295"/>
      <c r="AT127" s="295"/>
      <c r="AU127" s="295"/>
      <c r="AV127" s="295"/>
      <c r="AW127" s="295"/>
      <c r="AX127" s="295"/>
      <c r="AY127" s="295"/>
      <c r="AZ127" s="295"/>
      <c r="BA127" s="295"/>
      <c r="BB127" s="295"/>
      <c r="BC127" s="295"/>
      <c r="BD127" s="295"/>
      <c r="BE127" s="295"/>
      <c r="BF127" s="295"/>
      <c r="BG127" s="295"/>
      <c r="BH127" s="295"/>
      <c r="BI127" s="295"/>
      <c r="BJ127" s="295"/>
      <c r="BK127" s="295"/>
      <c r="BL127" s="295"/>
      <c r="BM127" s="295"/>
      <c r="BN127" s="295"/>
      <c r="BO127" s="295"/>
      <c r="BP127" s="295"/>
      <c r="BQ127" s="295"/>
      <c r="BR127" s="295"/>
      <c r="BS127" s="295"/>
      <c r="BT127" s="295"/>
      <c r="BU127" s="283"/>
      <c r="BV127" s="283"/>
      <c r="BW127" s="283"/>
      <c r="BX127" s="283"/>
      <c r="BY127" s="283"/>
      <c r="BZ127" s="283"/>
      <c r="CA127" s="283"/>
      <c r="CB127" s="283"/>
      <c r="CC127" s="283"/>
      <c r="CD127" s="283"/>
      <c r="CE127" s="283"/>
      <c r="CF127" s="283"/>
      <c r="CG127" s="283"/>
      <c r="CH127" s="283"/>
      <c r="CI127" s="283"/>
      <c r="CJ127" s="283"/>
      <c r="CK127" s="283"/>
      <c r="CL127" s="283"/>
      <c r="CM127" s="283"/>
    </row>
    <row r="128" spans="1:91" s="284" customFormat="1" ht="10.199999999999999" x14ac:dyDescent="0.3">
      <c r="A128" s="282" t="s">
        <v>160</v>
      </c>
      <c r="B128" s="284">
        <f t="shared" ref="B128:C128" si="51">SUM(B126:B127)</f>
        <v>0.3335338107530702</v>
      </c>
      <c r="C128" s="284">
        <f t="shared" si="51"/>
        <v>0.31487544043980165</v>
      </c>
      <c r="D128" s="302">
        <f t="shared" ref="D128:I128" si="52">SUM(D126:D127)</f>
        <v>0.33156286633144372</v>
      </c>
      <c r="E128" s="302">
        <f t="shared" si="52"/>
        <v>0.34810471605187421</v>
      </c>
      <c r="F128" s="302">
        <f t="shared" si="52"/>
        <v>0.3548333524623013</v>
      </c>
      <c r="G128" s="302">
        <f t="shared" si="52"/>
        <v>0.33821728324845068</v>
      </c>
      <c r="H128" s="302">
        <f t="shared" si="52"/>
        <v>0.33926893804842739</v>
      </c>
      <c r="I128" s="302">
        <f t="shared" si="52"/>
        <v>0.33252345147447704</v>
      </c>
      <c r="J128" s="302">
        <f t="shared" ref="J128:W128" si="53">SUM(J126:J127)</f>
        <v>0.32495543991745324</v>
      </c>
      <c r="K128" s="302">
        <f t="shared" si="53"/>
        <v>0.31458838190111521</v>
      </c>
      <c r="L128" s="302">
        <f t="shared" si="53"/>
        <v>0.31196965749572458</v>
      </c>
      <c r="M128" s="302">
        <f t="shared" si="53"/>
        <v>0.29411338014038918</v>
      </c>
      <c r="N128" s="302">
        <f t="shared" si="53"/>
        <v>0.2857145150224969</v>
      </c>
      <c r="O128" s="302">
        <f t="shared" si="53"/>
        <v>0.26393428325962126</v>
      </c>
      <c r="P128" s="302">
        <f t="shared" si="53"/>
        <v>0.25476073704977181</v>
      </c>
      <c r="Q128" s="302">
        <f t="shared" si="53"/>
        <v>0.24209611417186858</v>
      </c>
      <c r="R128" s="302">
        <f t="shared" si="53"/>
        <v>0.2489508754217544</v>
      </c>
      <c r="S128" s="302">
        <f t="shared" si="53"/>
        <v>0.23563057029001871</v>
      </c>
      <c r="T128" s="302">
        <f t="shared" si="53"/>
        <v>0.2381083364464629</v>
      </c>
      <c r="U128" s="302">
        <f t="shared" si="53"/>
        <v>0.2336790344430511</v>
      </c>
      <c r="V128" s="302">
        <f t="shared" si="53"/>
        <v>0.23918679960202588</v>
      </c>
      <c r="W128" s="302">
        <f t="shared" si="53"/>
        <v>0.24166941769186578</v>
      </c>
      <c r="AD128" s="284">
        <f>SUM(AD126:AD127)</f>
        <v>0.15669870255369478</v>
      </c>
      <c r="AF128" s="284">
        <f>SUM(AF126:AF127)</f>
        <v>0.17271366634249175</v>
      </c>
      <c r="AG128" s="283"/>
      <c r="AH128" s="283"/>
      <c r="AI128" s="283"/>
      <c r="AJ128" s="283"/>
      <c r="AK128" s="283"/>
      <c r="AL128" s="283"/>
      <c r="AM128" s="283"/>
      <c r="AN128" s="295"/>
      <c r="AO128" s="295"/>
      <c r="AP128" s="295"/>
      <c r="AQ128" s="295"/>
      <c r="AR128" s="295"/>
      <c r="AS128" s="295"/>
      <c r="AT128" s="295"/>
      <c r="AU128" s="295"/>
      <c r="AV128" s="295"/>
      <c r="AW128" s="295"/>
      <c r="AX128" s="295"/>
      <c r="AY128" s="295"/>
      <c r="AZ128" s="295"/>
      <c r="BA128" s="295"/>
      <c r="BB128" s="295"/>
      <c r="BC128" s="295"/>
      <c r="BD128" s="295"/>
      <c r="BE128" s="295"/>
      <c r="BF128" s="295"/>
      <c r="BG128" s="295"/>
      <c r="BH128" s="295"/>
      <c r="BI128" s="295"/>
      <c r="BJ128" s="295"/>
      <c r="BK128" s="295"/>
      <c r="BL128" s="295"/>
      <c r="BM128" s="295"/>
      <c r="BN128" s="295"/>
      <c r="BO128" s="295"/>
      <c r="BP128" s="295"/>
      <c r="BQ128" s="295"/>
      <c r="BR128" s="295"/>
      <c r="BS128" s="295"/>
      <c r="BT128" s="295"/>
      <c r="BU128" s="283"/>
      <c r="BV128" s="283"/>
      <c r="BW128" s="283"/>
      <c r="BX128" s="283"/>
      <c r="BY128" s="283"/>
      <c r="BZ128" s="283"/>
      <c r="CA128" s="283"/>
      <c r="CB128" s="283"/>
      <c r="CC128" s="283"/>
      <c r="CD128" s="283"/>
      <c r="CE128" s="283"/>
      <c r="CF128" s="283"/>
      <c r="CG128" s="283"/>
      <c r="CH128" s="283"/>
      <c r="CI128" s="283"/>
      <c r="CJ128" s="283"/>
      <c r="CK128" s="283"/>
      <c r="CL128" s="283"/>
      <c r="CM128" s="283"/>
    </row>
    <row r="129" spans="1:91" s="298" customFormat="1" ht="10.199999999999999" x14ac:dyDescent="0.3">
      <c r="A129" s="297" t="s">
        <v>161</v>
      </c>
      <c r="B129" s="284">
        <f t="shared" ref="B129:C129" si="54">SUM(B125:B127)</f>
        <v>0.45875687215093447</v>
      </c>
      <c r="C129" s="284">
        <f t="shared" si="54"/>
        <v>0.43642598039907987</v>
      </c>
      <c r="D129" s="302">
        <f t="shared" ref="D129:I129" si="55">SUM(D125:D127)</f>
        <v>0.45449837330155163</v>
      </c>
      <c r="E129" s="302">
        <f t="shared" si="55"/>
        <v>0.46584162553168162</v>
      </c>
      <c r="F129" s="302">
        <f t="shared" si="55"/>
        <v>0.46950258455364768</v>
      </c>
      <c r="G129" s="302">
        <f t="shared" si="55"/>
        <v>0.45223918375288119</v>
      </c>
      <c r="H129" s="302">
        <f t="shared" si="55"/>
        <v>0.45524293158060131</v>
      </c>
      <c r="I129" s="302">
        <f t="shared" si="55"/>
        <v>0.44679527480746695</v>
      </c>
      <c r="J129" s="284">
        <f t="shared" ref="J129:W129" si="56">SUM(J125:J127)</f>
        <v>0.43956257441726565</v>
      </c>
      <c r="K129" s="302">
        <f t="shared" si="56"/>
        <v>0.42273785137999148</v>
      </c>
      <c r="L129" s="302">
        <f t="shared" si="56"/>
        <v>0.41233755282425977</v>
      </c>
      <c r="M129" s="302">
        <f t="shared" si="56"/>
        <v>0.39511828944715177</v>
      </c>
      <c r="N129" s="302">
        <f t="shared" si="56"/>
        <v>0.37996068663592131</v>
      </c>
      <c r="O129" s="302">
        <f t="shared" si="56"/>
        <v>0.36424750203595879</v>
      </c>
      <c r="P129" s="302">
        <f t="shared" si="56"/>
        <v>0.35530739721269328</v>
      </c>
      <c r="Q129" s="302">
        <f t="shared" si="56"/>
        <v>0.3435672717857256</v>
      </c>
      <c r="R129" s="302">
        <f t="shared" si="56"/>
        <v>0.34837970737243629</v>
      </c>
      <c r="S129" s="302">
        <f t="shared" si="56"/>
        <v>0.34131113105765898</v>
      </c>
      <c r="T129" s="302">
        <f t="shared" si="56"/>
        <v>0.35454296656446815</v>
      </c>
      <c r="U129" s="302">
        <f t="shared" si="56"/>
        <v>0.3481846088120637</v>
      </c>
      <c r="V129" s="302">
        <f t="shared" si="56"/>
        <v>0.36143267335078255</v>
      </c>
      <c r="W129" s="302">
        <f t="shared" si="56"/>
        <v>0.37397934525178822</v>
      </c>
      <c r="X129" s="299"/>
      <c r="Y129" s="299"/>
      <c r="Z129" s="299"/>
      <c r="AA129" s="299"/>
      <c r="AB129" s="299"/>
      <c r="AC129" s="299"/>
      <c r="AD129" s="302">
        <f>SUM(AD125:AD127)</f>
        <v>0.38321547499938302</v>
      </c>
      <c r="AE129" s="303"/>
      <c r="AF129" s="284">
        <f>SUM(AF125:AF127)</f>
        <v>0.40340393142657821</v>
      </c>
      <c r="AG129" s="300"/>
      <c r="AH129" s="300"/>
      <c r="AI129" s="300"/>
      <c r="AJ129" s="300"/>
      <c r="AK129" s="300"/>
      <c r="AL129" s="300"/>
      <c r="AM129" s="300"/>
      <c r="AN129" s="301"/>
      <c r="AO129" s="301"/>
      <c r="AP129" s="301"/>
      <c r="AQ129" s="301"/>
      <c r="AR129" s="301"/>
      <c r="AS129" s="301"/>
      <c r="AT129" s="301"/>
      <c r="AU129" s="301"/>
      <c r="AV129" s="301"/>
      <c r="AW129" s="301"/>
      <c r="AX129" s="301"/>
      <c r="AY129" s="301"/>
      <c r="AZ129" s="301"/>
      <c r="BA129" s="301"/>
      <c r="BB129" s="301"/>
      <c r="BC129" s="301"/>
      <c r="BD129" s="301"/>
      <c r="BE129" s="301"/>
      <c r="BF129" s="301"/>
      <c r="BG129" s="301"/>
      <c r="BH129" s="301"/>
      <c r="BI129" s="301"/>
      <c r="BJ129" s="301"/>
      <c r="BK129" s="301"/>
      <c r="BL129" s="301"/>
      <c r="BM129" s="301"/>
      <c r="BN129" s="301"/>
      <c r="BO129" s="301"/>
      <c r="BP129" s="301"/>
      <c r="BQ129" s="301"/>
      <c r="BR129" s="301"/>
      <c r="BS129" s="301"/>
      <c r="BT129" s="301"/>
      <c r="BU129" s="300"/>
      <c r="BV129" s="300"/>
      <c r="BW129" s="300"/>
      <c r="BX129" s="300"/>
      <c r="BY129" s="300"/>
      <c r="BZ129" s="300"/>
      <c r="CA129" s="300"/>
      <c r="CB129" s="300"/>
      <c r="CC129" s="300"/>
      <c r="CD129" s="300"/>
      <c r="CE129" s="300"/>
      <c r="CF129" s="300"/>
      <c r="CG129" s="300"/>
      <c r="CH129" s="300"/>
      <c r="CI129" s="300"/>
      <c r="CJ129" s="300"/>
      <c r="CK129" s="300"/>
      <c r="CL129" s="300"/>
      <c r="CM129" s="300"/>
    </row>
    <row r="130" spans="1:91" s="20" customFormat="1" ht="13.2" x14ac:dyDescent="0.3">
      <c r="A130" s="69"/>
      <c r="D130" s="70"/>
      <c r="E130" s="71"/>
      <c r="F130" s="71"/>
      <c r="G130" s="71"/>
      <c r="H130" s="72"/>
      <c r="I130" s="7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2"/>
      <c r="AH130" s="2"/>
      <c r="AI130" s="2"/>
      <c r="AJ130" s="2"/>
      <c r="AK130" s="2"/>
      <c r="AL130" s="2"/>
      <c r="AM130" s="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2"/>
      <c r="AX130" s="212"/>
      <c r="AY130" s="212"/>
      <c r="AZ130" s="212"/>
      <c r="BA130" s="212"/>
      <c r="BB130" s="212"/>
      <c r="BC130" s="212"/>
      <c r="BD130" s="212"/>
      <c r="BE130" s="212"/>
      <c r="BF130" s="212"/>
      <c r="BG130" s="212"/>
      <c r="BH130" s="212"/>
      <c r="BI130" s="212"/>
      <c r="BJ130" s="212"/>
      <c r="BK130" s="212"/>
      <c r="BL130" s="212"/>
      <c r="BM130" s="212"/>
      <c r="BN130" s="212"/>
      <c r="BO130" s="212"/>
      <c r="BP130" s="212"/>
      <c r="BQ130" s="212"/>
      <c r="BR130" s="212"/>
      <c r="BS130" s="212"/>
      <c r="BT130" s="21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1:91" s="311" customFormat="1" ht="13.2" x14ac:dyDescent="0.3">
      <c r="A131" s="310"/>
      <c r="D131" s="312"/>
      <c r="E131" s="313"/>
      <c r="F131" s="313"/>
      <c r="G131" s="313"/>
      <c r="H131" s="313"/>
      <c r="W131" s="314"/>
      <c r="X131" s="314"/>
      <c r="Y131" s="314"/>
      <c r="Z131" s="314"/>
      <c r="AA131" s="314"/>
      <c r="AB131" s="314"/>
      <c r="AC131" s="314"/>
      <c r="AD131" s="314"/>
      <c r="AE131" s="314"/>
      <c r="AF131" s="314"/>
      <c r="AG131" s="314"/>
      <c r="AH131" s="314"/>
      <c r="AI131" s="314"/>
      <c r="AJ131" s="314"/>
      <c r="AK131" s="314"/>
      <c r="AL131" s="314"/>
      <c r="AM131" s="314"/>
      <c r="AN131" s="315"/>
      <c r="AO131" s="315"/>
      <c r="AP131" s="315"/>
      <c r="AQ131" s="315"/>
      <c r="AR131" s="315"/>
      <c r="AS131" s="315"/>
      <c r="AT131" s="315"/>
      <c r="AU131" s="315"/>
      <c r="AV131" s="315"/>
      <c r="AW131" s="315"/>
      <c r="AX131" s="315"/>
      <c r="AY131" s="315"/>
      <c r="AZ131" s="315"/>
      <c r="BA131" s="315"/>
      <c r="BB131" s="315"/>
      <c r="BC131" s="315"/>
      <c r="BD131" s="315"/>
      <c r="BE131" s="315"/>
      <c r="BF131" s="315"/>
      <c r="BG131" s="315"/>
      <c r="BH131" s="315"/>
      <c r="BI131" s="315"/>
      <c r="BJ131" s="315"/>
      <c r="BK131" s="315"/>
      <c r="BL131" s="315"/>
      <c r="BM131" s="315"/>
      <c r="BN131" s="315"/>
      <c r="BO131" s="315"/>
      <c r="BP131" s="315"/>
      <c r="BQ131" s="315"/>
      <c r="BR131" s="315"/>
      <c r="BS131" s="315"/>
      <c r="BT131" s="315"/>
      <c r="BU131" s="314"/>
      <c r="BV131" s="314"/>
      <c r="BW131" s="314"/>
      <c r="BX131" s="314"/>
      <c r="BY131" s="314"/>
      <c r="BZ131" s="314"/>
      <c r="CA131" s="314"/>
      <c r="CB131" s="314"/>
      <c r="CC131" s="314"/>
      <c r="CD131" s="314"/>
      <c r="CE131" s="314"/>
      <c r="CF131" s="314"/>
      <c r="CG131" s="314"/>
      <c r="CH131" s="314"/>
      <c r="CI131" s="314"/>
      <c r="CJ131" s="314"/>
      <c r="CK131" s="314"/>
      <c r="CL131" s="314"/>
      <c r="CM131" s="314"/>
    </row>
    <row r="132" spans="1:91" s="317" customFormat="1" ht="13.2" x14ac:dyDescent="0.3">
      <c r="A132" s="316"/>
      <c r="B132" s="317">
        <f t="shared" ref="B132:J132" si="57">SUM(B82-C82)/C82</f>
        <v>-8.8551720841585788E-2</v>
      </c>
      <c r="C132" s="317">
        <f t="shared" si="57"/>
        <v>-6.6105480321185508E-3</v>
      </c>
      <c r="D132" s="318">
        <f t="shared" si="57"/>
        <v>-6.0473095342315122E-3</v>
      </c>
      <c r="E132" s="319">
        <f t="shared" si="57"/>
        <v>-1.9753726087062121E-2</v>
      </c>
      <c r="F132" s="319">
        <f t="shared" si="57"/>
        <v>1.1028204996095263E-3</v>
      </c>
      <c r="G132" s="319">
        <f t="shared" si="57"/>
        <v>6.2548286772991887E-2</v>
      </c>
      <c r="H132" s="319">
        <f t="shared" si="57"/>
        <v>-2.404961083946415E-2</v>
      </c>
      <c r="I132" s="317">
        <f t="shared" si="57"/>
        <v>-4.2842572508008561E-2</v>
      </c>
      <c r="J132" s="317">
        <f t="shared" si="57"/>
        <v>-0.15425130471251616</v>
      </c>
      <c r="W132" s="320"/>
      <c r="X132" s="320"/>
      <c r="Y132" s="320"/>
      <c r="Z132" s="320"/>
      <c r="AA132" s="320"/>
      <c r="AB132" s="320"/>
      <c r="AC132" s="320"/>
      <c r="AD132" s="320"/>
      <c r="AE132" s="320"/>
      <c r="AF132" s="320"/>
      <c r="AG132" s="320"/>
      <c r="AH132" s="320"/>
      <c r="AI132" s="320"/>
      <c r="AJ132" s="320"/>
      <c r="AK132" s="320"/>
      <c r="AL132" s="320"/>
      <c r="AM132" s="320"/>
      <c r="AN132" s="321"/>
      <c r="AO132" s="321"/>
      <c r="AP132" s="321"/>
      <c r="AQ132" s="321"/>
      <c r="AR132" s="321"/>
      <c r="AS132" s="321"/>
      <c r="AT132" s="321"/>
      <c r="AU132" s="321"/>
      <c r="AV132" s="321"/>
      <c r="AW132" s="321"/>
      <c r="AX132" s="321"/>
      <c r="AY132" s="321"/>
      <c r="AZ132" s="321"/>
      <c r="BA132" s="321"/>
      <c r="BB132" s="321"/>
      <c r="BC132" s="321"/>
      <c r="BD132" s="321"/>
      <c r="BE132" s="321"/>
      <c r="BF132" s="321"/>
      <c r="BG132" s="321"/>
      <c r="BH132" s="321"/>
      <c r="BI132" s="321"/>
      <c r="BJ132" s="321"/>
      <c r="BK132" s="321"/>
      <c r="BL132" s="321"/>
      <c r="BM132" s="321"/>
      <c r="BN132" s="321"/>
      <c r="BO132" s="321"/>
      <c r="BP132" s="321"/>
      <c r="BQ132" s="321"/>
      <c r="BR132" s="321"/>
      <c r="BS132" s="321"/>
      <c r="BT132" s="321"/>
      <c r="BU132" s="320"/>
      <c r="BV132" s="320"/>
      <c r="BW132" s="320"/>
      <c r="BX132" s="320"/>
      <c r="BY132" s="320"/>
      <c r="BZ132" s="320"/>
      <c r="CA132" s="320"/>
      <c r="CB132" s="320"/>
      <c r="CC132" s="320"/>
      <c r="CD132" s="320"/>
      <c r="CE132" s="320"/>
      <c r="CF132" s="320"/>
      <c r="CG132" s="320"/>
      <c r="CH132" s="320"/>
      <c r="CI132" s="320"/>
      <c r="CJ132" s="320"/>
      <c r="CK132" s="320"/>
      <c r="CL132" s="320"/>
      <c r="CM132" s="320"/>
    </row>
    <row r="133" spans="1:91" s="20" customFormat="1" ht="13.2" x14ac:dyDescent="0.3">
      <c r="A133" s="69"/>
      <c r="D133" s="70"/>
      <c r="E133" s="71"/>
      <c r="F133" s="71"/>
      <c r="G133" s="71"/>
      <c r="H133" s="72"/>
      <c r="I133" s="7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30"/>
      <c r="AI133" s="30"/>
      <c r="AJ133" s="2"/>
      <c r="AK133" s="2"/>
      <c r="AL133" s="2"/>
      <c r="AM133" s="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2"/>
      <c r="AX133" s="212"/>
      <c r="AY133" s="212"/>
      <c r="AZ133" s="212"/>
      <c r="BA133" s="212"/>
      <c r="BB133" s="212"/>
      <c r="BC133" s="212"/>
      <c r="BD133" s="212"/>
      <c r="BE133" s="212"/>
      <c r="BF133" s="212"/>
      <c r="BG133" s="212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/>
      <c r="BS133" s="212"/>
      <c r="BT133" s="21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1:91" s="20" customFormat="1" ht="13.2" x14ac:dyDescent="0.3">
      <c r="A134" s="69"/>
      <c r="D134" s="70"/>
      <c r="E134" s="71"/>
      <c r="F134" s="71"/>
      <c r="G134" s="71"/>
      <c r="H134" s="72"/>
      <c r="I134" s="7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12"/>
      <c r="AO134" s="212"/>
      <c r="AP134" s="212"/>
      <c r="AQ134" s="212"/>
      <c r="AR134" s="212"/>
      <c r="AS134" s="212"/>
      <c r="AT134" s="212"/>
      <c r="AU134" s="212"/>
      <c r="AV134" s="212"/>
      <c r="AW134" s="212"/>
      <c r="AX134" s="212"/>
      <c r="AY134" s="212"/>
      <c r="AZ134" s="212"/>
      <c r="BA134" s="212"/>
      <c r="BB134" s="212"/>
      <c r="BC134" s="212"/>
      <c r="BD134" s="212"/>
      <c r="BE134" s="212"/>
      <c r="BF134" s="212"/>
      <c r="BG134" s="212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  <c r="BR134" s="212"/>
      <c r="BS134" s="212"/>
      <c r="BT134" s="21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1:91" s="20" customFormat="1" ht="13.2" x14ac:dyDescent="0.3">
      <c r="A135" s="69"/>
      <c r="D135" s="70"/>
      <c r="E135" s="71"/>
      <c r="F135" s="71"/>
      <c r="G135" s="71"/>
      <c r="H135" s="71"/>
      <c r="I135" s="7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53"/>
      <c r="AH135" s="60"/>
      <c r="AI135" s="60"/>
      <c r="AJ135" s="2"/>
      <c r="AK135" s="2"/>
      <c r="AL135" s="2"/>
      <c r="AM135" s="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2"/>
      <c r="AX135" s="212"/>
      <c r="AY135" s="212"/>
      <c r="AZ135" s="212"/>
      <c r="BA135" s="212"/>
      <c r="BB135" s="212"/>
      <c r="BC135" s="212"/>
      <c r="BD135" s="212"/>
      <c r="BE135" s="212"/>
      <c r="BF135" s="212"/>
      <c r="BG135" s="212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/>
      <c r="BS135" s="212"/>
      <c r="BT135" s="21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1:91" s="20" customFormat="1" ht="13.2" x14ac:dyDescent="0.3">
      <c r="A136" s="69"/>
      <c r="D136" s="325">
        <v>120603</v>
      </c>
      <c r="E136" s="71"/>
      <c r="F136" s="71"/>
      <c r="G136" s="71"/>
      <c r="H136" s="71"/>
      <c r="I136" s="7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6"/>
      <c r="AI136" s="16"/>
      <c r="AJ136" s="2"/>
      <c r="AK136" s="2"/>
      <c r="AL136" s="2"/>
      <c r="AM136" s="2"/>
      <c r="AN136" s="212"/>
      <c r="AO136" s="212"/>
      <c r="AP136" s="212"/>
      <c r="AQ136" s="212"/>
      <c r="AR136" s="212"/>
      <c r="AS136" s="212"/>
      <c r="AT136" s="212"/>
      <c r="AU136" s="212"/>
      <c r="AV136" s="212"/>
      <c r="AW136" s="212"/>
      <c r="AX136" s="212"/>
      <c r="AY136" s="212"/>
      <c r="AZ136" s="212"/>
      <c r="BA136" s="212"/>
      <c r="BB136" s="212"/>
      <c r="BC136" s="212"/>
      <c r="BD136" s="212"/>
      <c r="BE136" s="212"/>
      <c r="BF136" s="212"/>
      <c r="BG136" s="212"/>
      <c r="BH136" s="212"/>
      <c r="BI136" s="212"/>
      <c r="BJ136" s="212"/>
      <c r="BK136" s="212"/>
      <c r="BL136" s="212"/>
      <c r="BM136" s="212"/>
      <c r="BN136" s="212"/>
      <c r="BO136" s="212"/>
      <c r="BP136" s="212"/>
      <c r="BQ136" s="212"/>
      <c r="BR136" s="212"/>
      <c r="BS136" s="212"/>
      <c r="BT136" s="21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1:91" s="20" customFormat="1" ht="13.2" x14ac:dyDescent="0.3">
      <c r="A137" s="69"/>
      <c r="D137" s="325"/>
      <c r="E137" s="71"/>
      <c r="F137" s="71"/>
      <c r="G137" s="71"/>
      <c r="H137" s="71"/>
      <c r="I137" s="7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30"/>
      <c r="AI137" s="30"/>
      <c r="AJ137" s="2"/>
      <c r="AK137" s="2"/>
      <c r="AL137" s="2"/>
      <c r="AM137" s="2"/>
      <c r="AN137" s="212"/>
      <c r="AO137" s="212"/>
      <c r="AP137" s="212"/>
      <c r="AQ137" s="212"/>
      <c r="AR137" s="212"/>
      <c r="AS137" s="212"/>
      <c r="AT137" s="212"/>
      <c r="AU137" s="212"/>
      <c r="AV137" s="212"/>
      <c r="AW137" s="212"/>
      <c r="AX137" s="212"/>
      <c r="AY137" s="212"/>
      <c r="AZ137" s="212"/>
      <c r="BA137" s="212"/>
      <c r="BB137" s="212"/>
      <c r="BC137" s="212"/>
      <c r="BD137" s="212"/>
      <c r="BE137" s="212"/>
      <c r="BF137" s="212"/>
      <c r="BG137" s="212"/>
      <c r="BH137" s="212"/>
      <c r="BI137" s="212"/>
      <c r="BJ137" s="212"/>
      <c r="BK137" s="212"/>
      <c r="BL137" s="212"/>
      <c r="BM137" s="212"/>
      <c r="BN137" s="212"/>
      <c r="BO137" s="212"/>
      <c r="BP137" s="212"/>
      <c r="BQ137" s="212"/>
      <c r="BR137" s="212"/>
      <c r="BS137" s="212"/>
      <c r="BT137" s="21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1:91" s="20" customFormat="1" ht="13.2" x14ac:dyDescent="0.3">
      <c r="A138" s="69"/>
      <c r="D138" s="70"/>
      <c r="E138" s="71"/>
      <c r="F138" s="71"/>
      <c r="G138" s="71"/>
      <c r="H138" s="71"/>
      <c r="I138" s="7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2"/>
      <c r="AH138" s="2"/>
      <c r="AI138" s="2"/>
      <c r="AJ138" s="2"/>
      <c r="AK138" s="2"/>
      <c r="AL138" s="2"/>
      <c r="AM138" s="2"/>
      <c r="AN138" s="212"/>
      <c r="AO138" s="212"/>
      <c r="AP138" s="212"/>
      <c r="AQ138" s="212"/>
      <c r="AR138" s="212"/>
      <c r="AS138" s="212"/>
      <c r="AT138" s="212"/>
      <c r="AU138" s="212"/>
      <c r="AV138" s="212"/>
      <c r="AW138" s="212"/>
      <c r="AX138" s="212"/>
      <c r="AY138" s="212"/>
      <c r="AZ138" s="212"/>
      <c r="BA138" s="212"/>
      <c r="BB138" s="212"/>
      <c r="BC138" s="212"/>
      <c r="BD138" s="212"/>
      <c r="BE138" s="212"/>
      <c r="BF138" s="212"/>
      <c r="BG138" s="212"/>
      <c r="BH138" s="212"/>
      <c r="BI138" s="212"/>
      <c r="BJ138" s="212"/>
      <c r="BK138" s="212"/>
      <c r="BL138" s="212"/>
      <c r="BM138" s="212"/>
      <c r="BN138" s="212"/>
      <c r="BO138" s="212"/>
      <c r="BP138" s="212"/>
      <c r="BQ138" s="212"/>
      <c r="BR138" s="212"/>
      <c r="BS138" s="212"/>
      <c r="BT138" s="21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1:91" s="20" customFormat="1" ht="13.2" x14ac:dyDescent="0.3">
      <c r="A139" s="69"/>
      <c r="D139" s="70"/>
      <c r="E139" s="71"/>
      <c r="F139" s="71"/>
      <c r="G139" s="71"/>
      <c r="H139" s="71"/>
      <c r="I139" s="7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12"/>
      <c r="AO139" s="212"/>
      <c r="AP139" s="212"/>
      <c r="AQ139" s="212"/>
      <c r="AR139" s="212"/>
      <c r="AS139" s="212"/>
      <c r="AT139" s="212"/>
      <c r="AU139" s="212"/>
      <c r="AV139" s="212"/>
      <c r="AW139" s="212"/>
      <c r="AX139" s="212"/>
      <c r="AY139" s="212"/>
      <c r="AZ139" s="212"/>
      <c r="BA139" s="212"/>
      <c r="BB139" s="212"/>
      <c r="BC139" s="212"/>
      <c r="BD139" s="212"/>
      <c r="BE139" s="212"/>
      <c r="BF139" s="212"/>
      <c r="BG139" s="212"/>
      <c r="BH139" s="212"/>
      <c r="BI139" s="212"/>
      <c r="BJ139" s="212"/>
      <c r="BK139" s="212"/>
      <c r="BL139" s="212"/>
      <c r="BM139" s="212"/>
      <c r="BN139" s="212"/>
      <c r="BO139" s="212"/>
      <c r="BP139" s="212"/>
      <c r="BQ139" s="212"/>
      <c r="BR139" s="212"/>
      <c r="BS139" s="212"/>
      <c r="BT139" s="21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s="20" customFormat="1" ht="13.2" x14ac:dyDescent="0.3">
      <c r="A140" s="69"/>
      <c r="B140" s="70"/>
      <c r="C140" s="70"/>
      <c r="D140" s="70"/>
      <c r="E140" s="71"/>
      <c r="F140" s="71"/>
      <c r="G140" s="71"/>
      <c r="H140" s="71"/>
      <c r="I140" s="7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12"/>
      <c r="AO140" s="212"/>
      <c r="AP140" s="212"/>
      <c r="AQ140" s="212"/>
      <c r="AR140" s="212"/>
      <c r="AS140" s="212"/>
      <c r="AT140" s="212"/>
      <c r="AU140" s="212"/>
      <c r="AV140" s="212"/>
      <c r="AW140" s="212"/>
      <c r="AX140" s="212"/>
      <c r="AY140" s="212"/>
      <c r="AZ140" s="212"/>
      <c r="BA140" s="212"/>
      <c r="BB140" s="212"/>
      <c r="BC140" s="212"/>
      <c r="BD140" s="212"/>
      <c r="BE140" s="212"/>
      <c r="BF140" s="212"/>
      <c r="BG140" s="212"/>
      <c r="BH140" s="212"/>
      <c r="BI140" s="212"/>
      <c r="BJ140" s="212"/>
      <c r="BK140" s="212"/>
      <c r="BL140" s="212"/>
      <c r="BM140" s="212"/>
      <c r="BN140" s="212"/>
      <c r="BO140" s="212"/>
      <c r="BP140" s="212"/>
      <c r="BQ140" s="212"/>
      <c r="BR140" s="212"/>
      <c r="BS140" s="212"/>
      <c r="BT140" s="21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1:91" s="20" customFormat="1" ht="13.2" x14ac:dyDescent="0.3">
      <c r="A141" s="69"/>
      <c r="B141" s="70"/>
      <c r="C141" s="70"/>
      <c r="D141" s="70"/>
      <c r="E141" s="71"/>
      <c r="F141" s="71"/>
      <c r="G141" s="71"/>
      <c r="H141" s="71"/>
      <c r="I141" s="7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12"/>
      <c r="AO141" s="212"/>
      <c r="AP141" s="212"/>
      <c r="AQ141" s="212"/>
      <c r="AR141" s="212"/>
      <c r="AS141" s="212"/>
      <c r="AT141" s="212"/>
      <c r="AU141" s="212"/>
      <c r="AV141" s="212"/>
      <c r="AW141" s="212"/>
      <c r="AX141" s="212"/>
      <c r="AY141" s="212"/>
      <c r="AZ141" s="212"/>
      <c r="BA141" s="212"/>
      <c r="BB141" s="212"/>
      <c r="BC141" s="212"/>
      <c r="BD141" s="212"/>
      <c r="BE141" s="212"/>
      <c r="BF141" s="212"/>
      <c r="BG141" s="212"/>
      <c r="BH141" s="212"/>
      <c r="BI141" s="212"/>
      <c r="BJ141" s="212"/>
      <c r="BK141" s="212"/>
      <c r="BL141" s="212"/>
      <c r="BM141" s="212"/>
      <c r="BN141" s="212"/>
      <c r="BO141" s="212"/>
      <c r="BP141" s="212"/>
      <c r="BQ141" s="212"/>
      <c r="BR141" s="212"/>
      <c r="BS141" s="212"/>
      <c r="BT141" s="21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1:91" s="20" customFormat="1" ht="13.2" x14ac:dyDescent="0.3">
      <c r="A142" s="69"/>
      <c r="B142" s="70"/>
      <c r="C142" s="70"/>
      <c r="D142" s="70"/>
      <c r="E142" s="71"/>
      <c r="F142" s="71"/>
      <c r="G142" s="71"/>
      <c r="H142" s="71"/>
      <c r="I142" s="7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12"/>
      <c r="AO142" s="212"/>
      <c r="AP142" s="212"/>
      <c r="AQ142" s="212"/>
      <c r="AR142" s="212"/>
      <c r="AS142" s="212"/>
      <c r="AT142" s="212"/>
      <c r="AU142" s="212"/>
      <c r="AV142" s="212"/>
      <c r="AW142" s="212"/>
      <c r="AX142" s="212"/>
      <c r="AY142" s="212"/>
      <c r="AZ142" s="212"/>
      <c r="BA142" s="212"/>
      <c r="BB142" s="212"/>
      <c r="BC142" s="212"/>
      <c r="BD142" s="212"/>
      <c r="BE142" s="212"/>
      <c r="BF142" s="212"/>
      <c r="BG142" s="212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  <c r="BR142" s="212"/>
      <c r="BS142" s="212"/>
      <c r="BT142" s="21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1:91" s="20" customFormat="1" ht="13.2" x14ac:dyDescent="0.3">
      <c r="A143" s="69"/>
      <c r="B143" s="70"/>
      <c r="C143" s="70"/>
      <c r="D143" s="70"/>
      <c r="E143" s="71"/>
      <c r="F143" s="71"/>
      <c r="G143" s="71"/>
      <c r="H143" s="71"/>
      <c r="I143" s="7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  <c r="BR143" s="212"/>
      <c r="BS143" s="212"/>
      <c r="BT143" s="21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1:91" s="20" customFormat="1" ht="13.2" x14ac:dyDescent="0.3">
      <c r="A144" s="69"/>
      <c r="B144" s="70"/>
      <c r="C144" s="70"/>
      <c r="D144" s="70"/>
      <c r="E144" s="71"/>
      <c r="F144" s="71"/>
      <c r="G144" s="71"/>
      <c r="H144" s="71"/>
      <c r="I144" s="7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/>
      <c r="BS144" s="212"/>
      <c r="BT144" s="21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1:91" s="20" customFormat="1" ht="13.2" x14ac:dyDescent="0.3">
      <c r="A145" s="69"/>
      <c r="B145" s="70"/>
      <c r="C145" s="70"/>
      <c r="D145" s="70"/>
      <c r="E145" s="71"/>
      <c r="F145" s="71"/>
      <c r="G145" s="71"/>
      <c r="H145" s="71"/>
      <c r="I145" s="7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0"/>
      <c r="AH145" s="2"/>
      <c r="AI145" s="2"/>
      <c r="AJ145" s="2"/>
      <c r="AK145" s="2"/>
      <c r="AL145" s="2"/>
      <c r="AM145" s="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2"/>
      <c r="BT145" s="21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1:91" s="20" customFormat="1" ht="13.2" x14ac:dyDescent="0.3">
      <c r="A146" s="69"/>
      <c r="B146" s="70"/>
      <c r="C146" s="70"/>
      <c r="D146" s="70"/>
      <c r="E146" s="71"/>
      <c r="F146" s="71"/>
      <c r="G146" s="71"/>
      <c r="H146" s="71"/>
      <c r="I146" s="7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12"/>
      <c r="AO146" s="212"/>
      <c r="AP146" s="212"/>
      <c r="AQ146" s="212"/>
      <c r="AR146" s="212"/>
      <c r="AS146" s="212"/>
      <c r="AT146" s="212"/>
      <c r="AU146" s="212"/>
      <c r="AV146" s="212"/>
      <c r="AW146" s="212"/>
      <c r="AX146" s="212"/>
      <c r="AY146" s="212"/>
      <c r="AZ146" s="212"/>
      <c r="BA146" s="212"/>
      <c r="BB146" s="212"/>
      <c r="BC146" s="212"/>
      <c r="BD146" s="212"/>
      <c r="BE146" s="212"/>
      <c r="BF146" s="212"/>
      <c r="BG146" s="212"/>
      <c r="BH146" s="212"/>
      <c r="BI146" s="212"/>
      <c r="BJ146" s="212"/>
      <c r="BK146" s="212"/>
      <c r="BL146" s="212"/>
      <c r="BM146" s="212"/>
      <c r="BN146" s="212"/>
      <c r="BO146" s="212"/>
      <c r="BP146" s="212"/>
      <c r="BQ146" s="212"/>
      <c r="BR146" s="212"/>
      <c r="BS146" s="212"/>
      <c r="BT146" s="21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1:91" s="20" customFormat="1" ht="13.2" x14ac:dyDescent="0.3">
      <c r="A147" s="69"/>
      <c r="B147" s="70"/>
      <c r="C147" s="70"/>
      <c r="D147" s="70"/>
      <c r="E147" s="71"/>
      <c r="F147" s="71"/>
      <c r="G147" s="71"/>
      <c r="H147" s="71"/>
      <c r="I147" s="7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60"/>
      <c r="AH147" s="2"/>
      <c r="AI147" s="2"/>
      <c r="AJ147" s="2"/>
      <c r="AK147" s="2"/>
      <c r="AL147" s="2"/>
      <c r="AM147" s="2"/>
      <c r="AN147" s="212"/>
      <c r="AO147" s="212"/>
      <c r="AP147" s="212"/>
      <c r="AQ147" s="212"/>
      <c r="AR147" s="212"/>
      <c r="AS147" s="212"/>
      <c r="AT147" s="212"/>
      <c r="AU147" s="212"/>
      <c r="AV147" s="212"/>
      <c r="AW147" s="212"/>
      <c r="AX147" s="212"/>
      <c r="AY147" s="212"/>
      <c r="AZ147" s="212"/>
      <c r="BA147" s="212"/>
      <c r="BB147" s="212"/>
      <c r="BC147" s="212"/>
      <c r="BD147" s="212"/>
      <c r="BE147" s="212"/>
      <c r="BF147" s="212"/>
      <c r="BG147" s="212"/>
      <c r="BH147" s="212"/>
      <c r="BI147" s="212"/>
      <c r="BJ147" s="212"/>
      <c r="BK147" s="212"/>
      <c r="BL147" s="212"/>
      <c r="BM147" s="212"/>
      <c r="BN147" s="212"/>
      <c r="BO147" s="212"/>
      <c r="BP147" s="212"/>
      <c r="BQ147" s="212"/>
      <c r="BR147" s="212"/>
      <c r="BS147" s="212"/>
      <c r="BT147" s="21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s="20" customFormat="1" ht="13.2" x14ac:dyDescent="0.3">
      <c r="A148" s="69"/>
      <c r="B148" s="70"/>
      <c r="C148" s="70"/>
      <c r="D148" s="70"/>
      <c r="E148" s="71"/>
      <c r="F148" s="71"/>
      <c r="G148" s="71"/>
      <c r="H148" s="71"/>
      <c r="I148" s="73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6"/>
      <c r="AH148" s="2"/>
      <c r="AI148" s="2"/>
      <c r="AJ148" s="2"/>
      <c r="AK148" s="2"/>
      <c r="AL148" s="2"/>
      <c r="AM148" s="2"/>
      <c r="AN148" s="212"/>
      <c r="AO148" s="212"/>
      <c r="AP148" s="212"/>
      <c r="AQ148" s="212"/>
      <c r="AR148" s="212"/>
      <c r="AS148" s="212"/>
      <c r="AT148" s="212"/>
      <c r="AU148" s="212"/>
      <c r="AV148" s="212"/>
      <c r="AW148" s="212"/>
      <c r="AX148" s="212"/>
      <c r="AY148" s="212"/>
      <c r="AZ148" s="212"/>
      <c r="BA148" s="212"/>
      <c r="BB148" s="212"/>
      <c r="BC148" s="212"/>
      <c r="BD148" s="212"/>
      <c r="BE148" s="212"/>
      <c r="BF148" s="212"/>
      <c r="BG148" s="212"/>
      <c r="BH148" s="212"/>
      <c r="BI148" s="212"/>
      <c r="BJ148" s="212"/>
      <c r="BK148" s="212"/>
      <c r="BL148" s="212"/>
      <c r="BM148" s="212"/>
      <c r="BN148" s="212"/>
      <c r="BO148" s="212"/>
      <c r="BP148" s="212"/>
      <c r="BQ148" s="212"/>
      <c r="BR148" s="212"/>
      <c r="BS148" s="212"/>
      <c r="BT148" s="21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1:91" s="20" customFormat="1" ht="13.2" x14ac:dyDescent="0.3">
      <c r="A149" s="69"/>
      <c r="B149" s="70"/>
      <c r="C149" s="70"/>
      <c r="D149" s="70"/>
      <c r="E149" s="71"/>
      <c r="F149" s="71"/>
      <c r="G149" s="71"/>
      <c r="H149" s="71"/>
      <c r="I149" s="7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0"/>
      <c r="AH149" s="2"/>
      <c r="AI149" s="2"/>
      <c r="AJ149" s="2"/>
      <c r="AK149" s="2"/>
      <c r="AL149" s="2"/>
      <c r="AM149" s="2"/>
      <c r="AN149" s="212"/>
      <c r="AO149" s="212"/>
      <c r="AP149" s="212"/>
      <c r="AQ149" s="212"/>
      <c r="AR149" s="212"/>
      <c r="AS149" s="212"/>
      <c r="AT149" s="212"/>
      <c r="AU149" s="212"/>
      <c r="AV149" s="212"/>
      <c r="AW149" s="212"/>
      <c r="AX149" s="212"/>
      <c r="AY149" s="212"/>
      <c r="AZ149" s="212"/>
      <c r="BA149" s="212"/>
      <c r="BB149" s="212"/>
      <c r="BC149" s="212"/>
      <c r="BD149" s="212"/>
      <c r="BE149" s="212"/>
      <c r="BF149" s="212"/>
      <c r="BG149" s="212"/>
      <c r="BH149" s="212"/>
      <c r="BI149" s="212"/>
      <c r="BJ149" s="212"/>
      <c r="BK149" s="212"/>
      <c r="BL149" s="212"/>
      <c r="BM149" s="212"/>
      <c r="BN149" s="212"/>
      <c r="BO149" s="212"/>
      <c r="BP149" s="212"/>
      <c r="BQ149" s="212"/>
      <c r="BR149" s="212"/>
      <c r="BS149" s="212"/>
      <c r="BT149" s="21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1:91" s="20" customFormat="1" ht="13.2" x14ac:dyDescent="0.3">
      <c r="A150" s="69"/>
      <c r="B150" s="70"/>
      <c r="C150" s="70"/>
      <c r="D150" s="70"/>
      <c r="E150" s="71"/>
      <c r="F150" s="71"/>
      <c r="G150" s="71"/>
      <c r="H150" s="71"/>
      <c r="I150" s="73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2"/>
      <c r="AH150" s="2"/>
      <c r="AI150" s="2"/>
      <c r="AJ150" s="2"/>
      <c r="AK150" s="2"/>
      <c r="AL150" s="2"/>
      <c r="AM150" s="2"/>
      <c r="AN150" s="212"/>
      <c r="AO150" s="212"/>
      <c r="AP150" s="212"/>
      <c r="AQ150" s="212"/>
      <c r="AR150" s="212"/>
      <c r="AS150" s="212"/>
      <c r="AT150" s="212"/>
      <c r="AU150" s="212"/>
      <c r="AV150" s="212"/>
      <c r="AW150" s="212"/>
      <c r="AX150" s="212"/>
      <c r="AY150" s="212"/>
      <c r="AZ150" s="212"/>
      <c r="BA150" s="212"/>
      <c r="BB150" s="212"/>
      <c r="BC150" s="212"/>
      <c r="BD150" s="212"/>
      <c r="BE150" s="212"/>
      <c r="BF150" s="212"/>
      <c r="BG150" s="212"/>
      <c r="BH150" s="212"/>
      <c r="BI150" s="212"/>
      <c r="BJ150" s="212"/>
      <c r="BK150" s="212"/>
      <c r="BL150" s="212"/>
      <c r="BM150" s="212"/>
      <c r="BN150" s="212"/>
      <c r="BO150" s="212"/>
      <c r="BP150" s="212"/>
      <c r="BQ150" s="212"/>
      <c r="BR150" s="212"/>
      <c r="BS150" s="212"/>
      <c r="BT150" s="21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1:91" s="20" customFormat="1" ht="13.2" x14ac:dyDescent="0.3">
      <c r="A151" s="69"/>
      <c r="B151" s="70"/>
      <c r="C151" s="70"/>
      <c r="D151" s="70"/>
      <c r="E151" s="71"/>
      <c r="F151" s="71"/>
      <c r="G151" s="71"/>
      <c r="H151" s="71"/>
      <c r="I151" s="73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"/>
      <c r="AH151" s="2"/>
      <c r="AI151" s="2"/>
      <c r="AJ151" s="2"/>
      <c r="AK151" s="2"/>
      <c r="AL151" s="2"/>
      <c r="AM151" s="2"/>
      <c r="AN151" s="212"/>
      <c r="AO151" s="212"/>
      <c r="AP151" s="212"/>
      <c r="AQ151" s="212"/>
      <c r="AR151" s="212"/>
      <c r="AS151" s="212"/>
      <c r="AT151" s="212"/>
      <c r="AU151" s="212"/>
      <c r="AV151" s="212"/>
      <c r="AW151" s="212"/>
      <c r="AX151" s="212"/>
      <c r="AY151" s="212"/>
      <c r="AZ151" s="212"/>
      <c r="BA151" s="212"/>
      <c r="BB151" s="212"/>
      <c r="BC151" s="212"/>
      <c r="BD151" s="212"/>
      <c r="BE151" s="212"/>
      <c r="BF151" s="212"/>
      <c r="BG151" s="212"/>
      <c r="BH151" s="212"/>
      <c r="BI151" s="212"/>
      <c r="BJ151" s="212"/>
      <c r="BK151" s="212"/>
      <c r="BL151" s="212"/>
      <c r="BM151" s="212"/>
      <c r="BN151" s="212"/>
      <c r="BO151" s="212"/>
      <c r="BP151" s="212"/>
      <c r="BQ151" s="212"/>
      <c r="BR151" s="212"/>
      <c r="BS151" s="212"/>
      <c r="BT151" s="21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1:91" s="20" customFormat="1" ht="13.2" x14ac:dyDescent="0.3">
      <c r="A152" s="69"/>
      <c r="B152" s="70"/>
      <c r="C152" s="70"/>
      <c r="D152" s="70"/>
      <c r="E152" s="71"/>
      <c r="F152" s="71"/>
      <c r="G152" s="71"/>
      <c r="H152" s="71"/>
      <c r="I152" s="73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2"/>
      <c r="AH152" s="2"/>
      <c r="AI152" s="2"/>
      <c r="AJ152" s="2"/>
      <c r="AK152" s="2"/>
      <c r="AL152" s="2"/>
      <c r="AM152" s="2"/>
      <c r="AN152" s="212"/>
      <c r="AO152" s="212"/>
      <c r="AP152" s="212"/>
      <c r="AQ152" s="212"/>
      <c r="AR152" s="212"/>
      <c r="AS152" s="212"/>
      <c r="AT152" s="212"/>
      <c r="AU152" s="212"/>
      <c r="AV152" s="212"/>
      <c r="AW152" s="212"/>
      <c r="AX152" s="212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2"/>
      <c r="BN152" s="212"/>
      <c r="BO152" s="212"/>
      <c r="BP152" s="212"/>
      <c r="BQ152" s="212"/>
      <c r="BR152" s="212"/>
      <c r="BS152" s="212"/>
      <c r="BT152" s="21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1:91" s="20" customFormat="1" ht="13.2" x14ac:dyDescent="0.3">
      <c r="A153" s="69"/>
      <c r="B153" s="70"/>
      <c r="C153" s="70"/>
      <c r="D153" s="70"/>
      <c r="E153" s="71"/>
      <c r="F153" s="71"/>
      <c r="G153" s="71"/>
      <c r="H153" s="71"/>
      <c r="I153" s="7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212"/>
      <c r="BQ153" s="212"/>
      <c r="BR153" s="212"/>
      <c r="BS153" s="212"/>
      <c r="BT153" s="21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1:91" s="20" customFormat="1" ht="13.2" x14ac:dyDescent="0.3">
      <c r="A154" s="69"/>
      <c r="B154" s="70"/>
      <c r="C154" s="70"/>
      <c r="D154" s="70"/>
      <c r="E154" s="71"/>
      <c r="F154" s="71"/>
      <c r="G154" s="71"/>
      <c r="H154" s="71"/>
      <c r="I154" s="7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12"/>
      <c r="AO154" s="212"/>
      <c r="AP154" s="212"/>
      <c r="AQ154" s="212"/>
      <c r="AR154" s="212"/>
      <c r="AS154" s="212"/>
      <c r="AT154" s="212"/>
      <c r="AU154" s="212"/>
      <c r="AV154" s="212"/>
      <c r="AW154" s="212"/>
      <c r="AX154" s="212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2"/>
      <c r="BN154" s="212"/>
      <c r="BO154" s="212"/>
      <c r="BP154" s="212"/>
      <c r="BQ154" s="212"/>
      <c r="BR154" s="212"/>
      <c r="BS154" s="212"/>
      <c r="BT154" s="21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1:91" s="20" customFormat="1" ht="13.2" x14ac:dyDescent="0.3">
      <c r="A155" s="69"/>
      <c r="B155" s="70"/>
      <c r="C155" s="70"/>
      <c r="D155" s="70"/>
      <c r="E155" s="71"/>
      <c r="F155" s="71"/>
      <c r="G155" s="71"/>
      <c r="H155" s="71"/>
      <c r="I155" s="7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12"/>
      <c r="AO155" s="212"/>
      <c r="AP155" s="212"/>
      <c r="AQ155" s="212"/>
      <c r="AR155" s="212"/>
      <c r="AS155" s="212"/>
      <c r="AT155" s="212"/>
      <c r="AU155" s="212"/>
      <c r="AV155" s="212"/>
      <c r="AW155" s="212"/>
      <c r="AX155" s="212"/>
      <c r="AY155" s="212"/>
      <c r="AZ155" s="212"/>
      <c r="BA155" s="212"/>
      <c r="BB155" s="212"/>
      <c r="BC155" s="212"/>
      <c r="BD155" s="212"/>
      <c r="BE155" s="212"/>
      <c r="BF155" s="212"/>
      <c r="BG155" s="212"/>
      <c r="BH155" s="212"/>
      <c r="BI155" s="212"/>
      <c r="BJ155" s="212"/>
      <c r="BK155" s="212"/>
      <c r="BL155" s="212"/>
      <c r="BM155" s="212"/>
      <c r="BN155" s="212"/>
      <c r="BO155" s="212"/>
      <c r="BP155" s="212"/>
      <c r="BQ155" s="212"/>
      <c r="BR155" s="212"/>
      <c r="BS155" s="212"/>
      <c r="BT155" s="21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1:91" s="20" customFormat="1" ht="13.2" x14ac:dyDescent="0.3">
      <c r="A156" s="69"/>
      <c r="B156" s="70"/>
      <c r="C156" s="70"/>
      <c r="D156" s="70"/>
      <c r="E156" s="71"/>
      <c r="F156" s="71"/>
      <c r="G156" s="71"/>
      <c r="H156" s="71"/>
      <c r="I156" s="7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12"/>
      <c r="AO156" s="212"/>
      <c r="AP156" s="212"/>
      <c r="AQ156" s="212"/>
      <c r="AR156" s="212"/>
      <c r="AS156" s="212"/>
      <c r="AT156" s="212"/>
      <c r="AU156" s="212"/>
      <c r="AV156" s="212"/>
      <c r="AW156" s="212"/>
      <c r="AX156" s="212"/>
      <c r="AY156" s="212"/>
      <c r="AZ156" s="212"/>
      <c r="BA156" s="212"/>
      <c r="BB156" s="212"/>
      <c r="BC156" s="212"/>
      <c r="BD156" s="212"/>
      <c r="BE156" s="212"/>
      <c r="BF156" s="212"/>
      <c r="BG156" s="212"/>
      <c r="BH156" s="212"/>
      <c r="BI156" s="212"/>
      <c r="BJ156" s="212"/>
      <c r="BK156" s="212"/>
      <c r="BL156" s="212"/>
      <c r="BM156" s="212"/>
      <c r="BN156" s="212"/>
      <c r="BO156" s="212"/>
      <c r="BP156" s="212"/>
      <c r="BQ156" s="212"/>
      <c r="BR156" s="212"/>
      <c r="BS156" s="212"/>
      <c r="BT156" s="21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1:91" s="20" customFormat="1" ht="13.2" x14ac:dyDescent="0.3">
      <c r="A157" s="69"/>
      <c r="B157" s="70"/>
      <c r="C157" s="70"/>
      <c r="D157" s="70"/>
      <c r="E157" s="71"/>
      <c r="F157" s="71"/>
      <c r="G157" s="71"/>
      <c r="H157" s="71"/>
      <c r="I157" s="7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12"/>
      <c r="AO157" s="212"/>
      <c r="AP157" s="212"/>
      <c r="AQ157" s="212"/>
      <c r="AR157" s="212"/>
      <c r="AS157" s="212"/>
      <c r="AT157" s="212"/>
      <c r="AU157" s="212"/>
      <c r="AV157" s="212"/>
      <c r="AW157" s="212"/>
      <c r="AX157" s="212"/>
      <c r="AY157" s="212"/>
      <c r="AZ157" s="212"/>
      <c r="BA157" s="212"/>
      <c r="BB157" s="212"/>
      <c r="BC157" s="212"/>
      <c r="BD157" s="212"/>
      <c r="BE157" s="212"/>
      <c r="BF157" s="212"/>
      <c r="BG157" s="212"/>
      <c r="BH157" s="212"/>
      <c r="BI157" s="212"/>
      <c r="BJ157" s="212"/>
      <c r="BK157" s="212"/>
      <c r="BL157" s="212"/>
      <c r="BM157" s="212"/>
      <c r="BN157" s="212"/>
      <c r="BO157" s="212"/>
      <c r="BP157" s="212"/>
      <c r="BQ157" s="212"/>
      <c r="BR157" s="212"/>
      <c r="BS157" s="212"/>
      <c r="BT157" s="21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1:91" s="20" customFormat="1" ht="13.2" x14ac:dyDescent="0.3">
      <c r="A158" s="69"/>
      <c r="B158" s="70"/>
      <c r="C158" s="70"/>
      <c r="D158" s="70"/>
      <c r="E158" s="71"/>
      <c r="F158" s="71"/>
      <c r="G158" s="71"/>
      <c r="H158" s="71"/>
      <c r="I158" s="7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12"/>
      <c r="AO158" s="212"/>
      <c r="AP158" s="212"/>
      <c r="AQ158" s="212"/>
      <c r="AR158" s="212"/>
      <c r="AS158" s="212"/>
      <c r="AT158" s="212"/>
      <c r="AU158" s="212"/>
      <c r="AV158" s="212"/>
      <c r="AW158" s="212"/>
      <c r="AX158" s="212"/>
      <c r="AY158" s="212"/>
      <c r="AZ158" s="212"/>
      <c r="BA158" s="212"/>
      <c r="BB158" s="212"/>
      <c r="BC158" s="212"/>
      <c r="BD158" s="212"/>
      <c r="BE158" s="212"/>
      <c r="BF158" s="212"/>
      <c r="BG158" s="212"/>
      <c r="BH158" s="212"/>
      <c r="BI158" s="212"/>
      <c r="BJ158" s="212"/>
      <c r="BK158" s="212"/>
      <c r="BL158" s="212"/>
      <c r="BM158" s="212"/>
      <c r="BN158" s="212"/>
      <c r="BO158" s="212"/>
      <c r="BP158" s="212"/>
      <c r="BQ158" s="212"/>
      <c r="BR158" s="212"/>
      <c r="BS158" s="212"/>
      <c r="BT158" s="21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1:91" s="20" customFormat="1" ht="13.2" x14ac:dyDescent="0.3">
      <c r="A159" s="69"/>
      <c r="B159" s="70"/>
      <c r="C159" s="70"/>
      <c r="D159" s="70"/>
      <c r="E159" s="71"/>
      <c r="F159" s="71"/>
      <c r="G159" s="71"/>
      <c r="H159" s="71"/>
      <c r="I159" s="7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12"/>
      <c r="AO159" s="212"/>
      <c r="AP159" s="212"/>
      <c r="AQ159" s="212"/>
      <c r="AR159" s="212"/>
      <c r="AS159" s="212"/>
      <c r="AT159" s="212"/>
      <c r="AU159" s="212"/>
      <c r="AV159" s="212"/>
      <c r="AW159" s="212"/>
      <c r="AX159" s="212"/>
      <c r="AY159" s="212"/>
      <c r="AZ159" s="212"/>
      <c r="BA159" s="212"/>
      <c r="BB159" s="212"/>
      <c r="BC159" s="212"/>
      <c r="BD159" s="212"/>
      <c r="BE159" s="212"/>
      <c r="BF159" s="212"/>
      <c r="BG159" s="212"/>
      <c r="BH159" s="212"/>
      <c r="BI159" s="212"/>
      <c r="BJ159" s="212"/>
      <c r="BK159" s="212"/>
      <c r="BL159" s="212"/>
      <c r="BM159" s="212"/>
      <c r="BN159" s="212"/>
      <c r="BO159" s="212"/>
      <c r="BP159" s="212"/>
      <c r="BQ159" s="212"/>
      <c r="BR159" s="212"/>
      <c r="BS159" s="212"/>
      <c r="BT159" s="21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1:91" s="20" customFormat="1" ht="13.2" x14ac:dyDescent="0.3">
      <c r="A160" s="69"/>
      <c r="B160" s="70"/>
      <c r="C160" s="70"/>
      <c r="D160" s="70"/>
      <c r="E160" s="71"/>
      <c r="F160" s="71"/>
      <c r="G160" s="71"/>
      <c r="H160" s="71"/>
      <c r="I160" s="7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12"/>
      <c r="AO160" s="212"/>
      <c r="AP160" s="212"/>
      <c r="AQ160" s="212"/>
      <c r="AR160" s="212"/>
      <c r="AS160" s="212"/>
      <c r="AT160" s="212"/>
      <c r="AU160" s="212"/>
      <c r="AV160" s="212"/>
      <c r="AW160" s="212"/>
      <c r="AX160" s="212"/>
      <c r="AY160" s="212"/>
      <c r="AZ160" s="212"/>
      <c r="BA160" s="212"/>
      <c r="BB160" s="212"/>
      <c r="BC160" s="212"/>
      <c r="BD160" s="212"/>
      <c r="BE160" s="212"/>
      <c r="BF160" s="212"/>
      <c r="BG160" s="212"/>
      <c r="BH160" s="212"/>
      <c r="BI160" s="212"/>
      <c r="BJ160" s="212"/>
      <c r="BK160" s="212"/>
      <c r="BL160" s="212"/>
      <c r="BM160" s="212"/>
      <c r="BN160" s="212"/>
      <c r="BO160" s="212"/>
      <c r="BP160" s="212"/>
      <c r="BQ160" s="212"/>
      <c r="BR160" s="212"/>
      <c r="BS160" s="212"/>
      <c r="BT160" s="21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1:91" s="20" customFormat="1" ht="13.2" x14ac:dyDescent="0.3">
      <c r="A161" s="69"/>
      <c r="B161" s="70"/>
      <c r="C161" s="70"/>
      <c r="D161" s="70"/>
      <c r="E161" s="71"/>
      <c r="F161" s="71"/>
      <c r="G161" s="71"/>
      <c r="H161" s="71"/>
      <c r="I161" s="7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12"/>
      <c r="AO161" s="212"/>
      <c r="AP161" s="212"/>
      <c r="AQ161" s="212"/>
      <c r="AR161" s="212"/>
      <c r="AS161" s="212"/>
      <c r="AT161" s="212"/>
      <c r="AU161" s="212"/>
      <c r="AV161" s="212"/>
      <c r="AW161" s="212"/>
      <c r="AX161" s="212"/>
      <c r="AY161" s="212"/>
      <c r="AZ161" s="212"/>
      <c r="BA161" s="212"/>
      <c r="BB161" s="212"/>
      <c r="BC161" s="212"/>
      <c r="BD161" s="212"/>
      <c r="BE161" s="212"/>
      <c r="BF161" s="212"/>
      <c r="BG161" s="212"/>
      <c r="BH161" s="212"/>
      <c r="BI161" s="212"/>
      <c r="BJ161" s="212"/>
      <c r="BK161" s="212"/>
      <c r="BL161" s="212"/>
      <c r="BM161" s="212"/>
      <c r="BN161" s="212"/>
      <c r="BO161" s="212"/>
      <c r="BP161" s="212"/>
      <c r="BQ161" s="212"/>
      <c r="BR161" s="212"/>
      <c r="BS161" s="212"/>
      <c r="BT161" s="21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1:91" s="20" customFormat="1" ht="13.2" x14ac:dyDescent="0.3">
      <c r="A162" s="69"/>
      <c r="B162" s="70"/>
      <c r="C162" s="70"/>
      <c r="D162" s="70"/>
      <c r="E162" s="71"/>
      <c r="F162" s="71"/>
      <c r="G162" s="71"/>
      <c r="H162" s="71"/>
      <c r="I162" s="7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2"/>
      <c r="AY162" s="212"/>
      <c r="AZ162" s="212"/>
      <c r="BA162" s="212"/>
      <c r="BB162" s="212"/>
      <c r="BC162" s="212"/>
      <c r="BD162" s="212"/>
      <c r="BE162" s="212"/>
      <c r="BF162" s="212"/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/>
      <c r="BS162" s="212"/>
      <c r="BT162" s="21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1:91" s="20" customFormat="1" ht="13.2" x14ac:dyDescent="0.3">
      <c r="A163" s="69"/>
      <c r="B163" s="70"/>
      <c r="C163" s="70"/>
      <c r="D163" s="70"/>
      <c r="E163" s="71"/>
      <c r="F163" s="71"/>
      <c r="G163" s="71"/>
      <c r="H163" s="71"/>
      <c r="I163" s="7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12"/>
      <c r="AO163" s="212"/>
      <c r="AP163" s="212"/>
      <c r="AQ163" s="212"/>
      <c r="AR163" s="212"/>
      <c r="AS163" s="212"/>
      <c r="AT163" s="212"/>
      <c r="AU163" s="212"/>
      <c r="AV163" s="212"/>
      <c r="AW163" s="212"/>
      <c r="AX163" s="212"/>
      <c r="AY163" s="212"/>
      <c r="AZ163" s="212"/>
      <c r="BA163" s="212"/>
      <c r="BB163" s="212"/>
      <c r="BC163" s="212"/>
      <c r="BD163" s="212"/>
      <c r="BE163" s="212"/>
      <c r="BF163" s="212"/>
      <c r="BG163" s="212"/>
      <c r="BH163" s="212"/>
      <c r="BI163" s="212"/>
      <c r="BJ163" s="212"/>
      <c r="BK163" s="212"/>
      <c r="BL163" s="212"/>
      <c r="BM163" s="212"/>
      <c r="BN163" s="212"/>
      <c r="BO163" s="212"/>
      <c r="BP163" s="212"/>
      <c r="BQ163" s="212"/>
      <c r="BR163" s="212"/>
      <c r="BS163" s="212"/>
      <c r="BT163" s="21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1:91" s="20" customFormat="1" ht="13.2" x14ac:dyDescent="0.3">
      <c r="A164" s="69"/>
      <c r="B164" s="70"/>
      <c r="C164" s="70"/>
      <c r="D164" s="70"/>
      <c r="E164" s="71"/>
      <c r="F164" s="71"/>
      <c r="G164" s="71"/>
      <c r="H164" s="71"/>
      <c r="I164" s="7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12"/>
      <c r="AO164" s="212"/>
      <c r="AP164" s="212"/>
      <c r="AQ164" s="212"/>
      <c r="AR164" s="212"/>
      <c r="AS164" s="212"/>
      <c r="AT164" s="212"/>
      <c r="AU164" s="212"/>
      <c r="AV164" s="212"/>
      <c r="AW164" s="212"/>
      <c r="AX164" s="212"/>
      <c r="AY164" s="212"/>
      <c r="AZ164" s="212"/>
      <c r="BA164" s="212"/>
      <c r="BB164" s="212"/>
      <c r="BC164" s="212"/>
      <c r="BD164" s="212"/>
      <c r="BE164" s="212"/>
      <c r="BF164" s="212"/>
      <c r="BG164" s="212"/>
      <c r="BH164" s="212"/>
      <c r="BI164" s="212"/>
      <c r="BJ164" s="212"/>
      <c r="BK164" s="212"/>
      <c r="BL164" s="212"/>
      <c r="BM164" s="212"/>
      <c r="BN164" s="212"/>
      <c r="BO164" s="212"/>
      <c r="BP164" s="212"/>
      <c r="BQ164" s="212"/>
      <c r="BR164" s="212"/>
      <c r="BS164" s="212"/>
      <c r="BT164" s="21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1" s="20" customFormat="1" ht="13.2" x14ac:dyDescent="0.3">
      <c r="A165" s="69"/>
      <c r="B165" s="70"/>
      <c r="C165" s="70"/>
      <c r="D165" s="70"/>
      <c r="E165" s="71"/>
      <c r="F165" s="71"/>
      <c r="G165" s="71"/>
      <c r="H165" s="71"/>
      <c r="I165" s="7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12"/>
      <c r="AO165" s="212"/>
      <c r="AP165" s="212"/>
      <c r="AQ165" s="212"/>
      <c r="AR165" s="212"/>
      <c r="AS165" s="212"/>
      <c r="AT165" s="212"/>
      <c r="AU165" s="212"/>
      <c r="AV165" s="212"/>
      <c r="AW165" s="212"/>
      <c r="AX165" s="212"/>
      <c r="AY165" s="212"/>
      <c r="AZ165" s="212"/>
      <c r="BA165" s="212"/>
      <c r="BB165" s="212"/>
      <c r="BC165" s="212"/>
      <c r="BD165" s="212"/>
      <c r="BE165" s="212"/>
      <c r="BF165" s="212"/>
      <c r="BG165" s="212"/>
      <c r="BH165" s="212"/>
      <c r="BI165" s="212"/>
      <c r="BJ165" s="212"/>
      <c r="BK165" s="212"/>
      <c r="BL165" s="212"/>
      <c r="BM165" s="212"/>
      <c r="BN165" s="212"/>
      <c r="BO165" s="212"/>
      <c r="BP165" s="212"/>
      <c r="BQ165" s="212"/>
      <c r="BR165" s="212"/>
      <c r="BS165" s="212"/>
      <c r="BT165" s="21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1" s="20" customFormat="1" ht="13.2" x14ac:dyDescent="0.3">
      <c r="A166" s="69"/>
      <c r="B166" s="70"/>
      <c r="C166" s="70"/>
      <c r="D166" s="70"/>
      <c r="E166" s="71"/>
      <c r="F166" s="71"/>
      <c r="G166" s="71"/>
      <c r="H166" s="71"/>
      <c r="I166" s="7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12"/>
      <c r="AO166" s="212"/>
      <c r="AP166" s="212"/>
      <c r="AQ166" s="212"/>
      <c r="AR166" s="212"/>
      <c r="AS166" s="212"/>
      <c r="AT166" s="212"/>
      <c r="AU166" s="212"/>
      <c r="AV166" s="212"/>
      <c r="AW166" s="212"/>
      <c r="AX166" s="212"/>
      <c r="AY166" s="212"/>
      <c r="AZ166" s="212"/>
      <c r="BA166" s="212"/>
      <c r="BB166" s="212"/>
      <c r="BC166" s="212"/>
      <c r="BD166" s="212"/>
      <c r="BE166" s="212"/>
      <c r="BF166" s="212"/>
      <c r="BG166" s="212"/>
      <c r="BH166" s="212"/>
      <c r="BI166" s="212"/>
      <c r="BJ166" s="212"/>
      <c r="BK166" s="212"/>
      <c r="BL166" s="212"/>
      <c r="BM166" s="212"/>
      <c r="BN166" s="212"/>
      <c r="BO166" s="212"/>
      <c r="BP166" s="212"/>
      <c r="BQ166" s="212"/>
      <c r="BR166" s="212"/>
      <c r="BS166" s="212"/>
      <c r="BT166" s="21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1" s="20" customFormat="1" ht="13.2" x14ac:dyDescent="0.3">
      <c r="A167" s="69"/>
      <c r="B167" s="70"/>
      <c r="C167" s="70"/>
      <c r="D167" s="70"/>
      <c r="E167" s="71"/>
      <c r="F167" s="71"/>
      <c r="G167" s="71"/>
      <c r="H167" s="71"/>
      <c r="I167" s="7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12"/>
      <c r="AO167" s="212"/>
      <c r="AP167" s="212"/>
      <c r="AQ167" s="212"/>
      <c r="AR167" s="212"/>
      <c r="AS167" s="212"/>
      <c r="AT167" s="212"/>
      <c r="AU167" s="212"/>
      <c r="AV167" s="212"/>
      <c r="AW167" s="212"/>
      <c r="AX167" s="212"/>
      <c r="AY167" s="212"/>
      <c r="AZ167" s="212"/>
      <c r="BA167" s="212"/>
      <c r="BB167" s="212"/>
      <c r="BC167" s="212"/>
      <c r="BD167" s="212"/>
      <c r="BE167" s="212"/>
      <c r="BF167" s="212"/>
      <c r="BG167" s="212"/>
      <c r="BH167" s="212"/>
      <c r="BI167" s="212"/>
      <c r="BJ167" s="212"/>
      <c r="BK167" s="212"/>
      <c r="BL167" s="212"/>
      <c r="BM167" s="212"/>
      <c r="BN167" s="212"/>
      <c r="BO167" s="212"/>
      <c r="BP167" s="212"/>
      <c r="BQ167" s="212"/>
      <c r="BR167" s="212"/>
      <c r="BS167" s="212"/>
      <c r="BT167" s="21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1" s="20" customFormat="1" ht="13.2" x14ac:dyDescent="0.3">
      <c r="A168" s="69"/>
      <c r="B168" s="70"/>
      <c r="C168" s="70"/>
      <c r="D168" s="70"/>
      <c r="E168" s="71"/>
      <c r="F168" s="71"/>
      <c r="G168" s="71"/>
      <c r="H168" s="71"/>
      <c r="I168" s="7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12"/>
      <c r="AO168" s="212"/>
      <c r="AP168" s="212"/>
      <c r="AQ168" s="212"/>
      <c r="AR168" s="212"/>
      <c r="AS168" s="212"/>
      <c r="AT168" s="212"/>
      <c r="AU168" s="212"/>
      <c r="AV168" s="212"/>
      <c r="AW168" s="212"/>
      <c r="AX168" s="212"/>
      <c r="AY168" s="212"/>
      <c r="AZ168" s="212"/>
      <c r="BA168" s="212"/>
      <c r="BB168" s="212"/>
      <c r="BC168" s="212"/>
      <c r="BD168" s="212"/>
      <c r="BE168" s="212"/>
      <c r="BF168" s="212"/>
      <c r="BG168" s="212"/>
      <c r="BH168" s="212"/>
      <c r="BI168" s="212"/>
      <c r="BJ168" s="212"/>
      <c r="BK168" s="212"/>
      <c r="BL168" s="212"/>
      <c r="BM168" s="212"/>
      <c r="BN168" s="212"/>
      <c r="BO168" s="212"/>
      <c r="BP168" s="212"/>
      <c r="BQ168" s="212"/>
      <c r="BR168" s="212"/>
      <c r="BS168" s="212"/>
      <c r="BT168" s="21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1:91" s="20" customFormat="1" ht="13.2" x14ac:dyDescent="0.3">
      <c r="A169" s="69"/>
      <c r="B169" s="70"/>
      <c r="C169" s="70"/>
      <c r="D169" s="70"/>
      <c r="E169" s="71"/>
      <c r="F169" s="71"/>
      <c r="G169" s="71"/>
      <c r="H169" s="71"/>
      <c r="I169" s="7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12"/>
      <c r="AO169" s="212"/>
      <c r="AP169" s="212"/>
      <c r="AQ169" s="212"/>
      <c r="AR169" s="212"/>
      <c r="AS169" s="212"/>
      <c r="AT169" s="212"/>
      <c r="AU169" s="212"/>
      <c r="AV169" s="212"/>
      <c r="AW169" s="212"/>
      <c r="AX169" s="212"/>
      <c r="AY169" s="212"/>
      <c r="AZ169" s="212"/>
      <c r="BA169" s="212"/>
      <c r="BB169" s="212"/>
      <c r="BC169" s="212"/>
      <c r="BD169" s="212"/>
      <c r="BE169" s="212"/>
      <c r="BF169" s="212"/>
      <c r="BG169" s="212"/>
      <c r="BH169" s="212"/>
      <c r="BI169" s="212"/>
      <c r="BJ169" s="212"/>
      <c r="BK169" s="212"/>
      <c r="BL169" s="212"/>
      <c r="BM169" s="212"/>
      <c r="BN169" s="212"/>
      <c r="BO169" s="212"/>
      <c r="BP169" s="212"/>
      <c r="BQ169" s="212"/>
      <c r="BR169" s="212"/>
      <c r="BS169" s="212"/>
      <c r="BT169" s="21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1:91" s="20" customFormat="1" ht="13.2" x14ac:dyDescent="0.3">
      <c r="A170" s="69"/>
      <c r="B170" s="70"/>
      <c r="C170" s="70"/>
      <c r="D170" s="70"/>
      <c r="E170" s="71"/>
      <c r="F170" s="71"/>
      <c r="G170" s="71"/>
      <c r="H170" s="71"/>
      <c r="I170" s="7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12"/>
      <c r="AO170" s="212"/>
      <c r="AP170" s="212"/>
      <c r="AQ170" s="212"/>
      <c r="AR170" s="212"/>
      <c r="AS170" s="212"/>
      <c r="AT170" s="212"/>
      <c r="AU170" s="212"/>
      <c r="AV170" s="212"/>
      <c r="AW170" s="212"/>
      <c r="AX170" s="212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2"/>
      <c r="BN170" s="212"/>
      <c r="BO170" s="212"/>
      <c r="BP170" s="212"/>
      <c r="BQ170" s="212"/>
      <c r="BR170" s="212"/>
      <c r="BS170" s="212"/>
      <c r="BT170" s="21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1:91" s="20" customFormat="1" ht="13.2" x14ac:dyDescent="0.3">
      <c r="A171" s="69"/>
      <c r="B171" s="70"/>
      <c r="C171" s="70"/>
      <c r="D171" s="70"/>
      <c r="E171" s="71"/>
      <c r="F171" s="71"/>
      <c r="G171" s="71"/>
      <c r="H171" s="71"/>
      <c r="I171" s="7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12"/>
      <c r="AO171" s="212"/>
      <c r="AP171" s="212"/>
      <c r="AQ171" s="212"/>
      <c r="AR171" s="212"/>
      <c r="AS171" s="212"/>
      <c r="AT171" s="212"/>
      <c r="AU171" s="212"/>
      <c r="AV171" s="212"/>
      <c r="AW171" s="212"/>
      <c r="AX171" s="212"/>
      <c r="AY171" s="212"/>
      <c r="AZ171" s="212"/>
      <c r="BA171" s="212"/>
      <c r="BB171" s="212"/>
      <c r="BC171" s="212"/>
      <c r="BD171" s="212"/>
      <c r="BE171" s="212"/>
      <c r="BF171" s="212"/>
      <c r="BG171" s="212"/>
      <c r="BH171" s="212"/>
      <c r="BI171" s="212"/>
      <c r="BJ171" s="212"/>
      <c r="BK171" s="212"/>
      <c r="BL171" s="212"/>
      <c r="BM171" s="212"/>
      <c r="BN171" s="212"/>
      <c r="BO171" s="212"/>
      <c r="BP171" s="212"/>
      <c r="BQ171" s="212"/>
      <c r="BR171" s="212"/>
      <c r="BS171" s="212"/>
      <c r="BT171" s="21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1:91" s="20" customFormat="1" ht="13.2" x14ac:dyDescent="0.3">
      <c r="A172" s="69"/>
      <c r="B172" s="70"/>
      <c r="C172" s="70"/>
      <c r="D172" s="70"/>
      <c r="E172" s="71"/>
      <c r="F172" s="71"/>
      <c r="G172" s="71"/>
      <c r="H172" s="71"/>
      <c r="I172" s="7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12"/>
      <c r="AO172" s="212"/>
      <c r="AP172" s="212"/>
      <c r="AQ172" s="212"/>
      <c r="AR172" s="212"/>
      <c r="AS172" s="212"/>
      <c r="AT172" s="212"/>
      <c r="AU172" s="212"/>
      <c r="AV172" s="212"/>
      <c r="AW172" s="212"/>
      <c r="AX172" s="212"/>
      <c r="AY172" s="212"/>
      <c r="AZ172" s="212"/>
      <c r="BA172" s="212"/>
      <c r="BB172" s="212"/>
      <c r="BC172" s="212"/>
      <c r="BD172" s="212"/>
      <c r="BE172" s="212"/>
      <c r="BF172" s="212"/>
      <c r="BG172" s="212"/>
      <c r="BH172" s="212"/>
      <c r="BI172" s="212"/>
      <c r="BJ172" s="212"/>
      <c r="BK172" s="212"/>
      <c r="BL172" s="212"/>
      <c r="BM172" s="212"/>
      <c r="BN172" s="212"/>
      <c r="BO172" s="212"/>
      <c r="BP172" s="212"/>
      <c r="BQ172" s="212"/>
      <c r="BR172" s="212"/>
      <c r="BS172" s="212"/>
      <c r="BT172" s="21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1" s="20" customFormat="1" ht="13.2" x14ac:dyDescent="0.3">
      <c r="A173" s="69"/>
      <c r="B173" s="70"/>
      <c r="C173" s="70"/>
      <c r="D173" s="70"/>
      <c r="E173" s="71"/>
      <c r="F173" s="71"/>
      <c r="G173" s="71"/>
      <c r="H173" s="71"/>
      <c r="I173" s="7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2"/>
      <c r="BN173" s="212"/>
      <c r="BO173" s="212"/>
      <c r="BP173" s="212"/>
      <c r="BQ173" s="212"/>
      <c r="BR173" s="212"/>
      <c r="BS173" s="212"/>
      <c r="BT173" s="21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1:91" s="20" customFormat="1" ht="13.2" x14ac:dyDescent="0.3">
      <c r="A174" s="69"/>
      <c r="B174" s="70"/>
      <c r="C174" s="70"/>
      <c r="D174" s="70"/>
      <c r="E174" s="71"/>
      <c r="F174" s="71"/>
      <c r="G174" s="71"/>
      <c r="H174" s="71"/>
      <c r="I174" s="7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212"/>
      <c r="BQ174" s="212"/>
      <c r="BR174" s="212"/>
      <c r="BS174" s="212"/>
      <c r="BT174" s="21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1:91" s="20" customFormat="1" ht="13.2" x14ac:dyDescent="0.3">
      <c r="A175" s="69"/>
      <c r="B175" s="70"/>
      <c r="C175" s="70"/>
      <c r="D175" s="70"/>
      <c r="E175" s="71"/>
      <c r="F175" s="71"/>
      <c r="G175" s="71"/>
      <c r="H175" s="71"/>
      <c r="I175" s="7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2"/>
      <c r="BN175" s="212"/>
      <c r="BO175" s="212"/>
      <c r="BP175" s="212"/>
      <c r="BQ175" s="212"/>
      <c r="BR175" s="212"/>
      <c r="BS175" s="212"/>
      <c r="BT175" s="21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1:91" s="20" customFormat="1" ht="13.2" x14ac:dyDescent="0.3">
      <c r="A176" s="69"/>
      <c r="B176" s="70"/>
      <c r="C176" s="70"/>
      <c r="D176" s="70"/>
      <c r="E176" s="71"/>
      <c r="F176" s="71"/>
      <c r="G176" s="71"/>
      <c r="H176" s="71"/>
      <c r="I176" s="7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/>
      <c r="BS176" s="212"/>
      <c r="BT176" s="21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1:91" s="20" customFormat="1" ht="13.2" x14ac:dyDescent="0.3">
      <c r="A177" s="69"/>
      <c r="B177" s="70"/>
      <c r="C177" s="70"/>
      <c r="D177" s="70"/>
      <c r="E177" s="71"/>
      <c r="F177" s="71"/>
      <c r="G177" s="71"/>
      <c r="H177" s="71"/>
      <c r="I177" s="7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2"/>
      <c r="BT177" s="21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1:91" s="20" customFormat="1" ht="13.2" x14ac:dyDescent="0.3">
      <c r="A178" s="69"/>
      <c r="B178" s="70"/>
      <c r="C178" s="70"/>
      <c r="D178" s="70"/>
      <c r="E178" s="71"/>
      <c r="F178" s="71"/>
      <c r="G178" s="71"/>
      <c r="H178" s="71"/>
      <c r="I178" s="7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12"/>
      <c r="AO178" s="212"/>
      <c r="AP178" s="212"/>
      <c r="AQ178" s="212"/>
      <c r="AR178" s="212"/>
      <c r="AS178" s="212"/>
      <c r="AT178" s="212"/>
      <c r="AU178" s="212"/>
      <c r="AV178" s="212"/>
      <c r="AW178" s="212"/>
      <c r="AX178" s="212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2"/>
      <c r="BN178" s="212"/>
      <c r="BO178" s="212"/>
      <c r="BP178" s="212"/>
      <c r="BQ178" s="212"/>
      <c r="BR178" s="212"/>
      <c r="BS178" s="212"/>
      <c r="BT178" s="21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1:91" s="20" customFormat="1" ht="13.2" x14ac:dyDescent="0.3">
      <c r="A179" s="69"/>
      <c r="B179" s="70"/>
      <c r="C179" s="70"/>
      <c r="D179" s="70"/>
      <c r="E179" s="71"/>
      <c r="F179" s="71"/>
      <c r="G179" s="71"/>
      <c r="H179" s="71"/>
      <c r="I179" s="7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2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  <c r="BR179" s="212"/>
      <c r="BS179" s="212"/>
      <c r="BT179" s="21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1:91" s="20" customFormat="1" ht="13.2" x14ac:dyDescent="0.3">
      <c r="A180" s="69"/>
      <c r="B180" s="70"/>
      <c r="C180" s="70"/>
      <c r="D180" s="70"/>
      <c r="E180" s="71"/>
      <c r="F180" s="71"/>
      <c r="G180" s="71"/>
      <c r="H180" s="71"/>
      <c r="I180" s="7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12"/>
      <c r="AO180" s="212"/>
      <c r="AP180" s="212"/>
      <c r="AQ180" s="212"/>
      <c r="AR180" s="212"/>
      <c r="AS180" s="212"/>
      <c r="AT180" s="212"/>
      <c r="AU180" s="212"/>
      <c r="AV180" s="212"/>
      <c r="AW180" s="212"/>
      <c r="AX180" s="212"/>
      <c r="AY180" s="212"/>
      <c r="AZ180" s="212"/>
      <c r="BA180" s="212"/>
      <c r="BB180" s="212"/>
      <c r="BC180" s="212"/>
      <c r="BD180" s="212"/>
      <c r="BE180" s="212"/>
      <c r="BF180" s="212"/>
      <c r="BG180" s="212"/>
      <c r="BH180" s="212"/>
      <c r="BI180" s="212"/>
      <c r="BJ180" s="212"/>
      <c r="BK180" s="212"/>
      <c r="BL180" s="212"/>
      <c r="BM180" s="212"/>
      <c r="BN180" s="212"/>
      <c r="BO180" s="212"/>
      <c r="BP180" s="212"/>
      <c r="BQ180" s="212"/>
      <c r="BR180" s="212"/>
      <c r="BS180" s="212"/>
      <c r="BT180" s="21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1:91" s="20" customFormat="1" ht="13.2" x14ac:dyDescent="0.3">
      <c r="A181" s="69"/>
      <c r="B181" s="70"/>
      <c r="C181" s="70"/>
      <c r="D181" s="70"/>
      <c r="E181" s="71"/>
      <c r="F181" s="71"/>
      <c r="G181" s="71"/>
      <c r="H181" s="71"/>
      <c r="I181" s="7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12"/>
      <c r="AO181" s="212"/>
      <c r="AP181" s="212"/>
      <c r="AQ181" s="212"/>
      <c r="AR181" s="212"/>
      <c r="AS181" s="212"/>
      <c r="AT181" s="212"/>
      <c r="AU181" s="212"/>
      <c r="AV181" s="212"/>
      <c r="AW181" s="212"/>
      <c r="AX181" s="212"/>
      <c r="AY181" s="212"/>
      <c r="AZ181" s="212"/>
      <c r="BA181" s="212"/>
      <c r="BB181" s="212"/>
      <c r="BC181" s="212"/>
      <c r="BD181" s="212"/>
      <c r="BE181" s="212"/>
      <c r="BF181" s="212"/>
      <c r="BG181" s="212"/>
      <c r="BH181" s="212"/>
      <c r="BI181" s="212"/>
      <c r="BJ181" s="212"/>
      <c r="BK181" s="212"/>
      <c r="BL181" s="212"/>
      <c r="BM181" s="212"/>
      <c r="BN181" s="212"/>
      <c r="BO181" s="212"/>
      <c r="BP181" s="212"/>
      <c r="BQ181" s="212"/>
      <c r="BR181" s="212"/>
      <c r="BS181" s="212"/>
      <c r="BT181" s="21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1:91" s="20" customFormat="1" ht="13.2" x14ac:dyDescent="0.3">
      <c r="A182" s="69"/>
      <c r="B182" s="70"/>
      <c r="C182" s="70"/>
      <c r="D182" s="70"/>
      <c r="E182" s="71"/>
      <c r="F182" s="71"/>
      <c r="G182" s="71"/>
      <c r="H182" s="71"/>
      <c r="I182" s="7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12"/>
      <c r="AO182" s="212"/>
      <c r="AP182" s="212"/>
      <c r="AQ182" s="212"/>
      <c r="AR182" s="212"/>
      <c r="AS182" s="212"/>
      <c r="AT182" s="212"/>
      <c r="AU182" s="212"/>
      <c r="AV182" s="212"/>
      <c r="AW182" s="212"/>
      <c r="AX182" s="212"/>
      <c r="AY182" s="212"/>
      <c r="AZ182" s="212"/>
      <c r="BA182" s="212"/>
      <c r="BB182" s="212"/>
      <c r="BC182" s="212"/>
      <c r="BD182" s="212"/>
      <c r="BE182" s="212"/>
      <c r="BF182" s="212"/>
      <c r="BG182" s="212"/>
      <c r="BH182" s="212"/>
      <c r="BI182" s="212"/>
      <c r="BJ182" s="212"/>
      <c r="BK182" s="212"/>
      <c r="BL182" s="212"/>
      <c r="BM182" s="212"/>
      <c r="BN182" s="212"/>
      <c r="BO182" s="212"/>
      <c r="BP182" s="212"/>
      <c r="BQ182" s="212"/>
      <c r="BR182" s="212"/>
      <c r="BS182" s="212"/>
      <c r="BT182" s="21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1:91" s="20" customFormat="1" ht="13.2" x14ac:dyDescent="0.3">
      <c r="A183" s="69"/>
      <c r="B183" s="70"/>
      <c r="C183" s="70"/>
      <c r="D183" s="70"/>
      <c r="E183" s="71"/>
      <c r="F183" s="71"/>
      <c r="G183" s="71"/>
      <c r="H183" s="71"/>
      <c r="I183" s="7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12"/>
      <c r="AO183" s="212"/>
      <c r="AP183" s="212"/>
      <c r="AQ183" s="212"/>
      <c r="AR183" s="212"/>
      <c r="AS183" s="212"/>
      <c r="AT183" s="212"/>
      <c r="AU183" s="212"/>
      <c r="AV183" s="212"/>
      <c r="AW183" s="212"/>
      <c r="AX183" s="212"/>
      <c r="AY183" s="212"/>
      <c r="AZ183" s="212"/>
      <c r="BA183" s="212"/>
      <c r="BB183" s="212"/>
      <c r="BC183" s="212"/>
      <c r="BD183" s="212"/>
      <c r="BE183" s="212"/>
      <c r="BF183" s="212"/>
      <c r="BG183" s="212"/>
      <c r="BH183" s="212"/>
      <c r="BI183" s="212"/>
      <c r="BJ183" s="212"/>
      <c r="BK183" s="212"/>
      <c r="BL183" s="212"/>
      <c r="BM183" s="212"/>
      <c r="BN183" s="212"/>
      <c r="BO183" s="212"/>
      <c r="BP183" s="212"/>
      <c r="BQ183" s="212"/>
      <c r="BR183" s="212"/>
      <c r="BS183" s="212"/>
      <c r="BT183" s="21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1:91" s="20" customFormat="1" ht="13.2" x14ac:dyDescent="0.3">
      <c r="A184" s="69"/>
      <c r="B184" s="70"/>
      <c r="C184" s="70"/>
      <c r="D184" s="70"/>
      <c r="E184" s="71"/>
      <c r="F184" s="71"/>
      <c r="G184" s="71"/>
      <c r="H184" s="71"/>
      <c r="I184" s="7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12"/>
      <c r="AO184" s="212"/>
      <c r="AP184" s="212"/>
      <c r="AQ184" s="212"/>
      <c r="AR184" s="212"/>
      <c r="AS184" s="212"/>
      <c r="AT184" s="212"/>
      <c r="AU184" s="212"/>
      <c r="AV184" s="212"/>
      <c r="AW184" s="212"/>
      <c r="AX184" s="212"/>
      <c r="AY184" s="212"/>
      <c r="AZ184" s="212"/>
      <c r="BA184" s="212"/>
      <c r="BB184" s="212"/>
      <c r="BC184" s="212"/>
      <c r="BD184" s="212"/>
      <c r="BE184" s="212"/>
      <c r="BF184" s="212"/>
      <c r="BG184" s="212"/>
      <c r="BH184" s="212"/>
      <c r="BI184" s="212"/>
      <c r="BJ184" s="212"/>
      <c r="BK184" s="212"/>
      <c r="BL184" s="212"/>
      <c r="BM184" s="212"/>
      <c r="BN184" s="212"/>
      <c r="BO184" s="212"/>
      <c r="BP184" s="212"/>
      <c r="BQ184" s="212"/>
      <c r="BR184" s="212"/>
      <c r="BS184" s="212"/>
      <c r="BT184" s="21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1:91" s="20" customFormat="1" ht="13.2" x14ac:dyDescent="0.3">
      <c r="A185" s="69"/>
      <c r="B185" s="70"/>
      <c r="C185" s="70"/>
      <c r="D185" s="70"/>
      <c r="E185" s="71"/>
      <c r="F185" s="71"/>
      <c r="G185" s="71"/>
      <c r="H185" s="71"/>
      <c r="I185" s="7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12"/>
      <c r="AO185" s="212"/>
      <c r="AP185" s="212"/>
      <c r="AQ185" s="212"/>
      <c r="AR185" s="212"/>
      <c r="AS185" s="212"/>
      <c r="AT185" s="212"/>
      <c r="AU185" s="212"/>
      <c r="AV185" s="212"/>
      <c r="AW185" s="212"/>
      <c r="AX185" s="212"/>
      <c r="AY185" s="212"/>
      <c r="AZ185" s="212"/>
      <c r="BA185" s="212"/>
      <c r="BB185" s="212"/>
      <c r="BC185" s="212"/>
      <c r="BD185" s="212"/>
      <c r="BE185" s="212"/>
      <c r="BF185" s="212"/>
      <c r="BG185" s="212"/>
      <c r="BH185" s="212"/>
      <c r="BI185" s="212"/>
      <c r="BJ185" s="212"/>
      <c r="BK185" s="212"/>
      <c r="BL185" s="212"/>
      <c r="BM185" s="212"/>
      <c r="BN185" s="212"/>
      <c r="BO185" s="212"/>
      <c r="BP185" s="212"/>
      <c r="BQ185" s="212"/>
      <c r="BR185" s="212"/>
      <c r="BS185" s="212"/>
      <c r="BT185" s="21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1:91" s="20" customFormat="1" ht="13.2" x14ac:dyDescent="0.3">
      <c r="A186" s="69"/>
      <c r="B186" s="70"/>
      <c r="C186" s="70"/>
      <c r="D186" s="70"/>
      <c r="E186" s="71"/>
      <c r="F186" s="71"/>
      <c r="G186" s="71"/>
      <c r="H186" s="71"/>
      <c r="I186" s="7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12"/>
      <c r="AO186" s="212"/>
      <c r="AP186" s="212"/>
      <c r="AQ186" s="212"/>
      <c r="AR186" s="212"/>
      <c r="AS186" s="212"/>
      <c r="AT186" s="212"/>
      <c r="AU186" s="212"/>
      <c r="AV186" s="212"/>
      <c r="AW186" s="212"/>
      <c r="AX186" s="212"/>
      <c r="AY186" s="212"/>
      <c r="AZ186" s="212"/>
      <c r="BA186" s="212"/>
      <c r="BB186" s="212"/>
      <c r="BC186" s="212"/>
      <c r="BD186" s="212"/>
      <c r="BE186" s="212"/>
      <c r="BF186" s="212"/>
      <c r="BG186" s="212"/>
      <c r="BH186" s="212"/>
      <c r="BI186" s="212"/>
      <c r="BJ186" s="212"/>
      <c r="BK186" s="212"/>
      <c r="BL186" s="212"/>
      <c r="BM186" s="212"/>
      <c r="BN186" s="212"/>
      <c r="BO186" s="212"/>
      <c r="BP186" s="212"/>
      <c r="BQ186" s="212"/>
      <c r="BR186" s="212"/>
      <c r="BS186" s="212"/>
      <c r="BT186" s="21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1:91" s="20" customFormat="1" ht="13.2" x14ac:dyDescent="0.3">
      <c r="A187" s="69"/>
      <c r="B187" s="70"/>
      <c r="C187" s="70"/>
      <c r="D187" s="70"/>
      <c r="E187" s="71"/>
      <c r="F187" s="71"/>
      <c r="G187" s="71"/>
      <c r="H187" s="71"/>
      <c r="I187" s="7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12"/>
      <c r="AO187" s="212"/>
      <c r="AP187" s="212"/>
      <c r="AQ187" s="212"/>
      <c r="AR187" s="212"/>
      <c r="AS187" s="212"/>
      <c r="AT187" s="212"/>
      <c r="AU187" s="212"/>
      <c r="AV187" s="212"/>
      <c r="AW187" s="212"/>
      <c r="AX187" s="212"/>
      <c r="AY187" s="212"/>
      <c r="AZ187" s="212"/>
      <c r="BA187" s="212"/>
      <c r="BB187" s="212"/>
      <c r="BC187" s="212"/>
      <c r="BD187" s="212"/>
      <c r="BE187" s="212"/>
      <c r="BF187" s="212"/>
      <c r="BG187" s="212"/>
      <c r="BH187" s="212"/>
      <c r="BI187" s="212"/>
      <c r="BJ187" s="212"/>
      <c r="BK187" s="212"/>
      <c r="BL187" s="212"/>
      <c r="BM187" s="212"/>
      <c r="BN187" s="212"/>
      <c r="BO187" s="212"/>
      <c r="BP187" s="212"/>
      <c r="BQ187" s="212"/>
      <c r="BR187" s="212"/>
      <c r="BS187" s="212"/>
      <c r="BT187" s="21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1:91" s="20" customFormat="1" ht="13.2" x14ac:dyDescent="0.3">
      <c r="A188" s="69"/>
      <c r="B188" s="70"/>
      <c r="C188" s="70"/>
      <c r="D188" s="70"/>
      <c r="E188" s="71"/>
      <c r="F188" s="71"/>
      <c r="G188" s="71"/>
      <c r="H188" s="71"/>
      <c r="I188" s="7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12"/>
      <c r="AO188" s="212"/>
      <c r="AP188" s="212"/>
      <c r="AQ188" s="212"/>
      <c r="AR188" s="212"/>
      <c r="AS188" s="212"/>
      <c r="AT188" s="212"/>
      <c r="AU188" s="212"/>
      <c r="AV188" s="212"/>
      <c r="AW188" s="212"/>
      <c r="AX188" s="212"/>
      <c r="AY188" s="212"/>
      <c r="AZ188" s="212"/>
      <c r="BA188" s="212"/>
      <c r="BB188" s="212"/>
      <c r="BC188" s="212"/>
      <c r="BD188" s="212"/>
      <c r="BE188" s="212"/>
      <c r="BF188" s="212"/>
      <c r="BG188" s="212"/>
      <c r="BH188" s="212"/>
      <c r="BI188" s="212"/>
      <c r="BJ188" s="212"/>
      <c r="BK188" s="212"/>
      <c r="BL188" s="212"/>
      <c r="BM188" s="212"/>
      <c r="BN188" s="212"/>
      <c r="BO188" s="212"/>
      <c r="BP188" s="212"/>
      <c r="BQ188" s="212"/>
      <c r="BR188" s="212"/>
      <c r="BS188" s="212"/>
      <c r="BT188" s="21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1:91" s="20" customFormat="1" ht="13.2" x14ac:dyDescent="0.3">
      <c r="A189" s="69"/>
      <c r="B189" s="70"/>
      <c r="C189" s="70"/>
      <c r="D189" s="70"/>
      <c r="E189" s="71"/>
      <c r="F189" s="71"/>
      <c r="G189" s="71"/>
      <c r="H189" s="71"/>
      <c r="I189" s="7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12"/>
      <c r="AO189" s="212"/>
      <c r="AP189" s="212"/>
      <c r="AQ189" s="212"/>
      <c r="AR189" s="212"/>
      <c r="AS189" s="212"/>
      <c r="AT189" s="212"/>
      <c r="AU189" s="212"/>
      <c r="AV189" s="212"/>
      <c r="AW189" s="212"/>
      <c r="AX189" s="212"/>
      <c r="AY189" s="212"/>
      <c r="AZ189" s="212"/>
      <c r="BA189" s="212"/>
      <c r="BB189" s="212"/>
      <c r="BC189" s="212"/>
      <c r="BD189" s="212"/>
      <c r="BE189" s="212"/>
      <c r="BF189" s="212"/>
      <c r="BG189" s="212"/>
      <c r="BH189" s="212"/>
      <c r="BI189" s="212"/>
      <c r="BJ189" s="212"/>
      <c r="BK189" s="212"/>
      <c r="BL189" s="212"/>
      <c r="BM189" s="212"/>
      <c r="BN189" s="212"/>
      <c r="BO189" s="212"/>
      <c r="BP189" s="212"/>
      <c r="BQ189" s="212"/>
      <c r="BR189" s="212"/>
      <c r="BS189" s="212"/>
      <c r="BT189" s="21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1:91" s="20" customFormat="1" ht="13.2" x14ac:dyDescent="0.3">
      <c r="A190" s="69"/>
      <c r="B190" s="70"/>
      <c r="C190" s="70"/>
      <c r="D190" s="70"/>
      <c r="E190" s="71"/>
      <c r="F190" s="71"/>
      <c r="G190" s="71"/>
      <c r="H190" s="71"/>
      <c r="I190" s="7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12"/>
      <c r="AO190" s="212"/>
      <c r="AP190" s="212"/>
      <c r="AQ190" s="212"/>
      <c r="AR190" s="212"/>
      <c r="AS190" s="212"/>
      <c r="AT190" s="212"/>
      <c r="AU190" s="212"/>
      <c r="AV190" s="212"/>
      <c r="AW190" s="212"/>
      <c r="AX190" s="212"/>
      <c r="AY190" s="212"/>
      <c r="AZ190" s="212"/>
      <c r="BA190" s="212"/>
      <c r="BB190" s="212"/>
      <c r="BC190" s="212"/>
      <c r="BD190" s="212"/>
      <c r="BE190" s="212"/>
      <c r="BF190" s="212"/>
      <c r="BG190" s="212"/>
      <c r="BH190" s="212"/>
      <c r="BI190" s="212"/>
      <c r="BJ190" s="212"/>
      <c r="BK190" s="212"/>
      <c r="BL190" s="212"/>
      <c r="BM190" s="212"/>
      <c r="BN190" s="212"/>
      <c r="BO190" s="212"/>
      <c r="BP190" s="212"/>
      <c r="BQ190" s="212"/>
      <c r="BR190" s="212"/>
      <c r="BS190" s="212"/>
      <c r="BT190" s="21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1:91" s="20" customFormat="1" ht="13.2" x14ac:dyDescent="0.3">
      <c r="A191" s="69"/>
      <c r="B191" s="70"/>
      <c r="C191" s="70"/>
      <c r="D191" s="70"/>
      <c r="E191" s="71"/>
      <c r="F191" s="71"/>
      <c r="G191" s="71"/>
      <c r="H191" s="71"/>
      <c r="I191" s="7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12"/>
      <c r="AO191" s="212"/>
      <c r="AP191" s="212"/>
      <c r="AQ191" s="212"/>
      <c r="AR191" s="212"/>
      <c r="AS191" s="212"/>
      <c r="AT191" s="212"/>
      <c r="AU191" s="212"/>
      <c r="AV191" s="212"/>
      <c r="AW191" s="212"/>
      <c r="AX191" s="212"/>
      <c r="AY191" s="212"/>
      <c r="AZ191" s="212"/>
      <c r="BA191" s="212"/>
      <c r="BB191" s="212"/>
      <c r="BC191" s="212"/>
      <c r="BD191" s="212"/>
      <c r="BE191" s="212"/>
      <c r="BF191" s="212"/>
      <c r="BG191" s="212"/>
      <c r="BH191" s="212"/>
      <c r="BI191" s="212"/>
      <c r="BJ191" s="212"/>
      <c r="BK191" s="212"/>
      <c r="BL191" s="212"/>
      <c r="BM191" s="212"/>
      <c r="BN191" s="212"/>
      <c r="BO191" s="212"/>
      <c r="BP191" s="212"/>
      <c r="BQ191" s="212"/>
      <c r="BR191" s="212"/>
      <c r="BS191" s="212"/>
      <c r="BT191" s="21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1:91" s="20" customFormat="1" ht="13.2" x14ac:dyDescent="0.3">
      <c r="A192" s="69"/>
      <c r="B192" s="70"/>
      <c r="C192" s="70"/>
      <c r="D192" s="70"/>
      <c r="E192" s="71"/>
      <c r="F192" s="71"/>
      <c r="G192" s="71"/>
      <c r="H192" s="71"/>
      <c r="I192" s="7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12"/>
      <c r="AO192" s="212"/>
      <c r="AP192" s="212"/>
      <c r="AQ192" s="212"/>
      <c r="AR192" s="212"/>
      <c r="AS192" s="212"/>
      <c r="AT192" s="212"/>
      <c r="AU192" s="212"/>
      <c r="AV192" s="212"/>
      <c r="AW192" s="212"/>
      <c r="AX192" s="212"/>
      <c r="AY192" s="212"/>
      <c r="AZ192" s="212"/>
      <c r="BA192" s="212"/>
      <c r="BB192" s="212"/>
      <c r="BC192" s="212"/>
      <c r="BD192" s="212"/>
      <c r="BE192" s="212"/>
      <c r="BF192" s="212"/>
      <c r="BG192" s="212"/>
      <c r="BH192" s="212"/>
      <c r="BI192" s="212"/>
      <c r="BJ192" s="212"/>
      <c r="BK192" s="212"/>
      <c r="BL192" s="212"/>
      <c r="BM192" s="212"/>
      <c r="BN192" s="212"/>
      <c r="BO192" s="212"/>
      <c r="BP192" s="212"/>
      <c r="BQ192" s="212"/>
      <c r="BR192" s="212"/>
      <c r="BS192" s="212"/>
      <c r="BT192" s="21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1:91" s="20" customFormat="1" ht="13.2" x14ac:dyDescent="0.3">
      <c r="A193" s="69"/>
      <c r="B193" s="70"/>
      <c r="C193" s="70"/>
      <c r="D193" s="70"/>
      <c r="E193" s="71"/>
      <c r="F193" s="71"/>
      <c r="G193" s="71"/>
      <c r="H193" s="71"/>
      <c r="I193" s="7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12"/>
      <c r="AO193" s="212"/>
      <c r="AP193" s="212"/>
      <c r="AQ193" s="212"/>
      <c r="AR193" s="212"/>
      <c r="AS193" s="212"/>
      <c r="AT193" s="212"/>
      <c r="AU193" s="212"/>
      <c r="AV193" s="212"/>
      <c r="AW193" s="212"/>
      <c r="AX193" s="212"/>
      <c r="AY193" s="212"/>
      <c r="AZ193" s="212"/>
      <c r="BA193" s="212"/>
      <c r="BB193" s="212"/>
      <c r="BC193" s="212"/>
      <c r="BD193" s="212"/>
      <c r="BE193" s="212"/>
      <c r="BF193" s="212"/>
      <c r="BG193" s="212"/>
      <c r="BH193" s="212"/>
      <c r="BI193" s="212"/>
      <c r="BJ193" s="212"/>
      <c r="BK193" s="212"/>
      <c r="BL193" s="212"/>
      <c r="BM193" s="212"/>
      <c r="BN193" s="212"/>
      <c r="BO193" s="212"/>
      <c r="BP193" s="212"/>
      <c r="BQ193" s="212"/>
      <c r="BR193" s="212"/>
      <c r="BS193" s="212"/>
      <c r="BT193" s="21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1:91" s="20" customFormat="1" ht="13.2" x14ac:dyDescent="0.3">
      <c r="A194" s="69"/>
      <c r="B194" s="70"/>
      <c r="C194" s="70"/>
      <c r="D194" s="70"/>
      <c r="E194" s="71"/>
      <c r="F194" s="71"/>
      <c r="G194" s="71"/>
      <c r="H194" s="71"/>
      <c r="I194" s="7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12"/>
      <c r="AO194" s="212"/>
      <c r="AP194" s="212"/>
      <c r="AQ194" s="212"/>
      <c r="AR194" s="212"/>
      <c r="AS194" s="212"/>
      <c r="AT194" s="212"/>
      <c r="AU194" s="212"/>
      <c r="AV194" s="212"/>
      <c r="AW194" s="212"/>
      <c r="AX194" s="212"/>
      <c r="AY194" s="212"/>
      <c r="AZ194" s="212"/>
      <c r="BA194" s="212"/>
      <c r="BB194" s="212"/>
      <c r="BC194" s="212"/>
      <c r="BD194" s="212"/>
      <c r="BE194" s="212"/>
      <c r="BF194" s="212"/>
      <c r="BG194" s="212"/>
      <c r="BH194" s="212"/>
      <c r="BI194" s="212"/>
      <c r="BJ194" s="212"/>
      <c r="BK194" s="212"/>
      <c r="BL194" s="212"/>
      <c r="BM194" s="212"/>
      <c r="BN194" s="212"/>
      <c r="BO194" s="212"/>
      <c r="BP194" s="212"/>
      <c r="BQ194" s="212"/>
      <c r="BR194" s="212"/>
      <c r="BS194" s="212"/>
      <c r="BT194" s="21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1:91" s="20" customFormat="1" ht="13.2" x14ac:dyDescent="0.3">
      <c r="A195" s="69"/>
      <c r="B195" s="70"/>
      <c r="C195" s="70"/>
      <c r="D195" s="70"/>
      <c r="E195" s="71"/>
      <c r="F195" s="71"/>
      <c r="G195" s="71"/>
      <c r="H195" s="71"/>
      <c r="I195" s="7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12"/>
      <c r="AO195" s="212"/>
      <c r="AP195" s="212"/>
      <c r="AQ195" s="212"/>
      <c r="AR195" s="212"/>
      <c r="AS195" s="212"/>
      <c r="AT195" s="212"/>
      <c r="AU195" s="212"/>
      <c r="AV195" s="212"/>
      <c r="AW195" s="212"/>
      <c r="AX195" s="212"/>
      <c r="AY195" s="212"/>
      <c r="AZ195" s="212"/>
      <c r="BA195" s="212"/>
      <c r="BB195" s="212"/>
      <c r="BC195" s="212"/>
      <c r="BD195" s="212"/>
      <c r="BE195" s="212"/>
      <c r="BF195" s="212"/>
      <c r="BG195" s="212"/>
      <c r="BH195" s="212"/>
      <c r="BI195" s="212"/>
      <c r="BJ195" s="212"/>
      <c r="BK195" s="212"/>
      <c r="BL195" s="212"/>
      <c r="BM195" s="212"/>
      <c r="BN195" s="212"/>
      <c r="BO195" s="212"/>
      <c r="BP195" s="212"/>
      <c r="BQ195" s="212"/>
      <c r="BR195" s="212"/>
      <c r="BS195" s="212"/>
      <c r="BT195" s="21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1:91" s="20" customFormat="1" ht="13.2" x14ac:dyDescent="0.3">
      <c r="A196" s="69"/>
      <c r="B196" s="70"/>
      <c r="C196" s="70"/>
      <c r="D196" s="70"/>
      <c r="E196" s="71"/>
      <c r="F196" s="71"/>
      <c r="G196" s="71"/>
      <c r="H196" s="71"/>
      <c r="I196" s="7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12"/>
      <c r="AO196" s="212"/>
      <c r="AP196" s="212"/>
      <c r="AQ196" s="212"/>
      <c r="AR196" s="212"/>
      <c r="AS196" s="212"/>
      <c r="AT196" s="212"/>
      <c r="AU196" s="212"/>
      <c r="AV196" s="212"/>
      <c r="AW196" s="212"/>
      <c r="AX196" s="212"/>
      <c r="AY196" s="212"/>
      <c r="AZ196" s="212"/>
      <c r="BA196" s="212"/>
      <c r="BB196" s="212"/>
      <c r="BC196" s="212"/>
      <c r="BD196" s="212"/>
      <c r="BE196" s="212"/>
      <c r="BF196" s="212"/>
      <c r="BG196" s="212"/>
      <c r="BH196" s="212"/>
      <c r="BI196" s="212"/>
      <c r="BJ196" s="212"/>
      <c r="BK196" s="212"/>
      <c r="BL196" s="212"/>
      <c r="BM196" s="212"/>
      <c r="BN196" s="212"/>
      <c r="BO196" s="212"/>
      <c r="BP196" s="212"/>
      <c r="BQ196" s="212"/>
      <c r="BR196" s="212"/>
      <c r="BS196" s="212"/>
      <c r="BT196" s="21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1:91" s="20" customFormat="1" ht="13.2" x14ac:dyDescent="0.3">
      <c r="A197" s="69"/>
      <c r="B197" s="70"/>
      <c r="C197" s="70"/>
      <c r="D197" s="70"/>
      <c r="E197" s="71"/>
      <c r="F197" s="71"/>
      <c r="G197" s="71"/>
      <c r="H197" s="71"/>
      <c r="I197" s="7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12"/>
      <c r="AO197" s="212"/>
      <c r="AP197" s="212"/>
      <c r="AQ197" s="212"/>
      <c r="AR197" s="212"/>
      <c r="AS197" s="212"/>
      <c r="AT197" s="212"/>
      <c r="AU197" s="212"/>
      <c r="AV197" s="212"/>
      <c r="AW197" s="212"/>
      <c r="AX197" s="212"/>
      <c r="AY197" s="212"/>
      <c r="AZ197" s="212"/>
      <c r="BA197" s="212"/>
      <c r="BB197" s="212"/>
      <c r="BC197" s="212"/>
      <c r="BD197" s="212"/>
      <c r="BE197" s="212"/>
      <c r="BF197" s="212"/>
      <c r="BG197" s="212"/>
      <c r="BH197" s="212"/>
      <c r="BI197" s="212"/>
      <c r="BJ197" s="212"/>
      <c r="BK197" s="212"/>
      <c r="BL197" s="212"/>
      <c r="BM197" s="212"/>
      <c r="BN197" s="212"/>
      <c r="BO197" s="212"/>
      <c r="BP197" s="212"/>
      <c r="BQ197" s="212"/>
      <c r="BR197" s="212"/>
      <c r="BS197" s="212"/>
      <c r="BT197" s="21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1:91" s="20" customFormat="1" ht="13.2" x14ac:dyDescent="0.3">
      <c r="A198" s="69"/>
      <c r="B198" s="70"/>
      <c r="C198" s="70"/>
      <c r="D198" s="70"/>
      <c r="E198" s="71"/>
      <c r="F198" s="71"/>
      <c r="G198" s="71"/>
      <c r="H198" s="71"/>
      <c r="I198" s="7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12"/>
      <c r="AO198" s="212"/>
      <c r="AP198" s="212"/>
      <c r="AQ198" s="212"/>
      <c r="AR198" s="212"/>
      <c r="AS198" s="212"/>
      <c r="AT198" s="212"/>
      <c r="AU198" s="212"/>
      <c r="AV198" s="212"/>
      <c r="AW198" s="212"/>
      <c r="AX198" s="212"/>
      <c r="AY198" s="212"/>
      <c r="AZ198" s="212"/>
      <c r="BA198" s="212"/>
      <c r="BB198" s="212"/>
      <c r="BC198" s="212"/>
      <c r="BD198" s="212"/>
      <c r="BE198" s="212"/>
      <c r="BF198" s="212"/>
      <c r="BG198" s="212"/>
      <c r="BH198" s="212"/>
      <c r="BI198" s="212"/>
      <c r="BJ198" s="212"/>
      <c r="BK198" s="212"/>
      <c r="BL198" s="212"/>
      <c r="BM198" s="212"/>
      <c r="BN198" s="212"/>
      <c r="BO198" s="212"/>
      <c r="BP198" s="212"/>
      <c r="BQ198" s="212"/>
      <c r="BR198" s="212"/>
      <c r="BS198" s="212"/>
      <c r="BT198" s="21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1:91" s="20" customFormat="1" ht="13.2" x14ac:dyDescent="0.3">
      <c r="A199" s="69"/>
      <c r="B199" s="70"/>
      <c r="C199" s="70"/>
      <c r="D199" s="70"/>
      <c r="E199" s="71"/>
      <c r="F199" s="71"/>
      <c r="G199" s="71"/>
      <c r="H199" s="71"/>
      <c r="I199" s="7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12"/>
      <c r="AO199" s="212"/>
      <c r="AP199" s="212"/>
      <c r="AQ199" s="212"/>
      <c r="AR199" s="212"/>
      <c r="AS199" s="212"/>
      <c r="AT199" s="212"/>
      <c r="AU199" s="212"/>
      <c r="AV199" s="212"/>
      <c r="AW199" s="212"/>
      <c r="AX199" s="212"/>
      <c r="AY199" s="212"/>
      <c r="AZ199" s="212"/>
      <c r="BA199" s="212"/>
      <c r="BB199" s="212"/>
      <c r="BC199" s="212"/>
      <c r="BD199" s="212"/>
      <c r="BE199" s="212"/>
      <c r="BF199" s="212"/>
      <c r="BG199" s="212"/>
      <c r="BH199" s="212"/>
      <c r="BI199" s="212"/>
      <c r="BJ199" s="212"/>
      <c r="BK199" s="212"/>
      <c r="BL199" s="212"/>
      <c r="BM199" s="212"/>
      <c r="BN199" s="212"/>
      <c r="BO199" s="212"/>
      <c r="BP199" s="212"/>
      <c r="BQ199" s="212"/>
      <c r="BR199" s="212"/>
      <c r="BS199" s="212"/>
      <c r="BT199" s="21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1:91" s="20" customFormat="1" ht="13.2" x14ac:dyDescent="0.3">
      <c r="A200" s="69"/>
      <c r="B200" s="70"/>
      <c r="C200" s="70"/>
      <c r="D200" s="70"/>
      <c r="E200" s="71"/>
      <c r="F200" s="71"/>
      <c r="G200" s="71"/>
      <c r="H200" s="71"/>
      <c r="I200" s="7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12"/>
      <c r="AO200" s="212"/>
      <c r="AP200" s="212"/>
      <c r="AQ200" s="212"/>
      <c r="AR200" s="212"/>
      <c r="AS200" s="212"/>
      <c r="AT200" s="212"/>
      <c r="AU200" s="212"/>
      <c r="AV200" s="212"/>
      <c r="AW200" s="212"/>
      <c r="AX200" s="212"/>
      <c r="AY200" s="212"/>
      <c r="AZ200" s="212"/>
      <c r="BA200" s="212"/>
      <c r="BB200" s="212"/>
      <c r="BC200" s="212"/>
      <c r="BD200" s="212"/>
      <c r="BE200" s="212"/>
      <c r="BF200" s="212"/>
      <c r="BG200" s="212"/>
      <c r="BH200" s="212"/>
      <c r="BI200" s="212"/>
      <c r="BJ200" s="212"/>
      <c r="BK200" s="212"/>
      <c r="BL200" s="212"/>
      <c r="BM200" s="212"/>
      <c r="BN200" s="212"/>
      <c r="BO200" s="212"/>
      <c r="BP200" s="212"/>
      <c r="BQ200" s="212"/>
      <c r="BR200" s="212"/>
      <c r="BS200" s="212"/>
      <c r="BT200" s="21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1:91" s="20" customFormat="1" ht="13.2" x14ac:dyDescent="0.3">
      <c r="A201" s="69"/>
      <c r="B201" s="70"/>
      <c r="C201" s="70"/>
      <c r="D201" s="70"/>
      <c r="E201" s="71"/>
      <c r="F201" s="71"/>
      <c r="G201" s="71"/>
      <c r="H201" s="71"/>
      <c r="I201" s="7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12"/>
      <c r="AO201" s="212"/>
      <c r="AP201" s="212"/>
      <c r="AQ201" s="212"/>
      <c r="AR201" s="212"/>
      <c r="AS201" s="212"/>
      <c r="AT201" s="212"/>
      <c r="AU201" s="212"/>
      <c r="AV201" s="212"/>
      <c r="AW201" s="212"/>
      <c r="AX201" s="212"/>
      <c r="AY201" s="212"/>
      <c r="AZ201" s="212"/>
      <c r="BA201" s="212"/>
      <c r="BB201" s="212"/>
      <c r="BC201" s="212"/>
      <c r="BD201" s="212"/>
      <c r="BE201" s="212"/>
      <c r="BF201" s="212"/>
      <c r="BG201" s="212"/>
      <c r="BH201" s="212"/>
      <c r="BI201" s="212"/>
      <c r="BJ201" s="212"/>
      <c r="BK201" s="212"/>
      <c r="BL201" s="212"/>
      <c r="BM201" s="212"/>
      <c r="BN201" s="212"/>
      <c r="BO201" s="212"/>
      <c r="BP201" s="212"/>
      <c r="BQ201" s="212"/>
      <c r="BR201" s="212"/>
      <c r="BS201" s="212"/>
      <c r="BT201" s="21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1:91" s="20" customFormat="1" ht="13.2" x14ac:dyDescent="0.3">
      <c r="A202" s="69"/>
      <c r="B202" s="70"/>
      <c r="C202" s="70"/>
      <c r="D202" s="70"/>
      <c r="E202" s="71"/>
      <c r="F202" s="71"/>
      <c r="G202" s="71"/>
      <c r="H202" s="71"/>
      <c r="I202" s="7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12"/>
      <c r="AO202" s="212"/>
      <c r="AP202" s="212"/>
      <c r="AQ202" s="212"/>
      <c r="AR202" s="212"/>
      <c r="AS202" s="212"/>
      <c r="AT202" s="212"/>
      <c r="AU202" s="212"/>
      <c r="AV202" s="212"/>
      <c r="AW202" s="212"/>
      <c r="AX202" s="212"/>
      <c r="AY202" s="212"/>
      <c r="AZ202" s="212"/>
      <c r="BA202" s="212"/>
      <c r="BB202" s="212"/>
      <c r="BC202" s="212"/>
      <c r="BD202" s="212"/>
      <c r="BE202" s="212"/>
      <c r="BF202" s="212"/>
      <c r="BG202" s="212"/>
      <c r="BH202" s="212"/>
      <c r="BI202" s="212"/>
      <c r="BJ202" s="212"/>
      <c r="BK202" s="212"/>
      <c r="BL202" s="212"/>
      <c r="BM202" s="212"/>
      <c r="BN202" s="212"/>
      <c r="BO202" s="212"/>
      <c r="BP202" s="212"/>
      <c r="BQ202" s="212"/>
      <c r="BR202" s="212"/>
      <c r="BS202" s="212"/>
      <c r="BT202" s="21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1:91" s="20" customFormat="1" ht="13.2" x14ac:dyDescent="0.3">
      <c r="A203" s="69"/>
      <c r="B203" s="70"/>
      <c r="C203" s="70"/>
      <c r="D203" s="70"/>
      <c r="E203" s="71"/>
      <c r="F203" s="71"/>
      <c r="G203" s="71"/>
      <c r="H203" s="71"/>
      <c r="I203" s="7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12"/>
      <c r="AO203" s="212"/>
      <c r="AP203" s="212"/>
      <c r="AQ203" s="212"/>
      <c r="AR203" s="212"/>
      <c r="AS203" s="212"/>
      <c r="AT203" s="212"/>
      <c r="AU203" s="212"/>
      <c r="AV203" s="212"/>
      <c r="AW203" s="212"/>
      <c r="AX203" s="212"/>
      <c r="AY203" s="212"/>
      <c r="AZ203" s="212"/>
      <c r="BA203" s="212"/>
      <c r="BB203" s="212"/>
      <c r="BC203" s="212"/>
      <c r="BD203" s="212"/>
      <c r="BE203" s="212"/>
      <c r="BF203" s="212"/>
      <c r="BG203" s="212"/>
      <c r="BH203" s="212"/>
      <c r="BI203" s="212"/>
      <c r="BJ203" s="212"/>
      <c r="BK203" s="212"/>
      <c r="BL203" s="212"/>
      <c r="BM203" s="212"/>
      <c r="BN203" s="212"/>
      <c r="BO203" s="212"/>
      <c r="BP203" s="212"/>
      <c r="BQ203" s="212"/>
      <c r="BR203" s="212"/>
      <c r="BS203" s="212"/>
      <c r="BT203" s="21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1:91" s="20" customFormat="1" ht="13.2" x14ac:dyDescent="0.3">
      <c r="A204" s="69"/>
      <c r="B204" s="70"/>
      <c r="C204" s="70"/>
      <c r="D204" s="70"/>
      <c r="E204" s="71"/>
      <c r="F204" s="71"/>
      <c r="G204" s="71"/>
      <c r="H204" s="71"/>
      <c r="I204" s="7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12"/>
      <c r="AO204" s="212"/>
      <c r="AP204" s="212"/>
      <c r="AQ204" s="212"/>
      <c r="AR204" s="212"/>
      <c r="AS204" s="212"/>
      <c r="AT204" s="212"/>
      <c r="AU204" s="212"/>
      <c r="AV204" s="212"/>
      <c r="AW204" s="212"/>
      <c r="AX204" s="212"/>
      <c r="AY204" s="212"/>
      <c r="AZ204" s="212"/>
      <c r="BA204" s="212"/>
      <c r="BB204" s="212"/>
      <c r="BC204" s="212"/>
      <c r="BD204" s="212"/>
      <c r="BE204" s="212"/>
      <c r="BF204" s="212"/>
      <c r="BG204" s="212"/>
      <c r="BH204" s="212"/>
      <c r="BI204" s="212"/>
      <c r="BJ204" s="212"/>
      <c r="BK204" s="212"/>
      <c r="BL204" s="212"/>
      <c r="BM204" s="212"/>
      <c r="BN204" s="212"/>
      <c r="BO204" s="212"/>
      <c r="BP204" s="212"/>
      <c r="BQ204" s="212"/>
      <c r="BR204" s="212"/>
      <c r="BS204" s="212"/>
      <c r="BT204" s="21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1:91" s="20" customFormat="1" ht="13.2" x14ac:dyDescent="0.3">
      <c r="A205" s="69"/>
      <c r="B205" s="70"/>
      <c r="C205" s="70"/>
      <c r="D205" s="70"/>
      <c r="E205" s="71"/>
      <c r="F205" s="71"/>
      <c r="G205" s="71"/>
      <c r="H205" s="71"/>
      <c r="I205" s="7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12"/>
      <c r="AO205" s="212"/>
      <c r="AP205" s="212"/>
      <c r="AQ205" s="212"/>
      <c r="AR205" s="212"/>
      <c r="AS205" s="212"/>
      <c r="AT205" s="212"/>
      <c r="AU205" s="212"/>
      <c r="AV205" s="212"/>
      <c r="AW205" s="212"/>
      <c r="AX205" s="212"/>
      <c r="AY205" s="212"/>
      <c r="AZ205" s="212"/>
      <c r="BA205" s="212"/>
      <c r="BB205" s="212"/>
      <c r="BC205" s="212"/>
      <c r="BD205" s="212"/>
      <c r="BE205" s="212"/>
      <c r="BF205" s="212"/>
      <c r="BG205" s="212"/>
      <c r="BH205" s="212"/>
      <c r="BI205" s="212"/>
      <c r="BJ205" s="212"/>
      <c r="BK205" s="212"/>
      <c r="BL205" s="212"/>
      <c r="BM205" s="212"/>
      <c r="BN205" s="212"/>
      <c r="BO205" s="212"/>
      <c r="BP205" s="212"/>
      <c r="BQ205" s="212"/>
      <c r="BR205" s="212"/>
      <c r="BS205" s="212"/>
      <c r="BT205" s="21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1:91" s="20" customFormat="1" ht="13.2" x14ac:dyDescent="0.3">
      <c r="A206" s="69"/>
      <c r="B206" s="70"/>
      <c r="C206" s="70"/>
      <c r="D206" s="70"/>
      <c r="E206" s="71"/>
      <c r="F206" s="71"/>
      <c r="G206" s="71"/>
      <c r="H206" s="71"/>
      <c r="I206" s="7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12"/>
      <c r="AO206" s="212"/>
      <c r="AP206" s="212"/>
      <c r="AQ206" s="212"/>
      <c r="AR206" s="212"/>
      <c r="AS206" s="212"/>
      <c r="AT206" s="212"/>
      <c r="AU206" s="212"/>
      <c r="AV206" s="212"/>
      <c r="AW206" s="212"/>
      <c r="AX206" s="212"/>
      <c r="AY206" s="212"/>
      <c r="AZ206" s="212"/>
      <c r="BA206" s="212"/>
      <c r="BB206" s="212"/>
      <c r="BC206" s="212"/>
      <c r="BD206" s="212"/>
      <c r="BE206" s="212"/>
      <c r="BF206" s="212"/>
      <c r="BG206" s="212"/>
      <c r="BH206" s="212"/>
      <c r="BI206" s="212"/>
      <c r="BJ206" s="212"/>
      <c r="BK206" s="212"/>
      <c r="BL206" s="212"/>
      <c r="BM206" s="212"/>
      <c r="BN206" s="212"/>
      <c r="BO206" s="212"/>
      <c r="BP206" s="212"/>
      <c r="BQ206" s="212"/>
      <c r="BR206" s="212"/>
      <c r="BS206" s="212"/>
      <c r="BT206" s="21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1:91" s="20" customFormat="1" ht="13.2" x14ac:dyDescent="0.3">
      <c r="A207" s="69"/>
      <c r="B207" s="70"/>
      <c r="C207" s="70"/>
      <c r="D207" s="70"/>
      <c r="E207" s="71"/>
      <c r="F207" s="71"/>
      <c r="G207" s="71"/>
      <c r="H207" s="71"/>
      <c r="I207" s="7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1:91" s="20" customFormat="1" ht="13.2" x14ac:dyDescent="0.3">
      <c r="A208" s="69"/>
      <c r="B208" s="70"/>
      <c r="C208" s="70"/>
      <c r="D208" s="70"/>
      <c r="E208" s="71"/>
      <c r="F208" s="71"/>
      <c r="G208" s="71"/>
      <c r="H208" s="71"/>
      <c r="I208" s="7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2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1:91" s="20" customFormat="1" ht="13.2" x14ac:dyDescent="0.3">
      <c r="A209" s="69"/>
      <c r="B209" s="70"/>
      <c r="C209" s="70"/>
      <c r="D209" s="70"/>
      <c r="E209" s="71"/>
      <c r="F209" s="71"/>
      <c r="G209" s="71"/>
      <c r="H209" s="71"/>
      <c r="I209" s="7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12"/>
      <c r="AO209" s="212"/>
      <c r="AP209" s="212"/>
      <c r="AQ209" s="212"/>
      <c r="AR209" s="212"/>
      <c r="AS209" s="212"/>
      <c r="AT209" s="212"/>
      <c r="AU209" s="212"/>
      <c r="AV209" s="212"/>
      <c r="AW209" s="212"/>
      <c r="AX209" s="212"/>
      <c r="AY209" s="212"/>
      <c r="AZ209" s="212"/>
      <c r="BA209" s="212"/>
      <c r="BB209" s="212"/>
      <c r="BC209" s="212"/>
      <c r="BD209" s="212"/>
      <c r="BE209" s="212"/>
      <c r="BF209" s="212"/>
      <c r="BG209" s="212"/>
      <c r="BH209" s="212"/>
      <c r="BI209" s="212"/>
      <c r="BJ209" s="212"/>
      <c r="BK209" s="212"/>
      <c r="BL209" s="212"/>
      <c r="BM209" s="212"/>
      <c r="BN209" s="212"/>
      <c r="BO209" s="212"/>
      <c r="BP209" s="212"/>
      <c r="BQ209" s="212"/>
      <c r="BR209" s="212"/>
      <c r="BS209" s="212"/>
      <c r="BT209" s="21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1:91" s="20" customFormat="1" ht="13.2" x14ac:dyDescent="0.3">
      <c r="A210" s="69"/>
      <c r="B210" s="70"/>
      <c r="C210" s="70"/>
      <c r="D210" s="70"/>
      <c r="E210" s="71"/>
      <c r="F210" s="71"/>
      <c r="G210" s="71"/>
      <c r="H210" s="71"/>
      <c r="I210" s="7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12"/>
      <c r="AO210" s="212"/>
      <c r="AP210" s="212"/>
      <c r="AQ210" s="212"/>
      <c r="AR210" s="212"/>
      <c r="AS210" s="212"/>
      <c r="AT210" s="212"/>
      <c r="AU210" s="212"/>
      <c r="AV210" s="212"/>
      <c r="AW210" s="212"/>
      <c r="AX210" s="212"/>
      <c r="AY210" s="212"/>
      <c r="AZ210" s="212"/>
      <c r="BA210" s="212"/>
      <c r="BB210" s="212"/>
      <c r="BC210" s="212"/>
      <c r="BD210" s="212"/>
      <c r="BE210" s="212"/>
      <c r="BF210" s="212"/>
      <c r="BG210" s="212"/>
      <c r="BH210" s="212"/>
      <c r="BI210" s="212"/>
      <c r="BJ210" s="212"/>
      <c r="BK210" s="212"/>
      <c r="BL210" s="212"/>
      <c r="BM210" s="212"/>
      <c r="BN210" s="212"/>
      <c r="BO210" s="212"/>
      <c r="BP210" s="212"/>
      <c r="BQ210" s="212"/>
      <c r="BR210" s="212"/>
      <c r="BS210" s="212"/>
      <c r="BT210" s="21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1:91" s="20" customFormat="1" ht="13.2" x14ac:dyDescent="0.3">
      <c r="A211" s="69"/>
      <c r="B211" s="70"/>
      <c r="C211" s="70"/>
      <c r="D211" s="70"/>
      <c r="E211" s="71"/>
      <c r="F211" s="71"/>
      <c r="G211" s="71"/>
      <c r="H211" s="71"/>
      <c r="I211" s="7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12"/>
      <c r="AO211" s="212"/>
      <c r="AP211" s="212"/>
      <c r="AQ211" s="212"/>
      <c r="AR211" s="212"/>
      <c r="AS211" s="212"/>
      <c r="AT211" s="212"/>
      <c r="AU211" s="212"/>
      <c r="AV211" s="212"/>
      <c r="AW211" s="212"/>
      <c r="AX211" s="212"/>
      <c r="AY211" s="212"/>
      <c r="AZ211" s="212"/>
      <c r="BA211" s="212"/>
      <c r="BB211" s="212"/>
      <c r="BC211" s="212"/>
      <c r="BD211" s="212"/>
      <c r="BE211" s="212"/>
      <c r="BF211" s="212"/>
      <c r="BG211" s="212"/>
      <c r="BH211" s="212"/>
      <c r="BI211" s="212"/>
      <c r="BJ211" s="212"/>
      <c r="BK211" s="212"/>
      <c r="BL211" s="212"/>
      <c r="BM211" s="212"/>
      <c r="BN211" s="212"/>
      <c r="BO211" s="212"/>
      <c r="BP211" s="212"/>
      <c r="BQ211" s="212"/>
      <c r="BR211" s="212"/>
      <c r="BS211" s="212"/>
      <c r="BT211" s="21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1:91" s="20" customFormat="1" ht="13.2" x14ac:dyDescent="0.3">
      <c r="A212" s="69"/>
      <c r="B212" s="70"/>
      <c r="C212" s="70"/>
      <c r="D212" s="70"/>
      <c r="E212" s="71"/>
      <c r="F212" s="71"/>
      <c r="G212" s="71"/>
      <c r="H212" s="71"/>
      <c r="I212" s="7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12"/>
      <c r="AO212" s="212"/>
      <c r="AP212" s="212"/>
      <c r="AQ212" s="212"/>
      <c r="AR212" s="212"/>
      <c r="AS212" s="212"/>
      <c r="AT212" s="212"/>
      <c r="AU212" s="212"/>
      <c r="AV212" s="212"/>
      <c r="AW212" s="212"/>
      <c r="AX212" s="212"/>
      <c r="AY212" s="212"/>
      <c r="AZ212" s="212"/>
      <c r="BA212" s="212"/>
      <c r="BB212" s="212"/>
      <c r="BC212" s="212"/>
      <c r="BD212" s="212"/>
      <c r="BE212" s="212"/>
      <c r="BF212" s="212"/>
      <c r="BG212" s="212"/>
      <c r="BH212" s="212"/>
      <c r="BI212" s="212"/>
      <c r="BJ212" s="212"/>
      <c r="BK212" s="212"/>
      <c r="BL212" s="212"/>
      <c r="BM212" s="212"/>
      <c r="BN212" s="212"/>
      <c r="BO212" s="212"/>
      <c r="BP212" s="212"/>
      <c r="BQ212" s="212"/>
      <c r="BR212" s="212"/>
      <c r="BS212" s="212"/>
      <c r="BT212" s="21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1:91" s="20" customFormat="1" ht="13.2" x14ac:dyDescent="0.3">
      <c r="A213" s="69"/>
      <c r="B213" s="70"/>
      <c r="C213" s="70"/>
      <c r="D213" s="70"/>
      <c r="E213" s="71"/>
      <c r="F213" s="71"/>
      <c r="G213" s="71"/>
      <c r="H213" s="71"/>
      <c r="I213" s="7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12"/>
      <c r="AO213" s="212"/>
      <c r="AP213" s="212"/>
      <c r="AQ213" s="212"/>
      <c r="AR213" s="212"/>
      <c r="AS213" s="212"/>
      <c r="AT213" s="212"/>
      <c r="AU213" s="212"/>
      <c r="AV213" s="212"/>
      <c r="AW213" s="212"/>
      <c r="AX213" s="212"/>
      <c r="AY213" s="212"/>
      <c r="AZ213" s="212"/>
      <c r="BA213" s="212"/>
      <c r="BB213" s="212"/>
      <c r="BC213" s="212"/>
      <c r="BD213" s="212"/>
      <c r="BE213" s="212"/>
      <c r="BF213" s="212"/>
      <c r="BG213" s="212"/>
      <c r="BH213" s="212"/>
      <c r="BI213" s="212"/>
      <c r="BJ213" s="212"/>
      <c r="BK213" s="212"/>
      <c r="BL213" s="212"/>
      <c r="BM213" s="212"/>
      <c r="BN213" s="212"/>
      <c r="BO213" s="212"/>
      <c r="BP213" s="212"/>
      <c r="BQ213" s="212"/>
      <c r="BR213" s="212"/>
      <c r="BS213" s="212"/>
      <c r="BT213" s="21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1:91" s="20" customFormat="1" ht="13.2" x14ac:dyDescent="0.3">
      <c r="A214" s="69"/>
      <c r="B214" s="70"/>
      <c r="C214" s="70"/>
      <c r="D214" s="70"/>
      <c r="E214" s="71"/>
      <c r="F214" s="71"/>
      <c r="G214" s="71"/>
      <c r="H214" s="71"/>
      <c r="I214" s="7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12"/>
      <c r="AO214" s="212"/>
      <c r="AP214" s="212"/>
      <c r="AQ214" s="212"/>
      <c r="AR214" s="212"/>
      <c r="AS214" s="212"/>
      <c r="AT214" s="212"/>
      <c r="AU214" s="212"/>
      <c r="AV214" s="212"/>
      <c r="AW214" s="212"/>
      <c r="AX214" s="212"/>
      <c r="AY214" s="212"/>
      <c r="AZ214" s="212"/>
      <c r="BA214" s="212"/>
      <c r="BB214" s="212"/>
      <c r="BC214" s="212"/>
      <c r="BD214" s="212"/>
      <c r="BE214" s="212"/>
      <c r="BF214" s="212"/>
      <c r="BG214" s="212"/>
      <c r="BH214" s="212"/>
      <c r="BI214" s="212"/>
      <c r="BJ214" s="212"/>
      <c r="BK214" s="212"/>
      <c r="BL214" s="212"/>
      <c r="BM214" s="212"/>
      <c r="BN214" s="212"/>
      <c r="BO214" s="212"/>
      <c r="BP214" s="212"/>
      <c r="BQ214" s="212"/>
      <c r="BR214" s="212"/>
      <c r="BS214" s="212"/>
      <c r="BT214" s="21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1:91" s="20" customFormat="1" ht="13.2" x14ac:dyDescent="0.3">
      <c r="A215" s="69"/>
      <c r="B215" s="70"/>
      <c r="C215" s="70"/>
      <c r="D215" s="70"/>
      <c r="E215" s="71"/>
      <c r="F215" s="71"/>
      <c r="G215" s="71"/>
      <c r="H215" s="71"/>
      <c r="I215" s="7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12"/>
      <c r="AO215" s="212"/>
      <c r="AP215" s="212"/>
      <c r="AQ215" s="212"/>
      <c r="AR215" s="212"/>
      <c r="AS215" s="212"/>
      <c r="AT215" s="212"/>
      <c r="AU215" s="212"/>
      <c r="AV215" s="212"/>
      <c r="AW215" s="212"/>
      <c r="AX215" s="212"/>
      <c r="AY215" s="212"/>
      <c r="AZ215" s="212"/>
      <c r="BA215" s="212"/>
      <c r="BB215" s="212"/>
      <c r="BC215" s="212"/>
      <c r="BD215" s="212"/>
      <c r="BE215" s="212"/>
      <c r="BF215" s="212"/>
      <c r="BG215" s="212"/>
      <c r="BH215" s="212"/>
      <c r="BI215" s="212"/>
      <c r="BJ215" s="212"/>
      <c r="BK215" s="212"/>
      <c r="BL215" s="212"/>
      <c r="BM215" s="212"/>
      <c r="BN215" s="212"/>
      <c r="BO215" s="212"/>
      <c r="BP215" s="212"/>
      <c r="BQ215" s="212"/>
      <c r="BR215" s="212"/>
      <c r="BS215" s="212"/>
      <c r="BT215" s="21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1:91" x14ac:dyDescent="0.3"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12"/>
      <c r="AO216" s="212"/>
      <c r="AP216" s="212"/>
      <c r="AT216" s="212"/>
      <c r="AU216" s="212"/>
      <c r="AV216" s="212"/>
      <c r="AW216" s="212"/>
      <c r="AX216" s="212"/>
      <c r="AY216" s="212"/>
      <c r="AZ216" s="212"/>
      <c r="BA216" s="212"/>
      <c r="BB216" s="212"/>
      <c r="BC216" s="212"/>
      <c r="BD216" s="212"/>
      <c r="BE216" s="212"/>
      <c r="BF216" s="212"/>
    </row>
    <row r="217" spans="1:91" x14ac:dyDescent="0.3"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12"/>
      <c r="AO217" s="212"/>
    </row>
    <row r="218" spans="1:91" x14ac:dyDescent="0.3"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12"/>
      <c r="AO218" s="212"/>
    </row>
    <row r="219" spans="1:91" x14ac:dyDescent="0.3"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O219" s="212"/>
    </row>
    <row r="220" spans="1:91" x14ac:dyDescent="0.3"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M220" s="2"/>
    </row>
    <row r="221" spans="1:91" x14ac:dyDescent="0.3"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91" x14ac:dyDescent="0.3"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91" x14ac:dyDescent="0.3"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91" x14ac:dyDescent="0.3"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23:35" x14ac:dyDescent="0.3"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23:35" x14ac:dyDescent="0.3"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23:35" x14ac:dyDescent="0.3"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23:35" x14ac:dyDescent="0.3"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23:35" x14ac:dyDescent="0.3"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23:35" x14ac:dyDescent="0.3"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23:35" x14ac:dyDescent="0.3"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3:35" x14ac:dyDescent="0.3"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3:35" x14ac:dyDescent="0.3"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3:35" x14ac:dyDescent="0.3"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3:35" x14ac:dyDescent="0.3"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3:35" x14ac:dyDescent="0.3"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3:35" x14ac:dyDescent="0.3"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3:35" x14ac:dyDescent="0.3"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3:35" x14ac:dyDescent="0.3"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3:35" x14ac:dyDescent="0.3"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3:33" x14ac:dyDescent="0.3"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3:33" x14ac:dyDescent="0.3"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3:33" x14ac:dyDescent="0.3"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23:33" x14ac:dyDescent="0.3"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23:33" x14ac:dyDescent="0.3"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</sheetData>
  <sortState xmlns:xlrd2="http://schemas.microsoft.com/office/spreadsheetml/2017/richdata2" ref="A5:CM7">
    <sortCondition ref="A5:A7"/>
  </sortState>
  <mergeCells count="2">
    <mergeCell ref="A1:V1"/>
    <mergeCell ref="D136:D1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C7B0-880F-401F-A502-284A3AC76B40}">
  <dimension ref="A1:C32"/>
  <sheetViews>
    <sheetView workbookViewId="0"/>
  </sheetViews>
  <sheetFormatPr defaultRowHeight="14.4" x14ac:dyDescent="0.3"/>
  <cols>
    <col min="2" max="2" width="10.44140625" bestFit="1" customWidth="1"/>
  </cols>
  <sheetData>
    <row r="1" spans="1:3" x14ac:dyDescent="0.3">
      <c r="A1" t="s">
        <v>165</v>
      </c>
      <c r="B1" t="s">
        <v>164</v>
      </c>
      <c r="C1" t="s">
        <v>48</v>
      </c>
    </row>
    <row r="2" spans="1:3" x14ac:dyDescent="0.3">
      <c r="A2">
        <v>1980</v>
      </c>
      <c r="B2">
        <v>632784</v>
      </c>
      <c r="C2">
        <v>782175</v>
      </c>
    </row>
    <row r="3" spans="1:3" x14ac:dyDescent="0.3">
      <c r="A3">
        <f>A2+1</f>
        <v>1981</v>
      </c>
      <c r="B3">
        <v>476249</v>
      </c>
      <c r="C3">
        <v>775300</v>
      </c>
    </row>
    <row r="4" spans="1:3" x14ac:dyDescent="0.3">
      <c r="A4">
        <f t="shared" ref="A4:A32" si="0">A3+1</f>
        <v>1982</v>
      </c>
      <c r="B4">
        <v>606189</v>
      </c>
      <c r="C4">
        <v>820218</v>
      </c>
    </row>
    <row r="5" spans="1:3" x14ac:dyDescent="0.3">
      <c r="A5">
        <f t="shared" si="0"/>
        <v>1983</v>
      </c>
      <c r="B5">
        <v>733979</v>
      </c>
      <c r="C5">
        <v>804551</v>
      </c>
    </row>
    <row r="6" spans="1:3" x14ac:dyDescent="0.3">
      <c r="A6">
        <f t="shared" si="0"/>
        <v>1984</v>
      </c>
      <c r="B6">
        <v>908417</v>
      </c>
      <c r="C6">
        <v>915871</v>
      </c>
    </row>
    <row r="7" spans="1:3" x14ac:dyDescent="0.3">
      <c r="A7">
        <f t="shared" si="0"/>
        <v>1985</v>
      </c>
      <c r="B7">
        <v>1103722</v>
      </c>
      <c r="C7">
        <v>855642</v>
      </c>
    </row>
    <row r="8" spans="1:3" x14ac:dyDescent="0.3">
      <c r="A8">
        <f t="shared" si="0"/>
        <v>1986</v>
      </c>
      <c r="B8">
        <v>1329649</v>
      </c>
      <c r="C8">
        <v>925089</v>
      </c>
    </row>
    <row r="9" spans="1:3" x14ac:dyDescent="0.3">
      <c r="A9">
        <f t="shared" si="0"/>
        <v>1987</v>
      </c>
      <c r="B9">
        <v>1579629</v>
      </c>
      <c r="C9">
        <v>953861</v>
      </c>
    </row>
    <row r="10" spans="1:3" x14ac:dyDescent="0.3">
      <c r="A10">
        <f t="shared" si="0"/>
        <v>1988</v>
      </c>
      <c r="B10">
        <v>1652066</v>
      </c>
      <c r="C10">
        <v>1031776</v>
      </c>
    </row>
    <row r="11" spans="1:3" x14ac:dyDescent="0.3">
      <c r="A11">
        <f t="shared" si="0"/>
        <v>1989</v>
      </c>
      <c r="B11">
        <v>2056626</v>
      </c>
      <c r="C11">
        <v>1090597</v>
      </c>
    </row>
    <row r="12" spans="1:3" x14ac:dyDescent="0.3">
      <c r="A12">
        <f t="shared" si="0"/>
        <v>1990</v>
      </c>
      <c r="B12">
        <v>2116410</v>
      </c>
      <c r="C12">
        <v>1124123</v>
      </c>
    </row>
    <row r="13" spans="1:3" x14ac:dyDescent="0.3">
      <c r="A13">
        <f t="shared" si="0"/>
        <v>1991</v>
      </c>
      <c r="B13">
        <v>2039165</v>
      </c>
      <c r="C13">
        <v>1194718</v>
      </c>
    </row>
    <row r="14" spans="1:3" x14ac:dyDescent="0.3">
      <c r="A14">
        <f t="shared" si="0"/>
        <v>1992</v>
      </c>
      <c r="B14">
        <v>2289271</v>
      </c>
      <c r="C14">
        <v>1291494</v>
      </c>
    </row>
    <row r="15" spans="1:3" x14ac:dyDescent="0.3">
      <c r="A15">
        <f t="shared" si="0"/>
        <v>1993</v>
      </c>
      <c r="B15">
        <v>2318920</v>
      </c>
      <c r="C15">
        <v>1305134</v>
      </c>
    </row>
    <row r="16" spans="1:3" x14ac:dyDescent="0.3">
      <c r="A16">
        <f t="shared" si="0"/>
        <v>1994</v>
      </c>
      <c r="B16">
        <v>2518619</v>
      </c>
      <c r="C16">
        <v>1491002</v>
      </c>
    </row>
    <row r="17" spans="1:3" x14ac:dyDescent="0.3">
      <c r="A17">
        <f t="shared" si="0"/>
        <v>1995</v>
      </c>
      <c r="B17">
        <v>2555206</v>
      </c>
      <c r="C17">
        <v>1549886</v>
      </c>
    </row>
    <row r="18" spans="1:3" x14ac:dyDescent="0.3">
      <c r="A18">
        <f t="shared" si="0"/>
        <v>1996</v>
      </c>
      <c r="B18">
        <v>2683026</v>
      </c>
      <c r="C18">
        <v>1498202</v>
      </c>
    </row>
    <row r="19" spans="1:3" x14ac:dyDescent="0.3">
      <c r="A19">
        <f>A18+1</f>
        <v>1997</v>
      </c>
      <c r="B19">
        <v>2959714</v>
      </c>
      <c r="C19">
        <v>1531188</v>
      </c>
    </row>
    <row r="20" spans="1:3" x14ac:dyDescent="0.3">
      <c r="A20">
        <f t="shared" si="0"/>
        <v>1998</v>
      </c>
      <c r="B20">
        <v>3378219</v>
      </c>
      <c r="C20">
        <v>1575406</v>
      </c>
    </row>
    <row r="21" spans="1:3" x14ac:dyDescent="0.3">
      <c r="A21">
        <f t="shared" si="0"/>
        <v>1999</v>
      </c>
      <c r="B21">
        <v>3828851</v>
      </c>
      <c r="C21">
        <v>1663756</v>
      </c>
    </row>
    <row r="22" spans="1:3" x14ac:dyDescent="0.3">
      <c r="A22">
        <f t="shared" si="0"/>
        <v>2000</v>
      </c>
      <c r="B22">
        <v>4879429</v>
      </c>
      <c r="C22">
        <v>1776922</v>
      </c>
    </row>
    <row r="23" spans="1:3" x14ac:dyDescent="0.3">
      <c r="A23">
        <f t="shared" si="0"/>
        <v>2001</v>
      </c>
      <c r="B23">
        <v>5183520</v>
      </c>
      <c r="C23">
        <v>1643577</v>
      </c>
    </row>
    <row r="24" spans="1:3" x14ac:dyDescent="0.3">
      <c r="A24">
        <f>A23+1</f>
        <v>2002</v>
      </c>
      <c r="B24">
        <v>6105863</v>
      </c>
      <c r="C24">
        <v>1707827</v>
      </c>
    </row>
    <row r="25" spans="1:3" x14ac:dyDescent="0.3">
      <c r="A25">
        <f t="shared" si="0"/>
        <v>2003</v>
      </c>
      <c r="B25">
        <v>7178940</v>
      </c>
      <c r="C25">
        <v>1923136</v>
      </c>
    </row>
    <row r="26" spans="1:3" x14ac:dyDescent="0.3">
      <c r="A26">
        <f t="shared" si="0"/>
        <v>2004</v>
      </c>
      <c r="B26">
        <v>7321440</v>
      </c>
      <c r="C26">
        <v>2043122</v>
      </c>
    </row>
    <row r="27" spans="1:3" x14ac:dyDescent="0.3">
      <c r="A27">
        <f t="shared" si="0"/>
        <v>2005</v>
      </c>
      <c r="B27">
        <v>7484624</v>
      </c>
      <c r="C27">
        <v>2272525</v>
      </c>
    </row>
    <row r="28" spans="1:3" x14ac:dyDescent="0.3">
      <c r="A28">
        <f>A27+1</f>
        <v>2006</v>
      </c>
      <c r="B28">
        <v>8469853</v>
      </c>
      <c r="C28">
        <v>2390262</v>
      </c>
    </row>
    <row r="29" spans="1:3" x14ac:dyDescent="0.3">
      <c r="A29">
        <f t="shared" si="0"/>
        <v>2007</v>
      </c>
      <c r="B29">
        <v>8355038.5</v>
      </c>
      <c r="C29">
        <v>2388182</v>
      </c>
    </row>
    <row r="30" spans="1:3" x14ac:dyDescent="0.3">
      <c r="A30">
        <f t="shared" si="0"/>
        <v>2008</v>
      </c>
      <c r="B30">
        <v>7849985</v>
      </c>
      <c r="C30">
        <v>2236244</v>
      </c>
    </row>
    <row r="31" spans="1:3" x14ac:dyDescent="0.3">
      <c r="A31">
        <f>A30+1</f>
        <v>2009</v>
      </c>
      <c r="B31">
        <v>6748995</v>
      </c>
      <c r="C31">
        <v>2050030</v>
      </c>
    </row>
    <row r="32" spans="1:3" x14ac:dyDescent="0.3">
      <c r="A32">
        <f t="shared" si="0"/>
        <v>2010</v>
      </c>
      <c r="B32">
        <v>7831902</v>
      </c>
      <c r="C32">
        <v>2330214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17"/>
  <sheetViews>
    <sheetView workbookViewId="0">
      <selection activeCell="D30" sqref="D30"/>
    </sheetView>
  </sheetViews>
  <sheetFormatPr defaultRowHeight="14.4" x14ac:dyDescent="0.3"/>
  <cols>
    <col min="1" max="1" width="2.88671875" style="304" customWidth="1"/>
    <col min="2" max="2" width="13.109375" customWidth="1"/>
    <col min="3" max="4" width="8.6640625" bestFit="1" customWidth="1"/>
    <col min="5" max="5" width="7" customWidth="1"/>
    <col min="6" max="6" width="13.88671875" bestFit="1" customWidth="1"/>
    <col min="7" max="8" width="8.6640625" bestFit="1" customWidth="1"/>
    <col min="9" max="9" width="7" bestFit="1" customWidth="1"/>
    <col min="10" max="10" width="4.88671875" style="304" customWidth="1"/>
    <col min="11" max="11" width="13.109375" customWidth="1"/>
    <col min="12" max="12" width="8.6640625" bestFit="1" customWidth="1"/>
    <col min="13" max="13" width="8.6640625" style="270" bestFit="1" customWidth="1"/>
    <col min="14" max="14" width="8.6640625" bestFit="1" customWidth="1"/>
    <col min="15" max="18" width="8.6640625" customWidth="1"/>
    <col min="19" max="19" width="13.88671875" bestFit="1" customWidth="1"/>
    <col min="20" max="20" width="8.6640625" bestFit="1" customWidth="1"/>
    <col min="21" max="21" width="8.6640625" style="270" bestFit="1" customWidth="1"/>
    <col min="22" max="22" width="8.6640625" bestFit="1" customWidth="1"/>
    <col min="23" max="26" width="8.6640625" customWidth="1"/>
    <col min="27" max="87" width="9.109375" style="304"/>
  </cols>
  <sheetData>
    <row r="1" spans="2:26" ht="15" thickTop="1" x14ac:dyDescent="0.3">
      <c r="B1" s="326" t="s">
        <v>117</v>
      </c>
      <c r="C1" s="327"/>
      <c r="D1" s="327"/>
      <c r="E1" s="327"/>
      <c r="F1" s="327"/>
      <c r="G1" s="327"/>
      <c r="H1" s="327"/>
      <c r="I1" s="328"/>
      <c r="K1" s="326" t="s">
        <v>117</v>
      </c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8"/>
    </row>
    <row r="2" spans="2:26" x14ac:dyDescent="0.3">
      <c r="B2" s="329" t="s">
        <v>157</v>
      </c>
      <c r="C2" s="330"/>
      <c r="D2" s="330"/>
      <c r="E2" s="330"/>
      <c r="F2" s="330"/>
      <c r="G2" s="330"/>
      <c r="H2" s="330"/>
      <c r="I2" s="331"/>
      <c r="K2" s="329" t="s">
        <v>156</v>
      </c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1"/>
    </row>
    <row r="3" spans="2:26" x14ac:dyDescent="0.3">
      <c r="B3" s="329" t="s">
        <v>118</v>
      </c>
      <c r="C3" s="330"/>
      <c r="D3" s="330"/>
      <c r="E3" s="330"/>
      <c r="F3" s="330"/>
      <c r="G3" s="330"/>
      <c r="H3" s="330"/>
      <c r="I3" s="331"/>
      <c r="K3" s="329" t="s">
        <v>118</v>
      </c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1"/>
    </row>
    <row r="4" spans="2:26" ht="15" thickBot="1" x14ac:dyDescent="0.35">
      <c r="B4" s="332" t="s">
        <v>119</v>
      </c>
      <c r="C4" s="333"/>
      <c r="D4" s="333"/>
      <c r="E4" s="333"/>
      <c r="F4" s="333"/>
      <c r="G4" s="333"/>
      <c r="H4" s="333"/>
      <c r="I4" s="334"/>
      <c r="K4" s="332" t="s">
        <v>119</v>
      </c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4"/>
    </row>
    <row r="5" spans="2:26" ht="15.6" thickTop="1" thickBot="1" x14ac:dyDescent="0.35">
      <c r="B5" s="98" t="s">
        <v>120</v>
      </c>
      <c r="C5" s="99">
        <v>2013</v>
      </c>
      <c r="D5" s="99">
        <v>2012</v>
      </c>
      <c r="E5" s="99" t="s">
        <v>121</v>
      </c>
      <c r="F5" s="308" t="s">
        <v>120</v>
      </c>
      <c r="G5" s="99">
        <v>2013</v>
      </c>
      <c r="H5" s="99">
        <v>2012</v>
      </c>
      <c r="I5" s="99" t="s">
        <v>121</v>
      </c>
      <c r="K5" s="271" t="s">
        <v>120</v>
      </c>
      <c r="L5" s="273">
        <v>2013</v>
      </c>
      <c r="M5" s="99">
        <v>2012</v>
      </c>
      <c r="N5" s="272">
        <v>2011</v>
      </c>
      <c r="O5" s="273">
        <v>2010</v>
      </c>
      <c r="P5" s="273">
        <v>2009</v>
      </c>
      <c r="Q5" s="273">
        <v>2008</v>
      </c>
      <c r="R5" s="273">
        <v>2007</v>
      </c>
      <c r="S5" s="309" t="s">
        <v>120</v>
      </c>
      <c r="T5" s="273">
        <v>2013</v>
      </c>
      <c r="U5" s="99">
        <v>2012</v>
      </c>
      <c r="V5" s="272">
        <v>2011</v>
      </c>
      <c r="W5" s="99">
        <v>2010</v>
      </c>
      <c r="X5" s="99">
        <v>2009</v>
      </c>
      <c r="Y5" s="99">
        <v>2008</v>
      </c>
      <c r="Z5" s="99">
        <v>2007</v>
      </c>
    </row>
    <row r="6" spans="2:26" ht="15.6" thickTop="1" thickBot="1" x14ac:dyDescent="0.35">
      <c r="B6" s="104" t="s">
        <v>122</v>
      </c>
      <c r="C6" s="259" t="e">
        <f>SUM(C7:C8)</f>
        <v>#REF!</v>
      </c>
      <c r="D6" s="259" t="e">
        <f>SUM(D7:D8)</f>
        <v>#REF!</v>
      </c>
      <c r="E6" s="100" t="e">
        <f>SUM(C6-D6)/D6</f>
        <v>#REF!</v>
      </c>
      <c r="F6" s="105" t="s">
        <v>123</v>
      </c>
      <c r="G6" s="257" t="e">
        <f>SUM(G7:G8)</f>
        <v>#REF!</v>
      </c>
      <c r="H6" s="257" t="e">
        <f>SUM(H7:H8)</f>
        <v>#REF!</v>
      </c>
      <c r="I6" s="100" t="e">
        <f t="shared" ref="I6:I12" si="0">SUM(G6-H6)/H6</f>
        <v>#REF!</v>
      </c>
      <c r="K6" s="104" t="s">
        <v>122</v>
      </c>
      <c r="L6" s="259" t="e">
        <f>SUM(L7:L8)</f>
        <v>#REF!</v>
      </c>
      <c r="M6" s="259" t="e">
        <f>SUM(M7:M8)</f>
        <v>#REF!</v>
      </c>
      <c r="N6" s="259" t="e">
        <f>SUM(Sheet1!#REF!)</f>
        <v>#REF!</v>
      </c>
      <c r="O6" s="259">
        <f t="shared" ref="O6:R6" si="1">SUM(O7:O8)</f>
        <v>19171241</v>
      </c>
      <c r="P6" s="259">
        <f t="shared" si="1"/>
        <v>17323552</v>
      </c>
      <c r="Q6" s="259">
        <f t="shared" si="1"/>
        <v>19730865.5</v>
      </c>
      <c r="R6" s="259">
        <f t="shared" si="1"/>
        <v>20032448</v>
      </c>
      <c r="S6" s="105" t="s">
        <v>123</v>
      </c>
      <c r="T6" s="257" t="e">
        <f>SUM(T7:T8)</f>
        <v>#REF!</v>
      </c>
      <c r="U6" s="257" t="e">
        <f>SUM(U7:U8)</f>
        <v>#REF!</v>
      </c>
      <c r="V6" s="257" t="e">
        <f>SUM(V7:V8)</f>
        <v>#REF!</v>
      </c>
      <c r="W6" s="257">
        <f t="shared" ref="W6:Z6" si="2">SUM(W7:W8)</f>
        <v>4034177</v>
      </c>
      <c r="X6" s="257">
        <f t="shared" si="2"/>
        <v>3675724</v>
      </c>
      <c r="Y6" s="257">
        <f t="shared" si="2"/>
        <v>3783448.15</v>
      </c>
      <c r="Z6" s="257">
        <f t="shared" si="2"/>
        <v>3763572</v>
      </c>
    </row>
    <row r="7" spans="2:26" ht="15.6" thickTop="1" thickBot="1" x14ac:dyDescent="0.35">
      <c r="B7" s="102" t="s">
        <v>124</v>
      </c>
      <c r="C7" s="260" t="e">
        <f>SUM(Sheet1!#REF!)</f>
        <v>#REF!</v>
      </c>
      <c r="D7" s="260" t="e">
        <f>SUM(Sheet1!#REF!)</f>
        <v>#REF!</v>
      </c>
      <c r="E7" s="101" t="e">
        <f t="shared" ref="E7:E12" si="3">SUM(C7-D7)/D7</f>
        <v>#REF!</v>
      </c>
      <c r="F7" s="103" t="s">
        <v>125</v>
      </c>
      <c r="G7" s="258" t="e">
        <f>SUM(Sheet1!#REF!)</f>
        <v>#REF!</v>
      </c>
      <c r="H7" s="258" t="e">
        <f>SUM(Sheet1!#REF!)</f>
        <v>#REF!</v>
      </c>
      <c r="I7" s="101" t="e">
        <f t="shared" si="0"/>
        <v>#REF!</v>
      </c>
      <c r="K7" s="102" t="s">
        <v>124</v>
      </c>
      <c r="L7" s="260" t="e">
        <f>SUM(Sheet1!#REF!)</f>
        <v>#REF!</v>
      </c>
      <c r="M7" s="260" t="e">
        <f>SUM(Sheet1!#REF!)</f>
        <v>#REF!</v>
      </c>
      <c r="N7" s="268" t="e">
        <f t="shared" ref="N7" si="4">SUM(N8:N10)</f>
        <v>#REF!</v>
      </c>
      <c r="O7" s="268">
        <v>1940811</v>
      </c>
      <c r="P7" s="268">
        <v>1757347</v>
      </c>
      <c r="Q7" s="268">
        <v>2046666</v>
      </c>
      <c r="R7" s="268">
        <v>2089845</v>
      </c>
      <c r="S7" s="103" t="s">
        <v>125</v>
      </c>
      <c r="T7" s="258" t="e">
        <f>SUM(Sheet1!#REF!)</f>
        <v>#REF!</v>
      </c>
      <c r="U7" s="258" t="e">
        <f>SUM(Sheet1!#REF!)</f>
        <v>#REF!</v>
      </c>
      <c r="V7" s="258" t="e">
        <f>SUM(Sheet1!#REF!)</f>
        <v>#REF!</v>
      </c>
      <c r="W7" s="258">
        <f>SUM(Sheet1!B99)</f>
        <v>1213888</v>
      </c>
      <c r="X7" s="258">
        <f>SUM(Sheet1!C99)</f>
        <v>1029137</v>
      </c>
      <c r="Y7" s="258">
        <f>SUM(Sheet1!D99)</f>
        <v>1237453</v>
      </c>
      <c r="Z7" s="258">
        <f>SUM(Sheet1!E99)</f>
        <v>1232055</v>
      </c>
    </row>
    <row r="8" spans="2:26" ht="15.6" thickTop="1" thickBot="1" x14ac:dyDescent="0.35">
      <c r="B8" s="102" t="s">
        <v>126</v>
      </c>
      <c r="C8" s="260" t="e">
        <f>SUM(Sheet1!#REF!)</f>
        <v>#REF!</v>
      </c>
      <c r="D8" s="260" t="e">
        <f>SUM(Sheet1!#REF!)</f>
        <v>#REF!</v>
      </c>
      <c r="E8" s="101" t="e">
        <f t="shared" si="3"/>
        <v>#REF!</v>
      </c>
      <c r="F8" s="103" t="s">
        <v>141</v>
      </c>
      <c r="G8" s="258" t="e">
        <f>SUM(Sheet1!#REF!)</f>
        <v>#REF!</v>
      </c>
      <c r="H8" s="258" t="e">
        <f>SUM(Sheet1!#REF!)</f>
        <v>#REF!</v>
      </c>
      <c r="I8" s="101" t="e">
        <f t="shared" si="0"/>
        <v>#REF!</v>
      </c>
      <c r="K8" s="102" t="s">
        <v>126</v>
      </c>
      <c r="L8" s="260" t="e">
        <f>SUM(Sheet1!#REF!)</f>
        <v>#REF!</v>
      </c>
      <c r="M8" s="260" t="e">
        <f>SUM(Sheet1!#REF!)</f>
        <v>#REF!</v>
      </c>
      <c r="N8" s="260" t="e">
        <f>SUM(Sheet1!#REF!)</f>
        <v>#REF!</v>
      </c>
      <c r="O8" s="260">
        <f>SUM(Sheet1!B86)</f>
        <v>17230430</v>
      </c>
      <c r="P8" s="260">
        <f>SUM(Sheet1!C86)</f>
        <v>15566205</v>
      </c>
      <c r="Q8" s="260">
        <f>SUM(Sheet1!D86)</f>
        <v>17684199.5</v>
      </c>
      <c r="R8" s="260">
        <f>SUM(Sheet1!E86)</f>
        <v>17942603</v>
      </c>
      <c r="S8" s="103" t="s">
        <v>142</v>
      </c>
      <c r="T8" s="258" t="e">
        <f>SUM(Sheet1!#REF!)</f>
        <v>#REF!</v>
      </c>
      <c r="U8" s="258" t="e">
        <f>SUM(Sheet1!#REF!)</f>
        <v>#REF!</v>
      </c>
      <c r="V8" s="258" t="e">
        <f>SUM(Sheet1!#REF!)</f>
        <v>#REF!</v>
      </c>
      <c r="W8" s="258">
        <f>SUM(Sheet1!B118)</f>
        <v>2820289</v>
      </c>
      <c r="X8" s="258">
        <f>SUM(Sheet1!C118)</f>
        <v>2646587</v>
      </c>
      <c r="Y8" s="258">
        <f>SUM(Sheet1!D118)</f>
        <v>2545995.15</v>
      </c>
      <c r="Z8" s="258">
        <f>SUM(Sheet1!E118)</f>
        <v>2531517</v>
      </c>
    </row>
    <row r="9" spans="2:26" ht="15.6" thickTop="1" thickBot="1" x14ac:dyDescent="0.35">
      <c r="B9" s="104" t="s">
        <v>127</v>
      </c>
      <c r="C9" s="259" t="e">
        <f>SUM(C10:C12)</f>
        <v>#REF!</v>
      </c>
      <c r="D9" s="259" t="e">
        <f>SUM(D10:D12)</f>
        <v>#REF!</v>
      </c>
      <c r="E9" s="100" t="e">
        <f t="shared" si="3"/>
        <v>#REF!</v>
      </c>
      <c r="F9" s="105" t="s">
        <v>139</v>
      </c>
      <c r="G9" s="257" t="e">
        <f>SUM(G10:G12)</f>
        <v>#REF!</v>
      </c>
      <c r="H9" s="257" t="e">
        <f>SUM(H10:H12)</f>
        <v>#REF!</v>
      </c>
      <c r="I9" s="100" t="e">
        <f t="shared" si="0"/>
        <v>#REF!</v>
      </c>
      <c r="K9" s="104" t="s">
        <v>127</v>
      </c>
      <c r="L9" s="259" t="e">
        <f>SUM(L10:L12)</f>
        <v>#REF!</v>
      </c>
      <c r="M9" s="259" t="e">
        <f>SUM(M10:M12)</f>
        <v>#REF!</v>
      </c>
      <c r="N9" s="259" t="e">
        <f t="shared" ref="N9" si="5">SUM(N10:N12)</f>
        <v>#REF!</v>
      </c>
      <c r="O9" s="259">
        <f t="shared" ref="O9:R9" si="6">SUM(O10:O12)</f>
        <v>27545228.300000001</v>
      </c>
      <c r="P9" s="259">
        <f t="shared" si="6"/>
        <v>23581941.5</v>
      </c>
      <c r="Q9" s="259">
        <f t="shared" si="6"/>
        <v>27350401</v>
      </c>
      <c r="R9" s="259">
        <f t="shared" si="6"/>
        <v>28876510.5</v>
      </c>
      <c r="S9" s="105" t="s">
        <v>139</v>
      </c>
      <c r="T9" s="257" t="e">
        <f>SUM(T10:T12)</f>
        <v>#REF!</v>
      </c>
      <c r="U9" s="257" t="e">
        <f>SUM(U10:U12)</f>
        <v>#REF!</v>
      </c>
      <c r="V9" s="269" t="e">
        <f t="shared" ref="V9:Z9" si="7">SUM(V10:V12)</f>
        <v>#REF!</v>
      </c>
      <c r="W9" s="269">
        <f t="shared" si="7"/>
        <v>50625320.299999997</v>
      </c>
      <c r="X9" s="269">
        <f t="shared" si="7"/>
        <v>44461812.5</v>
      </c>
      <c r="Y9" s="269">
        <f t="shared" si="7"/>
        <v>50746694.649999999</v>
      </c>
      <c r="Z9" s="269">
        <f t="shared" si="7"/>
        <v>52554931.5</v>
      </c>
    </row>
    <row r="10" spans="2:26" ht="15.6" thickTop="1" thickBot="1" x14ac:dyDescent="0.35">
      <c r="B10" s="102" t="s">
        <v>124</v>
      </c>
      <c r="C10" s="260" t="e">
        <f>SUM(Sheet1!#REF!)</f>
        <v>#REF!</v>
      </c>
      <c r="D10" s="260" t="e">
        <f>SUM(Sheet1!#REF!)</f>
        <v>#REF!</v>
      </c>
      <c r="E10" s="101" t="e">
        <f t="shared" si="3"/>
        <v>#REF!</v>
      </c>
      <c r="F10" s="102" t="s">
        <v>124</v>
      </c>
      <c r="G10" s="260" t="e">
        <f>SUM(Sheet1!#REF!)</f>
        <v>#REF!</v>
      </c>
      <c r="H10" s="260" t="e">
        <f>SUM(Sheet1!#REF!)</f>
        <v>#REF!</v>
      </c>
      <c r="I10" s="101" t="e">
        <f t="shared" si="0"/>
        <v>#REF!</v>
      </c>
      <c r="K10" s="102" t="s">
        <v>124</v>
      </c>
      <c r="L10" s="260" t="e">
        <f>SUM(Sheet1!#REF!)</f>
        <v>#REF!</v>
      </c>
      <c r="M10" s="260" t="e">
        <f>SUM(Sheet1!#REF!)</f>
        <v>#REF!</v>
      </c>
      <c r="N10" s="260" t="e">
        <f>SUM(Sheet1!#REF!)</f>
        <v>#REF!</v>
      </c>
      <c r="O10" s="260">
        <f>SUM(Sheet1!B8)</f>
        <v>2857675.3</v>
      </c>
      <c r="P10" s="260">
        <f>SUM(Sheet1!C8)</f>
        <v>2417684.5</v>
      </c>
      <c r="Q10" s="260">
        <f>SUM(Sheet1!D8)</f>
        <v>2674001</v>
      </c>
      <c r="R10" s="260">
        <f>SUM(Sheet1!E8)</f>
        <v>2512225</v>
      </c>
      <c r="S10" s="102" t="s">
        <v>124</v>
      </c>
      <c r="T10" s="260" t="e">
        <f>SUM(Sheet1!#REF!)</f>
        <v>#REF!</v>
      </c>
      <c r="U10" s="260" t="e">
        <f>SUM(Sheet1!#REF!)</f>
        <v>#REF!</v>
      </c>
      <c r="V10" s="268" t="e">
        <f>SUM(Sheet1!#REF!)</f>
        <v>#REF!</v>
      </c>
      <c r="W10" s="268">
        <f>SUM(Sheet1!B120)</f>
        <v>4673160.3</v>
      </c>
      <c r="X10" s="268">
        <f>SUM(Sheet1!C120)</f>
        <v>4055626.5</v>
      </c>
      <c r="Y10" s="268">
        <f>SUM(Sheet1!D120)</f>
        <v>4602647</v>
      </c>
      <c r="Z10" s="268">
        <f>SUM(Sheet1!E120)</f>
        <v>4484471</v>
      </c>
    </row>
    <row r="11" spans="2:26" ht="15.6" thickTop="1" thickBot="1" x14ac:dyDescent="0.35">
      <c r="B11" s="103" t="s">
        <v>125</v>
      </c>
      <c r="C11" s="258" t="e">
        <f>SUM(Sheet1!#REF!)</f>
        <v>#REF!</v>
      </c>
      <c r="D11" s="258" t="e">
        <f>SUM(Sheet1!#REF!)</f>
        <v>#REF!</v>
      </c>
      <c r="E11" s="101" t="e">
        <f t="shared" si="3"/>
        <v>#REF!</v>
      </c>
      <c r="F11" s="103" t="s">
        <v>125</v>
      </c>
      <c r="G11" s="258" t="e">
        <f>SUM(Sheet1!#REF!)</f>
        <v>#REF!</v>
      </c>
      <c r="H11" s="258" t="e">
        <f>SUM(Sheet1!#REF!)</f>
        <v>#REF!</v>
      </c>
      <c r="I11" s="101" t="e">
        <f t="shared" si="0"/>
        <v>#REF!</v>
      </c>
      <c r="K11" s="103" t="s">
        <v>125</v>
      </c>
      <c r="L11" s="258" t="e">
        <f>SUM(Sheet1!#REF!)</f>
        <v>#REF!</v>
      </c>
      <c r="M11" s="258" t="e">
        <f>SUM(Sheet1!#REF!)</f>
        <v>#REF!</v>
      </c>
      <c r="N11" s="258" t="e">
        <f>SUM(Sheet1!#REF!)</f>
        <v>#REF!</v>
      </c>
      <c r="O11" s="258">
        <f>SUM(Sheet1!B22)</f>
        <v>2477486</v>
      </c>
      <c r="P11" s="258">
        <f>SUM(Sheet1!C22)</f>
        <v>1849219</v>
      </c>
      <c r="Q11" s="258">
        <f>SUM(Sheet1!D22)</f>
        <v>2078789</v>
      </c>
      <c r="R11" s="258">
        <f>SUM(Sheet1!E22)</f>
        <v>1830387</v>
      </c>
      <c r="S11" s="103" t="s">
        <v>125</v>
      </c>
      <c r="T11" s="258" t="e">
        <f>SUM(Sheet1!#REF!)</f>
        <v>#REF!</v>
      </c>
      <c r="U11" s="258" t="e">
        <f>SUM(Sheet1!#REF!)</f>
        <v>#REF!</v>
      </c>
      <c r="V11" s="258" t="e">
        <f>SUM(Sheet1!#REF!)</f>
        <v>#REF!</v>
      </c>
      <c r="W11" s="258">
        <f>SUM(Sheet1!B121)</f>
        <v>3691374</v>
      </c>
      <c r="X11" s="258">
        <f>SUM(Sheet1!C121)</f>
        <v>2878356</v>
      </c>
      <c r="Y11" s="258">
        <f>SUM(Sheet1!D121)</f>
        <v>3316242</v>
      </c>
      <c r="Z11" s="258">
        <f>SUM(Sheet1!E121)</f>
        <v>3062442</v>
      </c>
    </row>
    <row r="12" spans="2:26" ht="15.6" thickTop="1" thickBot="1" x14ac:dyDescent="0.35">
      <c r="B12" s="106" t="s">
        <v>128</v>
      </c>
      <c r="C12" s="258" t="e">
        <f>SUM(Sheet1!#REF!)</f>
        <v>#REF!</v>
      </c>
      <c r="D12" s="258" t="e">
        <f>SUM(Sheet1!#REF!)</f>
        <v>#REF!</v>
      </c>
      <c r="E12" s="101" t="e">
        <f t="shared" si="3"/>
        <v>#REF!</v>
      </c>
      <c r="F12" s="106" t="s">
        <v>128</v>
      </c>
      <c r="G12" s="258" t="e">
        <f>SUM(Sheet1!#REF!)</f>
        <v>#REF!</v>
      </c>
      <c r="H12" s="258" t="e">
        <f>SUM(Sheet1!#REF!)</f>
        <v>#REF!</v>
      </c>
      <c r="I12" s="101" t="e">
        <f t="shared" si="0"/>
        <v>#REF!</v>
      </c>
      <c r="K12" s="106" t="s">
        <v>128</v>
      </c>
      <c r="L12" s="258" t="e">
        <f>SUM(Sheet1!#REF!)</f>
        <v>#REF!</v>
      </c>
      <c r="M12" s="258" t="e">
        <f>SUM(Sheet1!#REF!)</f>
        <v>#REF!</v>
      </c>
      <c r="N12" s="258" t="e">
        <f>SUM(Sheet1!#REF!)</f>
        <v>#REF!</v>
      </c>
      <c r="O12" s="258">
        <f>SUM(Sheet1!B50)</f>
        <v>22210067</v>
      </c>
      <c r="P12" s="258">
        <f>SUM(Sheet1!C50)</f>
        <v>19315038</v>
      </c>
      <c r="Q12" s="258">
        <f>SUM(Sheet1!D50)</f>
        <v>22597611</v>
      </c>
      <c r="R12" s="258">
        <f>SUM(Sheet1!E50)</f>
        <v>24533898.5</v>
      </c>
      <c r="S12" s="106" t="s">
        <v>128</v>
      </c>
      <c r="T12" s="258" t="e">
        <f>SUM(Sheet1!#REF!)</f>
        <v>#REF!</v>
      </c>
      <c r="U12" s="258" t="e">
        <f>SUM(Sheet1!#REF!)</f>
        <v>#REF!</v>
      </c>
      <c r="V12" s="258" t="e">
        <f>SUM(Sheet1!#REF!)</f>
        <v>#REF!</v>
      </c>
      <c r="W12" s="258">
        <f>SUM(Sheet1!B122)</f>
        <v>42260786</v>
      </c>
      <c r="X12" s="258">
        <f>SUM(Sheet1!C122)</f>
        <v>37527830</v>
      </c>
      <c r="Y12" s="258">
        <f>SUM(Sheet1!D122)</f>
        <v>42827805.649999999</v>
      </c>
      <c r="Z12" s="258">
        <f>SUM(Sheet1!E122)</f>
        <v>45008018.5</v>
      </c>
    </row>
    <row r="13" spans="2:26" ht="15.6" thickTop="1" thickBot="1" x14ac:dyDescent="0.35">
      <c r="B13" s="335" t="s">
        <v>140</v>
      </c>
      <c r="C13" s="336"/>
      <c r="D13" s="336"/>
      <c r="E13" s="336"/>
      <c r="F13" s="336"/>
      <c r="G13" s="336"/>
      <c r="H13" s="336"/>
      <c r="I13" s="337"/>
      <c r="K13" s="338" t="s">
        <v>155</v>
      </c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40"/>
    </row>
    <row r="14" spans="2:26" s="304" customFormat="1" ht="15" thickTop="1" x14ac:dyDescent="0.3">
      <c r="M14" s="305"/>
      <c r="U14" s="305"/>
    </row>
    <row r="15" spans="2:26" s="304" customFormat="1" x14ac:dyDescent="0.3">
      <c r="M15" s="305"/>
      <c r="U15" s="305"/>
    </row>
    <row r="16" spans="2:26" s="304" customFormat="1" x14ac:dyDescent="0.3">
      <c r="M16" s="305"/>
      <c r="U16" s="305"/>
    </row>
    <row r="17" spans="13:21" s="304" customFormat="1" x14ac:dyDescent="0.3">
      <c r="M17" s="305"/>
      <c r="U17" s="305"/>
    </row>
    <row r="18" spans="13:21" s="304" customFormat="1" x14ac:dyDescent="0.3">
      <c r="M18" s="305"/>
      <c r="U18" s="305"/>
    </row>
    <row r="19" spans="13:21" s="304" customFormat="1" x14ac:dyDescent="0.3">
      <c r="M19" s="305"/>
      <c r="U19" s="305"/>
    </row>
    <row r="20" spans="13:21" s="304" customFormat="1" x14ac:dyDescent="0.3">
      <c r="M20" s="305"/>
      <c r="U20" s="305"/>
    </row>
    <row r="21" spans="13:21" s="304" customFormat="1" x14ac:dyDescent="0.3">
      <c r="M21" s="305"/>
      <c r="U21" s="305"/>
    </row>
    <row r="22" spans="13:21" s="304" customFormat="1" x14ac:dyDescent="0.3">
      <c r="M22" s="305"/>
      <c r="U22" s="305"/>
    </row>
    <row r="23" spans="13:21" s="304" customFormat="1" x14ac:dyDescent="0.3">
      <c r="M23" s="305"/>
      <c r="U23" s="305"/>
    </row>
    <row r="24" spans="13:21" s="304" customFormat="1" x14ac:dyDescent="0.3">
      <c r="M24" s="305"/>
      <c r="U24" s="305"/>
    </row>
    <row r="25" spans="13:21" s="304" customFormat="1" x14ac:dyDescent="0.3">
      <c r="M25" s="305"/>
      <c r="U25" s="305"/>
    </row>
    <row r="26" spans="13:21" s="304" customFormat="1" x14ac:dyDescent="0.3">
      <c r="M26" s="305"/>
      <c r="U26" s="305"/>
    </row>
    <row r="27" spans="13:21" s="304" customFormat="1" x14ac:dyDescent="0.3">
      <c r="M27" s="305"/>
      <c r="U27" s="305"/>
    </row>
    <row r="28" spans="13:21" s="304" customFormat="1" x14ac:dyDescent="0.3">
      <c r="M28" s="305"/>
      <c r="U28" s="305"/>
    </row>
    <row r="29" spans="13:21" s="304" customFormat="1" x14ac:dyDescent="0.3">
      <c r="M29" s="305"/>
      <c r="U29" s="305"/>
    </row>
    <row r="30" spans="13:21" s="304" customFormat="1" x14ac:dyDescent="0.3">
      <c r="M30" s="305"/>
      <c r="U30" s="305"/>
    </row>
    <row r="31" spans="13:21" s="304" customFormat="1" x14ac:dyDescent="0.3">
      <c r="M31" s="305"/>
      <c r="U31" s="305"/>
    </row>
    <row r="32" spans="13:21" s="304" customFormat="1" x14ac:dyDescent="0.3">
      <c r="M32" s="305"/>
      <c r="U32" s="305"/>
    </row>
    <row r="33" spans="13:21" s="304" customFormat="1" x14ac:dyDescent="0.3">
      <c r="M33" s="305"/>
      <c r="U33" s="305"/>
    </row>
    <row r="34" spans="13:21" s="304" customFormat="1" x14ac:dyDescent="0.3">
      <c r="M34" s="305"/>
      <c r="U34" s="305"/>
    </row>
    <row r="35" spans="13:21" s="304" customFormat="1" x14ac:dyDescent="0.3">
      <c r="M35" s="305"/>
      <c r="U35" s="305"/>
    </row>
    <row r="36" spans="13:21" s="304" customFormat="1" x14ac:dyDescent="0.3">
      <c r="M36" s="305"/>
      <c r="U36" s="305"/>
    </row>
    <row r="37" spans="13:21" s="304" customFormat="1" x14ac:dyDescent="0.3">
      <c r="M37" s="305"/>
      <c r="U37" s="305"/>
    </row>
    <row r="38" spans="13:21" s="304" customFormat="1" x14ac:dyDescent="0.3">
      <c r="M38" s="305"/>
      <c r="U38" s="305"/>
    </row>
    <row r="39" spans="13:21" s="304" customFormat="1" x14ac:dyDescent="0.3">
      <c r="M39" s="305"/>
      <c r="U39" s="305"/>
    </row>
    <row r="40" spans="13:21" s="304" customFormat="1" x14ac:dyDescent="0.3">
      <c r="M40" s="305"/>
      <c r="U40" s="305"/>
    </row>
    <row r="41" spans="13:21" s="304" customFormat="1" x14ac:dyDescent="0.3">
      <c r="M41" s="305"/>
      <c r="U41" s="305"/>
    </row>
    <row r="42" spans="13:21" s="304" customFormat="1" x14ac:dyDescent="0.3">
      <c r="M42" s="305"/>
      <c r="U42" s="305"/>
    </row>
    <row r="43" spans="13:21" s="304" customFormat="1" x14ac:dyDescent="0.3">
      <c r="M43" s="305"/>
      <c r="U43" s="305"/>
    </row>
    <row r="44" spans="13:21" s="304" customFormat="1" x14ac:dyDescent="0.3">
      <c r="M44" s="305"/>
      <c r="U44" s="305"/>
    </row>
    <row r="45" spans="13:21" s="304" customFormat="1" x14ac:dyDescent="0.3">
      <c r="M45" s="305"/>
      <c r="U45" s="305"/>
    </row>
    <row r="46" spans="13:21" s="304" customFormat="1" x14ac:dyDescent="0.3">
      <c r="M46" s="305"/>
      <c r="U46" s="305"/>
    </row>
    <row r="47" spans="13:21" s="304" customFormat="1" x14ac:dyDescent="0.3">
      <c r="M47" s="305"/>
      <c r="U47" s="305"/>
    </row>
    <row r="48" spans="13:21" s="304" customFormat="1" x14ac:dyDescent="0.3">
      <c r="M48" s="305"/>
      <c r="U48" s="305"/>
    </row>
    <row r="49" spans="2:21" s="304" customFormat="1" x14ac:dyDescent="0.3">
      <c r="M49" s="305"/>
      <c r="U49" s="305"/>
    </row>
    <row r="50" spans="2:21" s="304" customFormat="1" x14ac:dyDescent="0.3">
      <c r="M50" s="305"/>
      <c r="U50" s="305"/>
    </row>
    <row r="51" spans="2:21" s="304" customFormat="1" x14ac:dyDescent="0.3">
      <c r="M51" s="305"/>
      <c r="U51" s="305"/>
    </row>
    <row r="52" spans="2:21" s="304" customFormat="1" x14ac:dyDescent="0.3">
      <c r="M52" s="305"/>
      <c r="U52" s="305"/>
    </row>
    <row r="53" spans="2:21" s="304" customFormat="1" x14ac:dyDescent="0.3">
      <c r="M53" s="305"/>
      <c r="U53" s="305"/>
    </row>
    <row r="54" spans="2:21" s="304" customFormat="1" x14ac:dyDescent="0.3">
      <c r="M54" s="305"/>
      <c r="U54" s="305"/>
    </row>
    <row r="55" spans="2:21" s="304" customFormat="1" x14ac:dyDescent="0.3">
      <c r="B55" s="305"/>
      <c r="M55" s="305"/>
      <c r="U55" s="305"/>
    </row>
    <row r="56" spans="2:21" s="304" customFormat="1" x14ac:dyDescent="0.3">
      <c r="M56" s="305"/>
      <c r="U56" s="305"/>
    </row>
    <row r="57" spans="2:21" s="304" customFormat="1" x14ac:dyDescent="0.3">
      <c r="M57" s="305"/>
      <c r="U57" s="305"/>
    </row>
    <row r="58" spans="2:21" s="304" customFormat="1" x14ac:dyDescent="0.3">
      <c r="M58" s="305"/>
      <c r="U58" s="305"/>
    </row>
    <row r="59" spans="2:21" s="304" customFormat="1" x14ac:dyDescent="0.3">
      <c r="M59" s="305"/>
      <c r="U59" s="305"/>
    </row>
    <row r="60" spans="2:21" s="304" customFormat="1" x14ac:dyDescent="0.3">
      <c r="M60" s="305"/>
      <c r="U60" s="305"/>
    </row>
    <row r="61" spans="2:21" s="304" customFormat="1" x14ac:dyDescent="0.3">
      <c r="M61" s="305"/>
      <c r="U61" s="305"/>
    </row>
    <row r="62" spans="2:21" s="304" customFormat="1" x14ac:dyDescent="0.3">
      <c r="M62" s="305"/>
      <c r="U62" s="305"/>
    </row>
    <row r="63" spans="2:21" s="304" customFormat="1" x14ac:dyDescent="0.3">
      <c r="M63" s="305"/>
      <c r="U63" s="305"/>
    </row>
    <row r="64" spans="2:21" s="304" customFormat="1" x14ac:dyDescent="0.3">
      <c r="M64" s="305"/>
      <c r="U64" s="305"/>
    </row>
    <row r="65" spans="13:21" s="304" customFormat="1" x14ac:dyDescent="0.3">
      <c r="M65" s="305"/>
      <c r="U65" s="305"/>
    </row>
    <row r="66" spans="13:21" s="304" customFormat="1" x14ac:dyDescent="0.3">
      <c r="M66" s="305"/>
      <c r="U66" s="305"/>
    </row>
    <row r="67" spans="13:21" s="304" customFormat="1" x14ac:dyDescent="0.3">
      <c r="M67" s="305"/>
      <c r="U67" s="305"/>
    </row>
    <row r="68" spans="13:21" s="304" customFormat="1" x14ac:dyDescent="0.3">
      <c r="M68" s="305"/>
      <c r="U68" s="305"/>
    </row>
    <row r="69" spans="13:21" s="304" customFormat="1" x14ac:dyDescent="0.3">
      <c r="M69" s="305"/>
      <c r="U69" s="305"/>
    </row>
    <row r="70" spans="13:21" s="304" customFormat="1" x14ac:dyDescent="0.3">
      <c r="M70" s="305"/>
      <c r="U70" s="305"/>
    </row>
    <row r="71" spans="13:21" s="304" customFormat="1" x14ac:dyDescent="0.3">
      <c r="M71" s="305"/>
      <c r="U71" s="305"/>
    </row>
    <row r="72" spans="13:21" s="304" customFormat="1" x14ac:dyDescent="0.3">
      <c r="M72" s="305"/>
      <c r="U72" s="305"/>
    </row>
    <row r="73" spans="13:21" s="304" customFormat="1" x14ac:dyDescent="0.3">
      <c r="M73" s="305"/>
      <c r="U73" s="305"/>
    </row>
    <row r="74" spans="13:21" s="304" customFormat="1" x14ac:dyDescent="0.3">
      <c r="M74" s="305"/>
      <c r="U74" s="305"/>
    </row>
    <row r="75" spans="13:21" s="304" customFormat="1" x14ac:dyDescent="0.3">
      <c r="M75" s="305"/>
      <c r="U75" s="305"/>
    </row>
    <row r="76" spans="13:21" s="304" customFormat="1" x14ac:dyDescent="0.3">
      <c r="M76" s="305"/>
      <c r="U76" s="305"/>
    </row>
    <row r="77" spans="13:21" s="304" customFormat="1" x14ac:dyDescent="0.3">
      <c r="M77" s="305"/>
      <c r="U77" s="305"/>
    </row>
    <row r="78" spans="13:21" s="304" customFormat="1" x14ac:dyDescent="0.3">
      <c r="M78" s="305"/>
      <c r="U78" s="305"/>
    </row>
    <row r="79" spans="13:21" s="304" customFormat="1" x14ac:dyDescent="0.3">
      <c r="M79" s="305"/>
      <c r="U79" s="305"/>
    </row>
    <row r="80" spans="13:21" s="304" customFormat="1" x14ac:dyDescent="0.3">
      <c r="M80" s="305"/>
      <c r="U80" s="305"/>
    </row>
    <row r="81" spans="2:21" s="304" customFormat="1" ht="15" thickBot="1" x14ac:dyDescent="0.35">
      <c r="M81" s="305"/>
      <c r="U81" s="305"/>
    </row>
    <row r="82" spans="2:21" s="304" customFormat="1" ht="15" thickBot="1" x14ac:dyDescent="0.35">
      <c r="B82" s="306"/>
      <c r="C82" s="307"/>
      <c r="M82" s="305"/>
      <c r="U82" s="305"/>
    </row>
    <row r="83" spans="2:21" s="304" customFormat="1" x14ac:dyDescent="0.3">
      <c r="M83" s="305"/>
      <c r="U83" s="305"/>
    </row>
    <row r="84" spans="2:21" s="304" customFormat="1" x14ac:dyDescent="0.3">
      <c r="M84" s="305"/>
      <c r="U84" s="305"/>
    </row>
    <row r="85" spans="2:21" s="304" customFormat="1" x14ac:dyDescent="0.3">
      <c r="M85" s="305"/>
      <c r="U85" s="305"/>
    </row>
    <row r="86" spans="2:21" s="304" customFormat="1" x14ac:dyDescent="0.3">
      <c r="M86" s="305"/>
      <c r="U86" s="305"/>
    </row>
    <row r="87" spans="2:21" s="304" customFormat="1" x14ac:dyDescent="0.3">
      <c r="M87" s="305"/>
      <c r="U87" s="305"/>
    </row>
    <row r="88" spans="2:21" s="304" customFormat="1" x14ac:dyDescent="0.3">
      <c r="M88" s="305"/>
      <c r="U88" s="305"/>
    </row>
    <row r="89" spans="2:21" s="304" customFormat="1" x14ac:dyDescent="0.3">
      <c r="M89" s="305"/>
      <c r="U89" s="305"/>
    </row>
    <row r="90" spans="2:21" s="304" customFormat="1" x14ac:dyDescent="0.3">
      <c r="M90" s="305"/>
      <c r="U90" s="305"/>
    </row>
    <row r="91" spans="2:21" s="304" customFormat="1" x14ac:dyDescent="0.3">
      <c r="M91" s="305"/>
      <c r="U91" s="305"/>
    </row>
    <row r="92" spans="2:21" s="304" customFormat="1" x14ac:dyDescent="0.3">
      <c r="M92" s="305"/>
      <c r="U92" s="305"/>
    </row>
    <row r="93" spans="2:21" s="304" customFormat="1" x14ac:dyDescent="0.3">
      <c r="M93" s="305"/>
      <c r="U93" s="305"/>
    </row>
    <row r="94" spans="2:21" s="304" customFormat="1" x14ac:dyDescent="0.3">
      <c r="M94" s="305"/>
      <c r="U94" s="305"/>
    </row>
    <row r="95" spans="2:21" s="304" customFormat="1" x14ac:dyDescent="0.3">
      <c r="M95" s="305"/>
      <c r="U95" s="305"/>
    </row>
    <row r="96" spans="2:21" s="304" customFormat="1" x14ac:dyDescent="0.3">
      <c r="M96" s="305"/>
      <c r="U96" s="305"/>
    </row>
    <row r="97" spans="13:21" s="304" customFormat="1" x14ac:dyDescent="0.3">
      <c r="M97" s="305"/>
      <c r="U97" s="305"/>
    </row>
    <row r="98" spans="13:21" s="304" customFormat="1" x14ac:dyDescent="0.3">
      <c r="M98" s="305"/>
      <c r="U98" s="305"/>
    </row>
    <row r="99" spans="13:21" s="304" customFormat="1" x14ac:dyDescent="0.3">
      <c r="M99" s="305"/>
      <c r="U99" s="305"/>
    </row>
    <row r="100" spans="13:21" s="304" customFormat="1" x14ac:dyDescent="0.3">
      <c r="M100" s="305"/>
      <c r="U100" s="305"/>
    </row>
    <row r="101" spans="13:21" s="304" customFormat="1" x14ac:dyDescent="0.3">
      <c r="M101" s="305"/>
      <c r="U101" s="305"/>
    </row>
    <row r="102" spans="13:21" s="304" customFormat="1" x14ac:dyDescent="0.3">
      <c r="M102" s="305"/>
      <c r="U102" s="305"/>
    </row>
    <row r="103" spans="13:21" s="304" customFormat="1" x14ac:dyDescent="0.3">
      <c r="M103" s="305"/>
      <c r="U103" s="305"/>
    </row>
    <row r="104" spans="13:21" s="304" customFormat="1" x14ac:dyDescent="0.3">
      <c r="M104" s="305"/>
      <c r="U104" s="305"/>
    </row>
    <row r="105" spans="13:21" s="304" customFormat="1" x14ac:dyDescent="0.3">
      <c r="M105" s="305"/>
      <c r="U105" s="305"/>
    </row>
    <row r="106" spans="13:21" s="304" customFormat="1" x14ac:dyDescent="0.3">
      <c r="M106" s="305"/>
      <c r="U106" s="305"/>
    </row>
    <row r="107" spans="13:21" s="304" customFormat="1" x14ac:dyDescent="0.3">
      <c r="M107" s="305"/>
      <c r="U107" s="305"/>
    </row>
    <row r="108" spans="13:21" s="304" customFormat="1" x14ac:dyDescent="0.3">
      <c r="M108" s="305"/>
      <c r="U108" s="305"/>
    </row>
    <row r="109" spans="13:21" s="304" customFormat="1" x14ac:dyDescent="0.3">
      <c r="M109" s="305"/>
      <c r="U109" s="305"/>
    </row>
    <row r="110" spans="13:21" s="304" customFormat="1" x14ac:dyDescent="0.3">
      <c r="M110" s="305"/>
      <c r="U110" s="305"/>
    </row>
    <row r="111" spans="13:21" s="304" customFormat="1" x14ac:dyDescent="0.3">
      <c r="M111" s="305"/>
      <c r="U111" s="305"/>
    </row>
    <row r="112" spans="13:21" s="304" customFormat="1" x14ac:dyDescent="0.3">
      <c r="M112" s="305"/>
      <c r="U112" s="305"/>
    </row>
    <row r="113" spans="13:21" s="304" customFormat="1" x14ac:dyDescent="0.3">
      <c r="M113" s="305"/>
      <c r="U113" s="305"/>
    </row>
    <row r="114" spans="13:21" s="304" customFormat="1" x14ac:dyDescent="0.3">
      <c r="M114" s="305"/>
      <c r="U114" s="305"/>
    </row>
    <row r="115" spans="13:21" s="304" customFormat="1" x14ac:dyDescent="0.3">
      <c r="M115" s="305"/>
      <c r="U115" s="305"/>
    </row>
    <row r="116" spans="13:21" s="304" customFormat="1" x14ac:dyDescent="0.3">
      <c r="M116" s="305"/>
      <c r="U116" s="305"/>
    </row>
    <row r="117" spans="13:21" s="304" customFormat="1" x14ac:dyDescent="0.3">
      <c r="M117" s="305"/>
      <c r="U117" s="305"/>
    </row>
  </sheetData>
  <mergeCells count="10">
    <mergeCell ref="K1:Z1"/>
    <mergeCell ref="K2:Z2"/>
    <mergeCell ref="K3:Z3"/>
    <mergeCell ref="K4:Z4"/>
    <mergeCell ref="K13:Z13"/>
    <mergeCell ref="B1:I1"/>
    <mergeCell ref="B2:I2"/>
    <mergeCell ref="B3:I3"/>
    <mergeCell ref="B4:I4"/>
    <mergeCell ref="B13:I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my_data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Sherman</dc:creator>
  <cp:lastModifiedBy>Jesse Vigil</cp:lastModifiedBy>
  <dcterms:created xsi:type="dcterms:W3CDTF">2010-01-25T12:46:32Z</dcterms:created>
  <dcterms:modified xsi:type="dcterms:W3CDTF">2022-11-28T18:17:27Z</dcterms:modified>
</cp:coreProperties>
</file>