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lima/Documents/GitHub/RickCardoso/jsgantt-improved/"/>
    </mc:Choice>
  </mc:AlternateContent>
  <bookViews>
    <workbookView xWindow="0" yWindow="440" windowWidth="33600" windowHeight="19060" tabRatio="500" activeTab="1"/>
  </bookViews>
  <sheets>
    <sheet name="Sheet1" sheetId="1" r:id="rId1"/>
    <sheet name="Sheet2" sheetId="2" r:id="rId2"/>
  </sheet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2" i="2" l="1"/>
  <c r="Q12" i="2"/>
  <c r="T9" i="2"/>
  <c r="T1" i="2"/>
  <c r="T15" i="2"/>
  <c r="T12" i="2"/>
  <c r="U15" i="2"/>
  <c r="T3" i="2"/>
  <c r="U3" i="2"/>
  <c r="T4" i="2"/>
  <c r="U4" i="2"/>
  <c r="T5" i="2"/>
  <c r="U5" i="2"/>
  <c r="T6" i="2"/>
  <c r="U6" i="2"/>
  <c r="T7" i="2"/>
  <c r="U7" i="2"/>
  <c r="T8" i="2"/>
  <c r="U8" i="2"/>
  <c r="T2" i="2"/>
  <c r="U2" i="2"/>
  <c r="T20" i="2"/>
  <c r="U20" i="2"/>
  <c r="T19" i="2"/>
  <c r="U19" i="2"/>
  <c r="T18" i="2"/>
  <c r="U18" i="2"/>
  <c r="T17" i="2"/>
  <c r="U17" i="2"/>
  <c r="T16" i="2"/>
  <c r="U16" i="2"/>
  <c r="T14" i="2"/>
  <c r="U14" i="2"/>
  <c r="T13" i="2"/>
  <c r="U13" i="2"/>
  <c r="T11" i="2"/>
  <c r="U11" i="2"/>
  <c r="T10" i="2"/>
  <c r="U10" i="2"/>
  <c r="U9" i="2"/>
  <c r="U1" i="2"/>
  <c r="R3" i="2"/>
  <c r="R1" i="2"/>
  <c r="Q3" i="2"/>
  <c r="Q1" i="2"/>
  <c r="S1" i="2"/>
  <c r="S3" i="2"/>
  <c r="R12" i="2"/>
  <c r="R15" i="2"/>
  <c r="R9" i="2"/>
  <c r="Q15" i="2"/>
  <c r="Q9" i="2"/>
  <c r="S9" i="2"/>
  <c r="S12" i="2"/>
  <c r="S15" i="2"/>
  <c r="S20" i="2"/>
  <c r="S19" i="2"/>
  <c r="S18" i="2"/>
  <c r="S17" i="2"/>
  <c r="S16" i="2"/>
  <c r="S14" i="2"/>
  <c r="S13" i="2"/>
  <c r="S11" i="2"/>
  <c r="S10" i="2"/>
  <c r="S8" i="2"/>
  <c r="S7" i="2"/>
  <c r="S6" i="2"/>
  <c r="S5" i="2"/>
  <c r="S4" i="2"/>
  <c r="S2" i="2"/>
  <c r="R20" i="2"/>
  <c r="Q20" i="2"/>
  <c r="R19" i="2"/>
  <c r="Q19" i="2"/>
  <c r="R18" i="2"/>
  <c r="Q18" i="2"/>
  <c r="R17" i="2"/>
  <c r="Q17" i="2"/>
  <c r="R16" i="2"/>
  <c r="Q16" i="2"/>
  <c r="R14" i="2"/>
  <c r="Q14" i="2"/>
  <c r="R13" i="2"/>
  <c r="Q13" i="2"/>
  <c r="R11" i="2"/>
  <c r="Q11" i="2"/>
  <c r="R10" i="2"/>
  <c r="Q10" i="2"/>
  <c r="R8" i="2"/>
  <c r="Q8" i="2"/>
  <c r="R7" i="2"/>
  <c r="Q7" i="2"/>
  <c r="R6" i="2"/>
  <c r="Q6" i="2"/>
  <c r="R5" i="2"/>
  <c r="Q5" i="2"/>
  <c r="R4" i="2"/>
  <c r="Q4" i="2"/>
  <c r="R2" i="2"/>
  <c r="Q2" i="2"/>
  <c r="I2" i="1"/>
  <c r="J2" i="1"/>
  <c r="I3" i="1"/>
  <c r="J3" i="1"/>
  <c r="I4" i="1"/>
  <c r="J4" i="1"/>
  <c r="I5" i="1"/>
  <c r="J5" i="1"/>
  <c r="I6" i="1"/>
  <c r="J6" i="1"/>
  <c r="J8" i="1"/>
  <c r="I13" i="1"/>
  <c r="J13" i="1"/>
  <c r="F14" i="1"/>
  <c r="I14" i="1"/>
  <c r="J14" i="1"/>
  <c r="J16" i="1"/>
  <c r="I1" i="1"/>
</calcChain>
</file>

<file path=xl/sharedStrings.xml><?xml version="1.0" encoding="utf-8"?>
<sst xmlns="http://schemas.openxmlformats.org/spreadsheetml/2006/main" count="221" uniqueCount="86">
  <si>
    <t>Code Javascript</t>
  </si>
  <si>
    <t>Brian</t>
  </si>
  <si>
    <t>558 Days</t>
  </si>
  <si>
    <t>        Define Variables</t>
  </si>
  <si>
    <t>22 Days</t>
  </si>
  <si>
    <t>        Draw Task Items</t>
  </si>
  <si>
    <t>Someone</t>
  </si>
  <si>
    <t>15 Days</t>
  </si>
  <si>
    <t> Calculate Chart Size</t>
  </si>
  <si>
    <t>Shlomy</t>
  </si>
  <si>
    <t>10 Days</t>
  </si>
  <si>
    <t>Draw Task Bars</t>
  </si>
  <si>
    <t>Anybody</t>
  </si>
  <si>
    <t>71 Days</t>
  </si>
  <si>
    <t> Make Updates</t>
  </si>
  <si>
    <t>415 Days</t>
  </si>
  <si>
    <t>Chart Object</t>
  </si>
  <si>
    <t>-</t>
  </si>
  <si>
    <r>
      <t>    </t>
    </r>
    <r>
      <rPr>
        <b/>
        <sz val="12"/>
        <color rgb="FF000000"/>
        <rFont val="Courier"/>
      </rPr>
      <t>-</t>
    </r>
    <r>
      <rPr>
        <b/>
        <sz val="9"/>
        <color rgb="FF656565"/>
        <rFont val="Tahoma"/>
      </rPr>
      <t> Task Objects</t>
    </r>
  </si>
  <si>
    <t>38 Days</t>
  </si>
  <si>
    <t>'Define Chart API'</t>
  </si>
  <si>
    <t>''</t>
  </si>
  <si>
    <t>'ggroupblack'</t>
  </si>
  <si>
    <t>'Brian'</t>
  </si>
  <si>
    <t>'Some Notes text'</t>
  </si>
  <si>
    <t xml:space="preserve">g </t>
  </si>
  <si>
    <t>'Chart Object'</t>
  </si>
  <si>
    <t>'2016-02-20'</t>
  </si>
  <si>
    <t>'gmilestone'</t>
  </si>
  <si>
    <t>'Shlomy'</t>
  </si>
  <si>
    <t>g</t>
  </si>
  <si>
    <t>'Task Objects'</t>
  </si>
  <si>
    <t>'Constructor Proc'</t>
  </si>
  <si>
    <t>'2016-02-21'</t>
  </si>
  <si>
    <t>'2016-03-09'</t>
  </si>
  <si>
    <t>'gtaskblue'</t>
  </si>
  <si>
    <t>'Brian T.'</t>
  </si>
  <si>
    <t>'Task Variables'</t>
  </si>
  <si>
    <t>'2016-03-06'</t>
  </si>
  <si>
    <t>'2016-03-11'</t>
  </si>
  <si>
    <t>'gtaskred'</t>
  </si>
  <si>
    <t>'Task by Minute/Hour'</t>
  </si>
  <si>
    <t>'2016-03-14 12:00'</t>
  </si>
  <si>
    <t>'gtaskyellow'</t>
  </si>
  <si>
    <t>'Ilan'</t>
  </si>
  <si>
    <t>'Task Functions'</t>
  </si>
  <si>
    <t>'2016-03-29'</t>
  </si>
  <si>
    <t>'Anyone'</t>
  </si>
  <si>
    <t>'123SS'</t>
  </si>
  <si>
    <t>'This is a caption'</t>
  </si>
  <si>
    <t>null</t>
  </si>
  <si>
    <t>'Create HTML Shell'</t>
  </si>
  <si>
    <t>'2016-03-24'</t>
  </si>
  <si>
    <t>'Code Javascript'</t>
  </si>
  <si>
    <t>'Define Variables'</t>
  </si>
  <si>
    <t>'2016-02-25'</t>
  </si>
  <si>
    <t>'2016-03-17'</t>
  </si>
  <si>
    <t>'gtaskpurple'</t>
  </si>
  <si>
    <t>'Caption 1'</t>
  </si>
  <si>
    <t>'Calculate Chart Size'</t>
  </si>
  <si>
    <t>'2016-03-15'</t>
  </si>
  <si>
    <t>'gtaskgreen'</t>
  </si>
  <si>
    <t>'Draw Task Items'</t>
  </si>
  <si>
    <t>'Someone'</t>
  </si>
  <si>
    <t>'Task Label Table'</t>
  </si>
  <si>
    <t>'Task Scrolling Grid'</t>
  </si>
  <si>
    <t>'2016-03-20'</t>
  </si>
  <si>
    <t>'332'</t>
  </si>
  <si>
    <t>'Draw Task Bars'</t>
  </si>
  <si>
    <t>'Anybody'</t>
  </si>
  <si>
    <t>'Loop each Task'</t>
  </si>
  <si>
    <t>'2016-03-26'</t>
  </si>
  <si>
    <t>'2016-04-11'</t>
  </si>
  <si>
    <t>'Calculate Start/Stop'</t>
  </si>
  <si>
    <t>'2016-04-12'</t>
  </si>
  <si>
    <t>'2016-05-18'</t>
  </si>
  <si>
    <t>'gtaskpink'</t>
  </si>
  <si>
    <t>'Draw Task Div'</t>
  </si>
  <si>
    <t>'2016-05-13'</t>
  </si>
  <si>
    <t>'2016-05-17'</t>
  </si>
  <si>
    <t>'Draw Completion Div'</t>
  </si>
  <si>
    <t>'2016-06-04'</t>
  </si>
  <si>
    <t>'Make Updates'</t>
  </si>
  <si>
    <t>'2016-07-17'</t>
  </si>
  <si>
    <t>'2017-09-04'</t>
  </si>
  <si>
    <t>'333'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</si>
</sst>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656565"/>
      <name val="Tahoma"/>
    </font>
    <font>
      <b/>
      <sz val="10"/>
      <color rgb="FF656565"/>
      <name val="Tahoma"/>
    </font>
    <font>
      <sz val="10"/>
      <color rgb="FF656565"/>
      <name val="Tahoma"/>
    </font>
    <font>
      <sz val="9"/>
      <color rgb="FF656565"/>
      <name val="Tahoma"/>
    </font>
    <font>
      <b/>
      <sz val="12"/>
      <color rgb="FF000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9" fontId="3" fillId="0" borderId="0" xfId="0" applyNumberFormat="1" applyFont="1"/>
    <xf numFmtId="14" fontId="3" fillId="0" borderId="0" xfId="0" applyNumberFormat="1" applyFont="1"/>
    <xf numFmtId="0" fontId="4" fillId="0" borderId="0" xfId="0" applyFont="1"/>
    <xf numFmtId="0" fontId="5" fillId="0" borderId="0" xfId="0" applyFont="1"/>
    <xf numFmtId="9" fontId="4" fillId="0" borderId="0" xfId="0" applyNumberFormat="1" applyFont="1"/>
    <xf numFmtId="14" fontId="4" fillId="0" borderId="0" xfId="0" applyNumberFormat="1" applyFont="1"/>
    <xf numFmtId="9" fontId="0" fillId="0" borderId="0" xfId="1" applyFont="1"/>
    <xf numFmtId="14" fontId="0" fillId="0" borderId="0" xfId="0" applyNumberFormat="1"/>
    <xf numFmtId="3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K1" sqref="K1"/>
    </sheetView>
  </sheetViews>
  <sheetFormatPr baseColWidth="10" defaultRowHeight="16" x14ac:dyDescent="0.2"/>
  <sheetData>
    <row r="1" spans="1:10" x14ac:dyDescent="0.2">
      <c r="A1" s="1" t="s">
        <v>0</v>
      </c>
      <c r="B1" s="2" t="s">
        <v>1</v>
      </c>
      <c r="C1" s="2" t="s">
        <v>2</v>
      </c>
      <c r="D1" s="3">
        <v>0.41</v>
      </c>
      <c r="E1" s="4">
        <v>42425</v>
      </c>
      <c r="F1" s="4">
        <v>42982</v>
      </c>
      <c r="I1">
        <f>F1-E1+1</f>
        <v>558</v>
      </c>
    </row>
    <row r="2" spans="1:10" x14ac:dyDescent="0.2">
      <c r="A2" s="5"/>
      <c r="B2" s="6" t="s">
        <v>3</v>
      </c>
      <c r="C2" s="5" t="s">
        <v>1</v>
      </c>
      <c r="D2" s="5" t="s">
        <v>4</v>
      </c>
      <c r="E2" s="7">
        <v>0.3</v>
      </c>
      <c r="F2" s="8">
        <v>42425</v>
      </c>
      <c r="G2" s="8">
        <v>42446</v>
      </c>
      <c r="I2">
        <f>G2-F2+1</f>
        <v>22</v>
      </c>
      <c r="J2">
        <f>E2*I2</f>
        <v>6.6</v>
      </c>
    </row>
    <row r="3" spans="1:10" x14ac:dyDescent="0.2">
      <c r="A3" s="5"/>
      <c r="B3" s="6" t="s">
        <v>5</v>
      </c>
      <c r="C3" s="5" t="s">
        <v>6</v>
      </c>
      <c r="D3" s="5" t="s">
        <v>7</v>
      </c>
      <c r="E3" s="7">
        <v>0.15</v>
      </c>
      <c r="F3" s="8">
        <v>42435</v>
      </c>
      <c r="G3" s="8">
        <v>42449</v>
      </c>
      <c r="I3">
        <f t="shared" ref="I3:I6" si="0">G3-F3+1</f>
        <v>15</v>
      </c>
      <c r="J3">
        <f t="shared" ref="J3:J4" si="1">E3*I3</f>
        <v>2.25</v>
      </c>
    </row>
    <row r="4" spans="1:10" x14ac:dyDescent="0.2">
      <c r="B4" s="6" t="s">
        <v>8</v>
      </c>
      <c r="C4" s="5" t="s">
        <v>9</v>
      </c>
      <c r="D4" s="5" t="s">
        <v>10</v>
      </c>
      <c r="E4" s="7">
        <v>0.4</v>
      </c>
      <c r="F4" s="8">
        <v>42444</v>
      </c>
      <c r="G4" s="8">
        <v>42453</v>
      </c>
      <c r="I4">
        <f t="shared" si="0"/>
        <v>10</v>
      </c>
      <c r="J4">
        <f t="shared" si="1"/>
        <v>4</v>
      </c>
    </row>
    <row r="5" spans="1:10" x14ac:dyDescent="0.2">
      <c r="B5" s="1" t="s">
        <v>11</v>
      </c>
      <c r="C5" s="2" t="s">
        <v>12</v>
      </c>
      <c r="D5" s="2" t="s">
        <v>13</v>
      </c>
      <c r="E5" s="3">
        <v>0.6</v>
      </c>
      <c r="F5" s="4">
        <v>42455</v>
      </c>
      <c r="G5" s="4">
        <v>42525</v>
      </c>
      <c r="I5">
        <f t="shared" si="0"/>
        <v>71</v>
      </c>
      <c r="J5">
        <f t="shared" ref="J5" si="2">E5*I5</f>
        <v>42.6</v>
      </c>
    </row>
    <row r="6" spans="1:10" x14ac:dyDescent="0.2">
      <c r="B6" s="6" t="s">
        <v>14</v>
      </c>
      <c r="C6" s="5" t="s">
        <v>1</v>
      </c>
      <c r="D6" s="5" t="s">
        <v>15</v>
      </c>
      <c r="E6" s="7">
        <v>0.3</v>
      </c>
      <c r="F6" s="8">
        <v>42568</v>
      </c>
      <c r="G6" s="8">
        <v>42982</v>
      </c>
      <c r="I6">
        <f t="shared" si="0"/>
        <v>415</v>
      </c>
      <c r="J6">
        <f t="shared" ref="J6" si="3">E6*I6</f>
        <v>124.5</v>
      </c>
    </row>
    <row r="8" spans="1:10" x14ac:dyDescent="0.2">
      <c r="J8" s="9">
        <f>SUM(J2:J6)/SUM(I2:I6)</f>
        <v>0.33761726078799248</v>
      </c>
    </row>
    <row r="13" spans="1:10" x14ac:dyDescent="0.2">
      <c r="B13" s="6" t="s">
        <v>16</v>
      </c>
      <c r="C13" s="5" t="s">
        <v>9</v>
      </c>
      <c r="D13" s="5" t="s">
        <v>17</v>
      </c>
      <c r="E13" s="7">
        <v>1</v>
      </c>
      <c r="F13" s="8">
        <v>42420</v>
      </c>
      <c r="G13" s="8">
        <v>42420</v>
      </c>
      <c r="I13">
        <f t="shared" ref="I13:I14" si="4">G13-F13+1</f>
        <v>1</v>
      </c>
      <c r="J13">
        <f t="shared" ref="J13:J14" si="5">E13*I13</f>
        <v>1</v>
      </c>
    </row>
    <row r="14" spans="1:10" x14ac:dyDescent="0.2">
      <c r="B14" s="1" t="s">
        <v>18</v>
      </c>
      <c r="C14" s="2" t="s">
        <v>9</v>
      </c>
      <c r="D14" s="2" t="s">
        <v>19</v>
      </c>
      <c r="E14" s="3">
        <v>0.6</v>
      </c>
      <c r="F14" s="4">
        <f>F13+1</f>
        <v>42421</v>
      </c>
      <c r="G14" s="4">
        <v>42458</v>
      </c>
      <c r="I14">
        <f t="shared" si="4"/>
        <v>38</v>
      </c>
      <c r="J14">
        <f t="shared" si="5"/>
        <v>22.8</v>
      </c>
    </row>
    <row r="16" spans="1:10" x14ac:dyDescent="0.2">
      <c r="J16">
        <f>SUM(J13:J14)/SUM(I13:I14)</f>
        <v>0.61025641025641031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B31" sqref="B31"/>
    </sheetView>
  </sheetViews>
  <sheetFormatPr baseColWidth="10" defaultRowHeight="16" x14ac:dyDescent="0.2"/>
  <cols>
    <col min="3" max="3" width="11.33203125" bestFit="1" customWidth="1"/>
    <col min="4" max="4" width="16.33203125" bestFit="1" customWidth="1"/>
    <col min="17" max="18" width="10.83203125" style="10"/>
    <col min="20" max="21" width="10.83203125" style="9"/>
  </cols>
  <sheetData>
    <row r="1" spans="1:21" x14ac:dyDescent="0.2">
      <c r="A1">
        <v>1</v>
      </c>
      <c r="B1" t="s">
        <v>20</v>
      </c>
      <c r="C1" t="s">
        <v>21</v>
      </c>
      <c r="D1" t="s">
        <v>21</v>
      </c>
      <c r="E1" t="s">
        <v>22</v>
      </c>
      <c r="F1" t="s">
        <v>21</v>
      </c>
      <c r="G1">
        <v>0</v>
      </c>
      <c r="H1" t="s">
        <v>23</v>
      </c>
      <c r="I1" s="9">
        <v>0</v>
      </c>
      <c r="J1">
        <v>1</v>
      </c>
      <c r="K1">
        <v>0</v>
      </c>
      <c r="L1">
        <v>1</v>
      </c>
      <c r="M1" t="s">
        <v>21</v>
      </c>
      <c r="N1" t="s">
        <v>21</v>
      </c>
      <c r="O1" t="s">
        <v>24</v>
      </c>
      <c r="P1" t="s">
        <v>25</v>
      </c>
      <c r="Q1" s="10">
        <f>MIN(Q2:Q3)</f>
        <v>42420</v>
      </c>
      <c r="R1" s="10">
        <f>MAX(R2:R3)</f>
        <v>42458</v>
      </c>
      <c r="S1">
        <f t="shared" ref="S1" si="0">R1-Q1+1</f>
        <v>39</v>
      </c>
      <c r="T1" s="9">
        <f>SUM(U2:U3)/SUM(S2:S3)</f>
        <v>0.61025641025641031</v>
      </c>
      <c r="U1" s="9">
        <f t="shared" ref="U1" si="1">T1*S1</f>
        <v>23.8</v>
      </c>
    </row>
    <row r="2" spans="1:21" x14ac:dyDescent="0.2">
      <c r="A2">
        <v>11</v>
      </c>
      <c r="B2" t="s">
        <v>26</v>
      </c>
      <c r="C2" t="s">
        <v>27</v>
      </c>
      <c r="D2" t="s">
        <v>27</v>
      </c>
      <c r="E2" t="s">
        <v>28</v>
      </c>
      <c r="F2" t="s">
        <v>21</v>
      </c>
      <c r="G2">
        <v>1</v>
      </c>
      <c r="H2" t="s">
        <v>29</v>
      </c>
      <c r="I2" s="9">
        <v>1</v>
      </c>
      <c r="J2">
        <v>0</v>
      </c>
      <c r="K2">
        <v>1</v>
      </c>
      <c r="L2">
        <v>1</v>
      </c>
      <c r="M2" t="s">
        <v>21</v>
      </c>
      <c r="N2" t="s">
        <v>21</v>
      </c>
      <c r="O2" t="s">
        <v>21</v>
      </c>
      <c r="P2" t="s">
        <v>30</v>
      </c>
      <c r="Q2" s="10">
        <f t="shared" ref="Q2:Q20" si="2">IFERROR(DATE(MID(C2,2,4),MID(C2,7,2),MID(C2,10,2)),"")</f>
        <v>42420</v>
      </c>
      <c r="R2" s="10">
        <f t="shared" ref="R1:R20" si="3">IFERROR(DATE(MID(D2,2,4),MID(D2,7,2),MID(D2,10,2)),"")</f>
        <v>42420</v>
      </c>
      <c r="S2">
        <f>R2-Q2+1</f>
        <v>1</v>
      </c>
      <c r="T2" s="9">
        <f>I2</f>
        <v>1</v>
      </c>
      <c r="U2" s="9">
        <f>T2*S2</f>
        <v>1</v>
      </c>
    </row>
    <row r="3" spans="1:21" x14ac:dyDescent="0.2">
      <c r="A3">
        <v>12</v>
      </c>
      <c r="B3" t="s">
        <v>31</v>
      </c>
      <c r="C3" t="s">
        <v>21</v>
      </c>
      <c r="D3" t="s">
        <v>21</v>
      </c>
      <c r="E3" t="s">
        <v>22</v>
      </c>
      <c r="F3" t="s">
        <v>21</v>
      </c>
      <c r="G3">
        <v>0</v>
      </c>
      <c r="H3" t="s">
        <v>29</v>
      </c>
      <c r="I3" s="9">
        <v>0.4</v>
      </c>
      <c r="J3">
        <v>1</v>
      </c>
      <c r="K3">
        <v>1</v>
      </c>
      <c r="L3">
        <v>1</v>
      </c>
      <c r="M3" t="s">
        <v>21</v>
      </c>
      <c r="N3" t="s">
        <v>21</v>
      </c>
      <c r="O3" t="s">
        <v>21</v>
      </c>
      <c r="P3" t="s">
        <v>30</v>
      </c>
      <c r="Q3" s="10">
        <f>MIN(Q4:Q8)</f>
        <v>42421</v>
      </c>
      <c r="R3" s="10">
        <f>MAX(R4:R8)</f>
        <v>42458</v>
      </c>
      <c r="S3">
        <f t="shared" ref="S3" si="4">R3-Q3+1</f>
        <v>38</v>
      </c>
      <c r="T3" s="9">
        <f>SUM(U4:U7)/SUM(S4:S7)</f>
        <v>0.6</v>
      </c>
      <c r="U3" s="9">
        <f t="shared" ref="U3:U20" si="5">T3*S3</f>
        <v>22.8</v>
      </c>
    </row>
    <row r="4" spans="1:21" x14ac:dyDescent="0.2">
      <c r="A4">
        <v>121</v>
      </c>
      <c r="B4" t="s">
        <v>32</v>
      </c>
      <c r="C4" t="s">
        <v>33</v>
      </c>
      <c r="D4" t="s">
        <v>34</v>
      </c>
      <c r="E4" t="s">
        <v>35</v>
      </c>
      <c r="F4" t="s">
        <v>21</v>
      </c>
      <c r="G4">
        <v>0</v>
      </c>
      <c r="H4" t="s">
        <v>36</v>
      </c>
      <c r="I4" s="9">
        <v>0.6</v>
      </c>
      <c r="J4">
        <v>0</v>
      </c>
      <c r="K4">
        <v>12</v>
      </c>
      <c r="L4">
        <v>1</v>
      </c>
      <c r="M4" t="s">
        <v>21</v>
      </c>
      <c r="N4" t="s">
        <v>21</v>
      </c>
      <c r="O4" t="s">
        <v>21</v>
      </c>
      <c r="P4" t="s">
        <v>30</v>
      </c>
      <c r="Q4" s="10">
        <f t="shared" si="2"/>
        <v>42421</v>
      </c>
      <c r="R4" s="10">
        <f t="shared" si="3"/>
        <v>42438</v>
      </c>
      <c r="S4">
        <f t="shared" ref="S4:S9" si="6">R4-Q4+1</f>
        <v>18</v>
      </c>
      <c r="T4" s="9">
        <f t="shared" ref="T4:T8" si="7">I4</f>
        <v>0.6</v>
      </c>
      <c r="U4" s="9">
        <f t="shared" si="5"/>
        <v>10.799999999999999</v>
      </c>
    </row>
    <row r="5" spans="1:21" x14ac:dyDescent="0.2">
      <c r="A5">
        <v>122</v>
      </c>
      <c r="B5" t="s">
        <v>37</v>
      </c>
      <c r="C5" t="s">
        <v>38</v>
      </c>
      <c r="D5" t="s">
        <v>39</v>
      </c>
      <c r="E5" t="s">
        <v>40</v>
      </c>
      <c r="F5" t="s">
        <v>21</v>
      </c>
      <c r="G5">
        <v>0</v>
      </c>
      <c r="H5" t="s">
        <v>23</v>
      </c>
      <c r="I5" s="9">
        <v>0.6</v>
      </c>
      <c r="J5">
        <v>0</v>
      </c>
      <c r="K5">
        <v>12</v>
      </c>
      <c r="L5">
        <v>1</v>
      </c>
      <c r="M5">
        <v>121</v>
      </c>
      <c r="N5" t="s">
        <v>21</v>
      </c>
      <c r="O5" t="s">
        <v>21</v>
      </c>
      <c r="P5" t="s">
        <v>30</v>
      </c>
      <c r="Q5" s="10">
        <f t="shared" si="2"/>
        <v>42435</v>
      </c>
      <c r="R5" s="10">
        <f t="shared" si="3"/>
        <v>42440</v>
      </c>
      <c r="S5">
        <f t="shared" si="6"/>
        <v>6</v>
      </c>
      <c r="T5" s="9">
        <f t="shared" si="7"/>
        <v>0.6</v>
      </c>
      <c r="U5" s="9">
        <f t="shared" si="5"/>
        <v>3.5999999999999996</v>
      </c>
    </row>
    <row r="6" spans="1:21" x14ac:dyDescent="0.2">
      <c r="A6">
        <v>123</v>
      </c>
      <c r="B6" t="s">
        <v>41</v>
      </c>
      <c r="C6" t="s">
        <v>34</v>
      </c>
      <c r="D6" t="s">
        <v>42</v>
      </c>
      <c r="E6" t="s">
        <v>43</v>
      </c>
      <c r="F6" t="s">
        <v>21</v>
      </c>
      <c r="G6">
        <v>0</v>
      </c>
      <c r="H6" t="s">
        <v>44</v>
      </c>
      <c r="I6" s="9">
        <v>0.6</v>
      </c>
      <c r="J6">
        <v>0</v>
      </c>
      <c r="K6">
        <v>12</v>
      </c>
      <c r="L6">
        <v>1</v>
      </c>
      <c r="M6" t="s">
        <v>21</v>
      </c>
      <c r="N6" t="s">
        <v>21</v>
      </c>
      <c r="O6" t="s">
        <v>21</v>
      </c>
      <c r="P6" t="s">
        <v>30</v>
      </c>
      <c r="Q6" s="10">
        <f t="shared" si="2"/>
        <v>42438</v>
      </c>
      <c r="R6" s="10">
        <f t="shared" si="3"/>
        <v>42443</v>
      </c>
      <c r="S6">
        <f t="shared" si="6"/>
        <v>6</v>
      </c>
      <c r="T6" s="9">
        <f t="shared" si="7"/>
        <v>0.6</v>
      </c>
      <c r="U6" s="9">
        <f t="shared" si="5"/>
        <v>3.5999999999999996</v>
      </c>
    </row>
    <row r="7" spans="1:21" x14ac:dyDescent="0.2">
      <c r="A7">
        <v>124</v>
      </c>
      <c r="B7" t="s">
        <v>45</v>
      </c>
      <c r="C7" t="s">
        <v>34</v>
      </c>
      <c r="D7" t="s">
        <v>46</v>
      </c>
      <c r="E7" t="s">
        <v>40</v>
      </c>
      <c r="F7" t="s">
        <v>21</v>
      </c>
      <c r="G7">
        <v>0</v>
      </c>
      <c r="H7" t="s">
        <v>47</v>
      </c>
      <c r="I7" s="9">
        <v>0.6</v>
      </c>
      <c r="J7">
        <v>0</v>
      </c>
      <c r="K7">
        <v>12</v>
      </c>
      <c r="L7">
        <v>1</v>
      </c>
      <c r="M7" t="s">
        <v>48</v>
      </c>
      <c r="N7" t="s">
        <v>49</v>
      </c>
      <c r="O7" t="s">
        <v>50</v>
      </c>
      <c r="P7" t="s">
        <v>30</v>
      </c>
      <c r="Q7" s="10">
        <f t="shared" si="2"/>
        <v>42438</v>
      </c>
      <c r="R7" s="10">
        <f t="shared" si="3"/>
        <v>42458</v>
      </c>
      <c r="S7">
        <f t="shared" si="6"/>
        <v>21</v>
      </c>
      <c r="T7" s="9">
        <f t="shared" si="7"/>
        <v>0.6</v>
      </c>
      <c r="U7" s="9">
        <f t="shared" si="5"/>
        <v>12.6</v>
      </c>
    </row>
    <row r="8" spans="1:21" x14ac:dyDescent="0.2">
      <c r="A8">
        <v>2</v>
      </c>
      <c r="B8" t="s">
        <v>51</v>
      </c>
      <c r="C8" t="s">
        <v>52</v>
      </c>
      <c r="D8" t="s">
        <v>52</v>
      </c>
      <c r="E8" t="s">
        <v>43</v>
      </c>
      <c r="F8" t="s">
        <v>21</v>
      </c>
      <c r="G8">
        <v>0</v>
      </c>
      <c r="H8" t="s">
        <v>23</v>
      </c>
      <c r="I8" s="9">
        <v>0.2</v>
      </c>
      <c r="J8">
        <v>0</v>
      </c>
      <c r="K8">
        <v>0</v>
      </c>
      <c r="L8">
        <v>1</v>
      </c>
      <c r="M8">
        <v>122</v>
      </c>
      <c r="N8" t="s">
        <v>21</v>
      </c>
      <c r="O8" t="s">
        <v>21</v>
      </c>
      <c r="P8" t="s">
        <v>30</v>
      </c>
      <c r="Q8" s="10">
        <f t="shared" si="2"/>
        <v>42453</v>
      </c>
      <c r="R8" s="10">
        <f t="shared" si="3"/>
        <v>42453</v>
      </c>
      <c r="S8">
        <f t="shared" si="6"/>
        <v>1</v>
      </c>
      <c r="T8" s="9">
        <f t="shared" si="7"/>
        <v>0.2</v>
      </c>
      <c r="U8" s="9">
        <f t="shared" si="5"/>
        <v>0.2</v>
      </c>
    </row>
    <row r="9" spans="1:21" x14ac:dyDescent="0.2">
      <c r="A9">
        <v>3</v>
      </c>
      <c r="B9" t="s">
        <v>53</v>
      </c>
      <c r="C9" t="s">
        <v>21</v>
      </c>
      <c r="D9" t="s">
        <v>21</v>
      </c>
      <c r="E9" t="s">
        <v>22</v>
      </c>
      <c r="F9" t="s">
        <v>21</v>
      </c>
      <c r="G9">
        <v>0</v>
      </c>
      <c r="H9" t="s">
        <v>23</v>
      </c>
      <c r="I9" s="9">
        <v>0</v>
      </c>
      <c r="J9">
        <v>1</v>
      </c>
      <c r="K9">
        <v>0</v>
      </c>
      <c r="L9">
        <v>1</v>
      </c>
      <c r="M9" t="s">
        <v>21</v>
      </c>
      <c r="N9" t="s">
        <v>21</v>
      </c>
      <c r="O9" t="s">
        <v>21</v>
      </c>
      <c r="P9" t="s">
        <v>30</v>
      </c>
      <c r="Q9" s="10">
        <f>MIN(Q10:Q12,Q15,Q20)</f>
        <v>42425</v>
      </c>
      <c r="R9" s="10">
        <f>MAX(R10:R12,R15,R20)</f>
        <v>42982</v>
      </c>
      <c r="S9">
        <f t="shared" si="6"/>
        <v>558</v>
      </c>
      <c r="T9" s="9">
        <f>SUM(U10:U12,U15,U20)/SUM(S10:S12,S15,S20)</f>
        <v>0.33339587242026264</v>
      </c>
      <c r="U9" s="9">
        <f t="shared" si="5"/>
        <v>186.03489681050655</v>
      </c>
    </row>
    <row r="10" spans="1:21" x14ac:dyDescent="0.2">
      <c r="A10">
        <v>31</v>
      </c>
      <c r="B10" t="s">
        <v>54</v>
      </c>
      <c r="C10" t="s">
        <v>55</v>
      </c>
      <c r="D10" t="s">
        <v>56</v>
      </c>
      <c r="E10" t="s">
        <v>57</v>
      </c>
      <c r="F10" t="s">
        <v>21</v>
      </c>
      <c r="G10">
        <v>0</v>
      </c>
      <c r="H10" t="s">
        <v>23</v>
      </c>
      <c r="I10" s="9">
        <v>0.3</v>
      </c>
      <c r="J10">
        <v>0</v>
      </c>
      <c r="K10">
        <v>3</v>
      </c>
      <c r="L10">
        <v>1</v>
      </c>
      <c r="M10" t="s">
        <v>21</v>
      </c>
      <c r="N10" t="s">
        <v>58</v>
      </c>
      <c r="O10" t="s">
        <v>21</v>
      </c>
      <c r="P10" t="s">
        <v>30</v>
      </c>
      <c r="Q10" s="10">
        <f t="shared" si="2"/>
        <v>42425</v>
      </c>
      <c r="R10" s="10">
        <f t="shared" si="3"/>
        <v>42446</v>
      </c>
      <c r="S10">
        <f t="shared" ref="S10:S11" si="8">R10-Q10+1</f>
        <v>22</v>
      </c>
      <c r="T10" s="9">
        <f t="shared" ref="T10:T11" si="9">I10</f>
        <v>0.3</v>
      </c>
      <c r="U10" s="9">
        <f t="shared" si="5"/>
        <v>6.6</v>
      </c>
    </row>
    <row r="11" spans="1:21" x14ac:dyDescent="0.2">
      <c r="A11">
        <v>32</v>
      </c>
      <c r="B11" t="s">
        <v>59</v>
      </c>
      <c r="C11" t="s">
        <v>60</v>
      </c>
      <c r="D11" t="s">
        <v>52</v>
      </c>
      <c r="E11" t="s">
        <v>61</v>
      </c>
      <c r="F11" t="s">
        <v>21</v>
      </c>
      <c r="G11">
        <v>0</v>
      </c>
      <c r="H11" t="s">
        <v>29</v>
      </c>
      <c r="I11" s="9">
        <v>0.4</v>
      </c>
      <c r="J11">
        <v>0</v>
      </c>
      <c r="K11">
        <v>3</v>
      </c>
      <c r="L11">
        <v>1</v>
      </c>
      <c r="M11" t="s">
        <v>21</v>
      </c>
      <c r="N11" t="s">
        <v>21</v>
      </c>
      <c r="O11" t="s">
        <v>21</v>
      </c>
      <c r="P11" t="s">
        <v>30</v>
      </c>
      <c r="Q11" s="10">
        <f t="shared" si="2"/>
        <v>42444</v>
      </c>
      <c r="R11" s="10">
        <f t="shared" si="3"/>
        <v>42453</v>
      </c>
      <c r="S11">
        <f t="shared" si="8"/>
        <v>10</v>
      </c>
      <c r="T11" s="9">
        <f t="shared" si="9"/>
        <v>0.4</v>
      </c>
      <c r="U11" s="9">
        <f t="shared" si="5"/>
        <v>4</v>
      </c>
    </row>
    <row r="12" spans="1:21" x14ac:dyDescent="0.2">
      <c r="A12">
        <v>33</v>
      </c>
      <c r="B12" t="s">
        <v>62</v>
      </c>
      <c r="C12" t="s">
        <v>21</v>
      </c>
      <c r="D12" t="s">
        <v>21</v>
      </c>
      <c r="E12" t="s">
        <v>22</v>
      </c>
      <c r="F12" t="s">
        <v>21</v>
      </c>
      <c r="G12">
        <v>0</v>
      </c>
      <c r="H12" t="s">
        <v>63</v>
      </c>
      <c r="I12" s="9">
        <v>0.4</v>
      </c>
      <c r="J12">
        <v>2</v>
      </c>
      <c r="K12">
        <v>3</v>
      </c>
      <c r="L12">
        <v>1</v>
      </c>
      <c r="M12" t="s">
        <v>21</v>
      </c>
      <c r="N12" t="s">
        <v>21</v>
      </c>
      <c r="O12" t="s">
        <v>21</v>
      </c>
      <c r="P12" t="s">
        <v>30</v>
      </c>
      <c r="Q12" s="10">
        <f>MIN(Q13:Q14)</f>
        <v>42435</v>
      </c>
      <c r="R12" s="10">
        <f>MAX(R13:R14)</f>
        <v>42449</v>
      </c>
      <c r="S12">
        <f t="shared" ref="S12:S15" si="10">R12-Q12+1</f>
        <v>15</v>
      </c>
      <c r="T12" s="12">
        <f>SUM(U13:U14)/SUM(S13:S14)</f>
        <v>0.17142857142857143</v>
      </c>
      <c r="U12" s="12">
        <f>SUM(V13:V14)/SUM(T13:T14)</f>
        <v>0</v>
      </c>
    </row>
    <row r="13" spans="1:21" x14ac:dyDescent="0.2">
      <c r="A13">
        <v>332</v>
      </c>
      <c r="B13" t="s">
        <v>64</v>
      </c>
      <c r="C13" t="s">
        <v>38</v>
      </c>
      <c r="D13" t="s">
        <v>34</v>
      </c>
      <c r="E13" t="s">
        <v>35</v>
      </c>
      <c r="F13" t="s">
        <v>21</v>
      </c>
      <c r="G13">
        <v>0</v>
      </c>
      <c r="H13" t="s">
        <v>23</v>
      </c>
      <c r="I13" s="9">
        <v>0.6</v>
      </c>
      <c r="J13">
        <v>0</v>
      </c>
      <c r="K13">
        <v>33</v>
      </c>
      <c r="L13">
        <v>1</v>
      </c>
      <c r="M13" t="s">
        <v>21</v>
      </c>
      <c r="N13" t="s">
        <v>21</v>
      </c>
      <c r="O13" t="s">
        <v>21</v>
      </c>
      <c r="P13" t="s">
        <v>30</v>
      </c>
      <c r="Q13" s="10">
        <f t="shared" si="2"/>
        <v>42435</v>
      </c>
      <c r="R13" s="10">
        <f t="shared" si="3"/>
        <v>42438</v>
      </c>
      <c r="S13">
        <f t="shared" si="10"/>
        <v>4</v>
      </c>
      <c r="T13" s="9">
        <f>I13</f>
        <v>0.6</v>
      </c>
      <c r="U13" s="9">
        <f t="shared" si="5"/>
        <v>2.4</v>
      </c>
    </row>
    <row r="14" spans="1:21" x14ac:dyDescent="0.2">
      <c r="A14">
        <v>333</v>
      </c>
      <c r="B14" t="s">
        <v>65</v>
      </c>
      <c r="C14" t="s">
        <v>39</v>
      </c>
      <c r="D14" t="s">
        <v>66</v>
      </c>
      <c r="E14" t="s">
        <v>35</v>
      </c>
      <c r="F14" t="s">
        <v>21</v>
      </c>
      <c r="G14">
        <v>0</v>
      </c>
      <c r="H14" t="s">
        <v>23</v>
      </c>
      <c r="I14" s="9">
        <v>0</v>
      </c>
      <c r="J14">
        <v>0</v>
      </c>
      <c r="K14">
        <v>33</v>
      </c>
      <c r="L14">
        <v>1</v>
      </c>
      <c r="M14" t="s">
        <v>67</v>
      </c>
      <c r="N14" t="s">
        <v>21</v>
      </c>
      <c r="O14" t="s">
        <v>21</v>
      </c>
      <c r="P14" t="s">
        <v>30</v>
      </c>
      <c r="Q14" s="10">
        <f t="shared" si="2"/>
        <v>42440</v>
      </c>
      <c r="R14" s="10">
        <f t="shared" si="3"/>
        <v>42449</v>
      </c>
      <c r="S14">
        <f t="shared" si="10"/>
        <v>10</v>
      </c>
      <c r="T14" s="9">
        <f>I14</f>
        <v>0</v>
      </c>
      <c r="U14" s="9">
        <f t="shared" si="5"/>
        <v>0</v>
      </c>
    </row>
    <row r="15" spans="1:21" x14ac:dyDescent="0.2">
      <c r="A15">
        <v>34</v>
      </c>
      <c r="B15" t="s">
        <v>68</v>
      </c>
      <c r="C15" t="s">
        <v>21</v>
      </c>
      <c r="D15" t="s">
        <v>21</v>
      </c>
      <c r="E15" t="s">
        <v>22</v>
      </c>
      <c r="F15" t="s">
        <v>21</v>
      </c>
      <c r="G15">
        <v>0</v>
      </c>
      <c r="H15" t="s">
        <v>69</v>
      </c>
      <c r="I15" s="9">
        <v>0.6</v>
      </c>
      <c r="J15">
        <v>1</v>
      </c>
      <c r="K15">
        <v>3</v>
      </c>
      <c r="L15">
        <v>0</v>
      </c>
      <c r="M15" t="s">
        <v>21</v>
      </c>
      <c r="N15" t="s">
        <v>21</v>
      </c>
      <c r="O15" t="s">
        <v>21</v>
      </c>
      <c r="P15" t="s">
        <v>30</v>
      </c>
      <c r="Q15" s="10">
        <f>MIN(Q16:Q19)</f>
        <v>42455</v>
      </c>
      <c r="R15" s="10">
        <f>MAX(R16:R19)</f>
        <v>42525</v>
      </c>
      <c r="S15">
        <f t="shared" si="10"/>
        <v>71</v>
      </c>
      <c r="T15" s="9">
        <f>SUM(U16:U19)/SUM(S16:S19)</f>
        <v>0.6</v>
      </c>
      <c r="U15" s="9">
        <f t="shared" si="5"/>
        <v>42.6</v>
      </c>
    </row>
    <row r="16" spans="1:21" x14ac:dyDescent="0.2">
      <c r="A16">
        <v>341</v>
      </c>
      <c r="B16" t="s">
        <v>70</v>
      </c>
      <c r="C16" t="s">
        <v>71</v>
      </c>
      <c r="D16" t="s">
        <v>72</v>
      </c>
      <c r="E16" t="s">
        <v>40</v>
      </c>
      <c r="F16" t="s">
        <v>21</v>
      </c>
      <c r="G16">
        <v>0</v>
      </c>
      <c r="H16" t="s">
        <v>23</v>
      </c>
      <c r="I16" s="9">
        <v>0.6</v>
      </c>
      <c r="J16">
        <v>0</v>
      </c>
      <c r="K16">
        <v>34</v>
      </c>
      <c r="L16">
        <v>1</v>
      </c>
      <c r="M16" t="s">
        <v>21</v>
      </c>
      <c r="N16" t="s">
        <v>21</v>
      </c>
      <c r="O16" t="s">
        <v>21</v>
      </c>
      <c r="P16" t="s">
        <v>30</v>
      </c>
      <c r="Q16" s="10">
        <f t="shared" si="2"/>
        <v>42455</v>
      </c>
      <c r="R16" s="10">
        <f t="shared" si="3"/>
        <v>42471</v>
      </c>
      <c r="S16">
        <f t="shared" ref="S16:S20" si="11">R16-Q16+1</f>
        <v>17</v>
      </c>
      <c r="T16" s="9">
        <f t="shared" ref="T16:T20" si="12">I16</f>
        <v>0.6</v>
      </c>
      <c r="U16" s="9">
        <f t="shared" si="5"/>
        <v>10.199999999999999</v>
      </c>
    </row>
    <row r="17" spans="1:21" x14ac:dyDescent="0.2">
      <c r="A17">
        <v>342</v>
      </c>
      <c r="B17" t="s">
        <v>73</v>
      </c>
      <c r="C17" t="s">
        <v>74</v>
      </c>
      <c r="D17" t="s">
        <v>75</v>
      </c>
      <c r="E17" t="s">
        <v>76</v>
      </c>
      <c r="F17" t="s">
        <v>21</v>
      </c>
      <c r="G17">
        <v>0</v>
      </c>
      <c r="H17" t="s">
        <v>23</v>
      </c>
      <c r="I17" s="9">
        <v>0.6</v>
      </c>
      <c r="J17">
        <v>0</v>
      </c>
      <c r="K17">
        <v>34</v>
      </c>
      <c r="L17">
        <v>1</v>
      </c>
      <c r="M17" t="s">
        <v>21</v>
      </c>
      <c r="N17" t="s">
        <v>21</v>
      </c>
      <c r="O17" t="s">
        <v>21</v>
      </c>
      <c r="P17" t="s">
        <v>30</v>
      </c>
      <c r="Q17" s="10">
        <f t="shared" si="2"/>
        <v>42472</v>
      </c>
      <c r="R17" s="10">
        <f t="shared" si="3"/>
        <v>42508</v>
      </c>
      <c r="S17">
        <f t="shared" si="11"/>
        <v>37</v>
      </c>
      <c r="T17" s="9">
        <f t="shared" si="12"/>
        <v>0.6</v>
      </c>
      <c r="U17" s="9">
        <f t="shared" si="5"/>
        <v>22.2</v>
      </c>
    </row>
    <row r="18" spans="1:21" x14ac:dyDescent="0.2">
      <c r="A18">
        <v>343</v>
      </c>
      <c r="B18" t="s">
        <v>77</v>
      </c>
      <c r="C18" t="s">
        <v>78</v>
      </c>
      <c r="D18" t="s">
        <v>79</v>
      </c>
      <c r="E18" t="s">
        <v>40</v>
      </c>
      <c r="F18" t="s">
        <v>21</v>
      </c>
      <c r="G18">
        <v>0</v>
      </c>
      <c r="H18" t="s">
        <v>23</v>
      </c>
      <c r="I18" s="9">
        <v>0.6</v>
      </c>
      <c r="J18">
        <v>0</v>
      </c>
      <c r="K18">
        <v>34</v>
      </c>
      <c r="L18">
        <v>1</v>
      </c>
      <c r="M18" t="s">
        <v>21</v>
      </c>
      <c r="N18" t="s">
        <v>21</v>
      </c>
      <c r="O18" t="s">
        <v>21</v>
      </c>
      <c r="P18" t="s">
        <v>30</v>
      </c>
      <c r="Q18" s="10">
        <f t="shared" si="2"/>
        <v>42503</v>
      </c>
      <c r="R18" s="10">
        <f t="shared" si="3"/>
        <v>42507</v>
      </c>
      <c r="S18">
        <f t="shared" si="11"/>
        <v>5</v>
      </c>
      <c r="T18" s="9">
        <f t="shared" si="12"/>
        <v>0.6</v>
      </c>
      <c r="U18" s="9">
        <f t="shared" si="5"/>
        <v>3</v>
      </c>
    </row>
    <row r="19" spans="1:21" x14ac:dyDescent="0.2">
      <c r="A19">
        <v>344</v>
      </c>
      <c r="B19" t="s">
        <v>80</v>
      </c>
      <c r="C19" t="s">
        <v>79</v>
      </c>
      <c r="D19" t="s">
        <v>81</v>
      </c>
      <c r="E19" t="s">
        <v>40</v>
      </c>
      <c r="F19" t="s">
        <v>21</v>
      </c>
      <c r="G19">
        <v>0</v>
      </c>
      <c r="H19" t="s">
        <v>23</v>
      </c>
      <c r="I19" s="9">
        <v>0.6</v>
      </c>
      <c r="J19">
        <v>0</v>
      </c>
      <c r="K19">
        <v>34</v>
      </c>
      <c r="L19">
        <v>1</v>
      </c>
      <c r="M19" s="11">
        <v>342343</v>
      </c>
      <c r="N19" t="s">
        <v>21</v>
      </c>
      <c r="O19" t="s">
        <v>21</v>
      </c>
      <c r="P19" t="s">
        <v>30</v>
      </c>
      <c r="Q19" s="10">
        <f t="shared" si="2"/>
        <v>42507</v>
      </c>
      <c r="R19" s="10">
        <f t="shared" si="3"/>
        <v>42525</v>
      </c>
      <c r="S19">
        <f t="shared" si="11"/>
        <v>19</v>
      </c>
      <c r="T19" s="9">
        <f t="shared" si="12"/>
        <v>0.6</v>
      </c>
      <c r="U19" s="9">
        <f t="shared" si="5"/>
        <v>11.4</v>
      </c>
    </row>
    <row r="20" spans="1:21" x14ac:dyDescent="0.2">
      <c r="A20">
        <v>35</v>
      </c>
      <c r="B20" t="s">
        <v>82</v>
      </c>
      <c r="C20" t="s">
        <v>83</v>
      </c>
      <c r="D20" t="s">
        <v>84</v>
      </c>
      <c r="E20" t="s">
        <v>57</v>
      </c>
      <c r="F20" t="s">
        <v>21</v>
      </c>
      <c r="G20">
        <v>0</v>
      </c>
      <c r="H20" t="s">
        <v>23</v>
      </c>
      <c r="I20" s="9">
        <v>0.3</v>
      </c>
      <c r="J20">
        <v>0</v>
      </c>
      <c r="K20">
        <v>3</v>
      </c>
      <c r="L20">
        <v>1</v>
      </c>
      <c r="M20" t="s">
        <v>85</v>
      </c>
      <c r="N20" t="s">
        <v>21</v>
      </c>
      <c r="O20" t="s">
        <v>21</v>
      </c>
      <c r="P20" t="s">
        <v>30</v>
      </c>
      <c r="Q20" s="10">
        <f t="shared" si="2"/>
        <v>42568</v>
      </c>
      <c r="R20" s="10">
        <f t="shared" si="3"/>
        <v>42982</v>
      </c>
      <c r="S20">
        <f t="shared" si="11"/>
        <v>415</v>
      </c>
      <c r="T20" s="9">
        <f t="shared" si="12"/>
        <v>0.3</v>
      </c>
      <c r="U20" s="9">
        <f t="shared" si="5"/>
        <v>124.5</v>
      </c>
    </row>
    <row r="25" spans="1:21" x14ac:dyDescent="0.2">
      <c r="I25">
        <v>100</v>
      </c>
    </row>
    <row r="31" spans="1:21" x14ac:dyDescent="0.2">
      <c r="A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IBM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Cardoso (riclima@br.ibm.com)</dc:creator>
  <cp:lastModifiedBy>Ricardo Cardoso (riclima@br.ibm.com)</cp:lastModifiedBy>
  <dcterms:created xsi:type="dcterms:W3CDTF">2017-01-13T05:16:30Z</dcterms:created>
  <dcterms:modified xsi:type="dcterms:W3CDTF">2017-01-15T03:25:09Z</dcterms:modified>
</cp:coreProperties>
</file>