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<sst xmlns="http://schemas.openxmlformats.org/spreadsheetml/2006/main" count="259" uniqueCount="183">
  <si>
    <t xml:space="preserve">Frame</t>
  </si>
  <si>
    <t xml:space="preserve">Description</t>
  </si>
  <si>
    <t xml:space="preserve">Source</t>
  </si>
  <si>
    <t xml:space="preserve">Cost</t>
  </si>
  <si>
    <t xml:space="preserve">Shipping</t>
  </si>
  <si>
    <t xml:space="preserve">Tax</t>
  </si>
  <si>
    <t xml:space="preserve">Total</t>
  </si>
  <si>
    <t xml:space="preserve">Unit Price</t>
  </si>
  <si>
    <t xml:space="preserve">Ordered</t>
  </si>
  <si>
    <t xml:space="preserve">Received</t>
  </si>
  <si>
    <t xml:space="preserve">Note</t>
  </si>
  <si>
    <t xml:space="preserve">URL</t>
  </si>
  <si>
    <t xml:space="preserve">Aliexp</t>
  </si>
  <si>
    <t xml:space="preserve">X</t>
  </si>
  <si>
    <t xml:space="preserve">Need these when tabs get in the way "20s 10pcs black"</t>
  </si>
  <si>
    <t xml:space="preserve">Frame Kit</t>
  </si>
  <si>
    <t xml:space="preserve">Aluminum frame kit (365mm Z Height Standard Frame)</t>
  </si>
  <si>
    <t xml:space="preserve">FYSETC (Aliexp)</t>
  </si>
  <si>
    <r>
      <rPr>
        <sz val="11"/>
        <color rgb="FF000000"/>
        <rFont val="Arial"/>
        <family val="0"/>
      </rPr>
      <t xml:space="preserve">"Full Set Kit". </t>
    </r>
    <r>
      <rPr>
        <sz val="11"/>
        <color rgb="FF000000"/>
        <rFont val="Arial"/>
        <family val="0"/>
        <charset val="1"/>
      </rPr>
      <t xml:space="preserve">This isn’t actually the one I ordered but I believe it’s the same kit. Mine isn’t available any longer</t>
    </r>
  </si>
  <si>
    <t xml:space="preserve">https://www.aliexpress.com/item/33048238537.html?spm=a2g0o.productlist.0.0.3b59553bEb0n4Z&amp;algo_pvid=ee9d284c-5474-4a38-9f09-9532647a402f&amp;algo_expid=ee9d284c-5474-4a38-9f09-9532647a402f-2&amp;btsid=0b0a556216108909047922816e4e3b&amp;ws_ab_test=searchweb0_0,searchweb201602_,searchweb201603_</t>
  </si>
  <si>
    <t xml:space="preserve">Motion System</t>
  </si>
  <si>
    <t xml:space="preserve">Rails</t>
  </si>
  <si>
    <t xml:space="preserve">5 x Mgn12H Carriage + 400mm Rails (Use Frame calculator for other Z sizes)</t>
  </si>
  <si>
    <t xml:space="preserve">Not great quality</t>
  </si>
  <si>
    <t xml:space="preserve">https://www.aliexpress.com/item/32829826159.html?spm=a2g0s.9042311.0.0.27424c4dwPelhS</t>
  </si>
  <si>
    <t xml:space="preserve">Stepper Motors (Please ask them to give you a full D-cut shaft!)</t>
  </si>
  <si>
    <t xml:space="preserve">Aliexpress</t>
  </si>
  <si>
    <t xml:space="preserve">Ship from USA</t>
  </si>
  <si>
    <t xml:space="preserve">2 x Z stepper motors: 17HS19-2004S1 59Ncm 1.8deg 2A</t>
  </si>
  <si>
    <t xml:space="preserve">You're Kysan 1124090 Are OK for this</t>
  </si>
  <si>
    <t xml:space="preserve">1 x Extruder stepper motor: 17HS16-2004S1 Nema17 45Ncm 1.8deg 2A</t>
  </si>
  <si>
    <t xml:space="preserve">You're Kysan 1124090 Are OK for this (note as an alt try the stepper in your spares)</t>
  </si>
  <si>
    <t xml:space="preserve">16T</t>
  </si>
  <si>
    <t xml:space="preserve">Where to get the Steppers kit:</t>
  </si>
  <si>
    <t xml:space="preserve">Motor Kit for BLV mgn Cube 3D printer The manufacturer agreed to offer a kit with all the necessary steppers. Please ask for a full D-cut shaft!</t>
  </si>
  <si>
    <t xml:space="preserve">Direct</t>
  </si>
  <si>
    <t xml:space="preserve">stepper kit for BLV mgn Cube - stepperonline store - not tested yet</t>
  </si>
  <si>
    <t xml:space="preserve">Stepper motors kit from Blurolls store</t>
  </si>
  <si>
    <t xml:space="preserve">24 X F623 ZZ Flange Ball Bearings - number 2 or 3 option</t>
  </si>
  <si>
    <t xml:space="preserve">Option 2 Qty x 4 (Don't buy cheap amazon ones)</t>
  </si>
  <si>
    <t xml:space="preserve">Belts &amp; Threaded rods</t>
  </si>
  <si>
    <t xml:space="preserve">4m x 6mm</t>
  </si>
  <si>
    <t xml:space="preserve">2 x 3D Printer Lead Screw Diameter 8mm Lead8mm 400mm</t>
  </si>
  <si>
    <t xml:space="preserve">Aleexpress</t>
  </si>
  <si>
    <t xml:space="preserve">Lead 8mm Length 400mm</t>
  </si>
  <si>
    <t xml:space="preserve">2 x Aluminum Coupler 8x5x25mm (I prefer this option) or spider couplers</t>
  </si>
  <si>
    <t xml:space="preserve">You have these already</t>
  </si>
  <si>
    <t xml:space="preserve">Main Electronics</t>
  </si>
  <si>
    <t xml:space="preserve">Select the "V1.3 TMC2208 UARTTFT"</t>
  </si>
  <si>
    <t xml:space="preserve">Get with Cable</t>
  </si>
  <si>
    <t xml:space="preserve">Amazon</t>
  </si>
  <si>
    <t xml:space="preserve">24V meanwell (Amazon is cheaper and faster than aliexp here)</t>
  </si>
  <si>
    <t xml:space="preserve">3P with handle</t>
  </si>
  <si>
    <t xml:space="preserve">1 x Heat Insulation 300mm for the bed</t>
  </si>
  <si>
    <t xml:space="preserve">3 x NeoPixel Ring 16 leds WS2812 Module</t>
  </si>
  <si>
    <t xml:space="preserve">1 x 5M Silicone Wire Flexible 14AWG Stranded Copper Cables black\red</t>
  </si>
  <si>
    <t xml:space="preserve">1 x 22 awg wire 4\5 wires 5m</t>
  </si>
  <si>
    <t xml:space="preserve">4 Wire</t>
  </si>
  <si>
    <t xml:space="preserve">5 Wire</t>
  </si>
  <si>
    <t xml:space="preserve">1 x 16mm Momentary switch with led 110V/220V (wall voltage)- power icon</t>
  </si>
  <si>
    <t xml:space="preserve">2 x 16mm Momentary/locking latching switch with led 12/24V - optional</t>
  </si>
  <si>
    <t xml:space="preserve">Select 24v 2Pin DB Bearing</t>
  </si>
  <si>
    <t xml:space="preserve">Getting 10 so I have replacements</t>
  </si>
  <si>
    <t xml:space="preserve">I don't think you needed this</t>
  </si>
  <si>
    <t xml:space="preserve">1 x 5015 Blower fan 24V ball bearings - 24V-2Pin DB Bearing</t>
  </si>
  <si>
    <t xml:space="preserve">2 x 4010 blower fans (dual ball bearings) 24v - only for the new twin blower shield</t>
  </si>
  <si>
    <t xml:space="preserve">2 x 120mm fan 24V ball bearings 3000RPM (for the bigger Air Scrubber</t>
  </si>
  <si>
    <t xml:space="preserve">You probably already have this</t>
  </si>
  <si>
    <t xml:space="preserve">Note: Choose your PSU according to your specs</t>
  </si>
  <si>
    <t xml:space="preserve">Hotend options - 4 options:</t>
  </si>
  <si>
    <t xml:space="preserve">Trianglelab excellent Quality V6 hotend (1.75 24V PTFE) - had it</t>
  </si>
  <si>
    <t xml:space="preserve">You already have this?</t>
  </si>
  <si>
    <t xml:space="preserve">Mellow excellent hotend kit (24V teflon) - i use this</t>
  </si>
  <si>
    <t xml:space="preserve">Blurolls good quality V6 hotend</t>
  </si>
  <si>
    <t xml:space="preserve">Cheap v6 hotend clone</t>
  </si>
  <si>
    <t xml:space="preserve">Hotend optional upgrades:</t>
  </si>
  <si>
    <t xml:space="preserve">Fantastic Ruby nozzle - for abrasive materials printing such as Carbon, glow..</t>
  </si>
  <si>
    <t xml:space="preserve">spare part: Semitec 104GT-2 Thermistor / thermistor + connector / cheap Thermistor</t>
  </si>
  <si>
    <t xml:space="preserve">Plated Copper V6 Nozzle for high temp printing as peek..</t>
  </si>
  <si>
    <t xml:space="preserve">Hardened Steel V6 Nozzle for abrasive materials printing</t>
  </si>
  <si>
    <t xml:space="preserve">Heated bed system, choose one of the 3 choices:</t>
  </si>
  <si>
    <t xml:space="preserve">Funssor CR-10 Aluminum Heated Bed 24V - tested</t>
  </si>
  <si>
    <t xml:space="preserve">Fysetc CR-10 24V Magnetic Heated Bed / full set 300x300</t>
  </si>
  <si>
    <t xml:space="preserve">Check for warpage</t>
  </si>
  <si>
    <t xml:space="preserve">please ask to replace the printing sticker to a clean black color.</t>
  </si>
  <si>
    <t xml:space="preserve">Anet E12 12V heated bed 300x300</t>
  </si>
  <si>
    <t xml:space="preserve">Thumb dial wheels M4-for CR bed or M3 for Anet bed</t>
  </si>
  <si>
    <t xml:space="preserve">Bed springs set or Silicone solid Column-need to cut 2mm of the long ones</t>
  </si>
  <si>
    <t xml:space="preserve">Mechanics</t>
  </si>
  <si>
    <t xml:space="preserve">"Right Set 1" x Recommended by BLV</t>
  </si>
  <si>
    <t xml:space="preserve">Trying this one</t>
  </si>
  <si>
    <t xml:space="preserve">1 x 1m Capricorn clone PTFE tube 1.9mm or 2mm id</t>
  </si>
  <si>
    <t xml:space="preserve">Bought with Cutter</t>
  </si>
  <si>
    <t xml:space="preserve">2 X optional: 635zz Ball Bearing for aligning the steppers shaft</t>
  </si>
  <si>
    <t xml:space="preserve">3 x Silicone sock - helps keep the nozzle temperature steady</t>
  </si>
  <si>
    <t xml:space="preserve">1 x Spring steel sheet 300x310+PEI sheet+magnetic sheet not needed if you got Fysetc full magnetic set!</t>
  </si>
  <si>
    <t xml:space="preserve">Included with fysetc heatbed option</t>
  </si>
  <si>
    <t xml:space="preserve">Screws</t>
  </si>
  <si>
    <t xml:space="preserve">note: Usually a large quantity of screws is sold in bulk so i rounded the quantities.</t>
  </si>
  <si>
    <t xml:space="preserve">300 x M5 10mm Button Head Socket Cap Screw (buy at least 300~350)</t>
  </si>
  <si>
    <t xml:space="preserve">2 x M5 16mm Button Head Socket Cap Screw</t>
  </si>
  <si>
    <t xml:space="preserve">4 x M5 35mm Button Head Socket Cap Screw</t>
  </si>
  <si>
    <t xml:space="preserve">200 x M5 washers</t>
  </si>
  <si>
    <t xml:space="preserve">4 x M4 40mm Flat Head Machine Screw - only using CR-10 24V bed</t>
  </si>
  <si>
    <t xml:space="preserve">2 x M4 30mm Hexagon head</t>
  </si>
  <si>
    <t xml:space="preserve">78 x M3 8mm Socket Head Cap Screw (buy at least 100)</t>
  </si>
  <si>
    <t xml:space="preserve">4 x M3 40mm Flat Head Machine Screw - only if using Anet E12 12V bed</t>
  </si>
  <si>
    <t xml:space="preserve">2 x M3 50mm Socket Head Cap Screw</t>
  </si>
  <si>
    <t xml:space="preserve">13 x M3 35mm Socket Head Cap Screw</t>
  </si>
  <si>
    <t xml:space="preserve">2 x M3 30mm Socket Head Cap Screw</t>
  </si>
  <si>
    <t xml:space="preserve">1 x M3 16mm Socket Head Cap Screw</t>
  </si>
  <si>
    <t xml:space="preserve">5 x M3 16mm Socket Head Cap Screw - Only if NOT using Block cover</t>
  </si>
  <si>
    <t xml:space="preserve">8 x M3 18mm Socket Head Cap Screw - Only if using the Block cover</t>
  </si>
  <si>
    <t xml:space="preserve">3 x M3 25mm Phillips round head</t>
  </si>
  <si>
    <t xml:space="preserve">1 x M3 22mm Phillips round head</t>
  </si>
  <si>
    <t xml:space="preserve">4 x M3 40mm Socket Head Cap Screw</t>
  </si>
  <si>
    <t xml:space="preserve">11 x M3 14mm Phillips round head</t>
  </si>
  <si>
    <t xml:space="preserve">2 x M3 18mm Phillips round head</t>
  </si>
  <si>
    <t xml:space="preserve">3 x M3 25mm Socket Head Cap Screw</t>
  </si>
  <si>
    <t xml:space="preserve">2 x M3 10mm Socket Head Cap Screw</t>
  </si>
  <si>
    <t xml:space="preserve">8 x M3 22mm Socket Head Cap Screw</t>
  </si>
  <si>
    <t xml:space="preserve">8 x M3 12mm Socket Head Cap Screw</t>
  </si>
  <si>
    <t xml:space="preserve">4 x M2.5 12mm Flat Head Machine Screw</t>
  </si>
  <si>
    <t xml:space="preserve">283 x M5 T-nut (buy at least 300)</t>
  </si>
  <si>
    <t xml:space="preserve">2 x M4 Nut</t>
  </si>
  <si>
    <t xml:space="preserve">40 x M3 T-nut</t>
  </si>
  <si>
    <t xml:space="preserve">62 x M3 0.5mm Washer (put 2pcs of 0.5mm or one of 1mm washer) (buy at least 100)</t>
  </si>
  <si>
    <t xml:space="preserve">26 x M3 Nut (buy at least 50)</t>
  </si>
  <si>
    <t xml:space="preserve">16 x M3 Nyloc</t>
  </si>
  <si>
    <t xml:space="preserve">Links To kits that can be useful:</t>
  </si>
  <si>
    <t xml:space="preserve">Full screws kit for the BLV mgn Cube from Blurolls</t>
  </si>
  <si>
    <t xml:space="preserve">Hardware Kit Screws, Nuts and brackets for BLV mgn Cube Project</t>
  </si>
  <si>
    <t xml:space="preserve">440pcs Set of M3 Socket Cap head DIN912 screws</t>
  </si>
  <si>
    <t xml:space="preserve">Optional and others</t>
  </si>
  <si>
    <t xml:space="preserve">easy fast wires connectors</t>
  </si>
  <si>
    <t xml:space="preserve">1M Corrugated tube</t>
  </si>
  <si>
    <t xml:space="preserve">optional: Mayitr Black Wrap Braided Cable Sleeve Wear Resistant like prusa</t>
  </si>
  <si>
    <t xml:space="preserve">solid state relay SSR-25DA to turn ON the printer with button</t>
  </si>
  <si>
    <t xml:space="preserve">Overspec to 40A since counterfeit</t>
  </si>
  <si>
    <t xml:space="preserve">SSR Heatsink</t>
  </si>
  <si>
    <t xml:space="preserve">optional: DC step-down module LM2596 (if you are going to use 12V fans/ Led strip)</t>
  </si>
  <si>
    <t xml:space="preserve">Try the Stable Voltage Model/Also test cheap one</t>
  </si>
  <si>
    <t xml:space="preserve">5M LED strip 5050 60leds/m 44key waterproof</t>
  </si>
  <si>
    <t xml:space="preserve">You have this</t>
  </si>
  <si>
    <t xml:space="preserve">Wago Compact Wiring Connector</t>
  </si>
  <si>
    <t xml:space="preserve">You have these</t>
  </si>
  <si>
    <t xml:space="preserve">activated carbon filter (for the bigger air scrubber)</t>
  </si>
  <si>
    <t xml:space="preserve">500pcs replacment 3/32'' G10 Hardened Precision Steel balls for mgn12H rails</t>
  </si>
  <si>
    <t xml:space="preserve">100K NTC 3950 Thermistors (replacment if broken)</t>
  </si>
  <si>
    <t xml:space="preserve">Hepa Filter for ilife vacuum robots for the smaller air scrubber</t>
  </si>
  <si>
    <t xml:space="preserve">Hepa Filter for eufy robovac 11c for the bigger air scrubber</t>
  </si>
  <si>
    <t xml:space="preserve">Soundproofing Foam Acoustic Sound Absorption Tile</t>
  </si>
  <si>
    <t xml:space="preserve">Brass brush for Hotend cleaner</t>
  </si>
  <si>
    <t xml:space="preserve">The filaments i used :</t>
  </si>
  <si>
    <t xml:space="preserve">Walls / enclosure</t>
  </si>
  <si>
    <t xml:space="preserve">How i created the walls / semi-enclosure?</t>
  </si>
  <si>
    <t xml:space="preserve">Well, it's cheap and very easy..</t>
  </si>
  <si>
    <t xml:space="preserve">You can choose one of those options:</t>
  </si>
  <si>
    <t xml:space="preserve">4mm Cardboard sheets (cheap)</t>
  </si>
  <si>
    <t xml:space="preserve">KAPA foam boards (cheap)</t>
  </si>
  <si>
    <t xml:space="preserve">aluminum composite panel</t>
  </si>
  <si>
    <t xml:space="preserve">4mm Plywood sheets</t>
  </si>
  <si>
    <t xml:space="preserve">Then apply this adorable Carbon Fiber Vinyl on the board.</t>
  </si>
  <si>
    <t xml:space="preserve">you can use M3/M5 screws to secure the board to the panels.</t>
  </si>
  <si>
    <t xml:space="preserve">Tools</t>
  </si>
  <si>
    <t xml:space="preserve">MUST have: 90 Degree Corner Clamps if you want a good printing results.</t>
  </si>
  <si>
    <t xml:space="preserve">Cable Cutter</t>
  </si>
  <si>
    <t xml:space="preserve">SN-28B dupont Crimping Tool</t>
  </si>
  <si>
    <t xml:space="preserve">Tapping Kit M3,M4,M5,M6 - mainly for the corners holes</t>
  </si>
  <si>
    <t xml:space="preserve">PTFE Tube Cutter</t>
  </si>
  <si>
    <t xml:space="preserve">Tax </t>
  </si>
  <si>
    <t xml:space="preserve">Set Wire Copper Terminal</t>
  </si>
  <si>
    <t xml:space="preserve">10 pairs JST Plug Male to Female Wire Connector for Dupont wires.</t>
  </si>
  <si>
    <t xml:space="preserve">dehumidifier (moisture absorb) for your dry box The best i have tested in my drybox.</t>
  </si>
  <si>
    <t xml:space="preserve">Stainless Steel Digital Caliper</t>
  </si>
  <si>
    <t xml:space="preserve">Set Dupont Wire Jumper Pin Header Connector Housing Kit Male</t>
  </si>
  <si>
    <t xml:space="preserve">Cable Organizer</t>
  </si>
  <si>
    <t xml:space="preserve">TS100 Soldering iron (my favorite)</t>
  </si>
  <si>
    <t xml:space="preserve">Belt Tension Meter/gauge - 3d Printed tool</t>
  </si>
  <si>
    <t xml:space="preserve">Consumables</t>
  </si>
  <si>
    <t xml:space="preserve">Super Lube 51010 Oil Super Lube,Translucent white</t>
  </si>
  <si>
    <t xml:space="preserve">https://www.amazon.com/Super-Lube-51010-Oil/dp/B000BXOGHY/ref=sr_1_5?dchild=1&amp;keywords=51014%2Bsuper%2Blube&amp;qid=1608950404&amp;sr=8-5&amp;th=1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</si>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</sst>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4.453125" defaultRowHeight="13.8" zeroHeight="false" outlineLevelRow="0" outlineLevelCol="0"/>
  <cols>
    <col collapsed="false" customWidth="true" hidden="false" outlineLevel="0" max="1" min="1" style="1" width="38.48"/>
    <col collapsed="false" customWidth="false" hidden="false" outlineLevel="0" max="1024" min="2" style="1" width="14.43"/>
  </cols>
  <sheetData>
    <row r="2" s="2" customFormat="true" ht="17.35" hidden="false" customHeight="false" outlineLevel="0" collapsed="false">
      <c r="A2" s="2" t="s">
        <v>0</v>
      </c>
    </row>
    <row r="3" s="3" customFormat="true" ht="13.8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customFormat="false" ht="13.8" hidden="false" customHeight="false" outlineLevel="0" collapsed="false">
      <c r="A4" s="1" t="str">
        <f aca="false">HYPERLINK("https://www.aliexpress.com/item/32659764077.html?spm=a2g0o.productlist.0.0.49c1351edAsYE1&amp;algo_pvid=f544bfbe-484d-4814-93e0-df9ea9cfa190&amp;algo_expid=f544bfbe-484d-4814-93e0-df9ea9cfa190-25&amp;btsid=c526db00-5650-43cc-a37b-66f0e6a00fa6&amp;ws_ab_test=searchweb0_0,"&amp;"searchweb201602_3,searchweb201603_60","2020 Bracket (Flush Mount) Qty 10")</f>
        <v>2020 Bracket (Flush Mount) Qty 10</v>
      </c>
      <c r="B4" s="1" t="s">
        <v>12</v>
      </c>
      <c r="C4" s="1" t="n">
        <v>7.58</v>
      </c>
      <c r="D4" s="1" t="n">
        <v>0</v>
      </c>
      <c r="F4" s="1" t="n">
        <f aca="false">SUM(C4:E4)</f>
        <v>7.58</v>
      </c>
      <c r="G4" s="1" t="n">
        <f aca="false">F4</f>
        <v>7.58</v>
      </c>
      <c r="H4" s="1" t="s">
        <v>13</v>
      </c>
      <c r="I4" s="1" t="s">
        <v>13</v>
      </c>
      <c r="J4" s="1" t="s">
        <v>14</v>
      </c>
    </row>
    <row r="6" customFormat="false" ht="17.35" hidden="false" customHeight="false" outlineLevel="0" collapsed="false">
      <c r="A6" s="2" t="s">
        <v>15</v>
      </c>
    </row>
    <row r="7" customFormat="false" ht="14.15" hidden="false" customHeight="false" outlineLevel="0" collapsed="false">
      <c r="A7" s="1" t="s">
        <v>16</v>
      </c>
      <c r="B7" s="1" t="s">
        <v>17</v>
      </c>
      <c r="C7" s="1" t="n">
        <v>94.05</v>
      </c>
      <c r="D7" s="1" t="n">
        <v>83.77</v>
      </c>
      <c r="F7" s="1" t="n">
        <f aca="false">SUM(C7:E7)</f>
        <v>177.82</v>
      </c>
      <c r="G7" s="1" t="n">
        <f aca="false">F7</f>
        <v>177.82</v>
      </c>
      <c r="H7" s="1" t="s">
        <v>13</v>
      </c>
      <c r="I7" s="1" t="s">
        <v>13</v>
      </c>
      <c r="J7" s="4" t="s">
        <v>18</v>
      </c>
      <c r="K7" s="1" t="s">
        <v>19</v>
      </c>
    </row>
    <row r="8" customFormat="false" ht="13.8" hidden="false" customHeight="false" outlineLevel="0" collapsed="false">
      <c r="F8" s="1" t="n">
        <f aca="false">SUM(C8:E8)</f>
        <v>0</v>
      </c>
    </row>
    <row r="9" s="2" customFormat="true" ht="17.35" hidden="false" customHeight="false" outlineLevel="0" collapsed="false">
      <c r="A9" s="2" t="s">
        <v>20</v>
      </c>
    </row>
    <row r="10" customFormat="false" ht="13.8" hidden="false" customHeight="false" outlineLevel="0" collapsed="false">
      <c r="A10" s="3" t="s">
        <v>21</v>
      </c>
      <c r="F10" s="1" t="n">
        <f aca="false">SUM(C10:E10)</f>
        <v>0</v>
      </c>
    </row>
    <row r="11" customFormat="false" ht="13.8" hidden="false" customHeight="false" outlineLevel="0" collapsed="false">
      <c r="A11" s="1" t="s">
        <v>22</v>
      </c>
      <c r="C11" s="1" t="n">
        <f aca="false">16.33*5</f>
        <v>81.65</v>
      </c>
      <c r="D11" s="1" t="n">
        <v>47.74</v>
      </c>
      <c r="F11" s="1" t="n">
        <f aca="false">SUM(C11:E11)</f>
        <v>129.39</v>
      </c>
      <c r="G11" s="1" t="n">
        <f aca="false">F11</f>
        <v>129.39</v>
      </c>
      <c r="H11" s="1" t="s">
        <v>13</v>
      </c>
      <c r="I11" s="1" t="s">
        <v>13</v>
      </c>
      <c r="J11" s="1" t="s">
        <v>23</v>
      </c>
      <c r="K11" s="1" t="s">
        <v>24</v>
      </c>
    </row>
    <row r="12" customFormat="false" ht="13.8" hidden="false" customHeight="false" outlineLevel="0" collapsed="false">
      <c r="A12" s="1" t="s">
        <v>25</v>
      </c>
      <c r="F12" s="1" t="n">
        <f aca="false">SUM(C12:E12)</f>
        <v>0</v>
      </c>
    </row>
    <row r="13" customFormat="false" ht="13.8" hidden="false" customHeight="false" outlineLevel="0" collapsed="false">
      <c r="A13" s="1" t="str">
        <f aca="false">HYPERLINK("https://www.aliexpress.com/item/32585433994.html?spm=a2g0o.productlist.0.0.7f664940och3Wj&amp;algo_pvid=944a7c19-c9e2-45b2-8c71-7fba6b504fc6&amp;algo_expid=944a7c19-c9e2-45b2-8c71-7fba6b504fc6-2&amp;btsid=7ab5ec46-137f-40d4-b401-d1701d7a2477&amp;ws_ab_test=searchweb0_0,s"&amp;"earchweb201602_3,searchweb201603_55","2 x X/Y Stepper motor: 17HM19-2004S Nema17 0.9deg 46Ncm 2A")</f>
        <v>2 x X/Y Stepper motor: 17HM19-2004S Nema17 0.9deg 46Ncm 2A</v>
      </c>
      <c r="B13" s="1" t="s">
        <v>26</v>
      </c>
      <c r="C13" s="1" t="n">
        <f aca="false">17.09*2</f>
        <v>34.18</v>
      </c>
      <c r="D13" s="1" t="n">
        <v>0</v>
      </c>
      <c r="F13" s="1" t="n">
        <f aca="false">SUM(C13:E13)</f>
        <v>34.18</v>
      </c>
      <c r="G13" s="1" t="n">
        <f aca="false">F13</f>
        <v>34.18</v>
      </c>
      <c r="H13" s="1" t="s">
        <v>13</v>
      </c>
      <c r="I13" s="1" t="s">
        <v>13</v>
      </c>
      <c r="J13" s="1" t="s">
        <v>27</v>
      </c>
    </row>
    <row r="14" customFormat="false" ht="13.8" hidden="false" customHeight="false" outlineLevel="0" collapsed="false">
      <c r="A14" s="1" t="s">
        <v>28</v>
      </c>
      <c r="F14" s="1" t="n">
        <f aca="false">SUM(C14:E14)</f>
        <v>0</v>
      </c>
      <c r="J14" s="1" t="s">
        <v>29</v>
      </c>
    </row>
    <row r="15" customFormat="false" ht="13.8" hidden="false" customHeight="false" outlineLevel="0" collapsed="false">
      <c r="A15" s="1" t="s">
        <v>30</v>
      </c>
      <c r="F15" s="1" t="n">
        <f aca="false">SUM(C15:E15)</f>
        <v>0</v>
      </c>
      <c r="J15" s="1" t="s">
        <v>31</v>
      </c>
    </row>
    <row r="16" customFormat="false" ht="13.8" hidden="false" customHeight="false" outlineLevel="0" collapsed="false">
      <c r="A16" s="1" t="str">
        <f aca="false">HYPERLINK("https://www.aliexpress.com/item/33002989677.html?spm=a2g0o.productlist.0.0.286472682mxsgR&amp;algo_pvid=782a2f7b-c859-4b35-b24f-58c99ae972a7&amp;algo_expid=782a2f7b-c859-4b35-b24f-58c99ae972a7-0&amp;btsid=77876a2e-e265-4966-89ca-1b349a26d5db&amp;ws_ab_test=searchweb0_0,s"&amp;"earchweb201602_3,searchweb201603_55","2 x GT2 Pulley 16 Teeth 5mm bore / excellent GT2 pully 16 Teeth (for X/Y steppers)")</f>
        <v>2 x GT2 Pulley 16 Teeth 5mm bore / excellent GT2 pully 16 Teeth (for X/Y steppers)</v>
      </c>
      <c r="B16" s="1" t="s">
        <v>26</v>
      </c>
      <c r="C16" s="1" t="n">
        <v>6.88</v>
      </c>
      <c r="D16" s="1" t="n">
        <v>0</v>
      </c>
      <c r="E16" s="1" t="n">
        <v>0.39</v>
      </c>
      <c r="F16" s="1" t="n">
        <f aca="false">SUM(C16:E16)</f>
        <v>7.27</v>
      </c>
      <c r="G16" s="1" t="n">
        <f aca="false">F16</f>
        <v>7.27</v>
      </c>
      <c r="H16" s="1" t="s">
        <v>13</v>
      </c>
      <c r="I16" s="1" t="s">
        <v>13</v>
      </c>
      <c r="J16" s="1" t="s">
        <v>32</v>
      </c>
    </row>
    <row r="17" customFormat="false" ht="13.8" hidden="false" customHeight="false" outlineLevel="0" collapsed="false">
      <c r="A17" s="1" t="s">
        <v>33</v>
      </c>
      <c r="F17" s="1" t="n">
        <f aca="false">SUM(C17:E17)</f>
        <v>0</v>
      </c>
    </row>
    <row r="18" customFormat="false" ht="13.8" hidden="false" customHeight="false" outlineLevel="0" collapsed="false">
      <c r="A18" s="1" t="s">
        <v>34</v>
      </c>
      <c r="B18" s="1" t="s">
        <v>35</v>
      </c>
      <c r="C18" s="1" t="n">
        <v>58.4</v>
      </c>
      <c r="D18" s="1" t="n">
        <v>34.72</v>
      </c>
      <c r="F18" s="1" t="n">
        <f aca="false">SUM(C18:E18)</f>
        <v>93.12</v>
      </c>
    </row>
    <row r="19" customFormat="false" ht="13.8" hidden="false" customHeight="false" outlineLevel="0" collapsed="false">
      <c r="A19" s="1" t="s">
        <v>36</v>
      </c>
      <c r="B19" s="1" t="s">
        <v>26</v>
      </c>
      <c r="C19" s="1" t="n">
        <v>51.5</v>
      </c>
      <c r="D19" s="1" t="n">
        <v>36.55</v>
      </c>
      <c r="F19" s="1" t="n">
        <f aca="false">SUM(C19:E19)</f>
        <v>88.05</v>
      </c>
    </row>
    <row r="20" customFormat="false" ht="13.8" hidden="false" customHeight="false" outlineLevel="0" collapsed="false">
      <c r="A20" s="1" t="s">
        <v>37</v>
      </c>
      <c r="C20" s="1" t="n">
        <v>66.4</v>
      </c>
      <c r="D20" s="1" t="n">
        <v>0</v>
      </c>
      <c r="F20" s="1" t="n">
        <f aca="false">SUM(C20:E20)</f>
        <v>66.4</v>
      </c>
    </row>
    <row r="21" customFormat="false" ht="13.8" hidden="false" customHeight="false" outlineLevel="0" collapsed="false">
      <c r="A21" s="1" t="s">
        <v>38</v>
      </c>
      <c r="C21" s="1" t="n">
        <f aca="false">3.03*4</f>
        <v>12.12</v>
      </c>
      <c r="D21" s="1" t="n">
        <v>2.11</v>
      </c>
      <c r="E21" s="1" t="n">
        <v>0.68</v>
      </c>
      <c r="F21" s="1" t="n">
        <f aca="false">SUM(C21:E21)</f>
        <v>14.91</v>
      </c>
      <c r="G21" s="1" t="n">
        <f aca="false">F21</f>
        <v>14.91</v>
      </c>
      <c r="H21" s="1" t="s">
        <v>13</v>
      </c>
      <c r="I21" s="1" t="s">
        <v>13</v>
      </c>
      <c r="J21" s="1" t="s">
        <v>39</v>
      </c>
    </row>
    <row r="23" s="3" customFormat="true" ht="13.8" hidden="false" customHeight="false" outlineLevel="0" collapsed="false">
      <c r="A23" s="3" t="s">
        <v>40</v>
      </c>
    </row>
    <row r="24" customFormat="false" ht="13.8" hidden="false" customHeight="false" outlineLevel="0" collapsed="false">
      <c r="A24" s="1" t="str">
        <f aca="false">HYPERLINK("https://www.aliexpress.com/item/32987817703.html?spm=a2g0o.productlist.0.0.25c52f75iqM5wu&amp;algo_pvid=c6191d2a-7463-4b02-ba8c-8737f33dc5f2&amp;algo_expid=c6191d2a-7463-4b02-ba8c-8737f33dc5f2-1&amp;btsid=4d0949ef-51bb-4e50-9a73-ee4dace2e90a&amp;ws_ab_test=searchweb0_0,s"&amp;"earchweb201602_3,searchweb201603_55","1 x 4m Gates 6mm GT2 Fiber Glass Reinforced Belt")</f>
        <v>1 x 4m Gates 6mm GT2 Fiber Glass Reinforced Belt</v>
      </c>
      <c r="B24" s="1" t="s">
        <v>26</v>
      </c>
      <c r="C24" s="1" t="n">
        <v>18.04</v>
      </c>
      <c r="D24" s="1" t="n">
        <v>0</v>
      </c>
      <c r="F24" s="1" t="n">
        <f aca="false">SUM(C24:E24)</f>
        <v>18.04</v>
      </c>
      <c r="G24" s="1" t="n">
        <f aca="false">F24</f>
        <v>18.04</v>
      </c>
      <c r="H24" s="1" t="s">
        <v>13</v>
      </c>
      <c r="I24" s="1" t="s">
        <v>13</v>
      </c>
      <c r="J24" s="1" t="s">
        <v>41</v>
      </c>
    </row>
    <row r="25" customFormat="false" ht="13.8" hidden="false" customHeight="false" outlineLevel="0" collapsed="false">
      <c r="A25" s="1" t="s">
        <v>42</v>
      </c>
      <c r="B25" s="1" t="s">
        <v>43</v>
      </c>
      <c r="C25" s="1" t="n">
        <v>9.28</v>
      </c>
      <c r="D25" s="1" t="n">
        <v>5</v>
      </c>
      <c r="F25" s="1" t="n">
        <f aca="false">SUM(C25:E25)</f>
        <v>14.28</v>
      </c>
      <c r="G25" s="1" t="n">
        <f aca="false">F25</f>
        <v>14.28</v>
      </c>
      <c r="H25" s="1" t="s">
        <v>13</v>
      </c>
      <c r="I25" s="1" t="s">
        <v>13</v>
      </c>
      <c r="J25" s="1" t="s">
        <v>44</v>
      </c>
    </row>
    <row r="26" customFormat="false" ht="13.8" hidden="false" customHeight="false" outlineLevel="0" collapsed="false">
      <c r="A26" s="1" t="s">
        <v>45</v>
      </c>
      <c r="F26" s="1" t="n">
        <f aca="false">SUM(C26:E26)</f>
        <v>0</v>
      </c>
      <c r="J26" s="1" t="s">
        <v>46</v>
      </c>
    </row>
    <row r="28" s="2" customFormat="true" ht="17.35" hidden="false" customHeight="false" outlineLevel="0" collapsed="false">
      <c r="A28" s="2" t="s">
        <v>47</v>
      </c>
    </row>
    <row r="29" customFormat="false" ht="13.8" hidden="false" customHeight="false" outlineLevel="0" collapsed="false">
      <c r="A29" s="1" t="str">
        <f aca="false">HYPERLINK("https://www.aliexpress.com/item/33010395838.html?spm=a2g0o.productlist.0.0.11ee65d3vvbj1k&amp;algo_pvid=a52f9558-11f3-4691-984e-0113944df33a&amp;algo_expid=a52f9558-11f3-4691-984e-0113944df33a-7&amp;btsid=e19592a0-4de2-4d64-8cea-0c69cd440e1d&amp;ws_ab_test=searchweb0_0,s"&amp;"earchweb201602_3,searchweb201603_55","SKR v1.3 + TFT35 + 5xTMC2208 Kit")</f>
        <v>SKR v1.3 + TFT35 + 5xTMC2208 Kit</v>
      </c>
      <c r="B29" s="1" t="s">
        <v>26</v>
      </c>
      <c r="C29" s="1" t="n">
        <v>54.13</v>
      </c>
      <c r="D29" s="1" t="n">
        <v>0</v>
      </c>
      <c r="F29" s="1" t="n">
        <f aca="false">SUM(C29:E29)</f>
        <v>54.13</v>
      </c>
      <c r="G29" s="1" t="n">
        <f aca="false">F29</f>
        <v>54.13</v>
      </c>
      <c r="H29" s="1" t="s">
        <v>13</v>
      </c>
      <c r="I29" s="1" t="s">
        <v>13</v>
      </c>
      <c r="J29" s="1" t="s">
        <v>48</v>
      </c>
    </row>
    <row r="31" customFormat="false" ht="13.8" hidden="false" customHeight="false" outlineLevel="0" collapsed="false">
      <c r="A31" s="1" t="str">
        <f aca="false">HYPERLINK("https://www.aliexpress.com/item/32995292222.html?spm=a2g0o.productlist.0.0.126740dfMwEWdY&amp;algo_pvid=be077881-38ab-40b7-bbd8-b725cc7bb895&amp;algo_expid=be077881-38ab-40b7-bbd8-b725cc7bb895-0&amp;btsid=0c8d931c-62d6-404d-b975-472190e39281&amp;ws_ab_test=searchweb0_0,s"&amp;"earchweb201602_3,searchweb201603_55","1 x Mini differential IR Auto leveling sensor / Mini differential IR height sensor")</f>
        <v>1 x Mini differential IR Auto leveling sensor / Mini differential IR height sensor</v>
      </c>
      <c r="B31" s="1" t="s">
        <v>26</v>
      </c>
      <c r="C31" s="1" t="n">
        <v>14.71</v>
      </c>
      <c r="D31" s="1" t="n">
        <v>0</v>
      </c>
      <c r="F31" s="1" t="n">
        <f aca="false">SUM(C31:E31)</f>
        <v>14.71</v>
      </c>
      <c r="G31" s="1" t="n">
        <f aca="false">F31</f>
        <v>14.71</v>
      </c>
      <c r="H31" s="1" t="s">
        <v>13</v>
      </c>
      <c r="I31" s="1" t="s">
        <v>13</v>
      </c>
      <c r="J31" s="1" t="s">
        <v>49</v>
      </c>
    </row>
    <row r="32" customFormat="false" ht="13.8" hidden="false" customHeight="false" outlineLevel="0" collapsed="false">
      <c r="A32" s="1" t="str">
        <f aca="false">HYPERLINK("https://www.amazon.com/MEAN-WELL-SE-450-24-Supply-Single/dp/B005T6NNKO/ref=sr_1_3?keywords=meanwell+24v+450&amp;qid=1569386452&amp;sr=8-3","1 x Power Supply DC 24V 20A/30A - i use it / Meanwell PSU 24V 450W")</f>
        <v>1 x Power Supply DC 24V 20A/30A - i use it / Meanwell PSU 24V 450W</v>
      </c>
      <c r="B32" s="1" t="s">
        <v>50</v>
      </c>
      <c r="C32" s="1" t="n">
        <v>64.15</v>
      </c>
      <c r="D32" s="1" t="n">
        <v>0</v>
      </c>
      <c r="F32" s="1" t="n">
        <f aca="false">SUM(C32:E32)</f>
        <v>64.15</v>
      </c>
      <c r="G32" s="1" t="n">
        <f aca="false">F32</f>
        <v>64.15</v>
      </c>
      <c r="H32" s="1" t="s">
        <v>13</v>
      </c>
      <c r="I32" s="1" t="s">
        <v>13</v>
      </c>
      <c r="J32" s="1" t="s">
        <v>51</v>
      </c>
    </row>
    <row r="33" customFormat="false" ht="13.8" hidden="false" customHeight="false" outlineLevel="0" collapsed="false">
      <c r="A33" s="1" t="str">
        <f aca="false">HYPERLINK("https://www.aliexpress.com/item/32273125391.html?spm=a2g0o.productlist.0.0.40186088KSLNiN&amp;algo_pvid=fc9ced68-20c2-4482-b0f8-2a4229b17b91&amp;algo_expid=fc9ced68-20c2-4482-b0f8-2a4229b17b91-1&amp;btsid=10f20a13-7c7b-4024-8702-4c2c1c24abdc&amp;ws_ab_test=searchweb0_0,s"&amp;"earchweb201602_3,searchweb201603_55","2 x 3-Pin endstop switch KW11-3Z / Omron high quality endstop switches")</f>
        <v>2 x 3-Pin endstop switch KW11-3Z / Omron high quality endstop switches</v>
      </c>
      <c r="C33" s="1" t="n">
        <v>0.71</v>
      </c>
      <c r="D33" s="1" t="n">
        <v>0</v>
      </c>
      <c r="F33" s="1" t="n">
        <f aca="false">SUM(C33:E33)</f>
        <v>0.71</v>
      </c>
      <c r="G33" s="1" t="n">
        <f aca="false">F33</f>
        <v>0.71</v>
      </c>
      <c r="H33" s="1" t="s">
        <v>13</v>
      </c>
      <c r="I33" s="1" t="s">
        <v>13</v>
      </c>
      <c r="J33" s="1" t="s">
        <v>52</v>
      </c>
    </row>
    <row r="34" customFormat="false" ht="13.8" hidden="false" customHeight="false" outlineLevel="0" collapsed="false">
      <c r="A34" s="1" t="s">
        <v>53</v>
      </c>
      <c r="C34" s="1" t="n">
        <v>1.55</v>
      </c>
      <c r="D34" s="1" t="n">
        <v>0</v>
      </c>
      <c r="F34" s="1" t="n">
        <f aca="false">SUM(C34:E34)</f>
        <v>1.55</v>
      </c>
      <c r="G34" s="1" t="n">
        <f aca="false">F34</f>
        <v>1.55</v>
      </c>
      <c r="H34" s="1" t="s">
        <v>13</v>
      </c>
      <c r="I34" s="1" t="s">
        <v>13</v>
      </c>
    </row>
    <row r="35" customFormat="false" ht="13.8" hidden="false" customHeight="false" outlineLevel="0" collapsed="false">
      <c r="A35" s="1" t="s">
        <v>54</v>
      </c>
      <c r="C35" s="1" t="n">
        <f aca="false">2.79*3</f>
        <v>8.37</v>
      </c>
      <c r="D35" s="1" t="n">
        <v>1.61</v>
      </c>
      <c r="F35" s="1" t="n">
        <f aca="false">SUM(C35:E35)</f>
        <v>9.98</v>
      </c>
      <c r="G35" s="1" t="n">
        <f aca="false">F35</f>
        <v>9.98</v>
      </c>
      <c r="H35" s="1" t="s">
        <v>13</v>
      </c>
      <c r="I35" s="1" t="s">
        <v>13</v>
      </c>
    </row>
    <row r="36" customFormat="false" ht="13.8" hidden="false" customHeight="false" outlineLevel="0" collapsed="false">
      <c r="A36" s="1" t="s">
        <v>55</v>
      </c>
      <c r="F36" s="1" t="n">
        <f aca="false">SUM(C36:E36)</f>
        <v>0</v>
      </c>
    </row>
    <row r="37" customFormat="false" ht="13.8" hidden="false" customHeight="false" outlineLevel="0" collapsed="false">
      <c r="A37" s="1" t="s">
        <v>56</v>
      </c>
      <c r="C37" s="1" t="n">
        <v>2.09</v>
      </c>
      <c r="D37" s="1" t="n">
        <v>0</v>
      </c>
      <c r="F37" s="1" t="n">
        <f aca="false">SUM(C37:E37)</f>
        <v>2.09</v>
      </c>
      <c r="G37" s="1" t="n">
        <f aca="false">F37</f>
        <v>2.09</v>
      </c>
      <c r="H37" s="1" t="s">
        <v>13</v>
      </c>
      <c r="I37" s="1" t="s">
        <v>13</v>
      </c>
      <c r="J37" s="1" t="s">
        <v>57</v>
      </c>
    </row>
    <row r="38" customFormat="false" ht="13.8" hidden="false" customHeight="false" outlineLevel="0" collapsed="false">
      <c r="A38" s="1" t="s">
        <v>56</v>
      </c>
      <c r="C38" s="1" t="n">
        <v>3.19</v>
      </c>
      <c r="D38" s="1" t="n">
        <v>0</v>
      </c>
      <c r="F38" s="1" t="n">
        <f aca="false">SUM(C38:E38)</f>
        <v>3.19</v>
      </c>
      <c r="G38" s="1" t="n">
        <f aca="false">F38</f>
        <v>3.19</v>
      </c>
      <c r="H38" s="1" t="s">
        <v>13</v>
      </c>
      <c r="I38" s="1" t="s">
        <v>13</v>
      </c>
      <c r="J38" s="1" t="s">
        <v>58</v>
      </c>
    </row>
    <row r="39" customFormat="false" ht="13.8" hidden="false" customHeight="false" outlineLevel="0" collapsed="false">
      <c r="A39" s="1" t="s">
        <v>59</v>
      </c>
      <c r="F39" s="1" t="n">
        <f aca="false">SUM(C39:E39)</f>
        <v>0</v>
      </c>
    </row>
    <row r="40" customFormat="false" ht="13.8" hidden="false" customHeight="false" outlineLevel="0" collapsed="false">
      <c r="A40" s="1" t="s">
        <v>60</v>
      </c>
      <c r="F40" s="1" t="n">
        <f aca="false">SUM(C40:E40)</f>
        <v>0</v>
      </c>
    </row>
    <row r="41" customFormat="false" ht="13.8" hidden="false" customHeight="false" outlineLevel="0" collapsed="false">
      <c r="A41" s="1" t="str">
        <f aca="false">HYPERLINK("https://www.aliexpress.com/item/32960376174.html?spm=2114.12010615.8148356.3.a01a7b4bqsmSHz","3 x best 4010 24V-2Pin DB Bearing OR Cheap fan 24V add 4 for small air Scrubber.")</f>
        <v>3 x best 4010 24V-2Pin DB Bearing OR Cheap fan 24V add 4 for small air Scrubber.</v>
      </c>
      <c r="C41" s="1" t="n">
        <f aca="false">2.1*7</f>
        <v>14.7</v>
      </c>
      <c r="D41" s="1" t="n">
        <v>3.96</v>
      </c>
      <c r="F41" s="1" t="n">
        <f aca="false">SUM(C41:E41)</f>
        <v>18.66</v>
      </c>
      <c r="J41" s="1" t="s">
        <v>61</v>
      </c>
    </row>
    <row r="42" customFormat="false" ht="13.8" hidden="false" customHeight="false" outlineLevel="0" collapsed="false">
      <c r="A42" s="1" t="str">
        <f aca="false">HYPERLINK("https://www.aliexpress.com/item/32960376174.html?spm=2114.12010615.8148356.3.a01a7b4bqsmSHz","3 X 4010 24V 2Pin Cheap fan 24V add 4 for small air Scrubber.")</f>
        <v>3 X 4010 24V 2Pin Cheap fan 24V add 4 for small air Scrubber.</v>
      </c>
      <c r="C42" s="1" t="n">
        <f aca="false">15.86*2</f>
        <v>31.72</v>
      </c>
      <c r="D42" s="1" t="n">
        <v>0</v>
      </c>
      <c r="F42" s="1" t="n">
        <f aca="false">SUM(C42:E42)</f>
        <v>31.72</v>
      </c>
      <c r="G42" s="1" t="n">
        <f aca="false">F42</f>
        <v>31.72</v>
      </c>
      <c r="H42" s="1" t="s">
        <v>13</v>
      </c>
      <c r="I42" s="1" t="s">
        <v>13</v>
      </c>
      <c r="J42" s="1" t="s">
        <v>62</v>
      </c>
      <c r="L42" s="1" t="s">
        <v>63</v>
      </c>
    </row>
    <row r="43" customFormat="false" ht="13.8" hidden="false" customHeight="false" outlineLevel="0" collapsed="false">
      <c r="A43" s="1" t="s">
        <v>64</v>
      </c>
      <c r="C43" s="1" t="n">
        <v>2.1</v>
      </c>
      <c r="D43" s="1" t="n">
        <v>3.05</v>
      </c>
      <c r="F43" s="1" t="n">
        <f aca="false">SUM(C43:E43)</f>
        <v>5.15</v>
      </c>
      <c r="G43" s="1" t="n">
        <f aca="false">F43</f>
        <v>5.15</v>
      </c>
      <c r="H43" s="1" t="s">
        <v>13</v>
      </c>
      <c r="I43" s="1" t="s">
        <v>13</v>
      </c>
    </row>
    <row r="44" customFormat="false" ht="13.8" hidden="false" customHeight="false" outlineLevel="0" collapsed="false">
      <c r="A44" s="1" t="s">
        <v>65</v>
      </c>
      <c r="C44" s="1" t="n">
        <f aca="false">1.7*2</f>
        <v>3.4</v>
      </c>
      <c r="D44" s="1" t="n">
        <v>3.05</v>
      </c>
      <c r="F44" s="1" t="n">
        <f aca="false">SUM(C44:E44)</f>
        <v>6.45</v>
      </c>
      <c r="G44" s="1" t="n">
        <f aca="false">F44</f>
        <v>6.45</v>
      </c>
      <c r="H44" s="1" t="s">
        <v>13</v>
      </c>
      <c r="I44" s="1" t="s">
        <v>13</v>
      </c>
      <c r="J44" s="1" t="str">
        <f aca="false">HYPERLINK("https://www.aliexpress.com/item/32963319832.html?spm=2114.12010615.8148356.1.7fbd24d6jHpKWv","You bought this Alt")</f>
        <v>You bought this Alt</v>
      </c>
    </row>
    <row r="45" customFormat="false" ht="13.8" hidden="false" customHeight="false" outlineLevel="0" collapsed="false">
      <c r="A45" s="1" t="s">
        <v>66</v>
      </c>
      <c r="F45" s="1" t="n">
        <f aca="false">SUM(C45:E45)</f>
        <v>0</v>
      </c>
      <c r="J45" s="1" t="s">
        <v>67</v>
      </c>
    </row>
    <row r="46" customFormat="false" ht="13.8" hidden="false" customHeight="false" outlineLevel="0" collapsed="false">
      <c r="A46" s="1" t="s">
        <v>68</v>
      </c>
      <c r="F46" s="1" t="n">
        <f aca="false">SUM(C46:E46)</f>
        <v>0</v>
      </c>
    </row>
    <row r="47" customFormat="false" ht="13.8" hidden="false" customHeight="false" outlineLevel="0" collapsed="false">
      <c r="A47" s="1" t="s">
        <v>69</v>
      </c>
      <c r="F47" s="1" t="n">
        <f aca="false">SUM(C47:E47)</f>
        <v>0</v>
      </c>
    </row>
    <row r="48" customFormat="false" ht="13.8" hidden="false" customHeight="false" outlineLevel="0" collapsed="false">
      <c r="A48" s="1" t="s">
        <v>70</v>
      </c>
      <c r="F48" s="1" t="n">
        <f aca="false">SUM(C48:E48)</f>
        <v>0</v>
      </c>
      <c r="J48" s="1" t="s">
        <v>71</v>
      </c>
    </row>
    <row r="49" customFormat="false" ht="13.8" hidden="false" customHeight="false" outlineLevel="0" collapsed="false">
      <c r="A49" s="1" t="s">
        <v>72</v>
      </c>
      <c r="F49" s="1" t="n">
        <f aca="false">SUM(C49:E49)</f>
        <v>0</v>
      </c>
    </row>
    <row r="50" customFormat="false" ht="13.8" hidden="false" customHeight="false" outlineLevel="0" collapsed="false">
      <c r="A50" s="1" t="s">
        <v>73</v>
      </c>
      <c r="F50" s="1" t="n">
        <f aca="false">SUM(C50:E50)</f>
        <v>0</v>
      </c>
    </row>
    <row r="51" customFormat="false" ht="13.8" hidden="false" customHeight="false" outlineLevel="0" collapsed="false">
      <c r="A51" s="1" t="s">
        <v>74</v>
      </c>
      <c r="F51" s="1" t="n">
        <f aca="false">SUM(C51:E51)</f>
        <v>0</v>
      </c>
    </row>
    <row r="52" customFormat="false" ht="13.8" hidden="false" customHeight="false" outlineLevel="0" collapsed="false">
      <c r="A52" s="1" t="s">
        <v>75</v>
      </c>
      <c r="F52" s="1" t="n">
        <f aca="false">SUM(C52:E52)</f>
        <v>0</v>
      </c>
    </row>
    <row r="53" customFormat="false" ht="13.8" hidden="false" customHeight="false" outlineLevel="0" collapsed="false">
      <c r="A53" s="1" t="s">
        <v>76</v>
      </c>
      <c r="F53" s="1" t="n">
        <f aca="false">SUM(C53:E53)</f>
        <v>0</v>
      </c>
    </row>
    <row r="54" customFormat="false" ht="13.8" hidden="false" customHeight="false" outlineLevel="0" collapsed="false">
      <c r="A54" s="1" t="s">
        <v>77</v>
      </c>
      <c r="F54" s="1" t="n">
        <f aca="false">SUM(C54:E54)</f>
        <v>0</v>
      </c>
    </row>
    <row r="55" customFormat="false" ht="13.8" hidden="false" customHeight="false" outlineLevel="0" collapsed="false">
      <c r="A55" s="1" t="s">
        <v>78</v>
      </c>
      <c r="F55" s="1" t="n">
        <f aca="false">SUM(C55:E55)</f>
        <v>0</v>
      </c>
    </row>
    <row r="56" customFormat="false" ht="13.8" hidden="false" customHeight="false" outlineLevel="0" collapsed="false">
      <c r="A56" s="1" t="s">
        <v>79</v>
      </c>
      <c r="F56" s="1" t="n">
        <f aca="false">SUM(C56:E56)</f>
        <v>0</v>
      </c>
    </row>
    <row r="57" customFormat="false" ht="13.8" hidden="false" customHeight="false" outlineLevel="0" collapsed="false">
      <c r="A57" s="1" t="s">
        <v>80</v>
      </c>
      <c r="F57" s="1" t="n">
        <f aca="false">SUM(C57:E57)</f>
        <v>0</v>
      </c>
    </row>
    <row r="58" customFormat="false" ht="13.8" hidden="false" customHeight="false" outlineLevel="0" collapsed="false">
      <c r="A58" s="1" t="s">
        <v>81</v>
      </c>
      <c r="C58" s="1" t="n">
        <v>41.05</v>
      </c>
      <c r="D58" s="1" t="n">
        <v>0</v>
      </c>
      <c r="F58" s="1" t="n">
        <f aca="false">SUM(C58:E58)</f>
        <v>41.05</v>
      </c>
    </row>
    <row r="59" customFormat="false" ht="13.8" hidden="false" customHeight="false" outlineLevel="0" collapsed="false">
      <c r="A59" s="1" t="s">
        <v>82</v>
      </c>
      <c r="B59" s="1" t="s">
        <v>26</v>
      </c>
      <c r="C59" s="1" t="n">
        <v>57.67</v>
      </c>
      <c r="D59" s="1" t="n">
        <v>0</v>
      </c>
      <c r="F59" s="1" t="n">
        <f aca="false">SUM(C59:E59)</f>
        <v>57.67</v>
      </c>
      <c r="G59" s="1" t="n">
        <f aca="false">F59</f>
        <v>57.67</v>
      </c>
      <c r="H59" s="1" t="s">
        <v>13</v>
      </c>
      <c r="I59" s="1" t="s">
        <v>13</v>
      </c>
      <c r="J59" s="1" t="s">
        <v>83</v>
      </c>
    </row>
    <row r="60" customFormat="false" ht="13.8" hidden="false" customHeight="false" outlineLevel="0" collapsed="false">
      <c r="A60" s="1" t="s">
        <v>84</v>
      </c>
      <c r="F60" s="1" t="n">
        <f aca="false">SUM(C60:E60)</f>
        <v>0</v>
      </c>
    </row>
    <row r="61" customFormat="false" ht="13.8" hidden="false" customHeight="false" outlineLevel="0" collapsed="false">
      <c r="A61" s="1" t="s">
        <v>85</v>
      </c>
      <c r="F61" s="1" t="n">
        <f aca="false">SUM(C61:E61)</f>
        <v>0</v>
      </c>
    </row>
    <row r="62" customFormat="false" ht="13.8" hidden="false" customHeight="false" outlineLevel="0" collapsed="false">
      <c r="A62" s="1" t="s">
        <v>86</v>
      </c>
      <c r="F62" s="1" t="n">
        <f aca="false">SUM(C62:E62)</f>
        <v>0</v>
      </c>
    </row>
    <row r="63" customFormat="false" ht="13.8" hidden="false" customHeight="false" outlineLevel="0" collapsed="false">
      <c r="A63" s="1" t="s">
        <v>87</v>
      </c>
      <c r="F63" s="1" t="n">
        <f aca="false">SUM(C63:E63)</f>
        <v>0</v>
      </c>
    </row>
    <row r="65" s="2" customFormat="true" ht="17.35" hidden="false" customHeight="false" outlineLevel="0" collapsed="false">
      <c r="A65" s="2" t="s">
        <v>88</v>
      </c>
    </row>
    <row r="66" customFormat="false" ht="13.8" hidden="false" customHeight="false" outlineLevel="0" collapsed="false">
      <c r="A66" s="1" t="str">
        <f aca="false">HYPERLINK("https://www.aliexpress.com/item/32973962746.html?spm=a2g0o.productlist.0.0.3a83369aD9Ui2F&amp;algo_pvid=0edd971b-6946-48c2-b168-ac185b8754eb&amp;algo_expid=0edd971b-6946-48c2-b168-ac185b8754eb-0&amp;btsid=d3e4ca82-d3f3-4cd4-a848-4fdf536a7102&amp;ws_ab_test=searchweb0_0,s"&amp;"earchweb201602_3,searchweb201603_55","1 x BMG Dual Drive extruder / good metal BMG dual extruder / BMG clone extruder")</f>
        <v>1 x BMG Dual Drive extruder / good metal BMG dual extruder / BMG clone extruder</v>
      </c>
      <c r="C66" s="1" t="n">
        <v>39.05</v>
      </c>
      <c r="D66" s="1" t="n">
        <v>6.86</v>
      </c>
      <c r="F66" s="1" t="n">
        <f aca="false">SUM(C66:E66)</f>
        <v>45.91</v>
      </c>
      <c r="J66" s="1" t="s">
        <v>89</v>
      </c>
    </row>
    <row r="67" customFormat="false" ht="13.8" hidden="false" customHeight="false" outlineLevel="0" collapsed="false">
      <c r="A67" s="1" t="str">
        <f aca="false">HYPERLINK("https://www.aliexpress.com/item/32917029058.html?spm=2114.12010615.8148356.1.7b125c5foldUz8","BMG Extruder Clone (Plastic Gear)")</f>
        <v>BMG Extruder Clone (Plastic Gear)</v>
      </c>
      <c r="B67" s="1" t="s">
        <v>26</v>
      </c>
      <c r="C67" s="1" t="n">
        <v>29.19</v>
      </c>
      <c r="D67" s="1" t="n">
        <v>0</v>
      </c>
      <c r="F67" s="1" t="n">
        <f aca="false">SUM(C67:E67)</f>
        <v>29.19</v>
      </c>
      <c r="G67" s="1" t="n">
        <f aca="false">F67</f>
        <v>29.19</v>
      </c>
      <c r="H67" s="1" t="s">
        <v>13</v>
      </c>
      <c r="I67" s="1" t="s">
        <v>13</v>
      </c>
      <c r="J67" s="1" t="s">
        <v>90</v>
      </c>
    </row>
    <row r="68" customFormat="false" ht="13.8" hidden="false" customHeight="false" outlineLevel="0" collapsed="false">
      <c r="A68" s="1" t="s">
        <v>91</v>
      </c>
      <c r="F68" s="1" t="n">
        <f aca="false">SUM(C68:E68)</f>
        <v>0</v>
      </c>
      <c r="H68" s="1" t="s">
        <v>13</v>
      </c>
      <c r="I68" s="1" t="s">
        <v>13</v>
      </c>
      <c r="J68" s="1" t="s">
        <v>92</v>
      </c>
    </row>
    <row r="69" customFormat="false" ht="13.8" hidden="false" customHeight="false" outlineLevel="0" collapsed="false">
      <c r="A69" s="1" t="s">
        <v>93</v>
      </c>
      <c r="F69" s="1" t="n">
        <f aca="false">SUM(C69:E69)</f>
        <v>0</v>
      </c>
    </row>
    <row r="70" customFormat="false" ht="13.8" hidden="false" customHeight="false" outlineLevel="0" collapsed="false">
      <c r="A70" s="1" t="s">
        <v>94</v>
      </c>
      <c r="F70" s="1" t="n">
        <f aca="false">SUM(C70:E70)</f>
        <v>0</v>
      </c>
    </row>
    <row r="71" customFormat="false" ht="13.8" hidden="false" customHeight="false" outlineLevel="0" collapsed="false">
      <c r="A71" s="1" t="s">
        <v>95</v>
      </c>
      <c r="F71" s="1" t="n">
        <f aca="false">SUM(C71:E71)</f>
        <v>0</v>
      </c>
      <c r="J71" s="1" t="s">
        <v>96</v>
      </c>
    </row>
    <row r="73" s="3" customFormat="true" ht="17.35" hidden="false" customHeight="false" outlineLevel="0" collapsed="false">
      <c r="A73" s="2" t="s">
        <v>97</v>
      </c>
      <c r="F73" s="3" t="n">
        <f aca="false">SUM(C73:E73)</f>
        <v>0</v>
      </c>
    </row>
    <row r="74" customFormat="false" ht="13.8" hidden="false" customHeight="false" outlineLevel="0" collapsed="false">
      <c r="A74" s="1" t="s">
        <v>98</v>
      </c>
      <c r="F74" s="1" t="n">
        <f aca="false">SUM(C74:E74)</f>
        <v>0</v>
      </c>
    </row>
    <row r="75" customFormat="false" ht="13.8" hidden="false" customHeight="false" outlineLevel="0" collapsed="false">
      <c r="A75" s="1" t="s">
        <v>99</v>
      </c>
      <c r="F75" s="1" t="n">
        <f aca="false">SUM(C75:E75)</f>
        <v>0</v>
      </c>
    </row>
    <row r="76" customFormat="false" ht="13.8" hidden="false" customHeight="false" outlineLevel="0" collapsed="false">
      <c r="A76" s="1" t="s">
        <v>100</v>
      </c>
      <c r="F76" s="1" t="n">
        <f aca="false">SUM(C76:E76)</f>
        <v>0</v>
      </c>
    </row>
    <row r="77" customFormat="false" ht="13.8" hidden="false" customHeight="false" outlineLevel="0" collapsed="false">
      <c r="A77" s="1" t="s">
        <v>101</v>
      </c>
      <c r="F77" s="1" t="n">
        <f aca="false">SUM(C77:E77)</f>
        <v>0</v>
      </c>
    </row>
    <row r="78" customFormat="false" ht="13.8" hidden="false" customHeight="false" outlineLevel="0" collapsed="false">
      <c r="A78" s="1" t="s">
        <v>102</v>
      </c>
      <c r="F78" s="1" t="n">
        <f aca="false">SUM(C78:E78)</f>
        <v>0</v>
      </c>
    </row>
    <row r="79" customFormat="false" ht="13.8" hidden="false" customHeight="false" outlineLevel="0" collapsed="false">
      <c r="A79" s="1" t="s">
        <v>103</v>
      </c>
      <c r="F79" s="1" t="n">
        <f aca="false">SUM(C79:E79)</f>
        <v>0</v>
      </c>
    </row>
    <row r="80" customFormat="false" ht="13.8" hidden="false" customHeight="false" outlineLevel="0" collapsed="false">
      <c r="A80" s="1" t="s">
        <v>104</v>
      </c>
      <c r="F80" s="1" t="n">
        <f aca="false">SUM(C80:E80)</f>
        <v>0</v>
      </c>
    </row>
    <row r="81" customFormat="false" ht="13.8" hidden="false" customHeight="false" outlineLevel="0" collapsed="false">
      <c r="A81" s="1" t="s">
        <v>105</v>
      </c>
      <c r="F81" s="1" t="n">
        <f aca="false">SUM(C81:E81)</f>
        <v>0</v>
      </c>
    </row>
    <row r="82" customFormat="false" ht="13.8" hidden="false" customHeight="false" outlineLevel="0" collapsed="false">
      <c r="A82" s="1" t="s">
        <v>106</v>
      </c>
      <c r="F82" s="1" t="n">
        <f aca="false">SUM(C82:E82)</f>
        <v>0</v>
      </c>
    </row>
    <row r="83" customFormat="false" ht="13.8" hidden="false" customHeight="false" outlineLevel="0" collapsed="false">
      <c r="A83" s="1" t="s">
        <v>107</v>
      </c>
      <c r="F83" s="1" t="n">
        <f aca="false">SUM(C83:E83)</f>
        <v>0</v>
      </c>
    </row>
    <row r="84" customFormat="false" ht="13.8" hidden="false" customHeight="false" outlineLevel="0" collapsed="false">
      <c r="A84" s="1" t="s">
        <v>108</v>
      </c>
      <c r="F84" s="1" t="n">
        <f aca="false">SUM(C84:E84)</f>
        <v>0</v>
      </c>
    </row>
    <row r="85" customFormat="false" ht="13.8" hidden="false" customHeight="false" outlineLevel="0" collapsed="false">
      <c r="A85" s="1" t="s">
        <v>109</v>
      </c>
      <c r="F85" s="1" t="n">
        <f aca="false">SUM(C85:E85)</f>
        <v>0</v>
      </c>
    </row>
    <row r="86" customFormat="false" ht="13.8" hidden="false" customHeight="false" outlineLevel="0" collapsed="false">
      <c r="A86" s="1" t="s">
        <v>110</v>
      </c>
      <c r="F86" s="1" t="n">
        <f aca="false">SUM(C86:E86)</f>
        <v>0</v>
      </c>
    </row>
    <row r="87" customFormat="false" ht="13.8" hidden="false" customHeight="false" outlineLevel="0" collapsed="false">
      <c r="A87" s="1" t="s">
        <v>111</v>
      </c>
      <c r="F87" s="1" t="n">
        <f aca="false">SUM(C87:E87)</f>
        <v>0</v>
      </c>
    </row>
    <row r="88" customFormat="false" ht="13.8" hidden="false" customHeight="false" outlineLevel="0" collapsed="false">
      <c r="A88" s="1" t="s">
        <v>112</v>
      </c>
      <c r="F88" s="1" t="n">
        <f aca="false">SUM(C88:E88)</f>
        <v>0</v>
      </c>
    </row>
    <row r="89" customFormat="false" ht="13.8" hidden="false" customHeight="false" outlineLevel="0" collapsed="false">
      <c r="A89" s="1" t="s">
        <v>113</v>
      </c>
      <c r="F89" s="1" t="n">
        <f aca="false">SUM(C89:E89)</f>
        <v>0</v>
      </c>
    </row>
    <row r="90" customFormat="false" ht="13.8" hidden="false" customHeight="false" outlineLevel="0" collapsed="false">
      <c r="A90" s="1" t="s">
        <v>114</v>
      </c>
      <c r="F90" s="1" t="n">
        <f aca="false">SUM(C90:E90)</f>
        <v>0</v>
      </c>
    </row>
    <row r="91" customFormat="false" ht="13.8" hidden="false" customHeight="false" outlineLevel="0" collapsed="false">
      <c r="A91" s="1" t="s">
        <v>115</v>
      </c>
      <c r="F91" s="1" t="n">
        <f aca="false">SUM(C91:E91)</f>
        <v>0</v>
      </c>
    </row>
    <row r="92" customFormat="false" ht="13.8" hidden="false" customHeight="false" outlineLevel="0" collapsed="false">
      <c r="A92" s="1" t="s">
        <v>116</v>
      </c>
      <c r="F92" s="1" t="n">
        <f aca="false">SUM(C92:E92)</f>
        <v>0</v>
      </c>
    </row>
    <row r="93" customFormat="false" ht="13.8" hidden="false" customHeight="false" outlineLevel="0" collapsed="false">
      <c r="A93" s="1" t="s">
        <v>117</v>
      </c>
      <c r="F93" s="1" t="n">
        <f aca="false">SUM(C93:E93)</f>
        <v>0</v>
      </c>
    </row>
    <row r="94" customFormat="false" ht="13.8" hidden="false" customHeight="false" outlineLevel="0" collapsed="false">
      <c r="A94" s="1" t="s">
        <v>118</v>
      </c>
      <c r="F94" s="1" t="n">
        <f aca="false">SUM(C94:E94)</f>
        <v>0</v>
      </c>
    </row>
    <row r="95" customFormat="false" ht="13.8" hidden="false" customHeight="false" outlineLevel="0" collapsed="false">
      <c r="A95" s="1" t="s">
        <v>119</v>
      </c>
      <c r="F95" s="1" t="n">
        <f aca="false">SUM(C95:E95)</f>
        <v>0</v>
      </c>
    </row>
    <row r="96" customFormat="false" ht="13.8" hidden="false" customHeight="false" outlineLevel="0" collapsed="false">
      <c r="A96" s="1" t="s">
        <v>120</v>
      </c>
      <c r="F96" s="1" t="n">
        <f aca="false">SUM(C96:E96)</f>
        <v>0</v>
      </c>
    </row>
    <row r="97" customFormat="false" ht="13.8" hidden="false" customHeight="false" outlineLevel="0" collapsed="false">
      <c r="A97" s="1" t="s">
        <v>121</v>
      </c>
      <c r="F97" s="1" t="n">
        <f aca="false">SUM(C97:E97)</f>
        <v>0</v>
      </c>
    </row>
    <row r="98" customFormat="false" ht="13.8" hidden="false" customHeight="false" outlineLevel="0" collapsed="false">
      <c r="A98" s="1" t="s">
        <v>122</v>
      </c>
      <c r="F98" s="1" t="n">
        <f aca="false">SUM(C98:E98)</f>
        <v>0</v>
      </c>
    </row>
    <row r="99" customFormat="false" ht="13.8" hidden="false" customHeight="false" outlineLevel="0" collapsed="false">
      <c r="A99" s="1" t="s">
        <v>123</v>
      </c>
      <c r="F99" s="1" t="n">
        <f aca="false">SUM(C99:E99)</f>
        <v>0</v>
      </c>
    </row>
    <row r="100" customFormat="false" ht="13.8" hidden="false" customHeight="false" outlineLevel="0" collapsed="false">
      <c r="A100" s="1" t="s">
        <v>124</v>
      </c>
      <c r="F100" s="1" t="n">
        <f aca="false">SUM(C100:E100)</f>
        <v>0</v>
      </c>
    </row>
    <row r="101" customFormat="false" ht="13.8" hidden="false" customHeight="false" outlineLevel="0" collapsed="false">
      <c r="A101" s="1" t="s">
        <v>125</v>
      </c>
      <c r="F101" s="1" t="n">
        <f aca="false">SUM(C101:E101)</f>
        <v>0</v>
      </c>
    </row>
    <row r="102" customFormat="false" ht="13.8" hidden="false" customHeight="false" outlineLevel="0" collapsed="false">
      <c r="A102" s="1" t="s">
        <v>126</v>
      </c>
      <c r="F102" s="1" t="n">
        <f aca="false">SUM(C102:E102)</f>
        <v>0</v>
      </c>
    </row>
    <row r="103" customFormat="false" ht="13.8" hidden="false" customHeight="false" outlineLevel="0" collapsed="false">
      <c r="A103" s="1" t="s">
        <v>127</v>
      </c>
      <c r="F103" s="1" t="n">
        <f aca="false">SUM(C103:E103)</f>
        <v>0</v>
      </c>
    </row>
    <row r="104" customFormat="false" ht="13.8" hidden="false" customHeight="false" outlineLevel="0" collapsed="false">
      <c r="A104" s="1" t="s">
        <v>128</v>
      </c>
      <c r="F104" s="1" t="n">
        <f aca="false">SUM(C104:E104)</f>
        <v>0</v>
      </c>
    </row>
    <row r="105" customFormat="false" ht="13.8" hidden="false" customHeight="false" outlineLevel="0" collapsed="false">
      <c r="A105" s="1" t="s">
        <v>129</v>
      </c>
      <c r="F105" s="1" t="n">
        <f aca="false">SUM(C105:E105)</f>
        <v>0</v>
      </c>
    </row>
    <row r="106" customFormat="false" ht="13.8" hidden="false" customHeight="false" outlineLevel="0" collapsed="false">
      <c r="A106" s="1" t="s">
        <v>130</v>
      </c>
      <c r="F106" s="1" t="n">
        <f aca="false">SUM(C106:E106)</f>
        <v>0</v>
      </c>
    </row>
    <row r="107" customFormat="false" ht="13.8" hidden="false" customHeight="false" outlineLevel="0" collapsed="false">
      <c r="A107" s="1" t="s">
        <v>131</v>
      </c>
      <c r="F107" s="1" t="n">
        <f aca="false">SUM(C107:E107)</f>
        <v>0</v>
      </c>
    </row>
    <row r="108" customFormat="false" ht="13.8" hidden="false" customHeight="false" outlineLevel="0" collapsed="false">
      <c r="A108" s="1" t="s">
        <v>132</v>
      </c>
      <c r="F108" s="1" t="n">
        <f aca="false">SUM(C108:E108)</f>
        <v>0</v>
      </c>
    </row>
    <row r="109" customFormat="false" ht="13.8" hidden="false" customHeight="false" outlineLevel="0" collapsed="false">
      <c r="A109" s="1" t="s">
        <v>133</v>
      </c>
      <c r="F109" s="1" t="n">
        <f aca="false">SUM(C109:E109)</f>
        <v>0</v>
      </c>
    </row>
    <row r="110" customFormat="false" ht="13.8" hidden="false" customHeight="false" outlineLevel="0" collapsed="false">
      <c r="A110" s="1" t="s">
        <v>134</v>
      </c>
      <c r="F110" s="1" t="n">
        <f aca="false">SUM(C110:E110)</f>
        <v>0</v>
      </c>
    </row>
    <row r="111" customFormat="false" ht="13.8" hidden="false" customHeight="false" outlineLevel="0" collapsed="false">
      <c r="A111" s="1" t="s">
        <v>135</v>
      </c>
      <c r="F111" s="1" t="n">
        <f aca="false">SUM(C111:E111)</f>
        <v>0</v>
      </c>
    </row>
    <row r="112" customFormat="false" ht="13.8" hidden="false" customHeight="false" outlineLevel="0" collapsed="false">
      <c r="A112" s="1" t="s">
        <v>136</v>
      </c>
      <c r="F112" s="1" t="n">
        <f aca="false">SUM(C112:E112)</f>
        <v>0</v>
      </c>
    </row>
    <row r="113" customFormat="false" ht="13.8" hidden="false" customHeight="false" outlineLevel="0" collapsed="false">
      <c r="A113" s="1" t="s">
        <v>137</v>
      </c>
      <c r="C113" s="1" t="n">
        <v>3.34</v>
      </c>
      <c r="D113" s="1" t="n">
        <v>0.63</v>
      </c>
      <c r="F113" s="1" t="n">
        <f aca="false">SUM(C113:E113)</f>
        <v>3.97</v>
      </c>
      <c r="G113" s="1" t="n">
        <f aca="false">F113</f>
        <v>3.97</v>
      </c>
      <c r="H113" s="1" t="s">
        <v>13</v>
      </c>
      <c r="J113" s="1" t="s">
        <v>138</v>
      </c>
    </row>
    <row r="114" customFormat="false" ht="13.8" hidden="false" customHeight="false" outlineLevel="0" collapsed="false">
      <c r="A114" s="1" t="s">
        <v>139</v>
      </c>
      <c r="C114" s="1" t="n">
        <v>1.64</v>
      </c>
      <c r="D114" s="1" t="n">
        <v>0.84</v>
      </c>
      <c r="F114" s="1" t="n">
        <f aca="false">SUM(C114:E114)</f>
        <v>2.48</v>
      </c>
      <c r="G114" s="1" t="n">
        <f aca="false">F114</f>
        <v>2.48</v>
      </c>
      <c r="H114" s="1" t="s">
        <v>13</v>
      </c>
      <c r="I114" s="1" t="s">
        <v>13</v>
      </c>
    </row>
    <row r="115" customFormat="false" ht="13.8" hidden="false" customHeight="false" outlineLevel="0" collapsed="false">
      <c r="A115" s="1" t="s">
        <v>140</v>
      </c>
      <c r="B115" s="1" t="s">
        <v>26</v>
      </c>
      <c r="C115" s="1" t="n">
        <v>0.88</v>
      </c>
      <c r="D115" s="1" t="n">
        <v>0.67</v>
      </c>
      <c r="F115" s="1" t="n">
        <f aca="false">SUM(C115:E115)</f>
        <v>1.55</v>
      </c>
      <c r="G115" s="1" t="n">
        <f aca="false">F115</f>
        <v>1.55</v>
      </c>
      <c r="H115" s="1" t="s">
        <v>13</v>
      </c>
      <c r="I115" s="1" t="s">
        <v>13</v>
      </c>
      <c r="J115" s="1" t="s">
        <v>141</v>
      </c>
    </row>
    <row r="116" customFormat="false" ht="13.8" hidden="false" customHeight="false" outlineLevel="0" collapsed="false">
      <c r="A116" s="1" t="s">
        <v>142</v>
      </c>
      <c r="F116" s="1" t="n">
        <f aca="false">SUM(C116:E116)</f>
        <v>0</v>
      </c>
      <c r="J116" s="1" t="s">
        <v>143</v>
      </c>
    </row>
    <row r="117" customFormat="false" ht="13.8" hidden="false" customHeight="false" outlineLevel="0" collapsed="false">
      <c r="A117" s="1" t="s">
        <v>144</v>
      </c>
      <c r="F117" s="1" t="n">
        <f aca="false">SUM(C117:E117)</f>
        <v>0</v>
      </c>
      <c r="J117" s="1" t="s">
        <v>145</v>
      </c>
    </row>
    <row r="118" customFormat="false" ht="13.8" hidden="false" customHeight="false" outlineLevel="0" collapsed="false">
      <c r="A118" s="1" t="s">
        <v>146</v>
      </c>
      <c r="F118" s="1" t="n">
        <f aca="false">SUM(C118:E118)</f>
        <v>0</v>
      </c>
    </row>
    <row r="119" customFormat="false" ht="13.8" hidden="false" customHeight="false" outlineLevel="0" collapsed="false">
      <c r="A119" s="1" t="s">
        <v>147</v>
      </c>
      <c r="F119" s="1" t="n">
        <f aca="false">SUM(C119:E119)</f>
        <v>0</v>
      </c>
    </row>
    <row r="120" customFormat="false" ht="13.8" hidden="false" customHeight="false" outlineLevel="0" collapsed="false">
      <c r="A120" s="1" t="s">
        <v>148</v>
      </c>
      <c r="F120" s="1" t="n">
        <f aca="false">SUM(C120:E120)</f>
        <v>0</v>
      </c>
    </row>
    <row r="121" customFormat="false" ht="13.8" hidden="false" customHeight="false" outlineLevel="0" collapsed="false">
      <c r="A121" s="1" t="s">
        <v>149</v>
      </c>
      <c r="C121" s="1" t="n">
        <v>2.91</v>
      </c>
      <c r="D121" s="1" t="n">
        <v>0</v>
      </c>
      <c r="E121" s="1" t="n">
        <v>0.17</v>
      </c>
      <c r="F121" s="1" t="n">
        <f aca="false">SUM(C121:E121)</f>
        <v>3.08</v>
      </c>
      <c r="G121" s="1" t="n">
        <f aca="false">F121</f>
        <v>3.08</v>
      </c>
      <c r="H121" s="1" t="s">
        <v>13</v>
      </c>
      <c r="I121" s="1" t="s">
        <v>13</v>
      </c>
    </row>
    <row r="122" customFormat="false" ht="13.8" hidden="false" customHeight="false" outlineLevel="0" collapsed="false">
      <c r="A122" s="1" t="s">
        <v>150</v>
      </c>
      <c r="F122" s="1" t="n">
        <f aca="false">SUM(C122:E122)</f>
        <v>0</v>
      </c>
    </row>
    <row r="123" customFormat="false" ht="13.8" hidden="false" customHeight="false" outlineLevel="0" collapsed="false">
      <c r="A123" s="1" t="s">
        <v>151</v>
      </c>
      <c r="F123" s="1" t="n">
        <f aca="false">SUM(C123:E123)</f>
        <v>0</v>
      </c>
    </row>
    <row r="124" customFormat="false" ht="13.8" hidden="false" customHeight="false" outlineLevel="0" collapsed="false">
      <c r="A124" s="1" t="s">
        <v>152</v>
      </c>
      <c r="F124" s="1" t="n">
        <f aca="false">SUM(C124:E124)</f>
        <v>0</v>
      </c>
    </row>
    <row r="125" customFormat="false" ht="13.8" hidden="false" customHeight="false" outlineLevel="0" collapsed="false">
      <c r="A125" s="1" t="s">
        <v>153</v>
      </c>
      <c r="F125" s="1" t="n">
        <f aca="false">SUM(C125:E125)</f>
        <v>0</v>
      </c>
    </row>
    <row r="126" customFormat="false" ht="13.8" hidden="false" customHeight="false" outlineLevel="0" collapsed="false">
      <c r="A126" s="1" t="s">
        <v>154</v>
      </c>
      <c r="F126" s="1" t="n">
        <f aca="false">SUM(C126:E126)</f>
        <v>0</v>
      </c>
    </row>
    <row r="127" customFormat="false" ht="13.8" hidden="false" customHeight="false" outlineLevel="0" collapsed="false">
      <c r="A127" s="1" t="s">
        <v>155</v>
      </c>
      <c r="F127" s="1" t="n">
        <f aca="false">SUM(C127:E127)</f>
        <v>0</v>
      </c>
    </row>
    <row r="128" customFormat="false" ht="13.8" hidden="false" customHeight="false" outlineLevel="0" collapsed="false">
      <c r="A128" s="1" t="s">
        <v>156</v>
      </c>
      <c r="F128" s="1" t="n">
        <f aca="false">SUM(C128:E128)</f>
        <v>0</v>
      </c>
    </row>
    <row r="129" customFormat="false" ht="13.8" hidden="false" customHeight="false" outlineLevel="0" collapsed="false">
      <c r="A129" s="1" t="s">
        <v>157</v>
      </c>
      <c r="F129" s="1" t="n">
        <f aca="false">SUM(C129:E129)</f>
        <v>0</v>
      </c>
    </row>
    <row r="130" customFormat="false" ht="13.8" hidden="false" customHeight="false" outlineLevel="0" collapsed="false">
      <c r="A130" s="1" t="s">
        <v>158</v>
      </c>
      <c r="F130" s="1" t="n">
        <f aca="false">SUM(C130:E130)</f>
        <v>0</v>
      </c>
    </row>
    <row r="131" customFormat="false" ht="13.8" hidden="false" customHeight="false" outlineLevel="0" collapsed="false">
      <c r="A131" s="1" t="s">
        <v>159</v>
      </c>
      <c r="F131" s="1" t="n">
        <f aca="false">SUM(C131:E131)</f>
        <v>0</v>
      </c>
    </row>
    <row r="132" customFormat="false" ht="13.8" hidden="false" customHeight="false" outlineLevel="0" collapsed="false">
      <c r="A132" s="1" t="s">
        <v>160</v>
      </c>
      <c r="F132" s="1" t="n">
        <f aca="false">SUM(C132:E132)</f>
        <v>0</v>
      </c>
    </row>
    <row r="133" customFormat="false" ht="13.8" hidden="false" customHeight="false" outlineLevel="0" collapsed="false">
      <c r="A133" s="1" t="s">
        <v>161</v>
      </c>
      <c r="F133" s="1" t="n">
        <f aca="false">SUM(C133:E133)</f>
        <v>0</v>
      </c>
    </row>
    <row r="134" customFormat="false" ht="13.8" hidden="false" customHeight="false" outlineLevel="0" collapsed="false">
      <c r="A134" s="1" t="s">
        <v>162</v>
      </c>
      <c r="F134" s="1" t="n">
        <f aca="false">SUM(C134:E134)</f>
        <v>0</v>
      </c>
    </row>
    <row r="135" customFormat="false" ht="13.8" hidden="false" customHeight="false" outlineLevel="0" collapsed="false">
      <c r="A135" s="1" t="s">
        <v>163</v>
      </c>
      <c r="F135" s="1" t="n">
        <f aca="false">SUM(C135:E135)</f>
        <v>0</v>
      </c>
    </row>
    <row r="137" s="2" customFormat="true" ht="17.35" hidden="false" customHeight="false" outlineLevel="0" collapsed="false">
      <c r="A137" s="2" t="s">
        <v>164</v>
      </c>
    </row>
    <row r="138" customFormat="false" ht="13.8" hidden="false" customHeight="false" outlineLevel="0" collapsed="false">
      <c r="A138" s="1" t="s">
        <v>165</v>
      </c>
      <c r="C138" s="1" t="n">
        <v>12.69</v>
      </c>
      <c r="D138" s="1" t="n">
        <v>0</v>
      </c>
      <c r="F138" s="1" t="n">
        <f aca="false">SUM(C138:E138)</f>
        <v>12.69</v>
      </c>
      <c r="G138" s="1" t="n">
        <f aca="false">F138</f>
        <v>12.69</v>
      </c>
      <c r="H138" s="1" t="s">
        <v>13</v>
      </c>
      <c r="I138" s="1" t="s">
        <v>13</v>
      </c>
    </row>
    <row r="139" customFormat="false" ht="13.8" hidden="false" customHeight="false" outlineLevel="0" collapsed="false">
      <c r="A139" s="1" t="s">
        <v>166</v>
      </c>
      <c r="F139" s="1" t="n">
        <f aca="false">SUM(C139:E139)</f>
        <v>0</v>
      </c>
    </row>
    <row r="140" customFormat="false" ht="13.8" hidden="false" customHeight="false" outlineLevel="0" collapsed="false">
      <c r="A140" s="1" t="s">
        <v>167</v>
      </c>
      <c r="F140" s="1" t="n">
        <f aca="false">SUM(C140:E140)</f>
        <v>0</v>
      </c>
    </row>
    <row r="141" customFormat="false" ht="13.8" hidden="false" customHeight="false" outlineLevel="0" collapsed="false">
      <c r="A141" s="1" t="s">
        <v>168</v>
      </c>
      <c r="F141" s="1" t="n">
        <f aca="false">SUM(C141:E141)</f>
        <v>0</v>
      </c>
    </row>
    <row r="142" customFormat="false" ht="13.8" hidden="false" customHeight="false" outlineLevel="0" collapsed="false">
      <c r="A142" s="1" t="s">
        <v>169</v>
      </c>
      <c r="C142" s="1" t="n">
        <v>3.02</v>
      </c>
      <c r="D142" s="1" t="n">
        <v>0</v>
      </c>
      <c r="F142" s="1" t="n">
        <f aca="false">SUM(C142:E142)</f>
        <v>3.02</v>
      </c>
      <c r="G142" s="1" t="n">
        <f aca="false">F142</f>
        <v>3.02</v>
      </c>
      <c r="H142" s="1" t="s">
        <v>13</v>
      </c>
      <c r="I142" s="1" t="s">
        <v>13</v>
      </c>
      <c r="J142" s="1" t="s">
        <v>170</v>
      </c>
    </row>
    <row r="143" customFormat="false" ht="13.8" hidden="false" customHeight="false" outlineLevel="0" collapsed="false">
      <c r="A143" s="1" t="s">
        <v>171</v>
      </c>
      <c r="F143" s="1" t="n">
        <f aca="false">SUM(C143:E143)</f>
        <v>0</v>
      </c>
    </row>
    <row r="144" customFormat="false" ht="13.8" hidden="false" customHeight="false" outlineLevel="0" collapsed="false">
      <c r="A144" s="1" t="s">
        <v>172</v>
      </c>
      <c r="F144" s="1" t="n">
        <f aca="false">SUM(C144:E144)</f>
        <v>0</v>
      </c>
    </row>
    <row r="145" customFormat="false" ht="13.8" hidden="false" customHeight="false" outlineLevel="0" collapsed="false">
      <c r="A145" s="1" t="s">
        <v>173</v>
      </c>
      <c r="F145" s="1" t="n">
        <f aca="false">SUM(C145:E145)</f>
        <v>0</v>
      </c>
    </row>
    <row r="146" customFormat="false" ht="13.8" hidden="false" customHeight="false" outlineLevel="0" collapsed="false">
      <c r="A146" s="1" t="s">
        <v>174</v>
      </c>
      <c r="F146" s="1" t="n">
        <f aca="false">SUM(C146:E146)</f>
        <v>0</v>
      </c>
    </row>
    <row r="147" customFormat="false" ht="13.8" hidden="false" customHeight="false" outlineLevel="0" collapsed="false">
      <c r="A147" s="1" t="s">
        <v>175</v>
      </c>
      <c r="F147" s="1" t="n">
        <f aca="false">SUM(C147:E147)</f>
        <v>0</v>
      </c>
    </row>
    <row r="148" customFormat="false" ht="13.8" hidden="false" customHeight="false" outlineLevel="0" collapsed="false">
      <c r="A148" s="1" t="s">
        <v>176</v>
      </c>
      <c r="F148" s="1" t="n">
        <f aca="false">SUM(C148:E148)</f>
        <v>0</v>
      </c>
    </row>
    <row r="149" customFormat="false" ht="13.8" hidden="false" customHeight="false" outlineLevel="0" collapsed="false">
      <c r="A149" s="1" t="s">
        <v>177</v>
      </c>
      <c r="F149" s="1" t="n">
        <f aca="false">SUM(C149:E149)</f>
        <v>0</v>
      </c>
    </row>
    <row r="150" customFormat="false" ht="13.8" hidden="false" customHeight="false" outlineLevel="0" collapsed="false">
      <c r="A150" s="1" t="s">
        <v>178</v>
      </c>
      <c r="F150" s="1" t="n">
        <f aca="false">SUM(C150:E150)</f>
        <v>0</v>
      </c>
    </row>
    <row r="152" s="3" customFormat="true" ht="17.35" hidden="false" customHeight="false" outlineLevel="0" collapsed="false">
      <c r="A152" s="2" t="s">
        <v>179</v>
      </c>
    </row>
    <row r="153" s="3" customFormat="true" ht="13.8" hidden="false" customHeight="false" outlineLevel="0" collapsed="false">
      <c r="A153" s="3" t="s">
        <v>1</v>
      </c>
      <c r="B153" s="3" t="s">
        <v>2</v>
      </c>
      <c r="C153" s="3" t="s">
        <v>3</v>
      </c>
      <c r="D153" s="3" t="s">
        <v>4</v>
      </c>
      <c r="E153" s="3" t="s">
        <v>5</v>
      </c>
      <c r="F153" s="3" t="s">
        <v>6</v>
      </c>
      <c r="G153" s="3" t="s">
        <v>7</v>
      </c>
      <c r="H153" s="3" t="s">
        <v>8</v>
      </c>
      <c r="I153" s="3" t="s">
        <v>9</v>
      </c>
      <c r="J153" s="3" t="s">
        <v>10</v>
      </c>
      <c r="K153" s="3" t="s">
        <v>11</v>
      </c>
    </row>
    <row r="154" s="5" customFormat="true" ht="12.8" hidden="false" customHeight="false" outlineLevel="0" collapsed="false">
      <c r="A154" s="5" t="s">
        <v>180</v>
      </c>
      <c r="B154" s="5" t="s">
        <v>50</v>
      </c>
      <c r="C154" s="5" t="n">
        <v>3.04</v>
      </c>
      <c r="D154" s="5" t="n">
        <v>0</v>
      </c>
      <c r="E154" s="5" t="n">
        <v>0</v>
      </c>
      <c r="F154" s="5" t="n">
        <v>3.04</v>
      </c>
      <c r="G154" s="5" t="n">
        <v>3.04</v>
      </c>
      <c r="H154" s="5" t="s">
        <v>13</v>
      </c>
      <c r="K154" s="5" t="s">
        <v>181</v>
      </c>
    </row>
    <row r="155" s="3" customFormat="true" ht="17.35" hidden="false" customHeight="false" outlineLevel="0" collapsed="false">
      <c r="A155" s="2"/>
    </row>
    <row r="156" s="3" customFormat="true" ht="13.8" hidden="false" customHeight="false" outlineLevel="0" collapsed="false">
      <c r="F156" s="3" t="s">
        <v>182</v>
      </c>
      <c r="G156" s="3" t="n">
        <f aca="false">SUM(G1:G154)</f>
        <v>713.99</v>
      </c>
    </row>
    <row r="158" customFormat="false" ht="13.8" hidden="false" customHeight="false" outlineLevel="0" collapsed="false">
      <c r="A158" s="1" t="str">
        <f aca="false">HYPERLINK("https://www.aliexpress.com/item/32993509311.html?spm=a2g0o.productlist.0.0.14b418acnW5TNu&amp;algo_pvid=bbac65ea-6f8b-45db-9f22-a4a978944e0e&amp;algo_expid=bbac65ea-6f8b-45db-9f22-a4a978944e0e-0&amp;btsid=30c89e93-a92c-4324-ba0d-ae1fca07e29b&amp;ws_ab_test=searchweb0_0,s"&amp;"earchweb201602_3,searchweb201603_60","Blurolls Complete Kit")</f>
        <v>Blurolls Complete Kit</v>
      </c>
      <c r="C158" s="1" t="n">
        <v>835.05</v>
      </c>
      <c r="D158" s="1" t="n">
        <v>171.6</v>
      </c>
      <c r="F158" s="1" t="n">
        <f aca="false">SUM(C158:D158)</f>
        <v>1006.65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2021-01-17T08:48:27Z</dcterms:modified>
  <cp:revision>6</cp:revision>
  <dc:subject/>
  <dc:title/>
</cp:coreProperties>
</file>