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visibility="veryHidden" xWindow="0" yWindow="0" windowWidth="10980" windowHeight="12570" activeTab="1"/>
  </bookViews>
  <sheets>
    <sheet name="benef" sheetId="6" r:id="rId1"/>
    <sheet name="amounts" sheetId="4" r:id="rId2"/>
    <sheet name="bénéficiaires" sheetId="1" r:id="rId3"/>
    <sheet name="montants" sheetId="2" r:id="rId4"/>
    <sheet name="description" sheetId="3" r:id="rId5"/>
    <sheet name="sources" sheetId="5" r:id="rId6"/>
  </sheets>
  <calcPr calcId="145621"/>
  <oleSize ref="A1:H41"/>
</workbook>
</file>

<file path=xl/sharedStrings.xml><?xml version="1.0" encoding="utf-8"?>
<sst xmlns="http://schemas.openxmlformats.org/spreadsheetml/2006/main" count="143" uniqueCount="76">
  <si>
    <t>Prestations</t>
  </si>
  <si>
    <t>AAH (base)</t>
  </si>
  <si>
    <t>Minimum vieillesse/ASPA</t>
  </si>
  <si>
    <t>RSA englobant</t>
  </si>
  <si>
    <t xml:space="preserve">nb bénéficiaire tous régime 2011 = </t>
  </si>
  <si>
    <t>nb bénéficiaires CAF 2011 x (nb bénéficiaire tous régime 2010 / nb bénéficiaire CAF 2010)</t>
  </si>
  <si>
    <t>montant CAF 2011 x (montant tous régime 2010 / montant CAF 2010 )</t>
  </si>
  <si>
    <t>nb bénéficiaires tout régime 2011 x (montant tous régime 2010 / nb bénéficiaire tous régime 2010) x (1+1,5%)</t>
  </si>
  <si>
    <t>Tableau 3 - Dépenses au 31 décembre  France métropolitaine (tous régimes)</t>
  </si>
  <si>
    <t>CAAH (ensemble des compléments)</t>
  </si>
  <si>
    <t xml:space="preserve">     dont ancien CAAH</t>
  </si>
  <si>
    <t xml:space="preserve">     dont majoration Vie Autonome</t>
  </si>
  <si>
    <t xml:space="preserve">     dont garantie de ressources Personnes Handicapées</t>
  </si>
  <si>
    <t>AAH base+complément</t>
  </si>
  <si>
    <t>AEEH</t>
  </si>
  <si>
    <t>AJPP</t>
  </si>
  <si>
    <t>ASI</t>
  </si>
  <si>
    <t>API</t>
  </si>
  <si>
    <t>RMI et prime</t>
  </si>
  <si>
    <t xml:space="preserve">     dont RSA socle seul</t>
  </si>
  <si>
    <t xml:space="preserve">     dont RSA socle et chapeau</t>
  </si>
  <si>
    <t xml:space="preserve">     dont RSA chapeau seulement (activité)</t>
  </si>
  <si>
    <t xml:space="preserve">    dont AEFA</t>
  </si>
  <si>
    <t>Minima sociaux</t>
  </si>
  <si>
    <t>RMI</t>
  </si>
  <si>
    <t>Tableau 2 - Bénéficiaires au 31 décembre tous régimes France métropolitaine</t>
  </si>
  <si>
    <t>AAH base+compléments</t>
  </si>
  <si>
    <t>je n'ai pas trouvé pour l'instant mais elle est comprise dans le rsa englobant mais n'est toutefois pas égale à la différence rsa englobant -(socle seul+socle et chapeau+chapeau)</t>
  </si>
  <si>
    <t>NBCAF2011</t>
  </si>
  <si>
    <t>NBTR2010</t>
  </si>
  <si>
    <t>NBCAF2010</t>
  </si>
  <si>
    <t>NBTR2011</t>
  </si>
  <si>
    <t>calcul 2011</t>
  </si>
  <si>
    <t>CALCUL 2011</t>
  </si>
  <si>
    <t>var</t>
  </si>
  <si>
    <t>aah</t>
  </si>
  <si>
    <t>caah</t>
  </si>
  <si>
    <t>aeeh</t>
  </si>
  <si>
    <t>ajpp</t>
  </si>
  <si>
    <t>asi</t>
  </si>
  <si>
    <t>api</t>
  </si>
  <si>
    <t>aefa</t>
  </si>
  <si>
    <t>aspa</t>
  </si>
  <si>
    <t>rmi</t>
  </si>
  <si>
    <t>rsa</t>
  </si>
  <si>
    <t>brochures blanche et rouge de la caf</t>
  </si>
  <si>
    <t>Bénéficiaires</t>
  </si>
  <si>
    <t>ASPA</t>
  </si>
  <si>
    <t>les retraités et la retraite, 2008 (p59), 2009(p 81), 2010 p(77)</t>
  </si>
  <si>
    <t xml:space="preserve">2003 à 2007 </t>
  </si>
  <si>
    <t xml:space="preserve">document de travail drees </t>
  </si>
  <si>
    <t>L' allocation supplémentaire du minimum vieillesse bénéficiaires au 31 décembre 2003 (p19)</t>
  </si>
  <si>
    <t>L' allocation supplémentaire du minimum vieillesse bénéficiaires au 31 décembre 2004 (p21)</t>
  </si>
  <si>
    <t>L' allocation supplémentaire du minimum vieillesse bénéficiaires au 31 décembre 2005 (p27)</t>
  </si>
  <si>
    <t>L' allocation supplémentaire du minimum vieillesse bénéficiaires au 31 décembre 2006 (p24)</t>
  </si>
  <si>
    <t>Les bénéficiaires des allocations du minimum vieillesse au 31 décembre 2007 (p29)</t>
  </si>
  <si>
    <t>Montants</t>
  </si>
  <si>
    <t>aspa montant</t>
  </si>
  <si>
    <t>http://www.drees.sante.gouv.fr/donnees-relatives-au-minimum-vieillesse,10467.html</t>
  </si>
  <si>
    <t>brochure rouge caf 2010 p54</t>
  </si>
  <si>
    <t>p54, 93 et 124 rouge 2010</t>
  </si>
  <si>
    <t>ancien RMI yc prime</t>
  </si>
  <si>
    <t>MCAF2011</t>
  </si>
  <si>
    <t>MTR2010</t>
  </si>
  <si>
    <t>MCAF2010</t>
  </si>
  <si>
    <t>MTR2011_V1</t>
  </si>
  <si>
    <t xml:space="preserve">MTR2011_V1:  montant tous régime 2011 = </t>
  </si>
  <si>
    <t xml:space="preserve">MTR2011_V2:   montant tous régime 2011 = </t>
  </si>
  <si>
    <t>MTR2011_V2</t>
  </si>
  <si>
    <t>Remarque</t>
  </si>
  <si>
    <t xml:space="preserve">pas de distinction dom/metrop possible avant 2009 donc données dom avant 2009 et metrop après </t>
  </si>
  <si>
    <t xml:space="preserve">pas de distinction dom/metrop possible avant 2009, les données sont donc metrop+dom avant 2009 et metrop après </t>
  </si>
  <si>
    <t>Nombre de bénéficaires par prestation au 31 décembre de l'année considérée, France métropolitaine (tous régimes)</t>
  </si>
  <si>
    <t>Montant de dépense par prestation pour l'année considérée, en € (tous régimes)</t>
  </si>
  <si>
    <t>rmi versé</t>
  </si>
  <si>
    <t>rmi prime d'interessement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</si>
</sst>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&quot;  &quot;"/>
    <numFmt numFmtId="165" formatCode="#,##0\ _€"/>
  </numFmts>
  <fonts count="22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i/>
      <sz val="9"/>
      <color theme="1"/>
      <name val="Arial"/>
      <family val="2"/>
    </font>
    <font>
      <b/>
      <i/>
      <sz val="9"/>
      <name val="Arial"/>
      <family val="2"/>
    </font>
    <font>
      <b/>
      <i/>
      <sz val="9"/>
      <color theme="1"/>
      <name val="Arial"/>
      <family val="2"/>
    </font>
    <font>
      <i/>
      <sz val="9"/>
      <name val="Arial"/>
      <family val="2"/>
    </font>
    <font>
      <sz val="9"/>
      <color theme="3" tint="0.39997558519241921"/>
      <name val="Calibri"/>
      <family val="2"/>
      <scheme val="minor"/>
    </font>
    <font>
      <sz val="8"/>
      <color theme="3" tint="0.39997558519241921"/>
      <name val="Arial"/>
      <family val="2"/>
    </font>
    <font>
      <b/>
      <sz val="9"/>
      <color theme="3" tint="0.39997558519241921"/>
      <name val="Arial"/>
      <family val="2"/>
    </font>
    <font>
      <sz val="9"/>
      <color theme="3" tint="0.39997558519241921"/>
      <name val="Arial"/>
      <family val="2"/>
    </font>
    <font>
      <sz val="11"/>
      <color theme="3" tint="0.39997558519241921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8"/>
      <name val="Arial"/>
      <family val="2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b/>
      <i/>
      <sz val="14"/>
      <name val="Arial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theme="0" tint="-0.1499984740745262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06">
    <xf numFmtId="0" fontId="0" fillId="0" borderId="0" xfId="0"/>
    <xf numFmtId="165" fontId="8" fillId="0" borderId="0" xfId="0" applyNumberFormat="1" applyFont="1"/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center"/>
    </xf>
    <xf numFmtId="164" fontId="3" fillId="0" borderId="1" xfId="1" applyNumberFormat="1" applyFont="1" applyBorder="1" applyAlignment="1">
      <alignment vertical="center"/>
    </xf>
    <xf numFmtId="164" fontId="3" fillId="3" borderId="1" xfId="1" applyNumberFormat="1" applyFont="1" applyFill="1" applyBorder="1" applyAlignment="1">
      <alignment horizontal="center" vertical="center"/>
    </xf>
    <xf numFmtId="0" fontId="4" fillId="0" borderId="0" xfId="0" applyFont="1"/>
    <xf numFmtId="0" fontId="6" fillId="0" borderId="0" xfId="0" applyFont="1" applyAlignment="1">
      <alignment vertical="center"/>
    </xf>
    <xf numFmtId="164" fontId="7" fillId="0" borderId="5" xfId="1" applyNumberFormat="1" applyFont="1" applyFill="1" applyBorder="1" applyAlignment="1">
      <alignment vertical="center"/>
    </xf>
    <xf numFmtId="0" fontId="6" fillId="0" borderId="0" xfId="0" applyFont="1"/>
    <xf numFmtId="0" fontId="8" fillId="0" borderId="0" xfId="0" applyFont="1"/>
    <xf numFmtId="0" fontId="11" fillId="0" borderId="0" xfId="0" applyFont="1"/>
    <xf numFmtId="0" fontId="12" fillId="0" borderId="0" xfId="0" applyFont="1"/>
    <xf numFmtId="0" fontId="10" fillId="3" borderId="1" xfId="0" applyFont="1" applyFill="1" applyBorder="1" applyAlignment="1">
      <alignment horizontal="center" vertical="center"/>
    </xf>
    <xf numFmtId="0" fontId="8" fillId="3" borderId="1" xfId="0" applyFont="1" applyFill="1" applyBorder="1"/>
    <xf numFmtId="0" fontId="8" fillId="3" borderId="6" xfId="0" applyFont="1" applyFill="1" applyBorder="1"/>
    <xf numFmtId="164" fontId="3" fillId="2" borderId="1" xfId="1" applyNumberFormat="1" applyFont="1" applyFill="1" applyBorder="1" applyAlignment="1">
      <alignment vertical="center"/>
    </xf>
    <xf numFmtId="165" fontId="8" fillId="2" borderId="1" xfId="0" applyNumberFormat="1" applyFont="1" applyFill="1" applyBorder="1"/>
    <xf numFmtId="164" fontId="15" fillId="2" borderId="1" xfId="1" applyNumberFormat="1" applyFont="1" applyFill="1" applyBorder="1" applyAlignment="1">
      <alignment horizontal="left" vertical="center"/>
    </xf>
    <xf numFmtId="165" fontId="16" fillId="2" borderId="0" xfId="0" applyNumberFormat="1" applyFont="1" applyFill="1"/>
    <xf numFmtId="165" fontId="16" fillId="2" borderId="1" xfId="0" applyNumberFormat="1" applyFont="1" applyFill="1" applyBorder="1" applyAlignment="1"/>
    <xf numFmtId="164" fontId="3" fillId="2" borderId="1" xfId="1" applyNumberFormat="1" applyFont="1" applyFill="1" applyBorder="1" applyAlignment="1">
      <alignment horizontal="left" vertical="center"/>
    </xf>
    <xf numFmtId="165" fontId="8" fillId="2" borderId="1" xfId="0" applyNumberFormat="1" applyFont="1" applyFill="1" applyBorder="1" applyAlignment="1">
      <alignment vertical="center"/>
    </xf>
    <xf numFmtId="164" fontId="15" fillId="2" borderId="1" xfId="1" applyNumberFormat="1" applyFont="1" applyFill="1" applyBorder="1" applyAlignment="1">
      <alignment vertical="center"/>
    </xf>
    <xf numFmtId="165" fontId="0" fillId="2" borderId="1" xfId="0" applyNumberFormat="1" applyFill="1" applyBorder="1"/>
    <xf numFmtId="0" fontId="15" fillId="2" borderId="1" xfId="0" applyFont="1" applyFill="1" applyBorder="1"/>
    <xf numFmtId="0" fontId="17" fillId="2" borderId="1" xfId="0" applyFont="1" applyFill="1" applyBorder="1"/>
    <xf numFmtId="164" fontId="3" fillId="3" borderId="1" xfId="1" applyNumberFormat="1" applyFont="1" applyFill="1" applyBorder="1" applyAlignment="1">
      <alignment vertical="center"/>
    </xf>
    <xf numFmtId="165" fontId="9" fillId="3" borderId="1" xfId="0" applyNumberFormat="1" applyFont="1" applyFill="1" applyBorder="1" applyAlignment="1">
      <alignment vertical="center"/>
    </xf>
    <xf numFmtId="165" fontId="8" fillId="3" borderId="1" xfId="0" applyNumberFormat="1" applyFont="1" applyFill="1" applyBorder="1"/>
    <xf numFmtId="164" fontId="15" fillId="0" borderId="1" xfId="1" applyNumberFormat="1" applyFont="1" applyBorder="1" applyAlignment="1">
      <alignment horizontal="left" vertical="center"/>
    </xf>
    <xf numFmtId="164" fontId="3" fillId="0" borderId="1" xfId="1" applyNumberFormat="1" applyFont="1" applyBorder="1" applyAlignment="1">
      <alignment horizontal="left" vertical="center"/>
    </xf>
    <xf numFmtId="165" fontId="17" fillId="2" borderId="1" xfId="0" applyNumberFormat="1" applyFont="1" applyFill="1" applyBorder="1" applyAlignment="1">
      <alignment vertical="center"/>
    </xf>
    <xf numFmtId="164" fontId="15" fillId="0" borderId="1" xfId="1" applyNumberFormat="1" applyFont="1" applyBorder="1" applyAlignment="1">
      <alignment vertical="center"/>
    </xf>
    <xf numFmtId="165" fontId="0" fillId="0" borderId="0" xfId="0" applyNumberFormat="1"/>
    <xf numFmtId="0" fontId="1" fillId="3" borderId="1" xfId="0" applyFont="1" applyFill="1" applyBorder="1" applyAlignment="1">
      <alignment horizontal="center" vertical="center"/>
    </xf>
    <xf numFmtId="0" fontId="17" fillId="3" borderId="1" xfId="0" applyFont="1" applyFill="1" applyBorder="1"/>
    <xf numFmtId="165" fontId="16" fillId="0" borderId="1" xfId="0" applyNumberFormat="1" applyFont="1" applyBorder="1"/>
    <xf numFmtId="165" fontId="16" fillId="2" borderId="1" xfId="0" applyNumberFormat="1" applyFont="1" applyFill="1" applyBorder="1" applyAlignment="1">
      <alignment vertical="center"/>
    </xf>
    <xf numFmtId="165" fontId="17" fillId="0" borderId="1" xfId="0" applyNumberFormat="1" applyFont="1" applyBorder="1" applyAlignment="1">
      <alignment vertical="center"/>
    </xf>
    <xf numFmtId="165" fontId="17" fillId="0" borderId="1" xfId="0" applyNumberFormat="1" applyFont="1" applyBorder="1"/>
    <xf numFmtId="165" fontId="17" fillId="2" borderId="1" xfId="0" applyNumberFormat="1" applyFont="1" applyFill="1" applyBorder="1"/>
    <xf numFmtId="0" fontId="0" fillId="2" borderId="0" xfId="0" applyFill="1"/>
    <xf numFmtId="165" fontId="17" fillId="0" borderId="1" xfId="0" applyNumberFormat="1" applyFont="1" applyBorder="1" applyAlignment="1">
      <alignment horizontal="right"/>
    </xf>
    <xf numFmtId="165" fontId="17" fillId="0" borderId="1" xfId="0" applyNumberFormat="1" applyFont="1" applyBorder="1" applyAlignment="1">
      <alignment horizontal="right" vertical="center"/>
    </xf>
    <xf numFmtId="165" fontId="17" fillId="2" borderId="1" xfId="0" applyNumberFormat="1" applyFont="1" applyFill="1" applyBorder="1" applyAlignment="1">
      <alignment horizontal="right"/>
    </xf>
    <xf numFmtId="165" fontId="17" fillId="2" borderId="1" xfId="0" applyNumberFormat="1" applyFont="1" applyFill="1" applyBorder="1" applyAlignment="1">
      <alignment horizontal="right" vertical="center"/>
    </xf>
    <xf numFmtId="165" fontId="3" fillId="2" borderId="1" xfId="1" applyNumberFormat="1" applyFont="1" applyFill="1" applyBorder="1" applyAlignment="1">
      <alignment vertical="center"/>
    </xf>
    <xf numFmtId="165" fontId="15" fillId="2" borderId="1" xfId="1" applyNumberFormat="1" applyFont="1" applyFill="1" applyBorder="1" applyAlignment="1">
      <alignment horizontal="left" vertical="center"/>
    </xf>
    <xf numFmtId="165" fontId="3" fillId="2" borderId="1" xfId="1" applyNumberFormat="1" applyFont="1" applyFill="1" applyBorder="1" applyAlignment="1">
      <alignment horizontal="left" vertical="center"/>
    </xf>
    <xf numFmtId="165" fontId="15" fillId="2" borderId="1" xfId="1" applyNumberFormat="1" applyFont="1" applyFill="1" applyBorder="1" applyAlignment="1">
      <alignment vertical="center"/>
    </xf>
    <xf numFmtId="165" fontId="15" fillId="2" borderId="1" xfId="0" applyNumberFormat="1" applyFont="1" applyFill="1" applyBorder="1"/>
    <xf numFmtId="164" fontId="18" fillId="0" borderId="0" xfId="1" applyNumberFormat="1" applyFont="1" applyFill="1" applyBorder="1" applyAlignment="1">
      <alignment vertical="center"/>
    </xf>
    <xf numFmtId="165" fontId="14" fillId="2" borderId="1" xfId="0" applyNumberFormat="1" applyFont="1" applyFill="1" applyBorder="1"/>
    <xf numFmtId="165" fontId="14" fillId="2" borderId="6" xfId="0" applyNumberFormat="1" applyFont="1" applyFill="1" applyBorder="1"/>
    <xf numFmtId="165" fontId="14" fillId="2" borderId="7" xfId="0" applyNumberFormat="1" applyFont="1" applyFill="1" applyBorder="1"/>
    <xf numFmtId="0" fontId="13" fillId="0" borderId="0" xfId="0" applyFont="1"/>
    <xf numFmtId="165" fontId="17" fillId="2" borderId="1" xfId="0" applyNumberFormat="1" applyFont="1" applyFill="1" applyBorder="1" applyAlignment="1"/>
    <xf numFmtId="165" fontId="19" fillId="2" borderId="0" xfId="0" applyNumberFormat="1" applyFont="1" applyFill="1"/>
    <xf numFmtId="165" fontId="14" fillId="2" borderId="1" xfId="0" applyNumberFormat="1" applyFont="1" applyFill="1" applyBorder="1" applyAlignment="1"/>
    <xf numFmtId="165" fontId="19" fillId="2" borderId="0" xfId="0" applyNumberFormat="1" applyFont="1" applyFill="1" applyAlignment="1">
      <alignment horizontal="right"/>
    </xf>
    <xf numFmtId="165" fontId="14" fillId="2" borderId="2" xfId="0" applyNumberFormat="1" applyFont="1" applyFill="1" applyBorder="1" applyAlignment="1"/>
    <xf numFmtId="165" fontId="14" fillId="0" borderId="1" xfId="0" applyNumberFormat="1" applyFont="1" applyBorder="1"/>
    <xf numFmtId="0" fontId="17" fillId="3" borderId="6" xfId="0" applyFont="1" applyFill="1" applyBorder="1"/>
    <xf numFmtId="0" fontId="14" fillId="3" borderId="1" xfId="0" applyFont="1" applyFill="1" applyBorder="1"/>
    <xf numFmtId="165" fontId="17" fillId="2" borderId="2" xfId="0" applyNumberFormat="1" applyFont="1" applyFill="1" applyBorder="1" applyAlignment="1"/>
    <xf numFmtId="165" fontId="16" fillId="2" borderId="2" xfId="0" applyNumberFormat="1" applyFont="1" applyFill="1" applyBorder="1" applyAlignment="1"/>
    <xf numFmtId="0" fontId="0" fillId="0" borderId="0" xfId="0" applyFont="1"/>
    <xf numFmtId="0" fontId="20" fillId="0" borderId="0" xfId="0" applyFont="1"/>
    <xf numFmtId="165" fontId="21" fillId="0" borderId="0" xfId="0" applyNumberFormat="1" applyFont="1"/>
    <xf numFmtId="0" fontId="0" fillId="0" borderId="0" xfId="0" applyBorder="1"/>
    <xf numFmtId="0" fontId="0" fillId="2" borderId="8" xfId="0" applyFill="1" applyBorder="1"/>
    <xf numFmtId="165" fontId="0" fillId="0" borderId="9" xfId="0" applyNumberFormat="1" applyBorder="1"/>
    <xf numFmtId="0" fontId="0" fillId="2" borderId="10" xfId="0" applyFill="1" applyBorder="1"/>
    <xf numFmtId="0" fontId="0" fillId="2" borderId="11" xfId="0" applyFill="1" applyBorder="1"/>
    <xf numFmtId="0" fontId="0" fillId="0" borderId="13" xfId="0" applyBorder="1"/>
    <xf numFmtId="0" fontId="0" fillId="2" borderId="13" xfId="0" applyFill="1" applyBorder="1"/>
    <xf numFmtId="0" fontId="14" fillId="2" borderId="13" xfId="0" applyFont="1" applyFill="1" applyBorder="1"/>
    <xf numFmtId="165" fontId="0" fillId="2" borderId="13" xfId="0" applyNumberFormat="1" applyFill="1" applyBorder="1"/>
    <xf numFmtId="0" fontId="17" fillId="2" borderId="14" xfId="0" applyFont="1" applyFill="1" applyBorder="1"/>
    <xf numFmtId="165" fontId="14" fillId="2" borderId="1" xfId="0" applyNumberFormat="1" applyFont="1" applyFill="1" applyBorder="1" applyAlignment="1">
      <alignment vertical="center"/>
    </xf>
    <xf numFmtId="0" fontId="0" fillId="2" borderId="12" xfId="0" applyFill="1" applyBorder="1"/>
    <xf numFmtId="165" fontId="17" fillId="2" borderId="0" xfId="0" applyNumberFormat="1" applyFont="1" applyFill="1"/>
    <xf numFmtId="0" fontId="20" fillId="2" borderId="0" xfId="0" applyFont="1" applyFill="1"/>
    <xf numFmtId="0" fontId="17" fillId="2" borderId="1" xfId="0" applyFont="1" applyFill="1" applyBorder="1" applyAlignment="1">
      <alignment wrapText="1"/>
    </xf>
    <xf numFmtId="0" fontId="14" fillId="2" borderId="1" xfId="0" applyFont="1" applyFill="1" applyBorder="1" applyAlignment="1">
      <alignment wrapText="1"/>
    </xf>
    <xf numFmtId="165" fontId="19" fillId="2" borderId="15" xfId="0" applyNumberFormat="1" applyFont="1" applyFill="1" applyBorder="1"/>
    <xf numFmtId="165" fontId="0" fillId="0" borderId="13" xfId="0" applyNumberFormat="1" applyBorder="1"/>
    <xf numFmtId="0" fontId="14" fillId="2" borderId="13" xfId="0" applyFont="1" applyFill="1" applyBorder="1" applyAlignment="1">
      <alignment wrapText="1"/>
    </xf>
    <xf numFmtId="0" fontId="17" fillId="2" borderId="13" xfId="0" applyFont="1" applyFill="1" applyBorder="1" applyAlignment="1">
      <alignment wrapText="1"/>
    </xf>
    <xf numFmtId="0" fontId="17" fillId="2" borderId="1" xfId="0" applyFont="1" applyFill="1" applyBorder="1" applyAlignment="1"/>
    <xf numFmtId="164" fontId="17" fillId="2" borderId="1" xfId="1" applyNumberFormat="1" applyFont="1" applyFill="1" applyBorder="1" applyAlignment="1">
      <alignment horizontal="left"/>
    </xf>
    <xf numFmtId="0" fontId="17" fillId="2" borderId="1" xfId="0" applyFont="1" applyFill="1" applyBorder="1" applyAlignment="1">
      <alignment horizontal="center"/>
    </xf>
    <xf numFmtId="0" fontId="21" fillId="3" borderId="1" xfId="0" applyFont="1" applyFill="1" applyBorder="1" applyAlignment="1">
      <alignment horizontal="center"/>
    </xf>
    <xf numFmtId="0" fontId="21" fillId="3" borderId="6" xfId="0" applyFont="1" applyFill="1" applyBorder="1" applyAlignment="1">
      <alignment horizontal="center"/>
    </xf>
    <xf numFmtId="164" fontId="21" fillId="3" borderId="1" xfId="1" applyNumberFormat="1" applyFont="1" applyFill="1" applyBorder="1" applyAlignment="1">
      <alignment horizontal="center"/>
    </xf>
    <xf numFmtId="0" fontId="14" fillId="2" borderId="16" xfId="0" applyFont="1" applyFill="1" applyBorder="1" applyAlignment="1">
      <alignment wrapText="1"/>
    </xf>
    <xf numFmtId="165" fontId="17" fillId="2" borderId="6" xfId="0" applyNumberFormat="1" applyFont="1" applyFill="1" applyBorder="1" applyAlignment="1">
      <alignment horizontal="center" vertical="center"/>
    </xf>
    <xf numFmtId="165" fontId="17" fillId="2" borderId="7" xfId="0" applyNumberFormat="1" applyFont="1" applyFill="1" applyBorder="1" applyAlignment="1">
      <alignment horizontal="center" vertical="center"/>
    </xf>
    <xf numFmtId="164" fontId="3" fillId="3" borderId="2" xfId="1" applyNumberFormat="1" applyFont="1" applyFill="1" applyBorder="1" applyAlignment="1">
      <alignment horizontal="center" vertical="center"/>
    </xf>
    <xf numFmtId="164" fontId="3" fillId="3" borderId="4" xfId="1" applyNumberFormat="1" applyFont="1" applyFill="1" applyBorder="1" applyAlignment="1">
      <alignment horizontal="center" vertical="center"/>
    </xf>
    <xf numFmtId="164" fontId="3" fillId="3" borderId="3" xfId="1" applyNumberFormat="1" applyFont="1" applyFill="1" applyBorder="1" applyAlignment="1">
      <alignment horizontal="center" vertical="center"/>
    </xf>
    <xf numFmtId="164" fontId="5" fillId="0" borderId="0" xfId="1" applyNumberFormat="1" applyFont="1" applyFill="1" applyBorder="1" applyAlignment="1">
      <alignment horizontal="right" vertical="center"/>
    </xf>
    <xf numFmtId="165" fontId="17" fillId="2" borderId="1" xfId="0" applyNumberFormat="1" applyFont="1" applyFill="1" applyBorder="1" applyAlignment="1">
      <alignment horizontal="center" vertical="center"/>
    </xf>
    <xf numFmtId="165" fontId="17" fillId="2" borderId="6" xfId="0" applyNumberFormat="1" applyFont="1" applyFill="1" applyBorder="1" applyAlignment="1">
      <alignment horizontal="right" vertical="center"/>
    </xf>
    <xf numFmtId="165" fontId="17" fillId="2" borderId="7" xfId="0" applyNumberFormat="1" applyFont="1" applyFill="1" applyBorder="1" applyAlignment="1">
      <alignment horizontal="righ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J21" sqref="J21"/>
    </sheetView>
  </sheetViews>
  <sheetFormatPr baseColWidth="10" defaultRowHeight="15" x14ac:dyDescent="0.25"/>
  <cols>
    <col min="1" max="1" width="5" bestFit="1" customWidth="1"/>
  </cols>
  <sheetData>
    <row r="1" spans="1:9" x14ac:dyDescent="0.25">
      <c r="A1" s="91" t="s">
        <v>34</v>
      </c>
      <c r="B1" s="92">
        <v>2003</v>
      </c>
      <c r="C1" s="90">
        <v>2004</v>
      </c>
      <c r="D1" s="90">
        <v>2005</v>
      </c>
      <c r="E1" s="90">
        <v>2006</v>
      </c>
      <c r="F1" s="90">
        <v>2007</v>
      </c>
      <c r="G1" s="90">
        <v>2008</v>
      </c>
      <c r="H1" s="90">
        <v>2009</v>
      </c>
      <c r="I1" s="90">
        <v>2010</v>
      </c>
    </row>
    <row r="2" spans="1:9" x14ac:dyDescent="0.25">
      <c r="A2" s="16" t="s">
        <v>35</v>
      </c>
      <c r="B2" s="32">
        <v>741000</v>
      </c>
      <c r="C2" s="41">
        <v>760080</v>
      </c>
      <c r="D2" s="41">
        <v>774210</v>
      </c>
      <c r="E2" s="41">
        <v>776650</v>
      </c>
      <c r="F2" s="41">
        <v>785620</v>
      </c>
      <c r="G2" s="41">
        <v>820330</v>
      </c>
      <c r="H2" s="41">
        <v>854160</v>
      </c>
      <c r="I2" s="41">
        <v>884840</v>
      </c>
    </row>
    <row r="3" spans="1:9" x14ac:dyDescent="0.25">
      <c r="A3" s="16" t="s">
        <v>36</v>
      </c>
      <c r="B3" s="53">
        <v>154000</v>
      </c>
      <c r="C3" s="53">
        <v>159580</v>
      </c>
      <c r="D3" s="41">
        <v>166280</v>
      </c>
      <c r="E3" s="41">
        <v>171450</v>
      </c>
      <c r="F3" s="41">
        <v>173250</v>
      </c>
      <c r="G3" s="41">
        <v>183560</v>
      </c>
      <c r="H3" s="41">
        <v>190140</v>
      </c>
      <c r="I3" s="41">
        <v>193490</v>
      </c>
    </row>
    <row r="4" spans="1:9" ht="15" customHeight="1" x14ac:dyDescent="0.25">
      <c r="A4" s="21" t="s">
        <v>37</v>
      </c>
      <c r="B4" s="32">
        <v>121000</v>
      </c>
      <c r="C4" s="41">
        <v>127070</v>
      </c>
      <c r="D4" s="41">
        <v>132740</v>
      </c>
      <c r="E4" s="41">
        <v>148540</v>
      </c>
      <c r="F4" s="41">
        <v>146660</v>
      </c>
      <c r="G4" s="41">
        <v>153370</v>
      </c>
      <c r="H4" s="41">
        <v>160860</v>
      </c>
      <c r="I4" s="41">
        <v>169330</v>
      </c>
    </row>
    <row r="5" spans="1:9" x14ac:dyDescent="0.25">
      <c r="A5" s="21" t="s">
        <v>38</v>
      </c>
      <c r="B5" s="32">
        <v>3400</v>
      </c>
      <c r="C5" s="41">
        <v>3620</v>
      </c>
      <c r="D5" s="41">
        <v>4060</v>
      </c>
      <c r="E5" s="41">
        <v>4560</v>
      </c>
      <c r="F5" s="41">
        <v>4820</v>
      </c>
      <c r="G5" s="41">
        <v>4490</v>
      </c>
      <c r="H5" s="41">
        <v>4510</v>
      </c>
      <c r="I5" s="41">
        <v>4650</v>
      </c>
    </row>
    <row r="6" spans="1:9" x14ac:dyDescent="0.25">
      <c r="A6" s="16" t="s">
        <v>42</v>
      </c>
      <c r="B6" s="32">
        <v>557624</v>
      </c>
      <c r="C6" s="32">
        <v>547517</v>
      </c>
      <c r="D6" s="32">
        <v>537435</v>
      </c>
      <c r="E6" s="32">
        <v>527900</v>
      </c>
      <c r="F6" s="32">
        <v>516800</v>
      </c>
      <c r="G6" s="32">
        <v>507900</v>
      </c>
      <c r="H6" s="32">
        <v>517000</v>
      </c>
      <c r="I6" s="32">
        <v>511200</v>
      </c>
    </row>
    <row r="7" spans="1:9" x14ac:dyDescent="0.25">
      <c r="A7" s="16" t="s">
        <v>39</v>
      </c>
      <c r="B7" s="32">
        <v>111248</v>
      </c>
      <c r="C7" s="32">
        <v>111512</v>
      </c>
      <c r="D7" s="32">
        <v>112623</v>
      </c>
      <c r="E7" s="32">
        <v>111394</v>
      </c>
      <c r="F7" s="32">
        <v>101000</v>
      </c>
      <c r="G7" s="32">
        <v>97000</v>
      </c>
      <c r="H7" s="32">
        <v>90800</v>
      </c>
      <c r="I7" s="32">
        <v>86700</v>
      </c>
    </row>
    <row r="8" spans="1:9" x14ac:dyDescent="0.25">
      <c r="A8" s="16" t="s">
        <v>40</v>
      </c>
      <c r="B8" s="32">
        <v>170000</v>
      </c>
      <c r="C8" s="41">
        <v>175650</v>
      </c>
      <c r="D8" s="41">
        <v>182330</v>
      </c>
      <c r="E8" s="41">
        <v>191060</v>
      </c>
      <c r="F8" s="41">
        <v>177120</v>
      </c>
      <c r="G8" s="41">
        <v>171960</v>
      </c>
      <c r="H8" s="41">
        <v>190</v>
      </c>
      <c r="I8" s="41">
        <v>0</v>
      </c>
    </row>
    <row r="9" spans="1:9" x14ac:dyDescent="0.25">
      <c r="A9" s="16" t="s">
        <v>43</v>
      </c>
      <c r="B9" s="57">
        <v>999000</v>
      </c>
      <c r="C9" s="41">
        <v>1083880</v>
      </c>
      <c r="D9" s="41">
        <v>1134510</v>
      </c>
      <c r="E9" s="41">
        <v>1124610</v>
      </c>
      <c r="F9" s="41">
        <v>1028270</v>
      </c>
      <c r="G9" s="41">
        <v>1005800</v>
      </c>
      <c r="H9" s="41">
        <v>2470</v>
      </c>
      <c r="I9" s="41">
        <v>0</v>
      </c>
    </row>
    <row r="10" spans="1:9" x14ac:dyDescent="0.25">
      <c r="A10" s="16" t="s">
        <v>44</v>
      </c>
      <c r="B10" s="32">
        <v>0</v>
      </c>
      <c r="C10" s="41">
        <v>0</v>
      </c>
      <c r="D10" s="41">
        <v>0</v>
      </c>
      <c r="E10" s="41">
        <v>0</v>
      </c>
      <c r="F10" s="41">
        <v>0</v>
      </c>
      <c r="G10" s="41">
        <v>0</v>
      </c>
      <c r="H10" s="41">
        <v>1725930</v>
      </c>
      <c r="I10" s="41">
        <v>1833970</v>
      </c>
    </row>
    <row r="11" spans="1:9" x14ac:dyDescent="0.25">
      <c r="A11" s="25" t="s">
        <v>41</v>
      </c>
      <c r="B11" s="26"/>
      <c r="C11" s="26"/>
      <c r="D11" s="26"/>
      <c r="E11" s="26"/>
      <c r="F11" s="26"/>
      <c r="G11" s="26"/>
      <c r="H11" s="26"/>
      <c r="I11" s="2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A11" sqref="A11"/>
    </sheetView>
  </sheetViews>
  <sheetFormatPr baseColWidth="10" defaultRowHeight="15" x14ac:dyDescent="0.25"/>
  <cols>
    <col min="1" max="1" width="5" bestFit="1" customWidth="1"/>
    <col min="2" max="2" width="12.28515625" style="67" customWidth="1"/>
    <col min="3" max="3" width="14.5703125" customWidth="1"/>
    <col min="4" max="4" width="12.5703125" customWidth="1"/>
    <col min="5" max="9" width="12.140625" bestFit="1" customWidth="1"/>
    <col min="10" max="10" width="66.85546875" customWidth="1"/>
    <col min="12" max="12" width="80.28515625" customWidth="1"/>
  </cols>
  <sheetData>
    <row r="1" spans="1:9" x14ac:dyDescent="0.25">
      <c r="A1" s="95" t="s">
        <v>34</v>
      </c>
      <c r="B1" s="93">
        <v>2003</v>
      </c>
      <c r="C1" s="93">
        <v>2004</v>
      </c>
      <c r="D1" s="93">
        <v>2005</v>
      </c>
      <c r="E1" s="93">
        <v>2006</v>
      </c>
      <c r="F1" s="93">
        <v>2007</v>
      </c>
      <c r="G1" s="94">
        <v>2008</v>
      </c>
      <c r="H1" s="94">
        <v>2009</v>
      </c>
      <c r="I1" s="94">
        <v>2010</v>
      </c>
    </row>
    <row r="2" spans="1:9" x14ac:dyDescent="0.25">
      <c r="A2" s="16" t="s">
        <v>35</v>
      </c>
      <c r="B2" s="57">
        <v>4227800000</v>
      </c>
      <c r="C2" s="57">
        <v>4444700000</v>
      </c>
      <c r="D2" s="57">
        <v>4636900000</v>
      </c>
      <c r="E2" s="57">
        <v>4762000000</v>
      </c>
      <c r="F2" s="57">
        <v>5021000000</v>
      </c>
      <c r="G2" s="57">
        <v>5264600000</v>
      </c>
      <c r="H2" s="57">
        <v>5670500000</v>
      </c>
      <c r="I2" s="57">
        <v>6088600000</v>
      </c>
    </row>
    <row r="3" spans="1:9" x14ac:dyDescent="0.25">
      <c r="A3" s="16" t="s">
        <v>36</v>
      </c>
      <c r="B3" s="57">
        <v>176400000</v>
      </c>
      <c r="C3" s="57">
        <v>186600000</v>
      </c>
      <c r="D3" s="57">
        <v>206500000</v>
      </c>
      <c r="E3" s="57">
        <v>273000000</v>
      </c>
      <c r="F3" s="57">
        <v>278700000</v>
      </c>
      <c r="G3" s="57">
        <v>291500000</v>
      </c>
      <c r="H3" s="57">
        <v>298500000</v>
      </c>
      <c r="I3" s="57">
        <v>303700000</v>
      </c>
    </row>
    <row r="4" spans="1:9" x14ac:dyDescent="0.25">
      <c r="A4" s="21" t="s">
        <v>37</v>
      </c>
      <c r="B4" s="57">
        <v>450200000</v>
      </c>
      <c r="C4" s="57">
        <v>473800000</v>
      </c>
      <c r="D4" s="57">
        <v>500000000</v>
      </c>
      <c r="E4" s="57">
        <v>544600000</v>
      </c>
      <c r="F4" s="57">
        <v>582800000</v>
      </c>
      <c r="G4" s="57">
        <v>615500000</v>
      </c>
      <c r="H4" s="57">
        <v>640400000</v>
      </c>
      <c r="I4" s="57">
        <v>648100000</v>
      </c>
    </row>
    <row r="5" spans="1:9" x14ac:dyDescent="0.25">
      <c r="A5" s="21" t="s">
        <v>38</v>
      </c>
      <c r="B5" s="57">
        <v>28300000</v>
      </c>
      <c r="C5" s="57">
        <v>34400000</v>
      </c>
      <c r="D5" s="57">
        <v>38900000</v>
      </c>
      <c r="E5" s="57">
        <v>39100000</v>
      </c>
      <c r="F5" s="57">
        <v>53100000</v>
      </c>
      <c r="G5" s="57">
        <v>51000000</v>
      </c>
      <c r="H5" s="57">
        <v>49700000</v>
      </c>
      <c r="I5" s="57">
        <v>51200000</v>
      </c>
    </row>
    <row r="6" spans="1:9" x14ac:dyDescent="0.25">
      <c r="A6" s="16" t="s">
        <v>42</v>
      </c>
      <c r="B6" s="57">
        <v>1376700000</v>
      </c>
      <c r="C6" s="57">
        <v>1361600000</v>
      </c>
      <c r="D6" s="57">
        <v>1384700000</v>
      </c>
      <c r="E6" s="57">
        <v>1396300000</v>
      </c>
      <c r="F6" s="57">
        <v>1429600000</v>
      </c>
      <c r="G6" s="20"/>
      <c r="H6" s="20"/>
      <c r="I6" s="57">
        <v>1817300000</v>
      </c>
    </row>
    <row r="7" spans="1:9" x14ac:dyDescent="0.25">
      <c r="A7" s="16" t="s">
        <v>39</v>
      </c>
      <c r="B7" s="57">
        <v>257300000</v>
      </c>
      <c r="C7" s="57">
        <v>269300000</v>
      </c>
      <c r="D7" s="57">
        <v>275100000</v>
      </c>
      <c r="E7" s="57">
        <v>283400000</v>
      </c>
      <c r="F7" s="57">
        <v>280500000</v>
      </c>
      <c r="G7" s="20"/>
      <c r="H7" s="20"/>
      <c r="I7" s="57">
        <v>250000000</v>
      </c>
    </row>
    <row r="8" spans="1:9" x14ac:dyDescent="0.25">
      <c r="A8" s="16" t="s">
        <v>40</v>
      </c>
      <c r="B8" s="57">
        <v>777400000</v>
      </c>
      <c r="C8" s="57">
        <v>828300000</v>
      </c>
      <c r="D8" s="57">
        <v>877600000</v>
      </c>
      <c r="E8" s="57">
        <v>944500000</v>
      </c>
      <c r="F8" s="57">
        <v>934100000</v>
      </c>
      <c r="G8" s="41">
        <v>880100000</v>
      </c>
      <c r="H8" s="41">
        <v>392400000</v>
      </c>
      <c r="I8" s="86">
        <v>-8500000</v>
      </c>
    </row>
    <row r="9" spans="1:9" x14ac:dyDescent="0.25">
      <c r="A9" s="16" t="s">
        <v>43</v>
      </c>
      <c r="B9" s="57"/>
      <c r="C9" s="57"/>
      <c r="D9" s="57"/>
      <c r="E9" s="57">
        <v>5119500000</v>
      </c>
      <c r="F9" s="57">
        <v>4899160000</v>
      </c>
      <c r="G9" s="57">
        <v>4697440000</v>
      </c>
      <c r="H9" s="57">
        <v>2122740000</v>
      </c>
      <c r="I9" s="57">
        <v>-14970000</v>
      </c>
    </row>
    <row r="10" spans="1:9" x14ac:dyDescent="0.25">
      <c r="A10" s="16" t="s">
        <v>44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5344100000</v>
      </c>
      <c r="I10" s="57">
        <v>8284810000</v>
      </c>
    </row>
    <row r="11" spans="1:9" x14ac:dyDescent="0.25">
      <c r="A11" s="25" t="s">
        <v>41</v>
      </c>
      <c r="B11" s="20"/>
      <c r="C11" s="20"/>
      <c r="D11" s="20"/>
      <c r="E11" s="57">
        <v>247270000</v>
      </c>
      <c r="F11" s="57">
        <v>244220000</v>
      </c>
      <c r="G11" s="57">
        <v>319950000</v>
      </c>
      <c r="H11" s="57">
        <v>291880000</v>
      </c>
      <c r="I11" s="57">
        <v>314290000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activeCell="K16" sqref="K16"/>
    </sheetView>
  </sheetViews>
  <sheetFormatPr baseColWidth="10" defaultRowHeight="15" x14ac:dyDescent="0.25"/>
  <cols>
    <col min="1" max="1" width="67.140625" customWidth="1"/>
    <col min="11" max="11" width="66.140625" customWidth="1"/>
    <col min="14" max="14" width="67" customWidth="1"/>
  </cols>
  <sheetData>
    <row r="1" spans="1:14" x14ac:dyDescent="0.25">
      <c r="A1" s="99" t="s">
        <v>25</v>
      </c>
      <c r="B1" s="100"/>
      <c r="C1" s="100"/>
      <c r="D1" s="100"/>
      <c r="E1" s="101"/>
      <c r="F1" s="2"/>
      <c r="G1" s="1"/>
      <c r="H1" s="1"/>
      <c r="I1" s="1"/>
      <c r="J1" s="1"/>
      <c r="K1" s="69" t="s">
        <v>69</v>
      </c>
      <c r="L1" s="1"/>
      <c r="M1" s="1"/>
      <c r="N1" s="1"/>
    </row>
    <row r="2" spans="1:14" x14ac:dyDescent="0.25">
      <c r="A2" s="5" t="s">
        <v>0</v>
      </c>
      <c r="B2" s="35">
        <v>2003</v>
      </c>
      <c r="C2" s="36">
        <v>2004</v>
      </c>
      <c r="D2" s="36">
        <v>2005</v>
      </c>
      <c r="E2" s="36">
        <v>2006</v>
      </c>
      <c r="F2" s="36">
        <v>2007</v>
      </c>
      <c r="G2" s="36">
        <v>2008</v>
      </c>
      <c r="H2" s="36">
        <v>2009</v>
      </c>
      <c r="I2" s="36">
        <v>2010</v>
      </c>
      <c r="J2" s="36" t="s">
        <v>32</v>
      </c>
      <c r="K2" s="75"/>
    </row>
    <row r="3" spans="1:14" x14ac:dyDescent="0.25">
      <c r="A3" s="27" t="s">
        <v>23</v>
      </c>
      <c r="B3" s="28"/>
      <c r="C3" s="29"/>
      <c r="D3" s="29"/>
      <c r="E3" s="29"/>
      <c r="F3" s="29"/>
      <c r="G3" s="29"/>
      <c r="H3" s="29"/>
      <c r="I3" s="29"/>
      <c r="J3" s="29"/>
      <c r="K3" s="75"/>
    </row>
    <row r="4" spans="1:14" x14ac:dyDescent="0.25">
      <c r="A4" s="4" t="s">
        <v>1</v>
      </c>
      <c r="B4" s="39">
        <v>741000</v>
      </c>
      <c r="C4" s="40">
        <v>760080</v>
      </c>
      <c r="D4" s="40">
        <v>774210</v>
      </c>
      <c r="E4" s="40">
        <v>776650</v>
      </c>
      <c r="F4" s="40">
        <v>785620</v>
      </c>
      <c r="G4" s="40">
        <v>820330</v>
      </c>
      <c r="H4" s="40">
        <v>854160</v>
      </c>
      <c r="I4" s="40">
        <v>884840</v>
      </c>
      <c r="J4" s="43">
        <v>925837.60913773999</v>
      </c>
      <c r="K4" s="75"/>
    </row>
    <row r="5" spans="1:14" s="42" customFormat="1" x14ac:dyDescent="0.25">
      <c r="A5" s="16" t="s">
        <v>9</v>
      </c>
      <c r="B5" s="41">
        <f t="shared" ref="B5:C5" si="0">B6+B7+B8</f>
        <v>154000</v>
      </c>
      <c r="C5" s="41">
        <f t="shared" si="0"/>
        <v>159580</v>
      </c>
      <c r="D5" s="41">
        <v>166280</v>
      </c>
      <c r="E5" s="41">
        <v>171450</v>
      </c>
      <c r="F5" s="41">
        <v>173250</v>
      </c>
      <c r="G5" s="41">
        <v>183560</v>
      </c>
      <c r="H5" s="41">
        <v>190140</v>
      </c>
      <c r="I5" s="41">
        <v>193490</v>
      </c>
      <c r="J5" s="45">
        <v>200027.53008796164</v>
      </c>
      <c r="K5" s="76"/>
    </row>
    <row r="6" spans="1:14" s="42" customFormat="1" x14ac:dyDescent="0.25">
      <c r="A6" s="18" t="s">
        <v>10</v>
      </c>
      <c r="B6" s="32">
        <v>154000</v>
      </c>
      <c r="C6" s="41">
        <v>159580</v>
      </c>
      <c r="D6" s="97">
        <v>140250</v>
      </c>
      <c r="E6" s="97">
        <v>122600</v>
      </c>
      <c r="F6" s="97">
        <v>122000</v>
      </c>
      <c r="G6" s="97">
        <v>129270</v>
      </c>
      <c r="H6" s="97">
        <v>133280</v>
      </c>
      <c r="I6" s="97">
        <v>135040</v>
      </c>
      <c r="J6" s="97">
        <v>81353.653007846558</v>
      </c>
      <c r="K6" s="76"/>
    </row>
    <row r="7" spans="1:14" s="42" customFormat="1" x14ac:dyDescent="0.25">
      <c r="A7" s="18" t="s">
        <v>11</v>
      </c>
      <c r="B7" s="32">
        <v>0</v>
      </c>
      <c r="C7" s="41">
        <v>0</v>
      </c>
      <c r="D7" s="98"/>
      <c r="E7" s="98"/>
      <c r="F7" s="98"/>
      <c r="G7" s="98"/>
      <c r="H7" s="98"/>
      <c r="I7" s="98"/>
      <c r="J7" s="98"/>
      <c r="K7" s="76"/>
    </row>
    <row r="8" spans="1:14" x14ac:dyDescent="0.25">
      <c r="A8" s="30" t="s">
        <v>12</v>
      </c>
      <c r="B8" s="39">
        <v>0</v>
      </c>
      <c r="C8" s="40">
        <v>0</v>
      </c>
      <c r="D8" s="40">
        <v>26030</v>
      </c>
      <c r="E8" s="40">
        <v>48850</v>
      </c>
      <c r="F8" s="40">
        <v>51250</v>
      </c>
      <c r="G8" s="40">
        <v>54290</v>
      </c>
      <c r="H8" s="40">
        <v>56860</v>
      </c>
      <c r="I8" s="40">
        <v>58450</v>
      </c>
      <c r="J8" s="43">
        <v>62103.698119127715</v>
      </c>
      <c r="K8" s="87"/>
    </row>
    <row r="9" spans="1:14" x14ac:dyDescent="0.25">
      <c r="A9" s="31" t="s">
        <v>26</v>
      </c>
      <c r="B9" s="39">
        <f>B5+B4</f>
        <v>895000</v>
      </c>
      <c r="C9" s="39">
        <f t="shared" ref="C9" si="1">C5+C4</f>
        <v>919660</v>
      </c>
      <c r="D9" s="39">
        <f t="shared" ref="D9:I9" si="2">D4+D5</f>
        <v>940490</v>
      </c>
      <c r="E9" s="39">
        <f t="shared" si="2"/>
        <v>948100</v>
      </c>
      <c r="F9" s="39">
        <f t="shared" si="2"/>
        <v>958870</v>
      </c>
      <c r="G9" s="39">
        <f t="shared" si="2"/>
        <v>1003890</v>
      </c>
      <c r="H9" s="39">
        <f t="shared" si="2"/>
        <v>1044300</v>
      </c>
      <c r="I9" s="39">
        <f t="shared" si="2"/>
        <v>1078330</v>
      </c>
      <c r="J9" s="44">
        <v>1125839.7601119266</v>
      </c>
      <c r="K9" s="75"/>
    </row>
    <row r="10" spans="1:14" x14ac:dyDescent="0.25">
      <c r="A10" s="31" t="s">
        <v>14</v>
      </c>
      <c r="B10" s="39">
        <v>121000</v>
      </c>
      <c r="C10" s="40">
        <v>127070</v>
      </c>
      <c r="D10" s="40">
        <v>132740</v>
      </c>
      <c r="E10" s="40">
        <v>148540</v>
      </c>
      <c r="F10" s="40">
        <v>146660</v>
      </c>
      <c r="G10" s="40">
        <v>153370</v>
      </c>
      <c r="H10" s="40">
        <v>160860</v>
      </c>
      <c r="I10" s="40">
        <v>169330</v>
      </c>
      <c r="J10" s="43">
        <v>191121.10125569373</v>
      </c>
      <c r="K10" s="75"/>
    </row>
    <row r="11" spans="1:14" x14ac:dyDescent="0.25">
      <c r="A11" s="21" t="s">
        <v>15</v>
      </c>
      <c r="B11" s="32">
        <v>3400</v>
      </c>
      <c r="C11" s="41">
        <v>3620</v>
      </c>
      <c r="D11" s="41">
        <v>4060</v>
      </c>
      <c r="E11" s="41">
        <v>4560</v>
      </c>
      <c r="F11" s="41">
        <v>4820</v>
      </c>
      <c r="G11" s="41">
        <v>4490</v>
      </c>
      <c r="H11" s="41">
        <v>4510</v>
      </c>
      <c r="I11" s="41">
        <v>4650</v>
      </c>
      <c r="J11" s="45">
        <v>5095.8494208494212</v>
      </c>
      <c r="K11" s="77"/>
    </row>
    <row r="12" spans="1:14" s="42" customFormat="1" x14ac:dyDescent="0.25">
      <c r="A12" s="16" t="s">
        <v>2</v>
      </c>
      <c r="B12" s="32">
        <v>557624</v>
      </c>
      <c r="C12" s="32">
        <v>547517</v>
      </c>
      <c r="D12" s="32">
        <v>537435</v>
      </c>
      <c r="E12" s="32">
        <v>527900</v>
      </c>
      <c r="F12" s="32">
        <v>516800</v>
      </c>
      <c r="G12" s="32">
        <v>507900</v>
      </c>
      <c r="H12" s="32">
        <v>517000</v>
      </c>
      <c r="I12" s="32">
        <v>511200</v>
      </c>
      <c r="J12" s="46"/>
      <c r="K12" s="88"/>
    </row>
    <row r="13" spans="1:14" ht="24.75" x14ac:dyDescent="0.25">
      <c r="A13" s="16" t="s">
        <v>16</v>
      </c>
      <c r="B13" s="32">
        <v>111248</v>
      </c>
      <c r="C13" s="32">
        <v>111512</v>
      </c>
      <c r="D13" s="32">
        <v>112623</v>
      </c>
      <c r="E13" s="32">
        <v>111394</v>
      </c>
      <c r="F13" s="32">
        <v>101000</v>
      </c>
      <c r="G13" s="32">
        <v>97000</v>
      </c>
      <c r="H13" s="32">
        <v>90800</v>
      </c>
      <c r="I13" s="32">
        <v>86700</v>
      </c>
      <c r="J13" s="46"/>
      <c r="K13" s="89" t="s">
        <v>70</v>
      </c>
    </row>
    <row r="14" spans="1:14" x14ac:dyDescent="0.25">
      <c r="A14" s="4" t="s">
        <v>17</v>
      </c>
      <c r="B14" s="32">
        <v>170000</v>
      </c>
      <c r="C14" s="41">
        <v>175650</v>
      </c>
      <c r="D14" s="41">
        <v>182330</v>
      </c>
      <c r="E14" s="41">
        <v>191060</v>
      </c>
      <c r="F14" s="41">
        <v>177120</v>
      </c>
      <c r="G14" s="41">
        <v>171960</v>
      </c>
      <c r="H14" s="41">
        <v>190</v>
      </c>
      <c r="I14" s="41">
        <v>0</v>
      </c>
      <c r="J14" s="45"/>
      <c r="K14" s="75"/>
    </row>
    <row r="15" spans="1:14" x14ac:dyDescent="0.25">
      <c r="A15" s="16" t="s">
        <v>24</v>
      </c>
      <c r="B15" s="32">
        <v>999000</v>
      </c>
      <c r="C15" s="41">
        <v>1083880</v>
      </c>
      <c r="D15" s="41">
        <v>1134510</v>
      </c>
      <c r="E15" s="41">
        <v>1124610</v>
      </c>
      <c r="F15" s="41">
        <v>1028270</v>
      </c>
      <c r="G15" s="41">
        <v>1005800</v>
      </c>
      <c r="H15" s="41">
        <v>2470</v>
      </c>
      <c r="I15" s="41">
        <v>0</v>
      </c>
      <c r="J15" s="45"/>
      <c r="K15" s="88" t="s">
        <v>61</v>
      </c>
    </row>
    <row r="16" spans="1:14" x14ac:dyDescent="0.25">
      <c r="A16" s="16" t="s">
        <v>3</v>
      </c>
      <c r="B16" s="32">
        <v>0</v>
      </c>
      <c r="C16" s="41">
        <v>0</v>
      </c>
      <c r="D16" s="41">
        <v>0</v>
      </c>
      <c r="E16" s="41">
        <v>0</v>
      </c>
      <c r="F16" s="41">
        <v>0</v>
      </c>
      <c r="G16" s="41">
        <v>0</v>
      </c>
      <c r="H16" s="41">
        <v>1725930</v>
      </c>
      <c r="I16" s="41">
        <v>1833970</v>
      </c>
      <c r="J16" s="45">
        <v>1871773.3393075871</v>
      </c>
      <c r="K16" s="76"/>
    </row>
    <row r="17" spans="1:11" x14ac:dyDescent="0.25">
      <c r="A17" s="33" t="s">
        <v>19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1313900</v>
      </c>
      <c r="I17" s="40">
        <v>1373700</v>
      </c>
      <c r="J17" s="43">
        <v>1405180.8530876304</v>
      </c>
      <c r="K17" s="87"/>
    </row>
    <row r="18" spans="1:11" x14ac:dyDescent="0.25">
      <c r="A18" s="33" t="s">
        <v>20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37"/>
      <c r="I18" s="40">
        <v>201712</v>
      </c>
      <c r="J18" s="43">
        <v>213629.56016689845</v>
      </c>
      <c r="K18" s="87"/>
    </row>
    <row r="19" spans="1:11" x14ac:dyDescent="0.25">
      <c r="A19" s="33" t="s">
        <v>21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37"/>
      <c r="I19" s="40">
        <v>454628</v>
      </c>
      <c r="J19" s="43">
        <v>453526.220226595</v>
      </c>
      <c r="K19" s="75"/>
    </row>
    <row r="20" spans="1:11" ht="36.75" x14ac:dyDescent="0.25">
      <c r="A20" s="25" t="s">
        <v>22</v>
      </c>
      <c r="B20" s="26"/>
      <c r="C20" s="26"/>
      <c r="D20" s="26"/>
      <c r="E20" s="26"/>
      <c r="F20" s="26"/>
      <c r="G20" s="26"/>
      <c r="H20" s="26"/>
      <c r="I20" s="26"/>
      <c r="J20" s="26"/>
      <c r="K20" s="89" t="s">
        <v>27</v>
      </c>
    </row>
    <row r="22" spans="1:11" ht="18.75" x14ac:dyDescent="0.25">
      <c r="A22" s="52" t="s">
        <v>33</v>
      </c>
    </row>
    <row r="23" spans="1:11" x14ac:dyDescent="0.25">
      <c r="A23" s="102" t="s">
        <v>4</v>
      </c>
      <c r="B23" s="102"/>
      <c r="C23" s="7" t="s">
        <v>5</v>
      </c>
    </row>
    <row r="25" spans="1:11" x14ac:dyDescent="0.25">
      <c r="A25" s="24"/>
      <c r="B25" s="24" t="s">
        <v>28</v>
      </c>
      <c r="C25" s="24" t="s">
        <v>29</v>
      </c>
      <c r="D25" s="24" t="s">
        <v>30</v>
      </c>
      <c r="E25" s="24" t="s">
        <v>31</v>
      </c>
    </row>
    <row r="26" spans="1:11" x14ac:dyDescent="0.25">
      <c r="A26" s="47" t="s">
        <v>1</v>
      </c>
      <c r="B26" s="17">
        <v>892695</v>
      </c>
      <c r="C26" s="41">
        <v>884840</v>
      </c>
      <c r="D26" s="17">
        <v>853165</v>
      </c>
      <c r="E26" s="53">
        <f>(B26*(C26/D26))</f>
        <v>925837.60913773999</v>
      </c>
    </row>
    <row r="27" spans="1:11" x14ac:dyDescent="0.25">
      <c r="A27" s="47" t="s">
        <v>9</v>
      </c>
      <c r="B27" s="17">
        <f t="shared" ref="B27" si="3">B28+B29+B30</f>
        <v>195330</v>
      </c>
      <c r="C27" s="41">
        <v>193490</v>
      </c>
      <c r="D27" s="17">
        <f t="shared" ref="D27" si="4">D28+D29+D30</f>
        <v>188946</v>
      </c>
      <c r="E27" s="53">
        <f t="shared" ref="E27:E41" si="5">(B27*(C27/D27))</f>
        <v>200027.53008796164</v>
      </c>
    </row>
    <row r="28" spans="1:11" x14ac:dyDescent="0.25">
      <c r="A28" s="48" t="s">
        <v>10</v>
      </c>
      <c r="B28" s="17">
        <v>691</v>
      </c>
      <c r="C28" s="103">
        <v>135040</v>
      </c>
      <c r="D28" s="17">
        <v>1147</v>
      </c>
      <c r="E28" s="54">
        <f t="shared" si="5"/>
        <v>81353.653007846558</v>
      </c>
    </row>
    <row r="29" spans="1:11" x14ac:dyDescent="0.25">
      <c r="A29" s="48" t="s">
        <v>11</v>
      </c>
      <c r="B29" s="17">
        <v>133686</v>
      </c>
      <c r="C29" s="103"/>
      <c r="D29" s="17">
        <v>130432</v>
      </c>
      <c r="E29" s="55"/>
    </row>
    <row r="30" spans="1:11" x14ac:dyDescent="0.25">
      <c r="A30" s="48" t="s">
        <v>12</v>
      </c>
      <c r="B30" s="17">
        <v>60953</v>
      </c>
      <c r="C30" s="41">
        <v>58450</v>
      </c>
      <c r="D30" s="17">
        <v>57367</v>
      </c>
      <c r="E30" s="53">
        <f t="shared" si="5"/>
        <v>62103.698119127715</v>
      </c>
    </row>
    <row r="31" spans="1:11" x14ac:dyDescent="0.25">
      <c r="A31" s="49" t="s">
        <v>26</v>
      </c>
      <c r="B31" s="22">
        <f t="shared" ref="B31" si="6">B27+B26</f>
        <v>1088025</v>
      </c>
      <c r="C31" s="32">
        <f>C26+C27</f>
        <v>1078330</v>
      </c>
      <c r="D31" s="22">
        <f t="shared" ref="D31" si="7">D27+D26</f>
        <v>1042111</v>
      </c>
      <c r="E31" s="53">
        <f t="shared" si="5"/>
        <v>1125839.7601119266</v>
      </c>
    </row>
    <row r="32" spans="1:11" x14ac:dyDescent="0.25">
      <c r="A32" s="49" t="s">
        <v>14</v>
      </c>
      <c r="B32" s="17">
        <v>183367</v>
      </c>
      <c r="C32" s="41">
        <v>169330</v>
      </c>
      <c r="D32" s="17">
        <v>162460</v>
      </c>
      <c r="E32" s="53">
        <f t="shared" si="5"/>
        <v>191121.10125569373</v>
      </c>
    </row>
    <row r="33" spans="1:5" x14ac:dyDescent="0.25">
      <c r="A33" s="49" t="s">
        <v>15</v>
      </c>
      <c r="B33" s="17">
        <v>5109</v>
      </c>
      <c r="C33" s="41">
        <v>4650</v>
      </c>
      <c r="D33" s="17">
        <v>4662</v>
      </c>
      <c r="E33" s="53">
        <f t="shared" si="5"/>
        <v>5095.8494208494212</v>
      </c>
    </row>
    <row r="34" spans="1:5" x14ac:dyDescent="0.25">
      <c r="A34" s="47" t="s">
        <v>2</v>
      </c>
      <c r="B34" s="38"/>
      <c r="C34" s="32">
        <v>511200</v>
      </c>
      <c r="D34" s="22">
        <v>364750</v>
      </c>
      <c r="E34" s="53"/>
    </row>
    <row r="35" spans="1:5" x14ac:dyDescent="0.25">
      <c r="A35" s="47" t="s">
        <v>16</v>
      </c>
      <c r="B35" s="32"/>
      <c r="C35" s="32">
        <v>86700</v>
      </c>
      <c r="D35" s="22">
        <v>77169</v>
      </c>
      <c r="E35" s="53"/>
    </row>
    <row r="36" spans="1:5" x14ac:dyDescent="0.25">
      <c r="A36" s="47" t="s">
        <v>17</v>
      </c>
      <c r="B36" s="17"/>
      <c r="C36" s="41"/>
      <c r="D36" s="17">
        <v>2</v>
      </c>
      <c r="E36" s="53"/>
    </row>
    <row r="37" spans="1:5" x14ac:dyDescent="0.25">
      <c r="A37" s="47" t="s">
        <v>24</v>
      </c>
      <c r="B37" s="17"/>
      <c r="C37" s="41"/>
      <c r="D37" s="17">
        <v>16</v>
      </c>
      <c r="E37" s="53"/>
    </row>
    <row r="38" spans="1:5" x14ac:dyDescent="0.25">
      <c r="A38" s="47" t="s">
        <v>3</v>
      </c>
      <c r="B38" s="17">
        <v>1834770</v>
      </c>
      <c r="C38" s="41">
        <v>1833970</v>
      </c>
      <c r="D38" s="17">
        <v>1797714</v>
      </c>
      <c r="E38" s="53">
        <f t="shared" si="5"/>
        <v>1871773.3393075871</v>
      </c>
    </row>
    <row r="39" spans="1:5" x14ac:dyDescent="0.25">
      <c r="A39" s="50" t="s">
        <v>19</v>
      </c>
      <c r="B39" s="17">
        <v>1180802</v>
      </c>
      <c r="C39" s="41">
        <v>1373700</v>
      </c>
      <c r="D39" s="17">
        <v>1154348</v>
      </c>
      <c r="E39" s="53">
        <f t="shared" si="5"/>
        <v>1405180.8530876304</v>
      </c>
    </row>
    <row r="40" spans="1:5" x14ac:dyDescent="0.25">
      <c r="A40" s="50" t="s">
        <v>20</v>
      </c>
      <c r="B40" s="17">
        <v>209407</v>
      </c>
      <c r="C40" s="41">
        <v>201712</v>
      </c>
      <c r="D40" s="17">
        <v>197725</v>
      </c>
      <c r="E40" s="53">
        <f t="shared" si="5"/>
        <v>213629.56016689845</v>
      </c>
    </row>
    <row r="41" spans="1:5" x14ac:dyDescent="0.25">
      <c r="A41" s="50" t="s">
        <v>21</v>
      </c>
      <c r="B41" s="17">
        <v>444561</v>
      </c>
      <c r="C41" s="41">
        <v>454628</v>
      </c>
      <c r="D41" s="17">
        <v>445641</v>
      </c>
      <c r="E41" s="53">
        <f t="shared" si="5"/>
        <v>453526.220226595</v>
      </c>
    </row>
    <row r="42" spans="1:5" x14ac:dyDescent="0.25">
      <c r="A42" s="51" t="s">
        <v>22</v>
      </c>
      <c r="B42" s="41"/>
      <c r="C42" s="41"/>
      <c r="D42" s="41"/>
      <c r="E42" s="24"/>
    </row>
  </sheetData>
  <mergeCells count="10">
    <mergeCell ref="J6:J7"/>
    <mergeCell ref="A1:E1"/>
    <mergeCell ref="D6:D7"/>
    <mergeCell ref="A23:B23"/>
    <mergeCell ref="C28:C29"/>
    <mergeCell ref="E6:E7"/>
    <mergeCell ref="F6:F7"/>
    <mergeCell ref="G6:G7"/>
    <mergeCell ref="H6:H7"/>
    <mergeCell ref="I6:I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workbookViewId="0">
      <selection activeCell="B15" sqref="B15"/>
    </sheetView>
  </sheetViews>
  <sheetFormatPr baseColWidth="10" defaultRowHeight="15" x14ac:dyDescent="0.25"/>
  <cols>
    <col min="1" max="1" width="43.7109375" customWidth="1"/>
    <col min="2" max="2" width="12.140625" customWidth="1"/>
    <col min="3" max="3" width="12.42578125" customWidth="1"/>
    <col min="4" max="4" width="12.85546875" customWidth="1"/>
    <col min="5" max="5" width="13.7109375" bestFit="1" customWidth="1"/>
    <col min="6" max="7" width="12.140625" bestFit="1" customWidth="1"/>
    <col min="8" max="8" width="13.7109375" bestFit="1" customWidth="1"/>
    <col min="9" max="10" width="12.140625" bestFit="1" customWidth="1"/>
    <col min="11" max="11" width="13.7109375" bestFit="1" customWidth="1"/>
    <col min="12" max="12" width="61.140625" customWidth="1"/>
    <col min="13" max="13" width="13.7109375" bestFit="1" customWidth="1"/>
    <col min="14" max="14" width="12.140625" bestFit="1" customWidth="1"/>
    <col min="15" max="15" width="12.140625" customWidth="1"/>
    <col min="16" max="16" width="51.140625" customWidth="1"/>
  </cols>
  <sheetData>
    <row r="1" spans="1:13" x14ac:dyDescent="0.25">
      <c r="A1" s="99" t="s">
        <v>8</v>
      </c>
      <c r="B1" s="100"/>
      <c r="C1" s="100"/>
      <c r="D1" s="100"/>
      <c r="E1" s="101"/>
      <c r="F1" s="3"/>
    </row>
    <row r="2" spans="1:13" x14ac:dyDescent="0.25">
      <c r="A2" s="5" t="s">
        <v>0</v>
      </c>
      <c r="B2" s="13">
        <v>2003</v>
      </c>
      <c r="C2" s="14">
        <v>2004</v>
      </c>
      <c r="D2" s="14">
        <v>2005</v>
      </c>
      <c r="E2" s="14">
        <v>2006</v>
      </c>
      <c r="F2" s="14">
        <v>2007</v>
      </c>
      <c r="G2" s="15">
        <v>2008</v>
      </c>
      <c r="H2" s="15">
        <v>2009</v>
      </c>
      <c r="I2" s="15">
        <v>2010</v>
      </c>
      <c r="J2" s="63" t="s">
        <v>65</v>
      </c>
      <c r="K2" s="64" t="s">
        <v>68</v>
      </c>
    </row>
    <row r="3" spans="1:13" x14ac:dyDescent="0.25">
      <c r="A3" s="16" t="s">
        <v>1</v>
      </c>
      <c r="B3" s="57">
        <v>4227800000</v>
      </c>
      <c r="C3" s="57">
        <v>4444700000</v>
      </c>
      <c r="D3" s="57">
        <v>4636900000</v>
      </c>
      <c r="E3" s="57">
        <v>4762000000</v>
      </c>
      <c r="F3" s="57">
        <v>5021000000</v>
      </c>
      <c r="G3" s="57">
        <v>5264600000</v>
      </c>
      <c r="H3" s="57">
        <v>5670500000</v>
      </c>
      <c r="I3" s="57">
        <v>6088600000</v>
      </c>
      <c r="J3" s="57">
        <v>6649001091.5089455</v>
      </c>
      <c r="K3" s="53">
        <v>6466265867.2765512</v>
      </c>
      <c r="L3" s="71"/>
      <c r="M3" s="70"/>
    </row>
    <row r="4" spans="1:13" x14ac:dyDescent="0.25">
      <c r="A4" s="16" t="s">
        <v>9</v>
      </c>
      <c r="B4" s="57">
        <f>B5+B7</f>
        <v>176400000</v>
      </c>
      <c r="C4" s="57">
        <f t="shared" ref="C4:I4" si="0">C5+C7</f>
        <v>186600000</v>
      </c>
      <c r="D4" s="57">
        <f t="shared" si="0"/>
        <v>206500000</v>
      </c>
      <c r="E4" s="57">
        <f t="shared" si="0"/>
        <v>273000000</v>
      </c>
      <c r="F4" s="57">
        <f t="shared" si="0"/>
        <v>278700000</v>
      </c>
      <c r="G4" s="57">
        <f t="shared" si="0"/>
        <v>291500000</v>
      </c>
      <c r="H4" s="57">
        <f t="shared" si="0"/>
        <v>298500000</v>
      </c>
      <c r="I4" s="57">
        <f t="shared" si="0"/>
        <v>303700000</v>
      </c>
      <c r="J4" s="57">
        <v>316915662.41485983</v>
      </c>
      <c r="K4" s="53">
        <v>318670661.53821719</v>
      </c>
      <c r="L4" s="71"/>
    </row>
    <row r="5" spans="1:13" x14ac:dyDescent="0.25">
      <c r="A5" s="18" t="s">
        <v>10</v>
      </c>
      <c r="B5" s="57">
        <v>176400000</v>
      </c>
      <c r="C5" s="57">
        <v>186600000</v>
      </c>
      <c r="D5" s="97">
        <v>189000000</v>
      </c>
      <c r="E5" s="97">
        <v>145800000</v>
      </c>
      <c r="F5" s="97">
        <v>158400000</v>
      </c>
      <c r="G5" s="97">
        <v>165400000</v>
      </c>
      <c r="H5" s="97">
        <v>169900000</v>
      </c>
      <c r="I5" s="97">
        <v>171300000</v>
      </c>
      <c r="J5" s="97">
        <v>107540991.62011173</v>
      </c>
      <c r="K5" s="80">
        <v>104746141.67393199</v>
      </c>
      <c r="L5" s="42"/>
    </row>
    <row r="6" spans="1:13" x14ac:dyDescent="0.25">
      <c r="A6" s="18" t="s">
        <v>11</v>
      </c>
      <c r="B6" s="57">
        <v>0</v>
      </c>
      <c r="C6" s="57">
        <v>0</v>
      </c>
      <c r="D6" s="98"/>
      <c r="E6" s="98"/>
      <c r="F6" s="98"/>
      <c r="G6" s="98"/>
      <c r="H6" s="98"/>
      <c r="I6" s="98"/>
      <c r="J6" s="98"/>
      <c r="K6" s="80"/>
      <c r="L6" s="42"/>
    </row>
    <row r="7" spans="1:13" x14ac:dyDescent="0.25">
      <c r="A7" s="18" t="s">
        <v>12</v>
      </c>
      <c r="B7" s="57">
        <v>0</v>
      </c>
      <c r="C7" s="57">
        <v>0</v>
      </c>
      <c r="D7" s="57">
        <v>17500000</v>
      </c>
      <c r="E7" s="57">
        <v>127200000</v>
      </c>
      <c r="F7" s="57">
        <v>120300000</v>
      </c>
      <c r="G7" s="57">
        <v>126100000</v>
      </c>
      <c r="H7" s="57">
        <v>128600000</v>
      </c>
      <c r="I7" s="57">
        <v>132400000</v>
      </c>
      <c r="J7" s="57">
        <v>139337134.92247164</v>
      </c>
      <c r="K7" s="53">
        <v>142786442.69353458</v>
      </c>
      <c r="L7" s="81"/>
    </row>
    <row r="8" spans="1:13" x14ac:dyDescent="0.25">
      <c r="A8" s="18" t="s">
        <v>13</v>
      </c>
      <c r="B8" s="82">
        <v>4404200000</v>
      </c>
      <c r="C8" s="57">
        <v>4631200000</v>
      </c>
      <c r="D8" s="57">
        <v>4843500000</v>
      </c>
      <c r="E8" s="57">
        <v>5035040000</v>
      </c>
      <c r="F8" s="57">
        <v>5299730000</v>
      </c>
      <c r="G8" s="57">
        <v>5556040000</v>
      </c>
      <c r="H8" s="57">
        <v>5969100000</v>
      </c>
      <c r="I8" s="57">
        <v>6392200000</v>
      </c>
      <c r="J8" s="57">
        <v>6966438795.9687252</v>
      </c>
      <c r="K8" s="53">
        <v>6773939154.3463211</v>
      </c>
      <c r="L8" s="76"/>
    </row>
    <row r="9" spans="1:13" x14ac:dyDescent="0.25">
      <c r="A9" s="21" t="s">
        <v>14</v>
      </c>
      <c r="B9" s="57">
        <v>450200000</v>
      </c>
      <c r="C9" s="57">
        <v>473800000</v>
      </c>
      <c r="D9" s="57">
        <v>500000000</v>
      </c>
      <c r="E9" s="57">
        <v>544600000</v>
      </c>
      <c r="F9" s="57">
        <v>582800000</v>
      </c>
      <c r="G9" s="57">
        <v>615500000</v>
      </c>
      <c r="H9" s="57">
        <v>640400000</v>
      </c>
      <c r="I9" s="57">
        <v>648100000</v>
      </c>
      <c r="J9" s="57">
        <v>684145695.27075696</v>
      </c>
      <c r="K9" s="53">
        <v>742476640.34531569</v>
      </c>
      <c r="L9" s="76"/>
      <c r="M9" s="68"/>
    </row>
    <row r="10" spans="1:13" x14ac:dyDescent="0.25">
      <c r="A10" s="21" t="s">
        <v>15</v>
      </c>
      <c r="B10" s="57">
        <v>28300000</v>
      </c>
      <c r="C10" s="57">
        <v>34400000</v>
      </c>
      <c r="D10" s="57">
        <v>38900000</v>
      </c>
      <c r="E10" s="57">
        <v>39100000</v>
      </c>
      <c r="F10" s="57">
        <v>53100000</v>
      </c>
      <c r="G10" s="57">
        <v>51000000</v>
      </c>
      <c r="H10" s="57">
        <v>49700000</v>
      </c>
      <c r="I10" s="57">
        <v>51200000</v>
      </c>
      <c r="J10" s="57">
        <v>56545564.272782132</v>
      </c>
      <c r="K10" s="53">
        <v>56950774.774774767</v>
      </c>
      <c r="L10" s="77"/>
      <c r="M10" s="68"/>
    </row>
    <row r="11" spans="1:13" x14ac:dyDescent="0.25">
      <c r="A11" s="16" t="s">
        <v>2</v>
      </c>
      <c r="B11" s="57">
        <v>1376700000</v>
      </c>
      <c r="C11" s="57">
        <v>1361600000</v>
      </c>
      <c r="D11" s="57">
        <v>1384700000</v>
      </c>
      <c r="E11" s="57">
        <v>1396300000</v>
      </c>
      <c r="F11" s="57">
        <v>1429600000</v>
      </c>
      <c r="G11" s="20"/>
      <c r="H11" s="20"/>
      <c r="I11" s="57">
        <v>1817300000</v>
      </c>
      <c r="J11" s="57"/>
      <c r="K11" s="53"/>
      <c r="L11" s="83"/>
    </row>
    <row r="12" spans="1:13" ht="24.75" x14ac:dyDescent="0.25">
      <c r="A12" s="16" t="s">
        <v>16</v>
      </c>
      <c r="B12" s="57">
        <v>257300000</v>
      </c>
      <c r="C12" s="57">
        <v>269300000</v>
      </c>
      <c r="D12" s="57">
        <v>275100000</v>
      </c>
      <c r="E12" s="57">
        <v>283400000</v>
      </c>
      <c r="F12" s="57">
        <v>280500000</v>
      </c>
      <c r="G12" s="20"/>
      <c r="H12" s="20"/>
      <c r="I12" s="57">
        <v>250000000</v>
      </c>
      <c r="J12" s="57"/>
      <c r="K12" s="53"/>
      <c r="L12" s="84" t="s">
        <v>71</v>
      </c>
      <c r="M12" s="68"/>
    </row>
    <row r="13" spans="1:13" x14ac:dyDescent="0.25">
      <c r="A13" s="16" t="s">
        <v>17</v>
      </c>
      <c r="B13" s="57">
        <v>777400000</v>
      </c>
      <c r="C13" s="57">
        <v>828300000</v>
      </c>
      <c r="D13" s="57">
        <v>877600000</v>
      </c>
      <c r="E13" s="57">
        <v>944500000</v>
      </c>
      <c r="F13" s="57">
        <v>934100000</v>
      </c>
      <c r="G13" s="41">
        <v>880100000</v>
      </c>
      <c r="H13" s="41">
        <v>392400000</v>
      </c>
      <c r="I13" s="58">
        <v>-8500000</v>
      </c>
      <c r="J13" s="57">
        <v>1623640.6619385344</v>
      </c>
      <c r="K13" s="53"/>
      <c r="L13" s="73"/>
      <c r="M13" s="68"/>
    </row>
    <row r="14" spans="1:13" x14ac:dyDescent="0.25">
      <c r="A14" s="16" t="s">
        <v>18</v>
      </c>
      <c r="B14" s="57">
        <v>4500600000</v>
      </c>
      <c r="C14" s="57">
        <v>4983300000</v>
      </c>
      <c r="D14" s="57">
        <v>5331100000</v>
      </c>
      <c r="E14" s="57">
        <v>5532300000</v>
      </c>
      <c r="F14" s="57">
        <v>5518900000</v>
      </c>
      <c r="G14" s="57">
        <v>5495600000</v>
      </c>
      <c r="H14" s="57">
        <v>2299800000</v>
      </c>
      <c r="I14" s="57">
        <v>-8900000</v>
      </c>
      <c r="J14" s="57">
        <v>-10628473.684210526</v>
      </c>
      <c r="K14" s="53"/>
      <c r="L14" s="85" t="s">
        <v>61</v>
      </c>
      <c r="M14" s="68"/>
    </row>
    <row r="15" spans="1:13" x14ac:dyDescent="0.25">
      <c r="A15" s="16" t="s">
        <v>74</v>
      </c>
      <c r="B15" s="57"/>
      <c r="C15" s="57"/>
      <c r="D15" s="57"/>
      <c r="E15" s="57">
        <v>5119500000</v>
      </c>
      <c r="F15" s="57">
        <v>4899160000</v>
      </c>
      <c r="G15" s="57">
        <v>4697440000</v>
      </c>
      <c r="H15" s="57">
        <v>2122740000</v>
      </c>
      <c r="I15" s="57">
        <v>-14970000</v>
      </c>
      <c r="J15" s="57"/>
      <c r="K15" s="53"/>
      <c r="L15" s="96"/>
      <c r="M15" s="68"/>
    </row>
    <row r="16" spans="1:13" x14ac:dyDescent="0.25">
      <c r="A16" s="16" t="s">
        <v>75</v>
      </c>
      <c r="B16" s="57"/>
      <c r="C16" s="57"/>
      <c r="D16" s="57"/>
      <c r="E16" s="57"/>
      <c r="F16" s="57">
        <v>170900000</v>
      </c>
      <c r="G16" s="57">
        <v>237450000</v>
      </c>
      <c r="H16" s="57">
        <v>0</v>
      </c>
      <c r="I16" s="57">
        <v>0</v>
      </c>
      <c r="J16" s="57"/>
      <c r="K16" s="53"/>
      <c r="L16" s="96"/>
      <c r="M16" s="68"/>
    </row>
    <row r="17" spans="1:15" ht="15" customHeight="1" x14ac:dyDescent="0.25">
      <c r="A17" s="16" t="s">
        <v>3</v>
      </c>
      <c r="B17" s="57">
        <v>0</v>
      </c>
      <c r="C17" s="57">
        <v>0</v>
      </c>
      <c r="D17" s="57">
        <v>0</v>
      </c>
      <c r="E17" s="57">
        <v>0</v>
      </c>
      <c r="F17" s="57">
        <v>0</v>
      </c>
      <c r="G17" s="57">
        <v>0</v>
      </c>
      <c r="H17" s="57">
        <v>5344100000</v>
      </c>
      <c r="I17" s="57">
        <v>8284810000</v>
      </c>
      <c r="J17" s="57">
        <v>8586793881.4299698</v>
      </c>
      <c r="K17" s="62">
        <v>8582417256.7802763</v>
      </c>
      <c r="L17" s="74"/>
    </row>
    <row r="18" spans="1:15" x14ac:dyDescent="0.25">
      <c r="A18" s="23" t="s">
        <v>19</v>
      </c>
      <c r="B18" s="57">
        <v>0</v>
      </c>
      <c r="C18" s="57">
        <v>0</v>
      </c>
      <c r="D18" s="57">
        <v>0</v>
      </c>
      <c r="E18" s="57">
        <v>0</v>
      </c>
      <c r="F18" s="57">
        <v>0</v>
      </c>
      <c r="G18" s="57">
        <v>0</v>
      </c>
      <c r="H18" s="57">
        <v>3589660000</v>
      </c>
      <c r="I18" s="57">
        <f>5593950000+1033870000</f>
        <v>6627820000</v>
      </c>
      <c r="J18" s="57"/>
      <c r="K18" s="62">
        <v>6881404271.7747154</v>
      </c>
      <c r="L18" s="78"/>
      <c r="M18" s="68"/>
    </row>
    <row r="19" spans="1:15" x14ac:dyDescent="0.25">
      <c r="A19" s="23" t="s">
        <v>20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0</v>
      </c>
      <c r="H19" s="57">
        <v>85130000</v>
      </c>
      <c r="I19" s="57">
        <v>156630000</v>
      </c>
      <c r="J19" s="57"/>
      <c r="K19" s="62">
        <v>168372283.15159941</v>
      </c>
      <c r="L19" s="78"/>
      <c r="M19" s="68"/>
    </row>
    <row r="20" spans="1:15" x14ac:dyDescent="0.25">
      <c r="A20" s="23" t="s">
        <v>21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57">
        <v>509420000</v>
      </c>
      <c r="I20" s="57">
        <v>1328000000</v>
      </c>
      <c r="J20" s="57">
        <v>1432867128.8126767</v>
      </c>
      <c r="K20" s="62">
        <v>1344653349.0410442</v>
      </c>
      <c r="L20" s="76"/>
      <c r="M20" s="68"/>
    </row>
    <row r="21" spans="1:15" x14ac:dyDescent="0.25">
      <c r="A21" s="25" t="s">
        <v>22</v>
      </c>
      <c r="B21" s="20"/>
      <c r="C21" s="20"/>
      <c r="D21" s="20"/>
      <c r="E21" s="57">
        <v>247270000</v>
      </c>
      <c r="F21" s="57">
        <v>244220000</v>
      </c>
      <c r="G21" s="57">
        <v>319950000</v>
      </c>
      <c r="H21" s="57">
        <v>291880000</v>
      </c>
      <c r="I21" s="57">
        <v>314290000</v>
      </c>
      <c r="J21" s="57">
        <v>320408000</v>
      </c>
      <c r="K21" s="62"/>
      <c r="L21" s="79"/>
      <c r="M21" s="68"/>
    </row>
    <row r="22" spans="1:15" x14ac:dyDescent="0.25">
      <c r="H22" s="34"/>
      <c r="M22" s="72"/>
    </row>
    <row r="23" spans="1:15" x14ac:dyDescent="0.25">
      <c r="M23" s="34"/>
    </row>
    <row r="24" spans="1:15" x14ac:dyDescent="0.25">
      <c r="A24" s="8"/>
      <c r="B24" s="6"/>
      <c r="C24" s="6"/>
      <c r="D24" s="6"/>
      <c r="E24" s="6"/>
      <c r="F24" s="11"/>
      <c r="G24" s="10"/>
      <c r="H24" s="10"/>
      <c r="I24" s="10"/>
      <c r="J24" s="10"/>
      <c r="K24" s="10"/>
      <c r="L24" s="10"/>
      <c r="M24" s="10"/>
      <c r="N24" s="10"/>
      <c r="O24" s="10"/>
    </row>
    <row r="25" spans="1:15" x14ac:dyDescent="0.25">
      <c r="A25" s="6"/>
      <c r="B25" s="6"/>
      <c r="C25" s="6"/>
      <c r="D25" s="6"/>
      <c r="E25" s="6"/>
      <c r="F25" s="11"/>
      <c r="G25" s="10"/>
      <c r="H25" s="10"/>
      <c r="I25" s="10"/>
      <c r="J25" s="10"/>
      <c r="K25" s="10"/>
      <c r="L25" s="10"/>
      <c r="M25" s="10"/>
      <c r="N25" s="10"/>
      <c r="O25" s="10"/>
    </row>
    <row r="26" spans="1:15" x14ac:dyDescent="0.25">
      <c r="A26" s="102" t="s">
        <v>66</v>
      </c>
      <c r="B26" s="102"/>
      <c r="C26" s="7" t="s">
        <v>6</v>
      </c>
      <c r="D26" s="7"/>
      <c r="E26" s="7"/>
      <c r="F26" s="11"/>
      <c r="G26" s="10"/>
      <c r="H26" s="10"/>
      <c r="I26" s="10"/>
      <c r="J26" s="10"/>
      <c r="K26" s="10"/>
      <c r="L26" s="10"/>
      <c r="M26" s="10"/>
      <c r="N26" s="10"/>
      <c r="O26" s="10"/>
    </row>
    <row r="27" spans="1:15" x14ac:dyDescent="0.25">
      <c r="A27" s="102" t="s">
        <v>67</v>
      </c>
      <c r="B27" s="102"/>
      <c r="C27" s="9" t="s">
        <v>7</v>
      </c>
      <c r="D27" s="6"/>
      <c r="E27" s="6"/>
      <c r="F27" s="11"/>
      <c r="G27" s="10"/>
      <c r="H27" s="10"/>
      <c r="I27" s="10"/>
      <c r="J27" s="10"/>
      <c r="K27" s="10"/>
      <c r="L27" s="10"/>
      <c r="M27" s="10"/>
      <c r="N27" s="10"/>
      <c r="O27" s="10"/>
    </row>
    <row r="28" spans="1:15" x14ac:dyDescent="0.25">
      <c r="D28" s="9"/>
      <c r="E28" s="9"/>
      <c r="F28" s="12"/>
      <c r="G28" s="10"/>
      <c r="H28" s="10"/>
      <c r="I28" s="10"/>
      <c r="J28" s="10"/>
      <c r="K28" s="10"/>
      <c r="L28" s="10"/>
      <c r="M28" s="10"/>
      <c r="N28" s="10"/>
      <c r="O28" s="10"/>
    </row>
    <row r="29" spans="1:15" x14ac:dyDescent="0.25">
      <c r="A29" s="42"/>
      <c r="B29" s="42" t="s">
        <v>62</v>
      </c>
      <c r="C29" s="42" t="s">
        <v>63</v>
      </c>
      <c r="D29" s="42" t="s">
        <v>64</v>
      </c>
      <c r="E29" s="42" t="s">
        <v>65</v>
      </c>
      <c r="F29" s="42"/>
      <c r="G29" s="42" t="s">
        <v>31</v>
      </c>
      <c r="H29" s="42" t="s">
        <v>63</v>
      </c>
      <c r="I29" s="42" t="s">
        <v>29</v>
      </c>
      <c r="J29">
        <v>1.0149999999999999</v>
      </c>
      <c r="K29" t="s">
        <v>68</v>
      </c>
    </row>
    <row r="30" spans="1:15" x14ac:dyDescent="0.25">
      <c r="A30" s="16" t="s">
        <v>1</v>
      </c>
      <c r="B30" s="57">
        <f>6761866000-B31</f>
        <v>6452544000</v>
      </c>
      <c r="C30" s="45">
        <v>6088600000</v>
      </c>
      <c r="D30" s="65">
        <v>5908701000</v>
      </c>
      <c r="E30" s="53">
        <f>(B30*(C30/D30))</f>
        <v>6649001091.5089455</v>
      </c>
      <c r="F30" s="42"/>
      <c r="G30" s="45">
        <v>925837.60913773999</v>
      </c>
      <c r="H30" s="57">
        <v>6088600000</v>
      </c>
      <c r="I30" s="41">
        <v>884840</v>
      </c>
      <c r="K30" s="62">
        <f>(G30*(H30/I30))*$J$29</f>
        <v>6466265867.2765512</v>
      </c>
    </row>
    <row r="31" spans="1:15" x14ac:dyDescent="0.25">
      <c r="A31" s="16" t="s">
        <v>9</v>
      </c>
      <c r="B31" s="57">
        <f>B32+B33+B34</f>
        <v>309322000</v>
      </c>
      <c r="C31" s="45">
        <f t="shared" ref="C31" si="1">C32+C34</f>
        <v>303700000</v>
      </c>
      <c r="D31" s="65">
        <f t="shared" ref="D31" si="2">D32+D33+D34</f>
        <v>296423000</v>
      </c>
      <c r="E31" s="53">
        <f t="shared" ref="E31:E46" si="3">(B31*(C31/D31))</f>
        <v>316915662.41485983</v>
      </c>
      <c r="F31" s="42"/>
      <c r="G31" s="45">
        <v>200027.53008796164</v>
      </c>
      <c r="H31" s="57">
        <f t="shared" ref="H31" si="4">H32+H34</f>
        <v>303700000</v>
      </c>
      <c r="I31" s="41">
        <v>193490</v>
      </c>
      <c r="K31" s="62">
        <f>(G31*(H31/I31))*$J$29</f>
        <v>318670661.53821719</v>
      </c>
    </row>
    <row r="32" spans="1:15" x14ac:dyDescent="0.25">
      <c r="A32" s="18" t="s">
        <v>10</v>
      </c>
      <c r="B32" s="57">
        <v>899000</v>
      </c>
      <c r="C32" s="104">
        <v>171300000</v>
      </c>
      <c r="D32" s="65">
        <v>1432000</v>
      </c>
      <c r="E32" s="53">
        <f t="shared" si="3"/>
        <v>107540991.62011173</v>
      </c>
      <c r="F32" s="42"/>
      <c r="G32" s="46">
        <v>81353.653007846558</v>
      </c>
      <c r="H32" s="97">
        <v>171300000</v>
      </c>
      <c r="I32" s="97">
        <v>135040</v>
      </c>
      <c r="K32" s="62">
        <f>(G32*(H32/I32))*$J$29</f>
        <v>104746141.67393199</v>
      </c>
    </row>
    <row r="33" spans="1:11" x14ac:dyDescent="0.25">
      <c r="A33" s="18" t="s">
        <v>11</v>
      </c>
      <c r="B33" s="57">
        <v>172001000</v>
      </c>
      <c r="C33" s="105"/>
      <c r="D33" s="65">
        <v>165361000</v>
      </c>
      <c r="E33" s="53">
        <f t="shared" si="3"/>
        <v>0</v>
      </c>
      <c r="F33" s="42"/>
      <c r="G33" s="46"/>
      <c r="H33" s="98"/>
      <c r="I33" s="98"/>
      <c r="K33" s="62"/>
    </row>
    <row r="34" spans="1:11" x14ac:dyDescent="0.25">
      <c r="A34" s="18" t="s">
        <v>12</v>
      </c>
      <c r="B34" s="57">
        <v>136422000</v>
      </c>
      <c r="C34" s="45">
        <v>132400000</v>
      </c>
      <c r="D34" s="65">
        <v>129630000</v>
      </c>
      <c r="E34" s="53">
        <f t="shared" si="3"/>
        <v>139337134.92247164</v>
      </c>
      <c r="F34" s="42"/>
      <c r="G34" s="45">
        <v>62103.698119127715</v>
      </c>
      <c r="H34" s="57">
        <v>132400000</v>
      </c>
      <c r="I34" s="41">
        <v>58450</v>
      </c>
      <c r="K34" s="62">
        <f>(G34*(H34/I34))*$J$29</f>
        <v>142786442.69353458</v>
      </c>
    </row>
    <row r="35" spans="1:11" x14ac:dyDescent="0.25">
      <c r="A35" s="18" t="s">
        <v>13</v>
      </c>
      <c r="B35" s="57">
        <f t="shared" ref="B35" si="5">B30+B31</f>
        <v>6761866000</v>
      </c>
      <c r="C35" s="45">
        <v>6392200000</v>
      </c>
      <c r="D35" s="65">
        <v>6204490000</v>
      </c>
      <c r="E35" s="53">
        <f t="shared" si="3"/>
        <v>6966438795.9687252</v>
      </c>
      <c r="F35" s="42"/>
      <c r="G35" s="46">
        <v>1125839.7601119266</v>
      </c>
      <c r="H35" s="57">
        <v>6392200000</v>
      </c>
      <c r="I35" s="32">
        <f>I30+I31</f>
        <v>1078330</v>
      </c>
      <c r="K35" s="62">
        <f>(G35*(H35/I35))*$J$29</f>
        <v>6773939154.3463211</v>
      </c>
    </row>
    <row r="36" spans="1:11" x14ac:dyDescent="0.25">
      <c r="A36" s="21" t="s">
        <v>14</v>
      </c>
      <c r="B36" s="59">
        <v>658092000</v>
      </c>
      <c r="C36" s="45">
        <v>648100000</v>
      </c>
      <c r="D36" s="61">
        <v>623419000</v>
      </c>
      <c r="E36" s="53">
        <f t="shared" si="3"/>
        <v>684145695.27075696</v>
      </c>
      <c r="F36" s="42"/>
      <c r="G36" s="45">
        <v>191121.10125569373</v>
      </c>
      <c r="H36" s="57">
        <v>648100000</v>
      </c>
      <c r="I36" s="41">
        <v>169330</v>
      </c>
      <c r="K36" s="62">
        <f>(G36*(H36/I36))*$J$29</f>
        <v>742476640.34531569</v>
      </c>
    </row>
    <row r="37" spans="1:11" x14ac:dyDescent="0.25">
      <c r="A37" s="21" t="s">
        <v>15</v>
      </c>
      <c r="B37" s="59">
        <v>54900000</v>
      </c>
      <c r="C37" s="45">
        <v>51200000</v>
      </c>
      <c r="D37" s="61">
        <v>49710000</v>
      </c>
      <c r="E37" s="53">
        <f t="shared" si="3"/>
        <v>56545564.272782132</v>
      </c>
      <c r="F37" s="42"/>
      <c r="G37" s="45">
        <v>5095.8494208494212</v>
      </c>
      <c r="H37" s="57">
        <v>51200000</v>
      </c>
      <c r="I37" s="41">
        <v>4650</v>
      </c>
      <c r="K37" s="62">
        <f>(G37*(H37/I37))*$J$29</f>
        <v>56950774.774774767</v>
      </c>
    </row>
    <row r="38" spans="1:11" x14ac:dyDescent="0.25">
      <c r="A38" s="16" t="s">
        <v>2</v>
      </c>
      <c r="B38" s="59"/>
      <c r="C38" s="45">
        <v>1817300000</v>
      </c>
      <c r="D38" s="61">
        <v>1259700000</v>
      </c>
      <c r="E38" s="53">
        <f t="shared" si="3"/>
        <v>0</v>
      </c>
      <c r="F38" s="42"/>
      <c r="G38" s="46"/>
      <c r="H38" s="57">
        <v>1817300000</v>
      </c>
      <c r="I38" s="32">
        <v>511200</v>
      </c>
      <c r="K38" s="62"/>
    </row>
    <row r="39" spans="1:11" x14ac:dyDescent="0.25">
      <c r="A39" s="16" t="s">
        <v>16</v>
      </c>
      <c r="B39" s="59"/>
      <c r="C39" s="45">
        <v>250000000</v>
      </c>
      <c r="D39" s="61">
        <v>218000000</v>
      </c>
      <c r="E39" s="53">
        <f t="shared" si="3"/>
        <v>0</v>
      </c>
      <c r="F39" s="42"/>
      <c r="G39" s="46"/>
      <c r="H39" s="57">
        <v>250000000</v>
      </c>
      <c r="I39" s="32">
        <v>86700</v>
      </c>
      <c r="K39" s="62"/>
    </row>
    <row r="40" spans="1:11" x14ac:dyDescent="0.25">
      <c r="A40" s="16" t="s">
        <v>17</v>
      </c>
      <c r="B40" s="20">
        <v>1616000</v>
      </c>
      <c r="C40" s="60">
        <v>-8500000</v>
      </c>
      <c r="D40" s="19">
        <v>-8460000</v>
      </c>
      <c r="E40" s="53">
        <f t="shared" si="3"/>
        <v>1623640.6619385344</v>
      </c>
      <c r="F40" s="42"/>
      <c r="G40" s="45"/>
      <c r="H40" s="58">
        <v>-8500000</v>
      </c>
      <c r="I40" s="41">
        <v>0</v>
      </c>
      <c r="K40" s="62"/>
    </row>
    <row r="41" spans="1:11" x14ac:dyDescent="0.25">
      <c r="A41" s="16" t="s">
        <v>18</v>
      </c>
      <c r="B41" s="20">
        <v>-18152000</v>
      </c>
      <c r="C41" s="45">
        <v>-8900000</v>
      </c>
      <c r="D41" s="66">
        <v>-15200000</v>
      </c>
      <c r="E41" s="53">
        <f t="shared" si="3"/>
        <v>-10628473.684210526</v>
      </c>
      <c r="F41" s="42"/>
      <c r="G41" s="45"/>
      <c r="H41" s="57">
        <v>-8900000</v>
      </c>
      <c r="I41" s="41">
        <v>0</v>
      </c>
      <c r="K41" s="62"/>
    </row>
    <row r="42" spans="1:11" x14ac:dyDescent="0.25">
      <c r="A42" s="16" t="s">
        <v>3</v>
      </c>
      <c r="B42" s="59">
        <v>8420796000</v>
      </c>
      <c r="C42" s="45">
        <v>8284810000</v>
      </c>
      <c r="D42" s="61">
        <v>8124650000</v>
      </c>
      <c r="E42" s="53">
        <f t="shared" si="3"/>
        <v>8586793881.4299698</v>
      </c>
      <c r="F42" s="42"/>
      <c r="G42" s="45">
        <v>1871773.3393075871</v>
      </c>
      <c r="H42" s="57">
        <v>8284810000</v>
      </c>
      <c r="I42" s="41">
        <v>1833970</v>
      </c>
      <c r="K42" s="62">
        <f>(G42*(H42/I42))*$J$29</f>
        <v>8582417256.7802763</v>
      </c>
    </row>
    <row r="43" spans="1:11" x14ac:dyDescent="0.25">
      <c r="A43" s="23" t="s">
        <v>19</v>
      </c>
      <c r="B43" s="59"/>
      <c r="C43" s="45">
        <f>5593950000+1033870000</f>
        <v>6627820000</v>
      </c>
      <c r="D43" s="61"/>
      <c r="E43" s="53" t="e">
        <f t="shared" si="3"/>
        <v>#DIV/0!</v>
      </c>
      <c r="F43" s="42"/>
      <c r="G43" s="45">
        <v>1405180.8530876304</v>
      </c>
      <c r="H43" s="57">
        <f>5593950000+1033870000</f>
        <v>6627820000</v>
      </c>
      <c r="I43" s="41">
        <v>1373700</v>
      </c>
      <c r="K43" s="62">
        <f>(G43*(H43/I43))*$J$29</f>
        <v>6881404271.7747154</v>
      </c>
    </row>
    <row r="44" spans="1:11" x14ac:dyDescent="0.25">
      <c r="A44" s="23" t="s">
        <v>20</v>
      </c>
      <c r="B44" s="59"/>
      <c r="C44" s="45">
        <v>156630000</v>
      </c>
      <c r="D44" s="61"/>
      <c r="E44" s="53" t="e">
        <f t="shared" si="3"/>
        <v>#DIV/0!</v>
      </c>
      <c r="F44" s="42"/>
      <c r="G44" s="45">
        <v>213629.56016689845</v>
      </c>
      <c r="H44" s="57">
        <v>156630000</v>
      </c>
      <c r="I44" s="41">
        <v>201712</v>
      </c>
      <c r="K44" s="62">
        <f>(G44*(H44/I44))*$J$29</f>
        <v>168372283.15159941</v>
      </c>
    </row>
    <row r="45" spans="1:11" x14ac:dyDescent="0.25">
      <c r="A45" s="23" t="s">
        <v>21</v>
      </c>
      <c r="B45" s="59">
        <v>1369115000</v>
      </c>
      <c r="C45" s="45">
        <v>1328000000</v>
      </c>
      <c r="D45" s="61">
        <v>1268913693</v>
      </c>
      <c r="E45" s="53">
        <f t="shared" si="3"/>
        <v>1432867128.8126767</v>
      </c>
      <c r="F45" s="42"/>
      <c r="G45" s="45">
        <v>453526.220226595</v>
      </c>
      <c r="H45" s="57">
        <v>1328000000</v>
      </c>
      <c r="I45" s="41">
        <v>454628</v>
      </c>
      <c r="K45" s="62">
        <f>(G45*(H45/I45))*$J$29</f>
        <v>1344653349.0410442</v>
      </c>
    </row>
    <row r="46" spans="1:11" x14ac:dyDescent="0.25">
      <c r="A46" s="25" t="s">
        <v>22</v>
      </c>
      <c r="B46" s="59">
        <v>320408000</v>
      </c>
      <c r="C46" s="45">
        <v>314290000</v>
      </c>
      <c r="D46" s="61">
        <v>314290000</v>
      </c>
      <c r="E46" s="53">
        <f t="shared" si="3"/>
        <v>320408000</v>
      </c>
      <c r="F46" s="42"/>
      <c r="G46" s="26"/>
      <c r="H46" s="57">
        <v>314290000</v>
      </c>
      <c r="I46" s="26"/>
      <c r="K46" s="62"/>
    </row>
    <row r="47" spans="1:11" x14ac:dyDescent="0.25">
      <c r="A47" s="42"/>
      <c r="B47" s="42"/>
      <c r="C47" s="42"/>
      <c r="D47" s="42"/>
      <c r="E47" s="42"/>
      <c r="F47" s="42"/>
      <c r="G47" s="42"/>
      <c r="H47" s="42"/>
      <c r="I47" s="42"/>
    </row>
  </sheetData>
  <mergeCells count="13">
    <mergeCell ref="J5:J6"/>
    <mergeCell ref="D5:D6"/>
    <mergeCell ref="E5:E6"/>
    <mergeCell ref="F5:F6"/>
    <mergeCell ref="G5:G6"/>
    <mergeCell ref="H5:H6"/>
    <mergeCell ref="A27:B27"/>
    <mergeCell ref="A26:B26"/>
    <mergeCell ref="A1:E1"/>
    <mergeCell ref="I5:I6"/>
    <mergeCell ref="C32:C33"/>
    <mergeCell ref="H32:H33"/>
    <mergeCell ref="I32:I3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F28" sqref="F28"/>
    </sheetView>
  </sheetViews>
  <sheetFormatPr baseColWidth="10" defaultRowHeight="15" x14ac:dyDescent="0.25"/>
  <sheetData>
    <row r="1" spans="1:1" x14ac:dyDescent="0.25">
      <c r="A1" t="s">
        <v>72</v>
      </c>
    </row>
    <row r="3" spans="1:1" x14ac:dyDescent="0.25">
      <c r="A3" t="s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C20" sqref="C20"/>
    </sheetView>
  </sheetViews>
  <sheetFormatPr baseColWidth="10" defaultRowHeight="15" x14ac:dyDescent="0.25"/>
  <cols>
    <col min="1" max="1" width="33.42578125" bestFit="1" customWidth="1"/>
  </cols>
  <sheetData>
    <row r="1" spans="1:2" x14ac:dyDescent="0.25">
      <c r="A1" t="s">
        <v>45</v>
      </c>
    </row>
    <row r="2" spans="1:2" x14ac:dyDescent="0.25">
      <c r="A2" s="56" t="s">
        <v>46</v>
      </c>
    </row>
    <row r="3" spans="1:2" x14ac:dyDescent="0.25">
      <c r="A3" t="s">
        <v>60</v>
      </c>
    </row>
    <row r="7" spans="1:2" x14ac:dyDescent="0.25">
      <c r="A7" t="s">
        <v>47</v>
      </c>
      <c r="B7" t="s">
        <v>48</v>
      </c>
    </row>
    <row r="8" spans="1:2" x14ac:dyDescent="0.25">
      <c r="A8" t="s">
        <v>49</v>
      </c>
      <c r="B8" t="s">
        <v>50</v>
      </c>
    </row>
    <row r="9" spans="1:2" x14ac:dyDescent="0.25">
      <c r="A9">
        <v>2003</v>
      </c>
      <c r="B9" t="s">
        <v>51</v>
      </c>
    </row>
    <row r="10" spans="1:2" x14ac:dyDescent="0.25">
      <c r="A10">
        <v>2004</v>
      </c>
      <c r="B10" t="s">
        <v>52</v>
      </c>
    </row>
    <row r="11" spans="1:2" x14ac:dyDescent="0.25">
      <c r="A11">
        <v>2005</v>
      </c>
      <c r="B11" t="s">
        <v>53</v>
      </c>
    </row>
    <row r="12" spans="1:2" x14ac:dyDescent="0.25">
      <c r="A12">
        <v>2006</v>
      </c>
      <c r="B12" t="s">
        <v>54</v>
      </c>
    </row>
    <row r="13" spans="1:2" x14ac:dyDescent="0.25">
      <c r="A13">
        <v>2007</v>
      </c>
      <c r="B13" t="s">
        <v>55</v>
      </c>
    </row>
    <row r="15" spans="1:2" x14ac:dyDescent="0.25">
      <c r="A15" s="56" t="s">
        <v>56</v>
      </c>
    </row>
    <row r="16" spans="1:2" x14ac:dyDescent="0.25">
      <c r="A16" t="s">
        <v>57</v>
      </c>
      <c r="B16" t="s">
        <v>58</v>
      </c>
    </row>
    <row r="18" spans="1:1" x14ac:dyDescent="0.25">
      <c r="A18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benef</vt:lpstr>
      <vt:lpstr>amounts</vt:lpstr>
      <vt:lpstr>bénéficiaires</vt:lpstr>
      <vt:lpstr>montants</vt:lpstr>
      <vt:lpstr>description</vt:lpstr>
      <vt:lpstr>sources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</dc:creator>
  <cp:lastModifiedBy>Laurence Bouvard</cp:lastModifiedBy>
  <dcterms:created xsi:type="dcterms:W3CDTF">2012-10-30T10:47:45Z</dcterms:created>
  <dcterms:modified xsi:type="dcterms:W3CDTF">2013-04-15T09:52:40Z</dcterms:modified>
</cp:coreProperties>
</file>