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anica3\3-Ozonolisis\"/>
    </mc:Choice>
  </mc:AlternateContent>
  <bookViews>
    <workbookView xWindow="0" yWindow="0" windowWidth="21570" windowHeight="7965" xr2:uid="{42347BE8-B1D3-42C7-A9BD-64F6157ED74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9" i="1" l="1"/>
  <c r="B18" i="1"/>
  <c r="B15" i="1"/>
  <c r="B14" i="1"/>
  <c r="C6" i="1"/>
  <c r="B6" i="1"/>
  <c r="B8" i="1"/>
  <c r="B9" i="1" s="1"/>
  <c r="D2" i="1" l="1"/>
  <c r="D5" i="1"/>
  <c r="D4" i="1"/>
  <c r="D3" i="1"/>
  <c r="D6" i="1" l="1"/>
  <c r="B10" i="1" s="1"/>
  <c r="E4" i="1"/>
  <c r="E2" i="1" l="1"/>
  <c r="E5" i="1"/>
  <c r="E3" i="1"/>
  <c r="E6" i="1" l="1"/>
</calcChain>
</file>

<file path=xl/sharedStrings.xml><?xml version="1.0" encoding="utf-8"?>
<sst xmlns="http://schemas.openxmlformats.org/spreadsheetml/2006/main" count="21" uniqueCount="21">
  <si>
    <t>PPh3</t>
  </si>
  <si>
    <t>CHCl3</t>
  </si>
  <si>
    <t>CH2Cl2</t>
  </si>
  <si>
    <t>CH3OH</t>
  </si>
  <si>
    <t>Producto</t>
  </si>
  <si>
    <t>#H/int</t>
  </si>
  <si>
    <t>Sum</t>
  </si>
  <si>
    <t>Pureza</t>
  </si>
  <si>
    <t>Compuesto</t>
  </si>
  <si>
    <t># H</t>
  </si>
  <si>
    <t>Int</t>
  </si>
  <si>
    <t>Ratio</t>
  </si>
  <si>
    <t>Concentracion</t>
  </si>
  <si>
    <t>Balon</t>
  </si>
  <si>
    <t>Balon + P</t>
  </si>
  <si>
    <t>Masa</t>
  </si>
  <si>
    <t>Masa producto</t>
  </si>
  <si>
    <t>Peso molecular</t>
  </si>
  <si>
    <t>Moles</t>
  </si>
  <si>
    <t>Rendimiento</t>
  </si>
  <si>
    <t>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</si>
</sst>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47AC-CCE7-4D4E-8FC5-89A43439326D}">
  <dimension ref="A1:E19"/>
  <sheetViews>
    <sheetView tabSelected="1" workbookViewId="0">
      <selection activeCell="I7" sqref="I7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5" bestFit="1" customWidth="1"/>
    <col min="4" max="4" width="5.5703125" bestFit="1" customWidth="1"/>
    <col min="5" max="5" width="13.85546875" bestFit="1" customWidth="1"/>
  </cols>
  <sheetData>
    <row r="1" spans="1:5" ht="15.75" thickBot="1" x14ac:dyDescent="0.3">
      <c r="A1" s="19" t="s">
        <v>8</v>
      </c>
      <c r="B1" s="20" t="s">
        <v>9</v>
      </c>
      <c r="C1" s="21" t="s">
        <v>10</v>
      </c>
      <c r="D1" s="21" t="s">
        <v>11</v>
      </c>
      <c r="E1" s="22" t="s">
        <v>12</v>
      </c>
    </row>
    <row r="2" spans="1:5" x14ac:dyDescent="0.25">
      <c r="A2" s="14" t="s">
        <v>1</v>
      </c>
      <c r="B2" s="15">
        <v>1</v>
      </c>
      <c r="C2" s="16">
        <v>0.18</v>
      </c>
      <c r="D2" s="17">
        <f>$B$9*C2/B2</f>
        <v>0.17578125</v>
      </c>
      <c r="E2" s="18">
        <f>D2/$D$6</f>
        <v>0.12832699619771862</v>
      </c>
    </row>
    <row r="3" spans="1:5" x14ac:dyDescent="0.25">
      <c r="A3" s="12" t="s">
        <v>0</v>
      </c>
      <c r="B3" s="10">
        <v>15</v>
      </c>
      <c r="C3" s="4">
        <v>1.48</v>
      </c>
      <c r="D3" s="5">
        <f>$B$9*C3/B3</f>
        <v>9.6354166666666671E-2</v>
      </c>
      <c r="E3" s="6">
        <f>D3/$D$6</f>
        <v>7.0342205323193921E-2</v>
      </c>
    </row>
    <row r="4" spans="1:5" x14ac:dyDescent="0.25">
      <c r="A4" s="12" t="s">
        <v>2</v>
      </c>
      <c r="B4" s="10">
        <v>2</v>
      </c>
      <c r="C4" s="4">
        <v>0.16</v>
      </c>
      <c r="D4" s="5">
        <f>$B$9*C4/B4</f>
        <v>7.8125E-2</v>
      </c>
      <c r="E4" s="6">
        <f>D4/$D$6</f>
        <v>5.7034220532319387E-2</v>
      </c>
    </row>
    <row r="5" spans="1:5" x14ac:dyDescent="0.25">
      <c r="A5" s="12" t="s">
        <v>3</v>
      </c>
      <c r="B5" s="10">
        <v>4</v>
      </c>
      <c r="C5" s="4">
        <v>0.08</v>
      </c>
      <c r="D5" s="5">
        <f>$B$9*C5/B5</f>
        <v>1.953125E-2</v>
      </c>
      <c r="E5" s="6">
        <f>D5/$D$6</f>
        <v>1.4258555133079847E-2</v>
      </c>
    </row>
    <row r="6" spans="1:5" ht="15.75" thickBot="1" x14ac:dyDescent="0.3">
      <c r="A6" s="13" t="s">
        <v>6</v>
      </c>
      <c r="B6" s="11">
        <f>SUM(B2:B5)</f>
        <v>22</v>
      </c>
      <c r="C6" s="7">
        <f>SUM(C2:C5)</f>
        <v>1.9</v>
      </c>
      <c r="D6" s="8">
        <f>1+SUM(D2:D5)</f>
        <v>1.3697916666666667</v>
      </c>
      <c r="E6" s="9">
        <f>SUM(E2:E5)</f>
        <v>0.26996197718631176</v>
      </c>
    </row>
    <row r="7" spans="1:5" x14ac:dyDescent="0.25">
      <c r="D7" s="2"/>
      <c r="E7" s="2"/>
    </row>
    <row r="8" spans="1:5" x14ac:dyDescent="0.25">
      <c r="A8" s="3" t="s">
        <v>4</v>
      </c>
      <c r="B8" s="2">
        <f>2+4.08+4.16</f>
        <v>10.24</v>
      </c>
      <c r="D8" s="2"/>
      <c r="E8" s="2"/>
    </row>
    <row r="9" spans="1:5" x14ac:dyDescent="0.25">
      <c r="A9" s="3" t="s">
        <v>5</v>
      </c>
      <c r="B9" s="2">
        <f>10/B8</f>
        <v>0.9765625</v>
      </c>
    </row>
    <row r="10" spans="1:5" x14ac:dyDescent="0.25">
      <c r="A10" s="3" t="s">
        <v>7</v>
      </c>
      <c r="B10" s="2">
        <f>1/D6</f>
        <v>0.73003802281368813</v>
      </c>
    </row>
    <row r="12" spans="1:5" x14ac:dyDescent="0.25">
      <c r="A12" s="3" t="s">
        <v>13</v>
      </c>
      <c r="B12" s="1">
        <v>111.6836</v>
      </c>
    </row>
    <row r="13" spans="1:5" x14ac:dyDescent="0.25">
      <c r="A13" s="3" t="s">
        <v>14</v>
      </c>
      <c r="B13" s="1">
        <v>111.8835</v>
      </c>
    </row>
    <row r="14" spans="1:5" x14ac:dyDescent="0.25">
      <c r="A14" s="3" t="s">
        <v>15</v>
      </c>
      <c r="B14" s="1">
        <f>B13-B12</f>
        <v>0.19989999999999952</v>
      </c>
    </row>
    <row r="15" spans="1:5" x14ac:dyDescent="0.25">
      <c r="A15" s="3" t="s">
        <v>16</v>
      </c>
      <c r="B15" s="1">
        <f>B14*B10</f>
        <v>0.14593460076045592</v>
      </c>
    </row>
    <row r="16" spans="1:5" x14ac:dyDescent="0.25">
      <c r="A16" s="3" t="s">
        <v>17</v>
      </c>
      <c r="B16">
        <v>114.07</v>
      </c>
    </row>
    <row r="17" spans="1:2" x14ac:dyDescent="0.25">
      <c r="A17" s="3" t="s">
        <v>20</v>
      </c>
      <c r="B17" s="2">
        <f>B14/(0.00243*B16)</f>
        <v>0.721165727058793</v>
      </c>
    </row>
    <row r="18" spans="1:2" x14ac:dyDescent="0.25">
      <c r="A18" s="3" t="s">
        <v>18</v>
      </c>
      <c r="B18" s="1">
        <f>1000 * B15/B16</f>
        <v>1.2793425156522829</v>
      </c>
    </row>
    <row r="19" spans="1:2" x14ac:dyDescent="0.25">
      <c r="A19" s="3" t="s">
        <v>19</v>
      </c>
      <c r="B19" s="2">
        <f>B18/2.43</f>
        <v>0.52647840150299707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</dc:creator>
  <cp:lastModifiedBy>Rutherford</cp:lastModifiedBy>
  <dcterms:created xsi:type="dcterms:W3CDTF">2017-09-09T01:58:12Z</dcterms:created>
  <dcterms:modified xsi:type="dcterms:W3CDTF">2017-09-09T03:22:09Z</dcterms:modified>
</cp:coreProperties>
</file>