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b/Documents/Documents - Jan’s MacBook Pro/Development/ADDE Survey Analytics/Survey results/"/>
    </mc:Choice>
  </mc:AlternateContent>
  <xr:revisionPtr revIDLastSave="0" documentId="13_ncr:1_{EA92D767-2583-E04A-AED6-684C37D71249}" xr6:coauthVersionLast="47" xr6:coauthVersionMax="47" xr10:uidLastSave="{00000000-0000-0000-0000-000000000000}"/>
  <bookViews>
    <workbookView xWindow="33600" yWindow="-4900" windowWidth="60160" windowHeight="31940" xr2:uid="{E1F5B97F-AB19-B746-B7C8-A5AA19DF39A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3" i="1" l="1"/>
  <c r="FJ3" i="1"/>
  <c r="FI3" i="1"/>
  <c r="FH3" i="1"/>
  <c r="FG3" i="1"/>
  <c r="FF3" i="1"/>
  <c r="FE3" i="1"/>
  <c r="FK2" i="1"/>
  <c r="FJ2" i="1"/>
  <c r="FI2" i="1"/>
  <c r="FH2" i="1"/>
  <c r="FG2" i="1"/>
  <c r="FF2" i="1"/>
  <c r="FE2" i="1"/>
</calcChain>
</file>

<file path=xl/sharedStrings.xml><?xml version="1.0" encoding="utf-8"?>
<sst xmlns="http://schemas.openxmlformats.org/spreadsheetml/2006/main" count="304" uniqueCount="190">
  <si>
    <t>Association</t>
  </si>
  <si>
    <t>Country</t>
  </si>
  <si>
    <t>Year</t>
  </si>
  <si>
    <t>direct phone number</t>
  </si>
  <si>
    <t>emailaddress</t>
  </si>
  <si>
    <t>PersonInCharge</t>
  </si>
  <si>
    <t>Association-Year</t>
  </si>
  <si>
    <t>Total inhabitants - Reliability</t>
  </si>
  <si>
    <t>Total inhabitants - Your answer</t>
  </si>
  <si>
    <t>Total practising dentists - Reliability</t>
  </si>
  <si>
    <t>Total practicing dentists - Your answer</t>
  </si>
  <si>
    <t>Total full time equivalent practising dentist - Reliability</t>
  </si>
  <si>
    <t>Total full time equivalent practising dentist - Your answer</t>
  </si>
  <si>
    <t>Number new graduate dentists 2012 - Reliability</t>
  </si>
  <si>
    <t>Number new graduate dentists 2012 - Your Answer</t>
  </si>
  <si>
    <t>Number dentist training institutions - Reliability</t>
  </si>
  <si>
    <t>Number dentist training institutions - Your answer</t>
  </si>
  <si>
    <t>Number of independent businesses - Reliability</t>
  </si>
  <si>
    <t>Number of independent businesses - Your Answer</t>
  </si>
  <si>
    <t>Total number of dental hygienists - Reliability</t>
  </si>
  <si>
    <t>Total number of dental hygienists - Your Answer</t>
  </si>
  <si>
    <t>Percentage of dental hygienists that are operating their own business - Reliability</t>
  </si>
  <si>
    <t>Percentage of dental hygienists that are operating their own business - Your Answer</t>
  </si>
  <si>
    <t>Total number of dental laboratories - Reliability</t>
  </si>
  <si>
    <t>Total number of dental laboratories - Your Answer</t>
  </si>
  <si>
    <t>Number of active dental technicians - Reliability</t>
  </si>
  <si>
    <t>Number of active dental technicians - Your Answer</t>
  </si>
  <si>
    <t>Please comment on any significant or major developments or trends in your country concerning part 1:</t>
  </si>
  <si>
    <t>Dental packages installed in 2012 - Reliability</t>
  </si>
  <si>
    <t>Dental packages installed in 2012 - Your Answer</t>
  </si>
  <si>
    <t>What is the average sales value of such a dental package - Reliability</t>
  </si>
  <si>
    <t>What is the average sales value of such a dental package - Your Answer</t>
  </si>
  <si>
    <t>Shares by type of X-Ray Equipment installed in 2012 - Your Answer</t>
  </si>
  <si>
    <t>Number of Intra Oral X-Ray units installed - Reliability</t>
  </si>
  <si>
    <t>Number of Intra Oral X-Ray units installed - Your Answer</t>
  </si>
  <si>
    <t>Number of 2D X-Ray units installed - Reliability</t>
  </si>
  <si>
    <t>Number of 2D X-Ray units installed - Your Answer</t>
  </si>
  <si>
    <t>Number of 3D X-Ray units installed - Reliability</t>
  </si>
  <si>
    <t>Number of 3D X-Ray units installed - Your Answer</t>
  </si>
  <si>
    <t>Number of Phosphor Plate Systems Installed - Reliability</t>
  </si>
  <si>
    <t>Number of Phosphor Plate Systems Installed - Your Answer</t>
  </si>
  <si>
    <t>Number of Intra Oral Sensors installed - Reliability</t>
  </si>
  <si>
    <t>Number of Intra Oral Sensors installed - Your Answer</t>
  </si>
  <si>
    <t>Number of new Digital Intra Oral Scanners installed (stand-alone or part of chair side system) - Reliability</t>
  </si>
  <si>
    <t>Number of new Digital Intra Oral Scanners installed (stand-alone or part of chair side system) - Your Answer</t>
  </si>
  <si>
    <t>Number of new Surgery CAD/CAM milling units installed - Reliability</t>
  </si>
  <si>
    <t>Number of new Surgery CAD/CAM milling units installed - Your Answer</t>
  </si>
  <si>
    <t>Number of new Laboratory CAD/CAM milling units installed - Reliability</t>
  </si>
  <si>
    <t>Number of new Laboratory CAD/CAM milling units installed - Your Answer</t>
  </si>
  <si>
    <t>What % of dental offices use computers for "in surgery" activities - Reliability</t>
  </si>
  <si>
    <t>What % of dental offices use computers for "in surgery" activities - Your Answer</t>
  </si>
  <si>
    <t>What percentage of dental practices uses intra-oral cameras - Reliability</t>
  </si>
  <si>
    <t>What percentage of dental practices uses intra-oral cameras - Your Answer</t>
  </si>
  <si>
    <t>Please comment on any significant or major developments or trends in your country concerning part 3:</t>
  </si>
  <si>
    <t>Share of total sales value (retail) of all dental equipment that requires professional installation - Reliability</t>
  </si>
  <si>
    <t>Share of total sales value (retail) of all dental equipment that requires professional installation - Your Answer</t>
  </si>
  <si>
    <t>Share of total sales value of Practice Management Software - Reliability</t>
  </si>
  <si>
    <t>Share of total sales value of Practice Management Software - Your Answer</t>
  </si>
  <si>
    <t>Share of total sales value of all other equipment - Reliability</t>
  </si>
  <si>
    <t>Share of total sales value of all other equipment - Your Answer</t>
  </si>
  <si>
    <t>Share of total sales value (retail) of sundries/consumables - Reliability</t>
  </si>
  <si>
    <t>Share of total sales value (retail) of sundries/consumables - Your Answer</t>
  </si>
  <si>
    <t>Share of total sales value (retail) of teeth delivered to dentists and laboratories  - Reliability</t>
  </si>
  <si>
    <t>Share of total sales value (retail) of teeth delivered to dentists and laboratories  - Your Answer</t>
  </si>
  <si>
    <t>Share of total sales value of implants (in Euro; VAT excluded) - Reliability</t>
  </si>
  <si>
    <t>Share of total sales value of implants (in Euro; VAT excluded) - your answer</t>
  </si>
  <si>
    <t>Share of total value of after-sales technical services incl. Spare parts - Reliability</t>
  </si>
  <si>
    <t>Share of total value of after-sales technical services incl. Spare parts - Your Answer</t>
  </si>
  <si>
    <t>Please comment on any significant or major developments or trends in your country concerning part 4:</t>
  </si>
  <si>
    <t>What is the total number of dental dealers in your country? - Reliability</t>
  </si>
  <si>
    <t>What is the total number of dental dealers in your country? - Your Answer</t>
  </si>
  <si>
    <t>Full service dental dealers - Your Answer</t>
  </si>
  <si>
    <t>Full service dental dealers with less than 5 employees  - your Answer</t>
  </si>
  <si>
    <t>Full service dental dealers with more than 5 employees - Your Answer</t>
  </si>
  <si>
    <t>Mail order houses - Your answer</t>
  </si>
  <si>
    <t>Specialized dealers - Your Answer</t>
  </si>
  <si>
    <t>any others - Your Answer</t>
  </si>
  <si>
    <t>Please comment on any significant or major developments or trends in your country concerning part 5:</t>
  </si>
  <si>
    <t>Full service dental dealers  - Your Answer</t>
  </si>
  <si>
    <t>Full service dental dealers with less than 5 employees (FTE) - Your answer</t>
  </si>
  <si>
    <t>Full service dental dealers with more than 5 employees (FTE) - Your Answer</t>
  </si>
  <si>
    <t>Mail order houses (no reps visiting customers) - Reliability</t>
  </si>
  <si>
    <t>Mail order houses (no reps visiting customers) - Your Answer</t>
  </si>
  <si>
    <t>Specialized dealer - Reliability</t>
  </si>
  <si>
    <t>Specialized dealer - Your answers</t>
  </si>
  <si>
    <t>any other - Reliability</t>
  </si>
  <si>
    <t>any other - Your Answers</t>
  </si>
  <si>
    <t>Manufacturers direct - Reliability</t>
  </si>
  <si>
    <t>Manufacturers direct - your answer</t>
  </si>
  <si>
    <t>What % of the total business is suppl from outside - Reliability</t>
  </si>
  <si>
    <t>What % of the total business is supplied from outside - Your Answer</t>
  </si>
  <si>
    <t>purchased by the dentists in your country via e-commerce  - Reliability</t>
  </si>
  <si>
    <t>purchased by the dentists in your country via e-commerce  - Your Answer</t>
  </si>
  <si>
    <t>Please comment on any significant or major developments or trends in your country concerning part 6:</t>
  </si>
  <si>
    <t>Total sales value (retail) - Reliability</t>
  </si>
  <si>
    <t>Total sales value (retail)  - Your Answer</t>
  </si>
  <si>
    <t>to Dentists - Reliability</t>
  </si>
  <si>
    <t>to Dentists - Your Answer</t>
  </si>
  <si>
    <t>to laboratories - Reliability</t>
  </si>
  <si>
    <t>to laboratories - Your Answer</t>
  </si>
  <si>
    <t>Total sales value of Practice Management - Reliability</t>
  </si>
  <si>
    <t>Total sales value of Practice Management - Your Answer</t>
  </si>
  <si>
    <t>Sales value to dentists - Reliability</t>
  </si>
  <si>
    <t>Sales value to dentists - Your Answer</t>
  </si>
  <si>
    <t>Sales value to labs - Reliability</t>
  </si>
  <si>
    <t>Sales value to labs - Your Answer</t>
  </si>
  <si>
    <t>Total sum of sales of all other equipment  - Reliability</t>
  </si>
  <si>
    <t>Total sum of sales of all other equipment  - Your Answer</t>
  </si>
  <si>
    <t>Total sum of sales of all other equipment dentists - Reliability</t>
  </si>
  <si>
    <t>Total sum of sales of all other equipment dentists - Your Answer</t>
  </si>
  <si>
    <t>Total sum of sales (retail) of sundries - Reliability</t>
  </si>
  <si>
    <t>Total sum of sales (retail) of sundries - Your Answer</t>
  </si>
  <si>
    <t>Total sum of sales of all other equipment laboratory - Reliability</t>
  </si>
  <si>
    <t>Total sum of sales of all other equipment laboratory  - Your Answer</t>
  </si>
  <si>
    <t>Total sum of sales to dentists - Reliability</t>
  </si>
  <si>
    <t>Total sum of sales to dentists - Your Answer</t>
  </si>
  <si>
    <t>Total sum of sales to labs - Reliability</t>
  </si>
  <si>
    <t>Total sum of sales to labs - Your Answer</t>
  </si>
  <si>
    <t>Total sum of sales (retail) of teeth delivered - Reliability</t>
  </si>
  <si>
    <t>Total sum of sales (retail) of teeth delivered - Your Answer</t>
  </si>
  <si>
    <t>Total sum of sales (retail) of teeth delivered dentist - Reliability</t>
  </si>
  <si>
    <t>Total sum of sales (retail) of teeth delivered dentist - Your Answer</t>
  </si>
  <si>
    <t>Total sum of sales (retail) of teeth delivered labs - Reliability</t>
  </si>
  <si>
    <t>Total sum of sales (retail) of teeth delivered labs - Your Answer</t>
  </si>
  <si>
    <t>Total sum of sales of implants (in Euro; VAT excluded) - Reliability</t>
  </si>
  <si>
    <t>Total sum of sales of implants (in Euro; VAT excluded) - Your Answer</t>
  </si>
  <si>
    <t>Total sum of sales of implants (in Euro; VAT excluded) dentist - Reliability</t>
  </si>
  <si>
    <t>Total sum of sales of implants (in Euro; VAT excluded) dentist - Your Answer</t>
  </si>
  <si>
    <t>Total sum of sales of implants labs - Reliability</t>
  </si>
  <si>
    <t>Total sum of sales of implants labs - Your answer</t>
  </si>
  <si>
    <t>Total sum of value of after-sales technical services incl. spare parts  - Reliability</t>
  </si>
  <si>
    <t>Total sum of value of after-sales technical services incl. spare parts  - Your Answer</t>
  </si>
  <si>
    <t>Total sum of value of after-sales technical services dentist - Reliability</t>
  </si>
  <si>
    <t>Total sum of value of after-sales technical services dentist - Your Answer</t>
  </si>
  <si>
    <t>Total sum of value of after-sales technical services labs - Reliability</t>
  </si>
  <si>
    <t>Total sum of value of after-sales technical services labs - Your answer</t>
  </si>
  <si>
    <t>Please comment on any significant or major developments or trends in your country concerning part 2:</t>
  </si>
  <si>
    <t>What % of finished laboratory work for your country is beeing supplied - Reliability</t>
  </si>
  <si>
    <t>What % of finished laboratory work for your country is beeing supplied  - Your Answer</t>
  </si>
  <si>
    <t>expectations 2014</t>
  </si>
  <si>
    <t>expectations 2015</t>
  </si>
  <si>
    <t>expectations 2016</t>
  </si>
  <si>
    <t>expectations 2017</t>
  </si>
  <si>
    <t>Please comment on any significant or major developments or trends in your country concerning part 8:</t>
  </si>
  <si>
    <t>Please indicate your major dental event taking place between April 2015 and March 2016 in your country:</t>
  </si>
  <si>
    <t>Normal rate</t>
  </si>
  <si>
    <t>Rate for dental services</t>
  </si>
  <si>
    <t>Rate for equipment</t>
  </si>
  <si>
    <t>Exceptions</t>
  </si>
  <si>
    <t>Please comment on any significant or major developments or trends in your country concerning part 10</t>
  </si>
  <si>
    <t>Dental manufacturer</t>
  </si>
  <si>
    <t>dental distribution</t>
  </si>
  <si>
    <t>Please comment on any significant or major developments or trends in your country concerning part 11</t>
  </si>
  <si>
    <t>Date</t>
  </si>
  <si>
    <t>Please comment on any significant or major developments or trends in your country concerning part 7:</t>
  </si>
  <si>
    <t>Modified</t>
  </si>
  <si>
    <t>Modified By</t>
  </si>
  <si>
    <t>Item Type</t>
  </si>
  <si>
    <t>Path</t>
  </si>
  <si>
    <t>ID</t>
  </si>
  <si>
    <t>Total Sales value overall</t>
  </si>
  <si>
    <t>Total Sales of equipment</t>
  </si>
  <si>
    <t>Number of practising dentists in proportion to the total of inhabitants</t>
  </si>
  <si>
    <t>Total sales value over all (in Mio. Euro) (excl. Software)</t>
  </si>
  <si>
    <t>Other</t>
  </si>
  <si>
    <t>New CAD CAM</t>
  </si>
  <si>
    <t>% Share Equipment</t>
  </si>
  <si>
    <t>Österreichischer Dentalverband</t>
  </si>
  <si>
    <t>Austria</t>
  </si>
  <si>
    <t>2000</t>
  </si>
  <si>
    <t>0043 1 512 80 91-22</t>
  </si>
  <si>
    <t>office@dentalverband.at</t>
  </si>
  <si>
    <t>Mr. Matthias KAUFMANN</t>
  </si>
  <si>
    <t>Dominique Deschietere</t>
  </si>
  <si>
    <t>Item</t>
  </si>
  <si>
    <t>Lists/Enquete</t>
  </si>
  <si>
    <t>20</t>
  </si>
  <si>
    <t>2,5</t>
  </si>
  <si>
    <t>2015</t>
  </si>
  <si>
    <t>Österreichischer Dentalverband-2015</t>
  </si>
  <si>
    <t>High</t>
  </si>
  <si>
    <t>Medium</t>
  </si>
  <si>
    <t>Low</t>
  </si>
  <si>
    <t>3</t>
  </si>
  <si>
    <t>WID 2016 - 20th and 21st may 2016 in Vienna
Austrian Dentist Convention - September 2016 in Vienna</t>
  </si>
  <si>
    <t>10% for pharmaceuticals</t>
  </si>
  <si>
    <t>2016</t>
  </si>
  <si>
    <t>Österreichischer Dentalverband-2016</t>
  </si>
  <si>
    <t>10 for prescription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</si>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</sst>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b/Downloads/Export%20survey%202021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E survey results"/>
      <sheetName val="Total inhabitants"/>
      <sheetName val="Total practicing dentists"/>
      <sheetName val="Grafiek1 new"/>
      <sheetName val="Total sales value overall"/>
      <sheetName val="Grafiek2"/>
      <sheetName val="Total sales value sundries"/>
      <sheetName val="Grafiek3 new"/>
      <sheetName val="Total sales value equipment"/>
      <sheetName val="Grafiek4"/>
      <sheetName val="Total nr practising dentists"/>
      <sheetName val="Grafiek5 new"/>
      <sheetName val="Total nr practising dentists 2"/>
      <sheetName val="Grafiek6 new"/>
      <sheetName val="Total FTE dentists"/>
      <sheetName val="Grafiek7 new"/>
      <sheetName val="Dentists per habitant"/>
      <sheetName val="Grafiek8"/>
      <sheetName val="Dentists per habitant 2"/>
      <sheetName val="Grafiek9"/>
      <sheetName val="Independent business"/>
      <sheetName val="Grafiek10"/>
      <sheetName val="Independent business 2"/>
      <sheetName val="Grafiek11"/>
      <sheetName val="New graduate dentists"/>
      <sheetName val="Grafiek12"/>
      <sheetName val="New graduate dentists 2"/>
      <sheetName val="Grafiek13"/>
      <sheetName val="Dental technicians"/>
      <sheetName val="Grafiek14"/>
      <sheetName val="Dental technicians 2"/>
      <sheetName val="Grafiek15"/>
      <sheetName val="Dental laboratories"/>
      <sheetName val="Grafiek16"/>
      <sheetName val="Dental laboratories 2"/>
      <sheetName val="Grafiek17"/>
      <sheetName val="Number of hygienists"/>
      <sheetName val="Grafiek18"/>
      <sheetName val="Sales value implants"/>
      <sheetName val="Grafiek19"/>
      <sheetName val="Sales value equipment"/>
      <sheetName val="Grafiek20"/>
      <sheetName val="Sales value equipment 2"/>
      <sheetName val="Grafiek21"/>
      <sheetName val="Sundries total"/>
      <sheetName val="Grafiek22"/>
      <sheetName val="Sundries total 2"/>
      <sheetName val="Grafiek23"/>
      <sheetName val="Total sales value teeth"/>
      <sheetName val="Grafiek24"/>
      <sheetName val="Total sales value teeth 2"/>
      <sheetName val="Grafiek25"/>
      <sheetName val="After-sales tech serv"/>
      <sheetName val="Grafiek26"/>
      <sheetName val="After-sales tech serv 2"/>
      <sheetName val="Grafiek27"/>
      <sheetName val="Sales excl software"/>
      <sheetName val="Grafiek28"/>
      <sheetName val="Sales excl software 2"/>
      <sheetName val="Grafiek29"/>
      <sheetName val="Blad30"/>
      <sheetName val="Sales value PM install"/>
      <sheetName val="Grafiek31"/>
      <sheetName val="X-ray units installed"/>
      <sheetName val="Grafiek33"/>
      <sheetName val="Blad34"/>
      <sheetName val="Grafiek34"/>
      <sheetName val="New CAD CAM"/>
      <sheetName val="Grafiek35"/>
      <sheetName val="Intra-oral X-Ray units"/>
      <sheetName val="Grafiek36"/>
      <sheetName val="Dental dealers"/>
      <sheetName val="Grafiek47"/>
      <sheetName val="Solely full service dealers"/>
      <sheetName val="Grafiek48"/>
      <sheetName val="Solely mail order houses"/>
      <sheetName val="Grafiek49"/>
      <sheetName val="Specialised dealers"/>
      <sheetName val="Grafiek50"/>
      <sheetName val="Intra Oral scanners"/>
      <sheetName val="Grafiek51"/>
      <sheetName val="Surgery CAD cam mu"/>
      <sheetName val="Grafiek52"/>
      <sheetName val="Laboratory CAD cam mu"/>
      <sheetName val="Grafiek53"/>
      <sheetName val="Laboratory scanners"/>
      <sheetName val="Grafiek54"/>
      <sheetName val="Share diagrams a"/>
      <sheetName val="Grafiek55a"/>
      <sheetName val="Share diagrams b"/>
      <sheetName val="Grafiek55b"/>
      <sheetName val="Share diagrams c"/>
      <sheetName val="Grafiek55c"/>
      <sheetName val="Share diagrams d"/>
      <sheetName val="Grafiek55d"/>
      <sheetName val="Share diagrams e"/>
      <sheetName val="Grafiek55e"/>
      <sheetName val="PMS installations"/>
      <sheetName val="Grafiek56"/>
      <sheetName val="Installed chairs"/>
      <sheetName val="Grafiek57"/>
      <sheetName val="X-ray units"/>
      <sheetName val="Grafiek58"/>
      <sheetName val="X-ray equipment"/>
      <sheetName val="Grafiek59"/>
      <sheetName val="Share FS dental dealers"/>
      <sheetName val="Grafiek60"/>
      <sheetName val="Share mail order houses"/>
      <sheetName val="Grafiek61"/>
      <sheetName val="Share special dealers"/>
      <sheetName val="Grafiek62"/>
      <sheetName val="dental sundries imported"/>
      <sheetName val="Grafiek63"/>
      <sheetName val="Manufacturers direct to dentist"/>
      <sheetName val="Grafiek65"/>
      <sheetName val="Manufacturers direct to den 2"/>
      <sheetName val="Grafiek66"/>
      <sheetName val="Sales by mail"/>
      <sheetName val="Grafiek67"/>
      <sheetName val="Sales by mail 2"/>
      <sheetName val="Grafiek68"/>
      <sheetName val="Finished lab work imports"/>
      <sheetName val="Grafiek71"/>
      <sheetName val="Share equipment"/>
      <sheetName val="Grafiek72"/>
      <sheetName val="Share equipment 2"/>
      <sheetName val="Grafiek73"/>
      <sheetName val="Share soundries"/>
      <sheetName val="Grafiek74"/>
      <sheetName val="Share soundries 2"/>
      <sheetName val="Grafiek75"/>
      <sheetName val="Share teeth"/>
      <sheetName val="Grafiek76"/>
      <sheetName val="Share teeth 2"/>
      <sheetName val="Grafiek77"/>
      <sheetName val="Share technical serv"/>
      <sheetName val="Grafiek78"/>
      <sheetName val="Share technical serv 2"/>
      <sheetName val="Grafiek79"/>
      <sheetName val="dent offices computer surg"/>
      <sheetName val="Grafiek80"/>
      <sheetName val="intra oral cams"/>
      <sheetName val="Grafiek81"/>
    </sheetNames>
    <sheetDataSet>
      <sheetData sheetId="0"/>
      <sheetData sheetId="1"/>
      <sheetData sheetId="2"/>
      <sheetData sheetId="4"/>
      <sheetData sheetId="6"/>
      <sheetData sheetId="8"/>
      <sheetData sheetId="10"/>
      <sheetData sheetId="12"/>
      <sheetData sheetId="14"/>
      <sheetData sheetId="16"/>
      <sheetData sheetId="18"/>
      <sheetData sheetId="20"/>
      <sheetData sheetId="22"/>
      <sheetData sheetId="24"/>
      <sheetData sheetId="26"/>
      <sheetData sheetId="28"/>
      <sheetData sheetId="30"/>
      <sheetData sheetId="32"/>
      <sheetData sheetId="34"/>
      <sheetData sheetId="36"/>
      <sheetData sheetId="38"/>
      <sheetData sheetId="40"/>
      <sheetData sheetId="42"/>
      <sheetData sheetId="44"/>
      <sheetData sheetId="46"/>
      <sheetData sheetId="48"/>
      <sheetData sheetId="50"/>
      <sheetData sheetId="52"/>
      <sheetData sheetId="54"/>
      <sheetData sheetId="56"/>
      <sheetData sheetId="58"/>
      <sheetData sheetId="60"/>
      <sheetData sheetId="61"/>
      <sheetData sheetId="63"/>
      <sheetData sheetId="65"/>
      <sheetData sheetId="67"/>
      <sheetData sheetId="69"/>
      <sheetData sheetId="71"/>
      <sheetData sheetId="73"/>
      <sheetData sheetId="75"/>
      <sheetData sheetId="77"/>
      <sheetData sheetId="79"/>
      <sheetData sheetId="81"/>
      <sheetData sheetId="83"/>
      <sheetData sheetId="85"/>
      <sheetData sheetId="87"/>
      <sheetData sheetId="89"/>
      <sheetData sheetId="91"/>
      <sheetData sheetId="93"/>
      <sheetData sheetId="95"/>
      <sheetData sheetId="97"/>
      <sheetData sheetId="99"/>
      <sheetData sheetId="101"/>
      <sheetData sheetId="103"/>
      <sheetData sheetId="105"/>
      <sheetData sheetId="107"/>
      <sheetData sheetId="109"/>
      <sheetData sheetId="111"/>
      <sheetData sheetId="113"/>
      <sheetData sheetId="115"/>
      <sheetData sheetId="117"/>
      <sheetData sheetId="119"/>
      <sheetData sheetId="121"/>
      <sheetData sheetId="123"/>
      <sheetData sheetId="125"/>
      <sheetData sheetId="127"/>
      <sheetData sheetId="129"/>
      <sheetData sheetId="131"/>
      <sheetData sheetId="133"/>
      <sheetData sheetId="135"/>
      <sheetData sheetId="137"/>
      <sheetData sheetId="139"/>
      <sheetData sheetId="1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D1F6-E234-3246-A7E6-FB6A5025A3FC}">
  <dimension ref="A1:FK3"/>
  <sheetViews>
    <sheetView tabSelected="1" topLeftCell="CU1" workbookViewId="0">
      <selection activeCell="DQ1" sqref="DQ1:FK1"/>
    </sheetView>
  </sheetViews>
  <sheetFormatPr baseColWidth="10" defaultRowHeight="16" x14ac:dyDescent="0.2"/>
  <sheetData>
    <row r="1" spans="1:1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</row>
    <row r="2" spans="1:167" ht="23" customHeight="1" x14ac:dyDescent="0.2">
      <c r="A2" s="1" t="s">
        <v>167</v>
      </c>
      <c r="B2" s="1" t="s">
        <v>168</v>
      </c>
      <c r="C2" s="1" t="s">
        <v>178</v>
      </c>
      <c r="D2" s="1" t="s">
        <v>170</v>
      </c>
      <c r="E2" s="1" t="s">
        <v>171</v>
      </c>
      <c r="F2" s="1" t="s">
        <v>172</v>
      </c>
      <c r="G2" s="1" t="s">
        <v>179</v>
      </c>
      <c r="H2" s="1" t="s">
        <v>180</v>
      </c>
      <c r="I2" s="1">
        <v>8600000</v>
      </c>
      <c r="J2" s="1" t="s">
        <v>181</v>
      </c>
      <c r="K2" s="1">
        <v>4350</v>
      </c>
      <c r="L2" s="1" t="s">
        <v>181</v>
      </c>
      <c r="M2" s="1">
        <v>4050</v>
      </c>
      <c r="N2" s="1" t="s">
        <v>181</v>
      </c>
      <c r="O2" s="1">
        <v>115</v>
      </c>
      <c r="P2" s="1" t="s">
        <v>180</v>
      </c>
      <c r="Q2" s="1">
        <v>4</v>
      </c>
      <c r="R2" s="1" t="s">
        <v>180</v>
      </c>
      <c r="S2" s="1">
        <v>3850</v>
      </c>
      <c r="T2" s="1" t="s">
        <v>181</v>
      </c>
      <c r="U2" s="1">
        <v>800</v>
      </c>
      <c r="V2" s="1" t="s">
        <v>180</v>
      </c>
      <c r="W2" s="1">
        <v>0</v>
      </c>
      <c r="X2" s="1" t="s">
        <v>181</v>
      </c>
      <c r="Y2" s="1">
        <v>720</v>
      </c>
      <c r="Z2" s="1" t="s">
        <v>181</v>
      </c>
      <c r="AA2" s="1">
        <v>2800</v>
      </c>
      <c r="AB2" s="1"/>
      <c r="AC2" s="1" t="s">
        <v>181</v>
      </c>
      <c r="AD2" s="1">
        <v>450</v>
      </c>
      <c r="AE2" s="1" t="s">
        <v>182</v>
      </c>
      <c r="AF2" s="1">
        <v>25000</v>
      </c>
      <c r="AG2" s="1">
        <v>550</v>
      </c>
      <c r="AH2" s="1" t="s">
        <v>181</v>
      </c>
      <c r="AI2" s="1">
        <v>210</v>
      </c>
      <c r="AJ2" s="1" t="s">
        <v>181</v>
      </c>
      <c r="AK2" s="1">
        <v>115</v>
      </c>
      <c r="AL2" s="1" t="s">
        <v>181</v>
      </c>
      <c r="AM2" s="1">
        <v>100</v>
      </c>
      <c r="AN2" s="1" t="s">
        <v>181</v>
      </c>
      <c r="AO2" s="2">
        <v>75</v>
      </c>
      <c r="AP2" s="2" t="s">
        <v>181</v>
      </c>
      <c r="AQ2" s="2">
        <v>50</v>
      </c>
      <c r="AR2" s="2" t="s">
        <v>181</v>
      </c>
      <c r="AS2" s="2">
        <v>50</v>
      </c>
      <c r="AT2" s="2" t="s">
        <v>181</v>
      </c>
      <c r="AU2" s="2">
        <v>40</v>
      </c>
      <c r="AV2" s="2" t="s">
        <v>181</v>
      </c>
      <c r="AW2" s="2">
        <v>45</v>
      </c>
      <c r="AX2" s="2" t="s">
        <v>182</v>
      </c>
      <c r="AY2" s="2">
        <v>45</v>
      </c>
      <c r="AZ2" s="2" t="s">
        <v>182</v>
      </c>
      <c r="BA2" s="2">
        <v>30</v>
      </c>
      <c r="BB2" s="2"/>
      <c r="BC2" s="2" t="s">
        <v>182</v>
      </c>
      <c r="BD2" s="2">
        <v>16</v>
      </c>
      <c r="BE2" s="2" t="s">
        <v>182</v>
      </c>
      <c r="BF2" s="2">
        <v>3</v>
      </c>
      <c r="BG2" s="2" t="s">
        <v>182</v>
      </c>
      <c r="BH2" s="2">
        <v>6</v>
      </c>
      <c r="BI2" s="2" t="s">
        <v>182</v>
      </c>
      <c r="BJ2" s="2">
        <v>50</v>
      </c>
      <c r="BK2" s="2" t="s">
        <v>182</v>
      </c>
      <c r="BL2" s="2">
        <v>2</v>
      </c>
      <c r="BM2" s="2" t="s">
        <v>182</v>
      </c>
      <c r="BN2" s="2">
        <v>13</v>
      </c>
      <c r="BO2" s="2" t="s">
        <v>182</v>
      </c>
      <c r="BP2" s="2">
        <v>10</v>
      </c>
      <c r="BQ2" s="2"/>
      <c r="BR2" s="2" t="s">
        <v>181</v>
      </c>
      <c r="BS2" s="2">
        <v>57</v>
      </c>
      <c r="BT2" s="2">
        <v>14</v>
      </c>
      <c r="BU2" s="2">
        <v>6</v>
      </c>
      <c r="BV2" s="2">
        <v>9</v>
      </c>
      <c r="BW2" s="2">
        <v>3</v>
      </c>
      <c r="BX2" s="2">
        <v>20</v>
      </c>
      <c r="BY2" s="2">
        <v>5</v>
      </c>
      <c r="BZ2" s="2"/>
      <c r="CA2" s="2">
        <v>45</v>
      </c>
      <c r="CB2" s="2">
        <v>5</v>
      </c>
      <c r="CC2" s="1">
        <v>40</v>
      </c>
      <c r="CD2" s="1" t="s">
        <v>181</v>
      </c>
      <c r="CE2" s="1">
        <v>5</v>
      </c>
      <c r="CF2" s="1" t="s">
        <v>181</v>
      </c>
      <c r="CG2" s="1">
        <v>18</v>
      </c>
      <c r="CH2" s="1" t="s">
        <v>181</v>
      </c>
      <c r="CI2" s="1">
        <v>5</v>
      </c>
      <c r="CJ2" s="1" t="s">
        <v>181</v>
      </c>
      <c r="CK2" s="1">
        <v>15</v>
      </c>
      <c r="CL2" s="1" t="s">
        <v>181</v>
      </c>
      <c r="CM2" s="1">
        <v>12</v>
      </c>
      <c r="CN2" s="1"/>
      <c r="CO2" s="1">
        <v>15</v>
      </c>
      <c r="CP2" s="1"/>
      <c r="CQ2" s="1" t="s">
        <v>181</v>
      </c>
      <c r="CR2" s="1">
        <v>28000000</v>
      </c>
      <c r="CS2" s="1" t="s">
        <v>182</v>
      </c>
      <c r="CT2" s="1">
        <v>25000000</v>
      </c>
      <c r="CU2" s="1" t="s">
        <v>182</v>
      </c>
      <c r="CV2" s="1">
        <v>3000000</v>
      </c>
      <c r="CW2" s="1"/>
      <c r="CX2" s="1"/>
      <c r="CY2" s="1"/>
      <c r="CZ2" s="1"/>
      <c r="DA2" s="1"/>
      <c r="DB2" s="1"/>
      <c r="DC2" s="1" t="s">
        <v>181</v>
      </c>
      <c r="DD2" s="1">
        <v>10500000</v>
      </c>
      <c r="DE2" s="1" t="s">
        <v>182</v>
      </c>
      <c r="DF2" s="1">
        <v>6000000</v>
      </c>
      <c r="DG2" s="1" t="s">
        <v>181</v>
      </c>
      <c r="DH2" s="1">
        <v>115500000</v>
      </c>
      <c r="DI2" s="1" t="s">
        <v>182</v>
      </c>
      <c r="DJ2" s="1">
        <v>4500000</v>
      </c>
      <c r="DK2" s="1" t="s">
        <v>182</v>
      </c>
      <c r="DL2" s="1">
        <v>85000000</v>
      </c>
      <c r="DM2" s="1" t="s">
        <v>182</v>
      </c>
      <c r="DN2" s="1">
        <v>30500000</v>
      </c>
      <c r="DO2" s="1" t="s">
        <v>181</v>
      </c>
      <c r="DP2" s="1">
        <v>3400000</v>
      </c>
      <c r="DQ2" s="2" t="s">
        <v>182</v>
      </c>
      <c r="DR2" s="2">
        <v>400000</v>
      </c>
      <c r="DS2" s="2" t="s">
        <v>182</v>
      </c>
      <c r="DT2" s="2">
        <v>3000000</v>
      </c>
      <c r="DU2" s="2" t="s">
        <v>181</v>
      </c>
      <c r="DV2" s="2">
        <v>27000000</v>
      </c>
      <c r="DW2" s="2" t="s">
        <v>182</v>
      </c>
      <c r="DX2" s="2">
        <v>23500000</v>
      </c>
      <c r="DY2" s="2" t="s">
        <v>182</v>
      </c>
      <c r="DZ2" s="2">
        <v>3500000</v>
      </c>
      <c r="EA2" s="2" t="s">
        <v>181</v>
      </c>
      <c r="EB2" s="2">
        <v>14000000</v>
      </c>
      <c r="EC2" s="2" t="s">
        <v>182</v>
      </c>
      <c r="ED2" s="2">
        <v>12000000</v>
      </c>
      <c r="EE2" s="2" t="s">
        <v>182</v>
      </c>
      <c r="EF2" s="2">
        <v>2000000</v>
      </c>
      <c r="EG2" s="2"/>
      <c r="EH2" s="2" t="s">
        <v>181</v>
      </c>
      <c r="EI2" s="2">
        <v>15</v>
      </c>
      <c r="EJ2" s="2" t="s">
        <v>183</v>
      </c>
      <c r="EK2" s="2" t="s">
        <v>183</v>
      </c>
      <c r="EL2" s="2" t="s">
        <v>183</v>
      </c>
      <c r="EM2" s="2" t="s">
        <v>183</v>
      </c>
      <c r="EN2" s="2"/>
      <c r="EO2" s="2" t="s">
        <v>184</v>
      </c>
      <c r="EP2" s="2">
        <v>20</v>
      </c>
      <c r="EQ2" s="2">
        <v>20</v>
      </c>
      <c r="ER2" s="2" t="s">
        <v>176</v>
      </c>
      <c r="ES2" s="2" t="s">
        <v>185</v>
      </c>
      <c r="ET2" s="2"/>
      <c r="EU2" s="2"/>
      <c r="EV2" s="2"/>
      <c r="EW2" s="2"/>
      <c r="EX2" s="2">
        <v>42429.474270833336</v>
      </c>
      <c r="EY2" s="2"/>
      <c r="EZ2" s="2">
        <v>42752.316979166666</v>
      </c>
      <c r="FA2" s="2" t="s">
        <v>173</v>
      </c>
      <c r="FB2" s="2" t="s">
        <v>174</v>
      </c>
      <c r="FC2" s="2" t="s">
        <v>175</v>
      </c>
      <c r="FD2" s="2">
        <v>598</v>
      </c>
      <c r="FE2" s="2">
        <f>SUM([1]!Table_owssvr[[#This Row],[Total sales value (retail)  - Your Answer]],[1]!Table_owssvr[[#This Row],[Total sales value of Practice Management - Your Answer]],[1]!Table_owssvr[[#This Row],[Total sum of sales of all other equipment  - Your Answer]],[1]!Table_owssvr[[#This Row],[Total sum of sales (retail) of sundries - Your Answer]],[1]!Table_owssvr[[#This Row],[Total sum of sales (retail) of teeth delivered - Your Answer]],[1]!Table_owssvr[[#This Row],[Total sum of sales of implants (in Euro; VAT excluded) - Your Answer]],[1]!Table_owssvr[[#This Row],[Total sum of value of after-sales technical services incl. spare parts  - Your Answer]])</f>
        <v>100910000</v>
      </c>
      <c r="FF2" s="2">
        <f>SUM([1]!Table_owssvr[[#This Row],[Total sales value (retail)  - Your Answer]],[1]!Table_owssvr[[#This Row],[Total sum of sales of all other equipment  - Your Answer]])</f>
        <v>34810000</v>
      </c>
      <c r="FG2" s="2">
        <f>IF([1]!Table_owssvr[[#This Row],[Total practicing dentists - Your answer]] &lt;&gt; 0,[1]!Table_owssvr[[#This Row],[Total inhabitants - Your answer]]/[1]!Table_owssvr[[#This Row],[Total practicing dentists - Your answer]],0)</f>
        <v>2131.5789473684213</v>
      </c>
      <c r="FH2" s="2">
        <f>[1]!Table_owssvr[[#This Row],[Total Sales value overall]]-[1]!Table_owssvr[[#This Row],[Total sales value of Practice Management - Your Answer]]</f>
        <v>100910000</v>
      </c>
      <c r="FI2" s="2">
        <f t="shared" ref="FI2:FI3" si="0">AG2-SUM(AI2,AK2,AM2)</f>
        <v>125</v>
      </c>
      <c r="FJ2" s="2">
        <f>[1]!Table_owssvr[[#This Row],[Number of new Surgery CAD/CAM milling units installed - Your Answer]]+[1]!Table_owssvr[[#This Row],[Number of new Laboratory CAD/CAM milling units installed - Your Answer]]</f>
        <v>0</v>
      </c>
      <c r="FK2" s="2">
        <f>([1]!Table_owssvr[[#This Row],[Total sales value (retail)  - Your Answer]]+[1]!Table_owssvr[[#This Row],[Total sales value of Practice Management - Your Answer]]+[1]!Table_owssvr[[#This Row],[Total sum of sales of all other equipment  - Your Answer]])/[1]!Table_owssvr[[#This Row],[Total sales value over all (in Mio. Euro) (excl. Software)]]*100</f>
        <v>34.496085620850266</v>
      </c>
    </row>
    <row r="3" spans="1:167" x14ac:dyDescent="0.2">
      <c r="A3" s="1" t="s">
        <v>167</v>
      </c>
      <c r="B3" s="1" t="s">
        <v>168</v>
      </c>
      <c r="C3" s="1" t="s">
        <v>186</v>
      </c>
      <c r="D3" s="1" t="s">
        <v>170</v>
      </c>
      <c r="E3" s="1" t="s">
        <v>171</v>
      </c>
      <c r="F3" s="1" t="s">
        <v>172</v>
      </c>
      <c r="G3" s="1" t="s">
        <v>187</v>
      </c>
      <c r="H3" s="1" t="s">
        <v>181</v>
      </c>
      <c r="I3" s="1">
        <v>9000000</v>
      </c>
      <c r="J3" s="1" t="s">
        <v>181</v>
      </c>
      <c r="K3" s="1">
        <v>4200</v>
      </c>
      <c r="L3" s="1" t="s">
        <v>181</v>
      </c>
      <c r="M3" s="1">
        <v>3990</v>
      </c>
      <c r="N3" s="1" t="s">
        <v>180</v>
      </c>
      <c r="O3" s="1">
        <v>135</v>
      </c>
      <c r="P3" s="1" t="s">
        <v>180</v>
      </c>
      <c r="Q3" s="1">
        <v>4</v>
      </c>
      <c r="R3" s="1" t="s">
        <v>180</v>
      </c>
      <c r="S3" s="1">
        <v>3800</v>
      </c>
      <c r="T3" s="1" t="s">
        <v>181</v>
      </c>
      <c r="U3" s="1">
        <v>820</v>
      </c>
      <c r="V3" s="1" t="s">
        <v>180</v>
      </c>
      <c r="W3" s="1">
        <v>0</v>
      </c>
      <c r="X3" s="1" t="s">
        <v>180</v>
      </c>
      <c r="Y3" s="1">
        <v>720</v>
      </c>
      <c r="Z3" s="1" t="s">
        <v>181</v>
      </c>
      <c r="AA3" s="1">
        <v>2750</v>
      </c>
      <c r="AB3" s="1"/>
      <c r="AC3" s="1" t="s">
        <v>181</v>
      </c>
      <c r="AD3" s="1">
        <v>400</v>
      </c>
      <c r="AE3" s="1" t="s">
        <v>181</v>
      </c>
      <c r="AF3" s="1">
        <v>24000</v>
      </c>
      <c r="AG3" s="1">
        <v>500</v>
      </c>
      <c r="AH3" s="1" t="s">
        <v>181</v>
      </c>
      <c r="AI3" s="1">
        <v>195</v>
      </c>
      <c r="AJ3" s="1" t="s">
        <v>181</v>
      </c>
      <c r="AK3" s="1">
        <v>110</v>
      </c>
      <c r="AL3" s="1" t="s">
        <v>181</v>
      </c>
      <c r="AM3" s="1">
        <v>90</v>
      </c>
      <c r="AN3" s="1" t="s">
        <v>181</v>
      </c>
      <c r="AO3" s="2">
        <v>80</v>
      </c>
      <c r="AP3" s="2" t="s">
        <v>181</v>
      </c>
      <c r="AQ3" s="2">
        <v>45</v>
      </c>
      <c r="AR3" s="2" t="s">
        <v>181</v>
      </c>
      <c r="AS3" s="2">
        <v>75</v>
      </c>
      <c r="AT3" s="2" t="s">
        <v>181</v>
      </c>
      <c r="AU3" s="2">
        <v>40</v>
      </c>
      <c r="AV3" s="2" t="s">
        <v>181</v>
      </c>
      <c r="AW3" s="2">
        <v>50</v>
      </c>
      <c r="AX3" s="2" t="s">
        <v>181</v>
      </c>
      <c r="AY3" s="2">
        <v>45</v>
      </c>
      <c r="AZ3" s="2" t="s">
        <v>181</v>
      </c>
      <c r="BA3" s="2">
        <v>30</v>
      </c>
      <c r="BB3" s="2"/>
      <c r="BC3" s="2" t="s">
        <v>181</v>
      </c>
      <c r="BD3" s="2">
        <v>16</v>
      </c>
      <c r="BE3" s="2"/>
      <c r="BF3" s="2">
        <v>3</v>
      </c>
      <c r="BG3" s="2"/>
      <c r="BH3" s="2">
        <v>6</v>
      </c>
      <c r="BI3" s="2"/>
      <c r="BJ3" s="2">
        <v>50</v>
      </c>
      <c r="BK3" s="2"/>
      <c r="BL3" s="2">
        <v>2</v>
      </c>
      <c r="BM3" s="2"/>
      <c r="BN3" s="2">
        <v>13</v>
      </c>
      <c r="BO3" s="2"/>
      <c r="BP3" s="2">
        <v>10</v>
      </c>
      <c r="BQ3" s="2"/>
      <c r="BR3" s="2" t="s">
        <v>181</v>
      </c>
      <c r="BS3" s="2">
        <v>58</v>
      </c>
      <c r="BT3" s="2">
        <v>15</v>
      </c>
      <c r="BU3" s="2">
        <v>6</v>
      </c>
      <c r="BV3" s="2">
        <v>9</v>
      </c>
      <c r="BW3" s="2">
        <v>4</v>
      </c>
      <c r="BX3" s="2">
        <v>22</v>
      </c>
      <c r="BY3" s="2">
        <v>2</v>
      </c>
      <c r="BZ3" s="2"/>
      <c r="CA3" s="2">
        <v>42</v>
      </c>
      <c r="CB3" s="2">
        <v>3</v>
      </c>
      <c r="CC3" s="1">
        <v>39</v>
      </c>
      <c r="CD3" s="1" t="s">
        <v>181</v>
      </c>
      <c r="CE3" s="1">
        <v>8</v>
      </c>
      <c r="CF3" s="1" t="s">
        <v>181</v>
      </c>
      <c r="CG3" s="1">
        <v>20</v>
      </c>
      <c r="CH3" s="1" t="s">
        <v>181</v>
      </c>
      <c r="CI3" s="1">
        <v>5</v>
      </c>
      <c r="CJ3" s="1" t="s">
        <v>181</v>
      </c>
      <c r="CK3" s="1">
        <v>15</v>
      </c>
      <c r="CL3" s="1" t="s">
        <v>181</v>
      </c>
      <c r="CM3" s="1">
        <v>15</v>
      </c>
      <c r="CN3" s="1" t="s">
        <v>181</v>
      </c>
      <c r="CO3" s="1">
        <v>18</v>
      </c>
      <c r="CP3" s="1"/>
      <c r="CQ3" s="1" t="s">
        <v>182</v>
      </c>
      <c r="CR3" s="1">
        <v>27500000</v>
      </c>
      <c r="CS3" s="1" t="s">
        <v>182</v>
      </c>
      <c r="CT3" s="1">
        <v>24000000</v>
      </c>
      <c r="CU3" s="1" t="s">
        <v>182</v>
      </c>
      <c r="CV3" s="1">
        <v>3500000</v>
      </c>
      <c r="CW3" s="1"/>
      <c r="CX3" s="1"/>
      <c r="CY3" s="1"/>
      <c r="CZ3" s="1"/>
      <c r="DA3" s="1"/>
      <c r="DB3" s="1"/>
      <c r="DC3" s="1" t="s">
        <v>182</v>
      </c>
      <c r="DD3" s="1">
        <v>10000000</v>
      </c>
      <c r="DE3" s="1" t="s">
        <v>182</v>
      </c>
      <c r="DF3" s="1">
        <v>5500000</v>
      </c>
      <c r="DG3" s="1" t="s">
        <v>181</v>
      </c>
      <c r="DH3" s="1">
        <v>120000000</v>
      </c>
      <c r="DI3" s="1"/>
      <c r="DJ3" s="1">
        <v>4500000</v>
      </c>
      <c r="DK3" s="1" t="s">
        <v>181</v>
      </c>
      <c r="DL3" s="1">
        <v>90000000</v>
      </c>
      <c r="DM3" s="1" t="s">
        <v>181</v>
      </c>
      <c r="DN3" s="1">
        <v>30000000</v>
      </c>
      <c r="DO3" s="1" t="s">
        <v>181</v>
      </c>
      <c r="DP3" s="1">
        <v>3200000</v>
      </c>
      <c r="DQ3" s="2" t="s">
        <v>181</v>
      </c>
      <c r="DR3" s="2">
        <v>300000</v>
      </c>
      <c r="DS3" s="2" t="s">
        <v>181</v>
      </c>
      <c r="DT3" s="2">
        <v>2900000</v>
      </c>
      <c r="DU3" s="2" t="s">
        <v>181</v>
      </c>
      <c r="DV3" s="2">
        <v>27000000</v>
      </c>
      <c r="DW3" s="2" t="s">
        <v>181</v>
      </c>
      <c r="DX3" s="2">
        <v>24000000</v>
      </c>
      <c r="DY3" s="2" t="s">
        <v>181</v>
      </c>
      <c r="DZ3" s="2">
        <v>3000000</v>
      </c>
      <c r="EA3" s="2" t="s">
        <v>181</v>
      </c>
      <c r="EB3" s="2">
        <v>15000000</v>
      </c>
      <c r="EC3" s="2" t="s">
        <v>181</v>
      </c>
      <c r="ED3" s="2">
        <v>13000000</v>
      </c>
      <c r="EE3" s="2" t="s">
        <v>181</v>
      </c>
      <c r="EF3" s="2">
        <v>2000000</v>
      </c>
      <c r="EG3" s="2"/>
      <c r="EH3" s="2" t="s">
        <v>181</v>
      </c>
      <c r="EI3" s="2">
        <v>15</v>
      </c>
      <c r="EJ3" s="2" t="s">
        <v>177</v>
      </c>
      <c r="EK3" s="2" t="s">
        <v>177</v>
      </c>
      <c r="EL3" s="2" t="s">
        <v>177</v>
      </c>
      <c r="EM3" s="2" t="s">
        <v>177</v>
      </c>
      <c r="EN3" s="2"/>
      <c r="EO3" s="2"/>
      <c r="EP3" s="2">
        <v>20</v>
      </c>
      <c r="EQ3" s="2">
        <v>20</v>
      </c>
      <c r="ER3" s="2" t="s">
        <v>176</v>
      </c>
      <c r="ES3" s="2" t="s">
        <v>188</v>
      </c>
      <c r="ET3" s="2"/>
      <c r="EU3" s="2" t="s">
        <v>169</v>
      </c>
      <c r="EV3" s="2" t="s">
        <v>189</v>
      </c>
      <c r="EW3" s="2"/>
      <c r="EX3" s="2">
        <v>42807.052685185183</v>
      </c>
      <c r="EY3" s="2"/>
      <c r="EZ3" s="2">
        <v>43110.34275462963</v>
      </c>
      <c r="FA3" s="2" t="s">
        <v>173</v>
      </c>
      <c r="FB3" s="2" t="s">
        <v>174</v>
      </c>
      <c r="FC3" s="2" t="s">
        <v>175</v>
      </c>
      <c r="FD3" s="2">
        <v>606</v>
      </c>
      <c r="FE3" s="2">
        <f>SUM([1]!Table_owssvr[[#This Row],[Total sales value (retail)  - Your Answer]],[1]!Table_owssvr[[#This Row],[Total sales value of Practice Management - Your Answer]],[1]!Table_owssvr[[#This Row],[Total sum of sales of all other equipment  - Your Answer]],[1]!Table_owssvr[[#This Row],[Total sum of sales (retail) of sundries - Your Answer]],[1]!Table_owssvr[[#This Row],[Total sum of sales (retail) of teeth delivered - Your Answer]],[1]!Table_owssvr[[#This Row],[Total sum of sales of implants (in Euro; VAT excluded) - Your Answer]],[1]!Table_owssvr[[#This Row],[Total sum of value of after-sales technical services incl. spare parts  - Your Answer]])</f>
        <v>103100000</v>
      </c>
      <c r="FF3" s="2">
        <f>SUM([1]!Table_owssvr[[#This Row],[Total sales value (retail)  - Your Answer]],[1]!Table_owssvr[[#This Row],[Total sum of sales of all other equipment  - Your Answer]])</f>
        <v>35000000</v>
      </c>
      <c r="FG3" s="2">
        <f>IF([1]!Table_owssvr[[#This Row],[Total practicing dentists - Your answer]] &lt;&gt; 0,[1]!Table_owssvr[[#This Row],[Total inhabitants - Your answer]]/[1]!Table_owssvr[[#This Row],[Total practicing dentists - Your answer]],0)</f>
        <v>2105.2631578947367</v>
      </c>
      <c r="FH3" s="2">
        <f>[1]!Table_owssvr[[#This Row],[Total Sales value overall]]-[1]!Table_owssvr[[#This Row],[Total sales value of Practice Management - Your Answer]]</f>
        <v>103100000</v>
      </c>
      <c r="FI3" s="2">
        <f t="shared" si="0"/>
        <v>105</v>
      </c>
      <c r="FJ3" s="2">
        <f>[1]!Table_owssvr[[#This Row],[Number of new Surgery CAD/CAM milling units installed - Your Answer]]+[1]!Table_owssvr[[#This Row],[Number of new Laboratory CAD/CAM milling units installed - Your Answer]]</f>
        <v>0</v>
      </c>
      <c r="FK3" s="2">
        <f>([1]!Table_owssvr[[#This Row],[Total sales value (retail)  - Your Answer]]+[1]!Table_owssvr[[#This Row],[Total sales value of Practice Management - Your Answer]]+[1]!Table_owssvr[[#This Row],[Total sum of sales of all other equipment  - Your Answer]])/[1]!Table_owssvr[[#This Row],[Total sales value over all (in Mio. Euro) (excl. Software)]]*100</f>
        <v>33.947623666343354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Brown</dc:creator>
  <cp:lastModifiedBy>Jan Brown</cp:lastModifiedBy>
  <dcterms:created xsi:type="dcterms:W3CDTF">2023-04-26T14:56:28Z</dcterms:created>
  <dcterms:modified xsi:type="dcterms:W3CDTF">2023-04-26T17:13:42Z</dcterms:modified>
</cp:coreProperties>
</file>