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au/projects/cebra/edmaps-github/inst/extdata/"/>
    </mc:Choice>
  </mc:AlternateContent>
  <xr:revisionPtr revIDLastSave="0" documentId="13_ncr:1_{73E27D03-5BA6-C74F-A52A-6AC5EDA74D7F}" xr6:coauthVersionLast="46" xr6:coauthVersionMax="46" xr10:uidLastSave="{00000000-0000-0000-0000-000000000000}"/>
  <bookViews>
    <workbookView xWindow="0" yWindow="460" windowWidth="38400" windowHeight="23540" activeTab="1" xr2:uid="{A299D337-5684-394D-A957-3A46518C7947}"/>
  </bookViews>
  <sheets>
    <sheet name="Global parameters" sheetId="7" r:id="rId1"/>
    <sheet name="Species-specific parameters" sheetId="6" r:id="rId2"/>
    <sheet name="pathways and rate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6" l="1"/>
  <c r="C16" i="7" l="1"/>
  <c r="C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tc={72FBB23E-4BBA-F24B-819F-177E1ED5B904}</author>
    <author>tc={C085408C-54DC-774C-9472-6705A7DFC541}</author>
    <author>tc={84FFBA02-481C-6843-9725-CAA9F099F072}</author>
    <author>tc={01233C99-AE2E-F144-B250-3B462BD674F5}</author>
    <author>tc={807CBACF-8D1C-704B-9F21-EA1A61FB0057}</author>
    <author>tc={78C10FA3-162B-9342-A4B1-AD48B70FAB27}</author>
    <author>tc={2F0FA95A-D295-2948-9119-233D249BE66C}</author>
    <author>tc={9B3F274B-6760-1A4A-9A30-D8D539662FA3}</author>
    <author>tc={ED6DC976-B815-FE4A-B18F-D744BF3C453F}</author>
  </authors>
  <commentList>
    <comment ref="B14" authorId="0" shapeId="0" xr:uid="{72FBB23E-4BBA-F24B-819F-177E1ED5B904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Movement of Monochamus
on timber pallets and packing
arriving at approved
arrangements and remaining
after deconsolidation.</t>
      </text>
    </comment>
    <comment ref="B15" authorId="1" shapeId="0" xr:uid="{C085408C-54DC-774C-9472-6705A7DFC541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Movement of Monochamus
on packing and hitchhiking on
general commercial goods
arriving at points of sale.</t>
      </text>
    </comment>
    <comment ref="B16" authorId="2" shapeId="0" xr:uid="{84FFBA02-481C-6843-9725-CAA9F099F072}">
      <text>
        <t>[Threaded comment]
Your version of Excel allows you to read this threaded comment; however, any edits to it will get removed if the file is opened in a newer version of Excel. Learn more: https://go.microsoft.com/fwlink/?linkid=870924
Comment:
    Timber packing and furniture
and wooden objects arriving
in residences with live beetles
of any life stage.</t>
      </text>
    </comment>
    <comment ref="B17" authorId="3" shapeId="0" xr:uid="{01233C99-AE2E-F144-B250-3B462BD6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Movement in plywood or
other timber for building.</t>
      </text>
    </comment>
    <comment ref="B18" authorId="4" shapeId="0" xr:uid="{807CBACF-8D1C-704B-9F21-EA1A61FB0057}">
      <text>
        <t>[Threaded comment]
Your version of Excel allows you to read this threaded comment; however, any edits to it will get removed if the file is opened in a newer version of Excel. Learn more: https://go.microsoft.com/fwlink/?linkid=870924
Comment:
    Undeclared cuttings
intended for propagation</t>
      </text>
    </comment>
    <comment ref="C24" authorId="5" shapeId="0" xr:uid="{78C10FA3-162B-9342-A4B1-AD48B70FAB27}">
      <text>
        <t>[Threaded comment]
Your version of Excel allows you to read this threaded comment; however, any edits to it will get removed if the file is opened in a newer version of Excel. Learn more: https://go.microsoft.com/fwlink/?linkid=870924
Comment:
    psyllids</t>
      </text>
    </comment>
    <comment ref="C25" authorId="6" shapeId="0" xr:uid="{2F0FA95A-D295-2948-9119-233D249BE66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disease</t>
      </text>
    </comment>
    <comment ref="C26" authorId="7" shapeId="0" xr:uid="{9B3F274B-6760-1A4A-9A30-D8D539662FA3}">
      <text>
        <t>[Threaded comment]
Your version of Excel allows you to read this threaded comment; however, any edits to it will get removed if the file is opened in a newer version of Excel. Learn more: https://go.microsoft.com/fwlink/?linkid=870924
Comment:
    psyllids</t>
      </text>
    </comment>
    <comment ref="B31" authorId="8" shapeId="0" xr:uid="{ED6DC976-B815-FE4A-B18F-D744BF3C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containers, machinery, commercial goods, timber</t>
      </text>
    </comment>
  </commentList>
</comments>
</file>

<file path=xl/sharedStrings.xml><?xml version="1.0" encoding="utf-8"?>
<sst xmlns="http://schemas.openxmlformats.org/spreadsheetml/2006/main" count="270" uniqueCount="158">
  <si>
    <t>Asian Gypsy Moth</t>
  </si>
  <si>
    <t>Bee Mites</t>
  </si>
  <si>
    <t>BMSB</t>
  </si>
  <si>
    <t>Fruit Fly</t>
  </si>
  <si>
    <t>Khapra Beetle</t>
  </si>
  <si>
    <t>Sawyer Beetle</t>
  </si>
  <si>
    <t>Species</t>
  </si>
  <si>
    <t>Notes</t>
  </si>
  <si>
    <t>Pathways</t>
  </si>
  <si>
    <t>Pathway</t>
  </si>
  <si>
    <t>EventRate</t>
  </si>
  <si>
    <t>EstablishmentRate</t>
  </si>
  <si>
    <t>AGM</t>
  </si>
  <si>
    <t>vessels (ballooning)</t>
  </si>
  <si>
    <t>containers</t>
  </si>
  <si>
    <t>0.05, 0.275, 0.5</t>
  </si>
  <si>
    <t>0.01, 0.055, 0.1</t>
  </si>
  <si>
    <t>0.1, 0.55, 1</t>
  </si>
  <si>
    <t>0.001, 0.0055, 0.01</t>
  </si>
  <si>
    <t>0.005, 0.0275, 0.05</t>
  </si>
  <si>
    <t>0.002, 0.011, 0.02</t>
  </si>
  <si>
    <t>Canker</t>
  </si>
  <si>
    <t>goods &amp; machinery</t>
  </si>
  <si>
    <t>passengers (tourists, residents) and mail</t>
  </si>
  <si>
    <t>20, 110, 200</t>
  </si>
  <si>
    <t>node includes nurseries</t>
  </si>
  <si>
    <t>0.5, 2.75, 5</t>
  </si>
  <si>
    <t>passengers (tourists, residents)</t>
  </si>
  <si>
    <t>torres</t>
  </si>
  <si>
    <t>0.00001, 0.000055, 0.0001</t>
  </si>
  <si>
    <t>0.1, 0.3, 0.5</t>
  </si>
  <si>
    <t>0.2, 0.5, 0.8</t>
  </si>
  <si>
    <t>number of dissemination events are interpreted as number of days per year when the daily arrivals have a mean of 50% establishment</t>
  </si>
  <si>
    <t>commercial fruit imports</t>
  </si>
  <si>
    <t>10, 55, 100</t>
  </si>
  <si>
    <t>1, 5.5, 10</t>
  </si>
  <si>
    <t>5, 27.5, 50</t>
  </si>
  <si>
    <t>0.1, 0.5, 0.9</t>
  </si>
  <si>
    <t>as above</t>
  </si>
  <si>
    <t>torres (natural spread)</t>
  </si>
  <si>
    <t>timber pathway 1</t>
  </si>
  <si>
    <t>timber pathway 2</t>
  </si>
  <si>
    <t>timber pathway 4</t>
  </si>
  <si>
    <t>timber pathway 3</t>
  </si>
  <si>
    <t>2, 11, 20</t>
  </si>
  <si>
    <t>0.0001, 0.00055, 0.001</t>
  </si>
  <si>
    <t>0.0005, 0.00275, 0.005</t>
  </si>
  <si>
    <t>Xylella</t>
  </si>
  <si>
    <t>passengers (residents only?) and mail</t>
  </si>
  <si>
    <t>imported nursery material</t>
  </si>
  <si>
    <t>produce</t>
  </si>
  <si>
    <t>aircraft cargo holds/cabins</t>
  </si>
  <si>
    <t>vessels (cruise ships)</t>
  </si>
  <si>
    <t>0.02, 0.11, 0.2</t>
  </si>
  <si>
    <t>HLB</t>
  </si>
  <si>
    <t>aircraft, air cans, defence</t>
  </si>
  <si>
    <t>0.03, 0.165, 0.3</t>
  </si>
  <si>
    <t>vessels</t>
  </si>
  <si>
    <t>containers and machinery</t>
  </si>
  <si>
    <t>cut flowers and produce</t>
  </si>
  <si>
    <t>0.04, 0.22, 0.4</t>
  </si>
  <si>
    <t>Include abiotic weight?</t>
  </si>
  <si>
    <t>Include NDVI?</t>
  </si>
  <si>
    <t>Include NVIS?</t>
  </si>
  <si>
    <t>CLUM classes</t>
  </si>
  <si>
    <t>NVIS classes</t>
  </si>
  <si>
    <t>GBIF species name(s)</t>
  </si>
  <si>
    <t>GBIF min year</t>
  </si>
  <si>
    <t>Occurrence path</t>
  </si>
  <si>
    <t>Infected countries</t>
  </si>
  <si>
    <t>Climate suitability path</t>
  </si>
  <si>
    <t>Exclude BIOCLIM vars</t>
  </si>
  <si>
    <t>Distance penalty (ports)</t>
  </si>
  <si>
    <t>Aggregated res</t>
  </si>
  <si>
    <t>machinery</t>
  </si>
  <si>
    <t>8, 44, 80</t>
  </si>
  <si>
    <t>Query this: should it be nurserystock pathway? "Disease on citrus budwood through passenger and mail pathways"</t>
  </si>
  <si>
    <t>Treat as containers?</t>
  </si>
  <si>
    <t>food</t>
  </si>
  <si>
    <t>containers thave previously held grain or been exposed to grain</t>
  </si>
  <si>
    <t>goods</t>
  </si>
  <si>
    <t>combine with food?</t>
  </si>
  <si>
    <t>can't map to our pathways</t>
  </si>
  <si>
    <t>can we distinguish these from container vessels?</t>
  </si>
  <si>
    <t>GLOBAL VARIABLES</t>
  </si>
  <si>
    <t>Variable</t>
  </si>
  <si>
    <t>Used for</t>
  </si>
  <si>
    <t>Value</t>
  </si>
  <si>
    <t>Make interactive maps?</t>
  </si>
  <si>
    <t>Specifies whether interactive maps should be produced</t>
  </si>
  <si>
    <t>CLUM raster path</t>
  </si>
  <si>
    <t>Defining distribution of host land use</t>
  </si>
  <si>
    <t>risk_layers/biotic/raw_data/ACLUM/clum_50m1218m.tif</t>
  </si>
  <si>
    <t>NVIS raster path</t>
  </si>
  <si>
    <t>Defining distribution of vegetation classes in which the pest might establish</t>
  </si>
  <si>
    <t>risk_layers/biotic/raw_data/NVIS_5.1/aus5_1e_mvs</t>
  </si>
  <si>
    <t>NDVI raster path</t>
  </si>
  <si>
    <t>Optional component of habitat</t>
  </si>
  <si>
    <t>risk_layers/biotic/raw_data/NDVI/NDVI_Oct18_Mar19.grid</t>
  </si>
  <si>
    <t xml:space="preserve">Postcode shapefile path </t>
  </si>
  <si>
    <r>
      <t>Defines container weights (c</t>
    </r>
    <r>
      <rPr>
        <i/>
        <sz val="12"/>
        <color theme="1"/>
        <rFont val="Calibri"/>
        <family val="2"/>
        <scheme val="minor"/>
      </rPr>
      <t>ontainers</t>
    </r>
    <r>
      <rPr>
        <sz val="12"/>
        <color theme="1"/>
        <rFont val="Calibri"/>
        <family val="2"/>
        <scheme val="minor"/>
      </rPr>
      <t xml:space="preserve"> pathway)</t>
    </r>
  </si>
  <si>
    <t>risk_layers/pathway/raw_data/Containers/postal_areas/POA_2011_AUST.shp</t>
  </si>
  <si>
    <t>Containers data path</t>
  </si>
  <si>
    <t>risk_layers/pathway/raw_data/Containers/containers_bypostcode.xls</t>
  </si>
  <si>
    <t>Marine ports data path</t>
  </si>
  <si>
    <r>
      <t>Defines port weights (</t>
    </r>
    <r>
      <rPr>
        <i/>
        <sz val="12"/>
        <color theme="1"/>
        <rFont val="Calibri"/>
        <family val="2"/>
        <scheme val="minor"/>
      </rPr>
      <t>vessels</t>
    </r>
    <r>
      <rPr>
        <sz val="12"/>
        <color theme="1"/>
        <rFont val="Calibri"/>
        <family val="2"/>
        <scheme val="minor"/>
      </rPr>
      <t xml:space="preserve"> pathway)</t>
    </r>
  </si>
  <si>
    <t>risk_layers/pathway/raw_data/Ports/ports.csv</t>
  </si>
  <si>
    <t>Fertiliser data path</t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</si>
  <si>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pathway)</t>
    </r>
  </si>
  <si>
    <t>risk_layers/pathway/raw_data/Fertiliser/fertiliser2016_17.csv</t>
  </si>
  <si>
    <t>NRM shapefile path</t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</si>
  <si>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</t>
    </r>
    <r>
      <rPr>
        <i/>
        <sz val="12"/>
        <color theme="1"/>
        <rFont val="Calibri"/>
        <family val="2"/>
        <scheme val="minor"/>
      </rPr>
      <t>)</t>
    </r>
  </si>
  <si>
    <t>risk_layers/pathway/raw_data/Fertiliser/nrm_regions/NRMR_2016_AUST.shp</t>
  </si>
  <si>
    <t>Airport distance penalty (tourists)</t>
  </si>
  <si>
    <r>
      <t>Defines decrease in density of international tourists with distance from international airports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</si>
  <si>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t>Airport distance penalty (Torres)</t>
  </si>
  <si>
    <r>
      <t>Defines decrease in density of passengers arriving from Torres Strait Islands with distance from Cairns airport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</si>
  <si>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t>lump with 3 and 4 (map to foods = goods)</t>
  </si>
  <si>
    <t>110-117, 120-125, 130-134, 210, 220-222, 310-314, 332, 341, 343, 345, 346, 410-414, 432, 441, 443, 445, 446, 541-543</t>
  </si>
  <si>
    <t>1-11, 13, 14, 16, 18-25, 27-29, 45, 47, 48, 51-56, 59-62, 65-69, 79, 80, 90, 91, 96-99</t>
  </si>
  <si>
    <t>GBIF username</t>
  </si>
  <si>
    <t>GBIF password</t>
  </si>
  <si>
    <t>Username for authenticated GBIF downloads. This is optional, but is more efficient for large queries.</t>
  </si>
  <si>
    <t>Password for authenticated GBIF downloads. This is optional, but is more efficient for large queries.</t>
  </si>
  <si>
    <t>Lymantria dispar japonica, Lymantria dispar</t>
  </si>
  <si>
    <t>Species group</t>
  </si>
  <si>
    <t>vessels, containers, machinery, goods</t>
  </si>
  <si>
    <t>risk_layers/abiotic/occurrences/gypsy_moth/cabi_Lymantria_dispar_14Dec2020.csv</t>
  </si>
  <si>
    <t>Basemap mode</t>
  </si>
  <si>
    <t>Define whether maps should use OpenStreetMap ("osm") or polygon ("boundaries") basemaps.</t>
  </si>
  <si>
    <t>osm</t>
  </si>
  <si>
    <t>Tourist leakage</t>
  </si>
  <si>
    <t>Tourist establishment</t>
  </si>
  <si>
    <t>Returning resident leakage</t>
  </si>
  <si>
    <t>Torres passenger leakage</t>
  </si>
  <si>
    <t>Torres establishment</t>
  </si>
  <si>
    <t>Mail leakage</t>
  </si>
  <si>
    <t>Mail establishment</t>
  </si>
  <si>
    <t>Vessels leakage</t>
  </si>
  <si>
    <t>Vessels establishment</t>
  </si>
  <si>
    <t>Fertiliser leakage</t>
  </si>
  <si>
    <t>Fertiliser establishment</t>
  </si>
  <si>
    <t>Machinery leakage</t>
  </si>
  <si>
    <t>Machinery establishment</t>
  </si>
  <si>
    <t>Containers leakage</t>
  </si>
  <si>
    <t>Containers establishment</t>
  </si>
  <si>
    <t>Nurserystock leakage</t>
  </si>
  <si>
    <t>Nurserystock establishment</t>
  </si>
  <si>
    <t>Food leakage</t>
  </si>
  <si>
    <t>Food establishment</t>
  </si>
  <si>
    <t>Goods establishment</t>
  </si>
  <si>
    <t>Returning resident establishment</t>
  </si>
  <si>
    <t>0.05,0.5</t>
  </si>
  <si>
    <t>0.01,0.1</t>
  </si>
  <si>
    <t>0.005,0.05</t>
  </si>
  <si>
    <t>0.002,0.02</t>
  </si>
  <si>
    <t>0.1,1</t>
  </si>
  <si>
    <t>Goods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</si>
</sst>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vertical="top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horizontal="center" vertical="center" wrapText="1"/>
      <protection locked="0"/>
    </xf>
    <xf numFmtId="1" fontId="0" fillId="0" borderId="6" xfId="0" applyNumberFormat="1" applyBorder="1" applyAlignment="1" applyProtection="1">
      <alignment horizontal="center" vertical="center" wrapText="1"/>
      <protection locked="0"/>
    </xf>
    <xf numFmtId="164" fontId="0" fillId="0" borderId="6" xfId="0" applyNumberFormat="1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0" fillId="2" borderId="6" xfId="0" applyNumberFormat="1" applyFill="1" applyBorder="1" applyAlignment="1" applyProtection="1">
      <alignment horizontal="left" vertical="center" wrapText="1" inden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0" fillId="0" borderId="0" xfId="0" applyProtection="1">
      <protection locked="0"/>
    </xf>
    <xf numFmtId="49" fontId="1" fillId="4" borderId="13" xfId="0" applyNumberFormat="1" applyFont="1" applyFill="1" applyBorder="1" applyAlignment="1">
      <alignment horizontal="right" vertical="center" wrapText="1" inden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right" vertical="center" wrapText="1" indent="1"/>
    </xf>
    <xf numFmtId="49" fontId="0" fillId="3" borderId="17" xfId="0" applyNumberFormat="1" applyFill="1" applyBorder="1" applyAlignment="1">
      <alignment horizontal="center" vertical="center" wrapText="1"/>
    </xf>
    <xf numFmtId="0" fontId="0" fillId="5" borderId="18" xfId="0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>
      <alignment horizontal="right" vertical="center" wrapText="1" indent="1"/>
    </xf>
    <xf numFmtId="0" fontId="0" fillId="3" borderId="20" xfId="0" applyFill="1" applyBorder="1" applyAlignment="1">
      <alignment horizontal="center" vertical="center" wrapText="1"/>
    </xf>
    <xf numFmtId="0" fontId="0" fillId="5" borderId="21" xfId="0" applyFill="1" applyBorder="1" applyAlignment="1" applyProtection="1">
      <alignment horizontal="center" vertical="center" wrapText="1"/>
      <protection locked="0"/>
    </xf>
    <xf numFmtId="0" fontId="0" fillId="5" borderId="2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49" fontId="1" fillId="3" borderId="22" xfId="0" applyNumberFormat="1" applyFont="1" applyFill="1" applyBorder="1" applyAlignment="1">
      <alignment horizontal="right" vertical="center" wrapText="1" indent="1"/>
    </xf>
    <xf numFmtId="49" fontId="0" fillId="3" borderId="9" xfId="0" applyNumberFormat="1" applyFill="1" applyBorder="1" applyAlignment="1">
      <alignment horizontal="center" vertical="center" wrapText="1"/>
    </xf>
    <xf numFmtId="0" fontId="0" fillId="5" borderId="23" xfId="0" applyFill="1" applyBorder="1" applyAlignment="1" applyProtection="1">
      <alignment horizontal="center" vertical="center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24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 applyProtection="1">
      <alignment horizontal="center" vertical="center" wrapText="1"/>
      <protection locked="0"/>
    </xf>
    <xf numFmtId="164" fontId="0" fillId="0" borderId="25" xfId="0" applyNumberFormat="1" applyBorder="1" applyAlignment="1" applyProtection="1">
      <alignment horizontal="center" vertical="center" wrapText="1"/>
      <protection locked="0"/>
    </xf>
    <xf numFmtId="1" fontId="0" fillId="0" borderId="8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7E6E6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0E7F0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Baumgartner" id="{FA70A01E-4BFB-914D-B201-A3FFB558879F}" userId="S::john.baumgartner@unimelb.edu.au::64e08097-c003-4539-ab7e-80504fe98ad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0-10-09T00:15:04.70" personId="{FA70A01E-4BFB-914D-B201-A3FFB558879F}" id="{72FBB23E-4BBA-F24B-819F-177E1ED5B904}">
    <text>Movement of Monochamus
on timber pallets and packing
arriving at approved
arrangements and remaining
after deconsolidation.</text>
  </threadedComment>
  <threadedComment ref="B15" dT="2020-10-09T00:14:53.89" personId="{FA70A01E-4BFB-914D-B201-A3FFB558879F}" id="{C085408C-54DC-774C-9472-6705A7DFC541}">
    <text>Movement of Monochamus
on packing and hitchhiking on
general commercial goods
arriving at points of sale.</text>
  </threadedComment>
  <threadedComment ref="B16" dT="2020-10-09T00:16:54.94" personId="{FA70A01E-4BFB-914D-B201-A3FFB558879F}" id="{84FFBA02-481C-6843-9725-CAA9F099F072}">
    <text>Timber packing and furniture
and wooden objects arriving
in residences with live beetles
of any life stage.</text>
  </threadedComment>
  <threadedComment ref="B17" dT="2020-10-09T00:17:01.36" personId="{FA70A01E-4BFB-914D-B201-A3FFB558879F}" id="{01233C99-AE2E-F144-B250-3B462BD674F5}">
    <text>Movement in plywood or
other timber for building.</text>
  </threadedComment>
  <threadedComment ref="B18" dT="2020-10-09T00:32:51.58" personId="{FA70A01E-4BFB-914D-B201-A3FFB558879F}" id="{807CBACF-8D1C-704B-9F21-EA1A61FB0057}">
    <text>Undeclared cuttings
intended for propagation</text>
  </threadedComment>
  <threadedComment ref="C24" dT="2020-10-09T01:45:29.57" personId="{FA70A01E-4BFB-914D-B201-A3FFB558879F}" id="{78C10FA3-162B-9342-A4B1-AD48B70FAB27}">
    <text>psyllids</text>
  </threadedComment>
  <threadedComment ref="C25" dT="2020-10-09T01:45:51.00" personId="{FA70A01E-4BFB-914D-B201-A3FFB558879F}" id="{2F0FA95A-D295-2948-9119-233D249BE66C}">
    <text>disease</text>
  </threadedComment>
  <threadedComment ref="C26" dT="2020-10-09T01:46:24.90" personId="{FA70A01E-4BFB-914D-B201-A3FFB558879F}" id="{9B3F274B-6760-1A4A-9A30-D8D539662FA3}">
    <text>psyllids</text>
  </threadedComment>
  <threadedComment ref="B31" dT="2020-10-09T02:07:53.49" personId="{FA70A01E-4BFB-914D-B201-A3FFB558879F}" id="{ED6DC976-B815-FE4A-B18F-D744BF3C453F}">
    <text>containers, machinery, commercial goods, timber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99D3-8DA3-8747-86C0-5C7DD6918E18}">
  <dimension ref="A1:C16"/>
  <sheetViews>
    <sheetView workbookViewId="0"/>
  </sheetViews>
  <sheetFormatPr baseColWidth="10" defaultRowHeight="16" x14ac:dyDescent="0.2"/>
  <cols>
    <col min="1" max="1" width="34" style="34" customWidth="1"/>
    <col min="2" max="2" width="33.83203125" style="45" customWidth="1"/>
    <col min="3" max="3" width="41.5" style="34" customWidth="1"/>
    <col min="4" max="4" width="12.1640625" style="34" bestFit="1" customWidth="1"/>
    <col min="5" max="16384" width="10.83203125" style="34"/>
  </cols>
  <sheetData>
    <row r="1" spans="1:3" ht="27" customHeight="1" x14ac:dyDescent="0.2">
      <c r="A1" s="31" t="s">
        <v>84</v>
      </c>
      <c r="B1" s="32"/>
      <c r="C1" s="33"/>
    </row>
    <row r="2" spans="1:3" ht="18" thickBot="1" x14ac:dyDescent="0.25">
      <c r="A2" s="35" t="s">
        <v>85</v>
      </c>
      <c r="B2" s="36" t="s">
        <v>86</v>
      </c>
      <c r="C2" s="37" t="s">
        <v>87</v>
      </c>
    </row>
    <row r="3" spans="1:3" ht="34" x14ac:dyDescent="0.2">
      <c r="A3" s="38" t="s">
        <v>88</v>
      </c>
      <c r="B3" s="39" t="s">
        <v>89</v>
      </c>
      <c r="C3" s="40" t="b">
        <v>1</v>
      </c>
    </row>
    <row r="4" spans="1:3" ht="51" x14ac:dyDescent="0.2">
      <c r="A4" s="46" t="s">
        <v>120</v>
      </c>
      <c r="B4" s="47" t="s">
        <v>122</v>
      </c>
      <c r="C4" s="48"/>
    </row>
    <row r="5" spans="1:3" ht="51" x14ac:dyDescent="0.2">
      <c r="A5" s="46" t="s">
        <v>121</v>
      </c>
      <c r="B5" s="47" t="s">
        <v>123</v>
      </c>
      <c r="C5" s="48"/>
    </row>
    <row r="6" spans="1:3" ht="51" x14ac:dyDescent="0.2">
      <c r="A6" s="46" t="s">
        <v>128</v>
      </c>
      <c r="B6" s="47" t="s">
        <v>129</v>
      </c>
      <c r="C6" s="48" t="s">
        <v>130</v>
      </c>
    </row>
    <row r="7" spans="1:3" ht="34" x14ac:dyDescent="0.2">
      <c r="A7" s="41" t="s">
        <v>90</v>
      </c>
      <c r="B7" s="42" t="s">
        <v>91</v>
      </c>
      <c r="C7" s="43" t="s">
        <v>92</v>
      </c>
    </row>
    <row r="8" spans="1:3" ht="51" x14ac:dyDescent="0.2">
      <c r="A8" s="41" t="s">
        <v>93</v>
      </c>
      <c r="B8" s="42" t="s">
        <v>94</v>
      </c>
      <c r="C8" s="43" t="s">
        <v>95</v>
      </c>
    </row>
    <row r="9" spans="1:3" ht="34" x14ac:dyDescent="0.2">
      <c r="A9" s="41" t="s">
        <v>96</v>
      </c>
      <c r="B9" s="42" t="s">
        <v>97</v>
      </c>
      <c r="C9" s="43" t="s">
        <v>98</v>
      </c>
    </row>
    <row r="10" spans="1:3" ht="34" x14ac:dyDescent="0.2">
      <c r="A10" s="41" t="s">
        <v>99</v>
      </c>
      <c r="B10" s="42" t="s">
        <v>100</v>
      </c>
      <c r="C10" s="43" t="s">
        <v>101</v>
      </c>
    </row>
    <row r="11" spans="1:3" ht="34" x14ac:dyDescent="0.2">
      <c r="A11" s="41" t="s">
        <v>102</v>
      </c>
      <c r="B11" s="42" t="s">
        <v>100</v>
      </c>
      <c r="C11" s="43" t="s">
        <v>103</v>
      </c>
    </row>
    <row r="12" spans="1:3" ht="34" x14ac:dyDescent="0.2">
      <c r="A12" s="41" t="s">
        <v>104</v>
      </c>
      <c r="B12" s="42" t="s">
        <v>105</v>
      </c>
      <c r="C12" s="43" t="s">
        <v>106</v>
      </c>
    </row>
    <row r="13" spans="1:3" ht="34" x14ac:dyDescent="0.2">
      <c r="A13" s="41" t="s">
        <v>107</v>
      </c>
      <c r="B13" s="42" t="s">
        <v>108</v>
      </c>
      <c r="C13" s="43" t="s">
        <v>109</v>
      </c>
    </row>
    <row r="14" spans="1:3" ht="34" x14ac:dyDescent="0.2">
      <c r="A14" s="41" t="s">
        <v>110</v>
      </c>
      <c r="B14" s="42" t="s">
        <v>111</v>
      </c>
      <c r="C14" s="43" t="s">
        <v>112</v>
      </c>
    </row>
    <row r="15" spans="1:3" ht="68" x14ac:dyDescent="0.2">
      <c r="A15" s="41" t="s">
        <v>113</v>
      </c>
      <c r="B15" s="42" t="s">
        <v>114</v>
      </c>
      <c r="C15" s="44">
        <f>LN(0.5)/200</f>
        <v>-3.4657359027997266E-3</v>
      </c>
    </row>
    <row r="16" spans="1:3" ht="68" x14ac:dyDescent="0.2">
      <c r="A16" s="41" t="s">
        <v>115</v>
      </c>
      <c r="B16" s="42" t="s">
        <v>116</v>
      </c>
      <c r="C16" s="44">
        <f>LN(0.5)/10</f>
        <v>-6.9314718055994526E-2</v>
      </c>
    </row>
  </sheetData>
  <sheetProtection sheet="1" objects="1" scenarios="1"/>
  <conditionalFormatting sqref="C7">
    <cfRule type="containsBlanks" dxfId="48" priority="13">
      <formula>LEN(TRIM(C7))=0</formula>
    </cfRule>
  </conditionalFormatting>
  <conditionalFormatting sqref="C3">
    <cfRule type="containsBlanks" dxfId="47" priority="12">
      <formula>LEN(TRIM(C3))=0</formula>
    </cfRule>
  </conditionalFormatting>
  <conditionalFormatting sqref="C9">
    <cfRule type="expression" dxfId="46" priority="11">
      <formula>ISBLANK($C$9)</formula>
    </cfRule>
  </conditionalFormatting>
  <conditionalFormatting sqref="C13">
    <cfRule type="expression" dxfId="45" priority="8">
      <formula>ISBLANK($C$13)</formula>
    </cfRule>
  </conditionalFormatting>
  <conditionalFormatting sqref="C14">
    <cfRule type="expression" dxfId="44" priority="7">
      <formula>ISBLANK($C$14)</formula>
    </cfRule>
  </conditionalFormatting>
  <conditionalFormatting sqref="C12">
    <cfRule type="expression" dxfId="43" priority="9">
      <formula>ISBLANK($C$12)</formula>
    </cfRule>
  </conditionalFormatting>
  <conditionalFormatting sqref="C8">
    <cfRule type="expression" dxfId="42" priority="6">
      <formula>ISBLANK($C$8)</formula>
    </cfRule>
  </conditionalFormatting>
  <conditionalFormatting sqref="C11">
    <cfRule type="expression" dxfId="41" priority="10">
      <formula>ISBLANK($C$11)</formula>
    </cfRule>
  </conditionalFormatting>
  <conditionalFormatting sqref="C10">
    <cfRule type="expression" dxfId="40" priority="5">
      <formula>ISBLANK($C$10)</formula>
    </cfRule>
  </conditionalFormatting>
  <conditionalFormatting sqref="C5:C6">
    <cfRule type="expression" dxfId="39" priority="2">
      <formula>AND(NOT(ISBLANK($C$4)), ISBLANK($C$5))</formula>
    </cfRule>
  </conditionalFormatting>
  <conditionalFormatting sqref="C4">
    <cfRule type="expression" dxfId="38" priority="1">
      <formula>AND(NOT(ISBLANK($C$5)), ISBLANK($C$4))</formula>
    </cfRule>
  </conditionalFormatting>
  <dataValidations count="19">
    <dataValidation allowBlank="1" showInputMessage="1" showErrorMessage="1" promptTitle="Path to container data" prompt="File path (absolute or relative to the R working directory) to the dataset giving the distribution of containers by postcode." sqref="A11:C11" xr:uid="{14B6D594-9A26-CA42-812B-5C5A86722895}"/>
    <dataValidation allowBlank="1" showInputMessage="1" showErrorMessage="1" promptTitle="Path to NRM shapefile" prompt="File path (absolute or relative to the R working directory) to a polygon shapefile of NRMs (natural resource management areas)." sqref="A14:C14" xr:uid="{8F72518D-BAB7-9142-9736-2536EA27E145}"/>
    <dataValidation allowBlank="1" showInputMessage="1" showErrorMessage="1" promptTitle="Path to fertiliser data" prompt="File path (absolute or relative to the R working directory) to a csv containing information about fertiliser usage by NRM." sqref="A13:C13" xr:uid="{A4241D2D-0D39-E743-B011-0CB2B9A37836}"/>
    <dataValidation allowBlank="1" showInputMessage="1" showErrorMessage="1" promptTitle="Path to marine ports data" prompt="File path (absolute or relative to the R working directory) to a csv containing location information for marine ports." sqref="A12:C12" xr:uid="{44AA65A2-6ACD-0941-B62C-2049F5C7A6C8}"/>
    <dataValidation allowBlank="1" showInputMessage="1" showErrorMessage="1" promptTitle="Path to postal areas shapefile" prompt="File path (absolute or relative to the R working directory) to the postal areas shapefile (e.g. the path to POA_2011_AUST.shp)." sqref="A10:C10" xr:uid="{67EF961C-1766-7A4E-B6D7-223B91566EBE}"/>
    <dataValidation allowBlank="1" showInputMessage="1" showErrorMessage="1" promptTitle="Distance penalty (Torres)" prompt="Parameter controlling the distribution of Torres Strait passengers around Cairns airport._x000a__x000a_DEFAULT: LN(0.5)/10 (50% of passengers within 10km of Cairns airport)" sqref="A16:B16" xr:uid="{5FF41043-A82A-944B-945D-E8F2E51EF83B}"/>
    <dataValidation allowBlank="1" showInputMessage="1" showErrorMessage="1" promptTitle="Distance penalty (tourists)" prompt="Parameter controlling the distribution of international tourists passengers around international airport._x000a__x000a_DEFAULT: LN(0.5)/200 (50% of passengers within 200km of airport)" sqref="A15:B15" xr:uid="{33870E04-A8E1-8C4D-9B03-82E0D0B98A9C}"/>
    <dataValidation allowBlank="1" showInputMessage="1" showErrorMessage="1" promptTitle="Path to NDVI raster" prompt="File path (absolute or relative to the R working directory) to the NDVI raster dataset. " sqref="A9:C9 C8" xr:uid="{30D6C85A-9048-7A40-93FE-19DD2761C260}"/>
    <dataValidation allowBlank="1" showInputMessage="1" showErrorMessage="1" promptTitle="Path to CLUM land use raster" prompt="File path (absolute or relative to the R working directory) to the CLUM land use raster dataset. " sqref="A7:B8 C7" xr:uid="{16AA945C-95BC-C34D-8453-8B015EFC9A02}"/>
    <dataValidation allowBlank="1" showInputMessage="1" showErrorMessage="1" promptTitle="Make interactive maps?" prompt="Should interactive (html) establishment likelihood maps be produced?" sqref="A3:B3" xr:uid="{AB6F6BFD-04DD-1F47-AB62-6109D668317E}"/>
    <dataValidation type="list" showInputMessage="1" showErrorMessage="1" errorTitle="Invalid response" error="Must be TRUE or FALSE." promptTitle="Make interactive maps?" prompt="Should interactive (html) establishment likelihood maps be produced?" sqref="C3" xr:uid="{14FD865C-56F7-6B42-A0EE-46BC6C1853BC}">
      <formula1>"TRUE,FALSE"</formula1>
    </dataValidation>
    <dataValidation type="decimal" operator="lessThan" allowBlank="1" showInputMessage="1" showErrorMessage="1" errorTitle="Invalid airport distance penalty" error="Must be a number less than 0." promptTitle="Distance penalty (tourists)" prompt="Parameter controlling the distribution of international tourists passengers around international airport._x000a__x000a_DEFAULT: LN(0.5)/200 (50% of passengers within 200km of airport)" sqref="C15" xr:uid="{8B7AF34B-747D-A54C-B7BD-111268DFB3AA}">
      <formula1>0</formula1>
    </dataValidation>
    <dataValidation type="decimal" operator="lessThan" allowBlank="1" showInputMessage="1" showErrorMessage="1" errorTitle="Invalid airport distance penalty" error="Must be a number less than 0." promptTitle="Distance penalty (Torres)" prompt="Parameter controlling the distribution of Torres Strait passengers around Cairns airport._x000a__x000a_DEFAULT: LN(0.5)/10 (50% of passengers within 10km of Cairns airport)" sqref="C16" xr:uid="{74A9AB0E-B263-C746-9077-ED0626B99833}">
      <formula1>0</formula1>
    </dataValidation>
    <dataValidation showInputMessage="1" errorTitle="Invalid response" error="Must be TRUE or FALSE." promptTitle="GBIF password" prompt="GBIF password for querying the GBIF API in &quot;download&quot; mode. Go to https://www.gbif.org/ to register. Leave this blank to use GBIF's &quot;search&quot; mode." sqref="C5" xr:uid="{B0433237-8341-1A41-BC52-20A6B784A23C}"/>
    <dataValidation allowBlank="1" showInputMessage="1" showErrorMessage="1" promptTitle="Basemap mode" prompt="Type of basemap to use for static maps. Either &quot;osm&quot; (OpenStreetMap) or &quot;boundaries&quot; (polygons)." sqref="A6:B6" xr:uid="{08117AE8-D292-1842-9E84-80BB8B707392}"/>
    <dataValidation allowBlank="1" showInputMessage="1" showErrorMessage="1" promptTitle="GBIF password" prompt="GBIF password for querying the GBIF API in &quot;download&quot; mode. Go to https://www.gbif.org/ to register. Leave this blank to use GBIF's &quot;search&quot; mode." sqref="A5:B5" xr:uid="{AF8327F7-6AB4-254D-A562-85A05BFD02CC}"/>
    <dataValidation allowBlank="1" showInputMessage="1" showErrorMessage="1" promptTitle="GBIF username" prompt="GBIF username for querying the GBIF API in &quot;download&quot; mode. Go to https://www.gbif.org/ to register. Leave this blank to use GBIF's &quot;search&quot; mode." sqref="A4:B4" xr:uid="{5C32543D-BB85-AC49-99C0-4C6C3B4358FA}"/>
    <dataValidation type="list" showInputMessage="1" showErrorMessage="1" errorTitle="Invalid response" error="Must be boundaries or osm (i.e., OpenStreetMap)" promptTitle="Basemap mode" prompt="Type of basemap to use for static maps. Either &quot;osm&quot; (OpenStreetMap) or &quot;boundaries&quot; (polygons)." sqref="C6" xr:uid="{3CC3A8BE-AB30-1148-A192-70DE8AE49742}">
      <formula1>"boundaries,osm"</formula1>
    </dataValidation>
    <dataValidation showInputMessage="1" promptTitle="GBIF username" prompt="GBIF username for querying the GBIF API in &quot;download&quot; mode. Go to https://www.gbif.org/ to register. Leave this blank to use GBIF's &quot;search&quot; mode." sqref="C4" xr:uid="{D8D76911-8403-2F43-A010-EB7D062AA12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5787-E4E5-9646-9ED0-CA25B0854047}">
  <sheetPr>
    <tabColor theme="7"/>
  </sheetPr>
  <dimension ref="A1:AM2"/>
  <sheetViews>
    <sheetView tabSelected="1" zoomScale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6.5" defaultRowHeight="16" x14ac:dyDescent="0.2"/>
  <cols>
    <col min="1" max="1" width="27.6640625" style="23" customWidth="1"/>
    <col min="2" max="2" width="27.6640625" style="50" customWidth="1"/>
    <col min="3" max="3" width="17.83203125" style="15" customWidth="1"/>
    <col min="4" max="4" width="20.6640625" style="24" customWidth="1"/>
    <col min="5" max="5" width="8.33203125" style="20" customWidth="1"/>
    <col min="6" max="6" width="12.5" style="20" bestFit="1" customWidth="1"/>
    <col min="7" max="7" width="28.6640625" style="15" customWidth="1"/>
    <col min="8" max="8" width="15.6640625" style="19" bestFit="1" customWidth="1"/>
    <col min="9" max="9" width="32.33203125" style="15" customWidth="1"/>
    <col min="10" max="10" width="13.1640625" style="16" bestFit="1" customWidth="1"/>
    <col min="11" max="12" width="16.5" style="19"/>
    <col min="13" max="13" width="21.5" style="20" customWidth="1"/>
    <col min="14" max="14" width="19.5" style="20" customWidth="1"/>
    <col min="15" max="15" width="15.33203125" style="18" customWidth="1"/>
    <col min="16" max="16" width="12" style="17" bestFit="1" customWidth="1"/>
    <col min="17" max="17" width="14" style="17" customWidth="1"/>
    <col min="18" max="18" width="16.1640625" style="17" customWidth="1"/>
    <col min="19" max="19" width="13.33203125" style="17" customWidth="1"/>
    <col min="20" max="20" width="10.6640625" style="17" bestFit="1" customWidth="1"/>
    <col min="21" max="21" width="13.83203125" style="17" customWidth="1"/>
    <col min="22" max="23" width="13.1640625" style="17" customWidth="1"/>
    <col min="24" max="24" width="11.83203125" style="17" bestFit="1" customWidth="1"/>
    <col min="25" max="25" width="13.1640625" style="17" customWidth="1"/>
    <col min="26" max="26" width="12.83203125" style="17" bestFit="1" customWidth="1"/>
    <col min="27" max="27" width="14.5" style="17" customWidth="1"/>
    <col min="28" max="28" width="14.5" style="17" bestFit="1" customWidth="1"/>
    <col min="29" max="29" width="14.5" style="17" customWidth="1"/>
    <col min="30" max="30" width="14.33203125" style="17" bestFit="1" customWidth="1"/>
    <col min="31" max="31" width="14.33203125" style="17" customWidth="1"/>
    <col min="32" max="33" width="16.5" style="17"/>
    <col min="34" max="34" width="12.1640625" style="17" customWidth="1"/>
    <col min="35" max="35" width="14" style="17" customWidth="1"/>
    <col min="36" max="36" width="13.5" style="17" bestFit="1" customWidth="1"/>
    <col min="37" max="37" width="19.5" style="53" bestFit="1" customWidth="1"/>
    <col min="38" max="38" width="14" style="54" bestFit="1" customWidth="1"/>
    <col min="39" max="39" width="16.5" style="21"/>
    <col min="40" max="16384" width="16.5" style="20"/>
  </cols>
  <sheetData>
    <row r="1" spans="1:39" s="9" customFormat="1" ht="52" thickBot="1" x14ac:dyDescent="0.25">
      <c r="A1" s="25" t="s">
        <v>6</v>
      </c>
      <c r="B1" s="25" t="s">
        <v>125</v>
      </c>
      <c r="C1" s="25" t="s">
        <v>8</v>
      </c>
      <c r="D1" s="26" t="s">
        <v>61</v>
      </c>
      <c r="E1" s="26" t="s">
        <v>62</v>
      </c>
      <c r="F1" s="26" t="s">
        <v>63</v>
      </c>
      <c r="G1" s="25" t="s">
        <v>64</v>
      </c>
      <c r="H1" s="25" t="s">
        <v>65</v>
      </c>
      <c r="I1" s="25" t="s">
        <v>66</v>
      </c>
      <c r="J1" s="27" t="s">
        <v>67</v>
      </c>
      <c r="K1" s="25" t="s">
        <v>68</v>
      </c>
      <c r="L1" s="25" t="s">
        <v>69</v>
      </c>
      <c r="M1" s="26" t="s">
        <v>70</v>
      </c>
      <c r="N1" s="26" t="s">
        <v>71</v>
      </c>
      <c r="O1" s="29" t="s">
        <v>72</v>
      </c>
      <c r="P1" s="28" t="s">
        <v>131</v>
      </c>
      <c r="Q1" s="28" t="s">
        <v>132</v>
      </c>
      <c r="R1" s="28" t="s">
        <v>133</v>
      </c>
      <c r="S1" s="28" t="s">
        <v>151</v>
      </c>
      <c r="T1" s="28" t="s">
        <v>134</v>
      </c>
      <c r="U1" s="28" t="s">
        <v>135</v>
      </c>
      <c r="V1" s="28" t="s">
        <v>136</v>
      </c>
      <c r="W1" s="28" t="s">
        <v>137</v>
      </c>
      <c r="X1" s="28" t="s">
        <v>138</v>
      </c>
      <c r="Y1" s="28" t="s">
        <v>139</v>
      </c>
      <c r="Z1" s="28" t="s">
        <v>140</v>
      </c>
      <c r="AA1" s="28" t="s">
        <v>141</v>
      </c>
      <c r="AB1" s="28" t="s">
        <v>142</v>
      </c>
      <c r="AC1" s="28" t="s">
        <v>143</v>
      </c>
      <c r="AD1" s="28" t="s">
        <v>144</v>
      </c>
      <c r="AE1" s="28" t="s">
        <v>145</v>
      </c>
      <c r="AF1" s="28" t="s">
        <v>146</v>
      </c>
      <c r="AG1" s="28" t="s">
        <v>147</v>
      </c>
      <c r="AH1" s="28" t="s">
        <v>148</v>
      </c>
      <c r="AI1" s="28" t="s">
        <v>149</v>
      </c>
      <c r="AJ1" s="28" t="s">
        <v>157</v>
      </c>
      <c r="AK1" s="51" t="s">
        <v>150</v>
      </c>
      <c r="AL1" s="30" t="s">
        <v>73</v>
      </c>
      <c r="AM1" s="8"/>
    </row>
    <row r="2" spans="1:39" s="14" customFormat="1" ht="85" x14ac:dyDescent="0.2">
      <c r="A2" s="22" t="s">
        <v>0</v>
      </c>
      <c r="B2" s="49"/>
      <c r="C2" s="15" t="s">
        <v>126</v>
      </c>
      <c r="D2" s="14" t="b">
        <v>1</v>
      </c>
      <c r="E2" s="11" t="b">
        <v>1</v>
      </c>
      <c r="F2" s="14" t="b">
        <v>1</v>
      </c>
      <c r="G2" s="15" t="s">
        <v>118</v>
      </c>
      <c r="H2" s="15" t="s">
        <v>119</v>
      </c>
      <c r="I2" s="15" t="s">
        <v>124</v>
      </c>
      <c r="J2" s="16">
        <v>1970</v>
      </c>
      <c r="K2" s="15"/>
      <c r="L2" s="10" t="s">
        <v>127</v>
      </c>
      <c r="O2" s="18">
        <f>LN(0.5)/1</f>
        <v>-0.69314718055994529</v>
      </c>
      <c r="P2" s="17"/>
      <c r="Q2" s="17"/>
      <c r="R2" s="17"/>
      <c r="S2" s="17"/>
      <c r="T2" s="17"/>
      <c r="U2" s="17"/>
      <c r="V2" s="17"/>
      <c r="W2" s="52"/>
      <c r="X2" s="55" t="s">
        <v>152</v>
      </c>
      <c r="Y2" s="55" t="s">
        <v>153</v>
      </c>
      <c r="Z2" s="17"/>
      <c r="AA2" s="52"/>
      <c r="AB2" s="55" t="s">
        <v>154</v>
      </c>
      <c r="AC2" s="55" t="s">
        <v>155</v>
      </c>
      <c r="AD2" s="55" t="s">
        <v>156</v>
      </c>
      <c r="AE2" s="55" t="s">
        <v>154</v>
      </c>
      <c r="AF2" s="17"/>
      <c r="AG2" s="17"/>
      <c r="AH2" s="17"/>
      <c r="AI2" s="52"/>
      <c r="AJ2" s="55" t="s">
        <v>154</v>
      </c>
      <c r="AK2" s="55" t="s">
        <v>155</v>
      </c>
      <c r="AL2" s="12">
        <v>5000</v>
      </c>
      <c r="AM2" s="13"/>
    </row>
  </sheetData>
  <sheetProtection sheet="1" objects="1" scenarios="1"/>
  <conditionalFormatting sqref="H2:H1048576">
    <cfRule type="expression" dxfId="37" priority="193">
      <formula>$F2=FALSE</formula>
    </cfRule>
    <cfRule type="expression" dxfId="36" priority="215">
      <formula>ISBLANK($H2)</formula>
    </cfRule>
  </conditionalFormatting>
  <conditionalFormatting sqref="G2:G1048576">
    <cfRule type="expression" dxfId="35" priority="216">
      <formula>ISBLANK($G2)</formula>
    </cfRule>
  </conditionalFormatting>
  <conditionalFormatting sqref="M2:M1048576 K2:K1048576 I2:I1048576">
    <cfRule type="expression" dxfId="34" priority="217">
      <formula>AND(ISBLANK($I2), ISBLANK($K2), ISBLANK($M2))</formula>
    </cfRule>
  </conditionalFormatting>
  <conditionalFormatting sqref="J2:J1048576">
    <cfRule type="expression" dxfId="33" priority="206">
      <formula>ISBLANK($I2)</formula>
    </cfRule>
  </conditionalFormatting>
  <conditionalFormatting sqref="L2:L1048576">
    <cfRule type="expression" dxfId="32" priority="214">
      <formula>OR($D2=FALSE, AND(ISBLANK($I2), ISBLANK($K2)))</formula>
    </cfRule>
  </conditionalFormatting>
  <conditionalFormatting sqref="M2:M1048576">
    <cfRule type="expression" dxfId="31" priority="213">
      <formula>OR(ISBLANK($A2),$D2=FALSE)</formula>
    </cfRule>
  </conditionalFormatting>
  <conditionalFormatting sqref="N2:O1048576 I2:L1048576">
    <cfRule type="expression" dxfId="30" priority="220">
      <formula>NOT(ISBLANK($M2))</formula>
    </cfRule>
  </conditionalFormatting>
  <conditionalFormatting sqref="R2:S1048576">
    <cfRule type="expression" dxfId="29" priority="204">
      <formula>NOT(ISNUMBER(SEARCH("residents", $C2)))</formula>
    </cfRule>
    <cfRule type="expression" dxfId="28" priority="218">
      <formula>AND(ISNUMBER(SEARCH("residents",$C2)), ISBLANK($R2))</formula>
    </cfRule>
  </conditionalFormatting>
  <conditionalFormatting sqref="T2:U1048576">
    <cfRule type="expression" dxfId="27" priority="203">
      <formula>NOT(ISNUMBER(SEARCH("torres", $C2)))</formula>
    </cfRule>
    <cfRule type="expression" dxfId="26" priority="221">
      <formula>AND(ISNUMBER(SEARCH("torres",$C2)), ISBLANK($T2))</formula>
    </cfRule>
  </conditionalFormatting>
  <conditionalFormatting sqref="V2:W1048576">
    <cfRule type="expression" dxfId="25" priority="202">
      <formula>NOT(ISNUMBER(SEARCH("mail", $C2)))</formula>
    </cfRule>
    <cfRule type="expression" dxfId="24" priority="222">
      <formula>AND(SEARCH("mail",$C2), ISBLANK($V2))</formula>
    </cfRule>
  </conditionalFormatting>
  <conditionalFormatting sqref="X2:Y1048576">
    <cfRule type="expression" dxfId="23" priority="201">
      <formula>NOT(ISNUMBER(SEARCH("vessels", $C2)))</formula>
    </cfRule>
    <cfRule type="expression" dxfId="22" priority="223">
      <formula>AND(ISNUMBER(SEARCH("vessels",$C2)), ISBLANK($X2))</formula>
    </cfRule>
  </conditionalFormatting>
  <conditionalFormatting sqref="P2:Q1048576">
    <cfRule type="expression" dxfId="21" priority="205">
      <formula>NOT(ISNUMBER(SEARCH("tourists",$C2)))</formula>
    </cfRule>
    <cfRule type="expression" dxfId="20" priority="212">
      <formula>AND(ISNUMBER(SEARCH("tourists",$C2)), ISBLANK($P2))</formula>
    </cfRule>
  </conditionalFormatting>
  <conditionalFormatting sqref="C2:C1048576">
    <cfRule type="expression" dxfId="19" priority="209">
      <formula>ISBLANK($C2)</formula>
    </cfRule>
  </conditionalFormatting>
  <conditionalFormatting sqref="A2:AL1048576">
    <cfRule type="expression" dxfId="18" priority="192">
      <formula>ISBLANK($A2)</formula>
    </cfRule>
  </conditionalFormatting>
  <conditionalFormatting sqref="D2:D1048576">
    <cfRule type="expression" dxfId="17" priority="208">
      <formula>ISBLANK($D2)</formula>
    </cfRule>
  </conditionalFormatting>
  <conditionalFormatting sqref="E2:E1048576">
    <cfRule type="expression" dxfId="16" priority="210">
      <formula>ISBLANK($E2)</formula>
    </cfRule>
  </conditionalFormatting>
  <conditionalFormatting sqref="F2:F1048576">
    <cfRule type="expression" dxfId="15" priority="207">
      <formula>ISBLANK($F2)</formula>
    </cfRule>
  </conditionalFormatting>
  <conditionalFormatting sqref="I2:O1048576">
    <cfRule type="expression" dxfId="14" priority="194">
      <formula>$D2=FALSE</formula>
    </cfRule>
  </conditionalFormatting>
  <conditionalFormatting sqref="O2:O1048576">
    <cfRule type="expression" dxfId="13" priority="229">
      <formula>NOT(ISNUMBER(SEARCH("vessels", $C2)))</formula>
    </cfRule>
    <cfRule type="expression" dxfId="12" priority="230">
      <formula>AND(ISNUMBER(SEARCH("vessels",$C2)), ISBLANK($O2))</formula>
    </cfRule>
  </conditionalFormatting>
  <conditionalFormatting sqref="Z2:AA1048576">
    <cfRule type="expression" dxfId="11" priority="231">
      <formula>NOT(ISNUMBER(SEARCH("fert", $C2)))</formula>
    </cfRule>
    <cfRule type="expression" dxfId="10" priority="232">
      <formula>AND(ISNUMBER(SEARCH("fert",$C2)), ISBLANK($Z2))</formula>
    </cfRule>
  </conditionalFormatting>
  <conditionalFormatting sqref="AB2:AC1048576">
    <cfRule type="expression" dxfId="9" priority="233">
      <formula>NOT(ISNUMBER(SEARCH("machine", $C2)))</formula>
    </cfRule>
    <cfRule type="expression" dxfId="8" priority="234">
      <formula>AND(ISNUMBER(SEARCH("machine",$C2)), ISBLANK($AB2))</formula>
    </cfRule>
  </conditionalFormatting>
  <conditionalFormatting sqref="AD2:AE1048576">
    <cfRule type="expression" dxfId="7" priority="235">
      <formula>NOT(ISNUMBER(SEARCH("container", $C2)))</formula>
    </cfRule>
    <cfRule type="expression" dxfId="6" priority="236">
      <formula>AND(ISNUMBER(SEARCH("container",$C2)), ISBLANK($AD2))</formula>
    </cfRule>
  </conditionalFormatting>
  <conditionalFormatting sqref="AF2:AG1048576">
    <cfRule type="expression" dxfId="5" priority="237">
      <formula>NOT(ISNUMBER(SEARCH("nursery", $C2)))</formula>
    </cfRule>
    <cfRule type="expression" dxfId="4" priority="238">
      <formula>AND(ISNUMBER(SEARCH("nursery",$C2)), ISBLANK($AF2))</formula>
    </cfRule>
  </conditionalFormatting>
  <conditionalFormatting sqref="AJ2:AK1048576">
    <cfRule type="expression" dxfId="3" priority="239">
      <formula>NOT(ISNUMBER(SEARCH("goods", $C2)))</formula>
    </cfRule>
    <cfRule type="expression" dxfId="2" priority="240">
      <formula>AND(ISNUMBER(SEARCH("goods",$C2)), ISBLANK($AJ2))</formula>
    </cfRule>
  </conditionalFormatting>
  <conditionalFormatting sqref="AH2:AI1048576">
    <cfRule type="expression" dxfId="1" priority="241">
      <formula>NOT(ISNUMBER(SEARCH("food", $C2)))</formula>
    </cfRule>
    <cfRule type="expression" dxfId="0" priority="242">
      <formula>AND(ISNUMBER(SEARCH("food",$C2)), ISBLANK($AH2))</formula>
    </cfRule>
  </conditionalFormatting>
  <dataValidations count="47">
    <dataValidation allowBlank="1" showInputMessage="1" showErrorMessage="1" promptTitle="CLUM v8 land use classes" prompt="Comma-separated land use classes (e.g. 340,341,342)." sqref="G1" xr:uid="{4B28E83D-9DAA-9947-BE74-46FD9D26EB42}"/>
    <dataValidation allowBlank="1" showInputMessage="1" showErrorMessage="1" promptTitle="Species name" prompt="Name that should be prepended to output files for this species. Must begin with a letter or period." sqref="A1:B1" xr:uid="{E5F056D9-4831-1E4C-B911-3A976093F3AE}"/>
    <dataValidation allowBlank="1" showInputMessage="1" showErrorMessage="1" promptTitle="Include abiotic weights?" prompt="Should abiotic weights be included?" sqref="D1" xr:uid="{7FEFCE89-2113-7A4C-A437-3330E97C3AD5}"/>
    <dataValidation allowBlank="1" showInputMessage="1" showErrorMessage="1" promptTitle="Include NDVI?" prompt="Should NDVI contribute to biotic weight?" sqref="E1" xr:uid="{BEBC051B-82CD-1B48-BE7A-BD30257EDC71}"/>
    <dataValidation allowBlank="1" showInputMessage="1" showErrorMessage="1" promptTitle="Include NVIS?" prompt="Should NVIS contribute to biotic weight? _x000a__x000a_NOTE: Useful for pests that impact native vegetation" sqref="F1" xr:uid="{27524273-1C90-D04F-832E-935EB4104323}"/>
    <dataValidation allowBlank="1" showInputMessage="1" showErrorMessage="1" promptTitle="NVIS major vegetation subgroups" prompt="Comma-separated NVIS MVS classes (e.g. 1,2,3,5)." sqref="H1" xr:uid="{048997E5-1BBB-0B4F-8524-4F71F4D0963D}"/>
    <dataValidation allowBlank="1" showInputMessage="1" showErrorMessage="1" promptTitle="GBIF minimum year" prompt="Earliest year (1800 to current) for which GBIF data will be obtained. Ignored if gbif_species column is blank._x000a__x000a_DEFAULT: 1970 (If required &amp; left blank)" sqref="J1" xr:uid="{544504DF-2050-134C-8497-26394E3031A2}"/>
    <dataValidation allowBlank="1" showInputMessage="1" showErrorMessage="1" promptTitle="Prob of pest on tourist" prompt="Probability of international tourist carrying pest._x000a_" sqref="P1:Q1" xr:uid="{1A6AAEBE-B93B-A343-B662-CF1F257FCCFA}"/>
    <dataValidation allowBlank="1" showInputMessage="1" showErrorMessage="1" promptTitle="Prob of pest on return resident" prompt="Probability of pest on returning resident." sqref="R1:S1" xr:uid="{9BB29CB2-A334-AA40-AB0B-AD97B6DB1CE7}"/>
    <dataValidation allowBlank="1" showInputMessage="1" showErrorMessage="1" promptTitle="Prob of pest on Torres passenger" prompt="Probability of pest on Torres Strait passenger." sqref="T1:U1" xr:uid="{5B5B5D23-E41C-034B-BB8C-780D7C7B7330}"/>
    <dataValidation allowBlank="1" showInputMessage="1" showErrorMessage="1" promptTitle="Prob of arrival per mail item" prompt="Probability of arrival of pest per piece of mail." sqref="V1:W1" xr:uid="{F6FEE5E1-D9A3-A740-9E8B-638C32FDD00D}"/>
    <dataValidation allowBlank="1" showInputMessage="1" showErrorMessage="1" promptTitle="Prob of arrival per vessel" prompt="Probability of arrival of pest per vessel." sqref="X1:Y1" xr:uid="{1DC9DEE7-7379-6842-A6EB-0DF269E933D8}"/>
    <dataValidation allowBlank="1" showInputMessage="1" showErrorMessage="1" promptTitle="Distance penalty (ports)" prompt="Parameter controlling the rate of decrease in the likelihood of pest arrival with distance from marine ports." sqref="O1" xr:uid="{086160EC-9D52-9C49-8D24-EF29A51F2A54}"/>
    <dataValidation allowBlank="1" showInputMessage="1" showErrorMessage="1" promptTitle="Prob per unit of fertiliser" prompt="Probability of arrival of pest per unit of fertiliser." sqref="Z1:AA1" xr:uid="{565002BF-0DFE-B94A-9B26-10772C7EEF0D}"/>
    <dataValidation allowBlank="1" showInputMessage="1" showErrorMessage="1" promptTitle="Prob of arrival (machinery)" prompt="Probability of arrival of pest per unit of machinery." sqref="AB1:AC1" xr:uid="{C6C5C3CE-9CCE-AF4C-A1D8-D400932E1554}"/>
    <dataValidation allowBlank="1" showInputMessage="1" showErrorMessage="1" promptTitle="Prob of arrival (containers)" prompt="Probability of arrival per container entering Australia." sqref="AD1:AE1" xr:uid="{C489A9C9-F330-A341-B9CC-483398DDC7E6}"/>
    <dataValidation allowBlank="1" showInputMessage="1" showErrorMessage="1" promptTitle="Prob of arrival (nurserystock)" prompt="Probability of arrival of pest per unit of nurserystock entering Australia." sqref="AF1:AG1" xr:uid="{E9F751EA-A832-8B49-BA7D-522EA0666BB8}"/>
    <dataValidation allowBlank="1" showInputMessage="1" showErrorMessage="1" promptTitle="Prob of arrival (goods)" prompt="Probability of arrival of pest per unit of goods." sqref="AJ1:AK1" xr:uid="{8F08BC14-7836-4049-A576-C8460E7AB591}"/>
    <dataValidation allowBlank="1" showInputMessage="1" showErrorMessage="1" error="Name must begin with a letter or a period." promptTitle="Species name" prompt="Name that should be prepended to output files for this species. Must begin with a letter or period." sqref="A3:B1048576 A2:B2" xr:uid="{FCA27B26-0010-EE4F-8B6E-B6BCF0DF1EDC}"/>
    <dataValidation allowBlank="1" showInputMessage="1" showErrorMessage="1" promptTitle="GBIF search names" prompt="Comma-separated species names to query GBIF. If this is empty, GBIF will not be queried. Ignored if &quot;Climate suitability path&quot; is provided." sqref="I1 I3:I1048576" xr:uid="{589C2EB4-9ABA-5940-9C6D-3DE7287152B9}"/>
    <dataValidation type="decimal" operator="greaterThanOrEqual" allowBlank="1" showInputMessage="1" showErrorMessage="1" error="Must be a number greater than or equal to 0." promptTitle="Prob of pest on tourist" prompt="Probability of international tourist carrying pest." sqref="P2:Q1048576" xr:uid="{53D33507-D28B-5C4D-BF9A-79E197DEB5E3}">
      <formula1>0</formula1>
    </dataValidation>
    <dataValidation type="decimal" operator="greaterThanOrEqual" allowBlank="1" showInputMessage="1" showErrorMessage="1" error="Must be a number greater than or equal to 0." promptTitle="Prob of pest on return resident" prompt="Probability of pest on returning resident." sqref="R2:S1048576" xr:uid="{B9883FA4-A475-184A-88E9-1113938EC677}">
      <formula1>0</formula1>
    </dataValidation>
    <dataValidation allowBlank="1" showInputMessage="1" showErrorMessage="1" promptTitle="Prob of arrival (food)" prompt="Probability of arrival of pest per consignment of fresh food entering Australia." sqref="AH1:AI1" xr:uid="{32FFCBBD-4497-364E-9334-FC28356E20CA}"/>
    <dataValidation type="list" allowBlank="1" showInputMessage="1" showErrorMessage="1" error="Must be TRUE or FALSE." promptTitle="Include abiotic weights?" prompt="Should abiotic weights be included?" sqref="D2:D1048576" xr:uid="{C2DF29EF-AFB7-9F42-B4CE-CEBE92710EDB}">
      <formula1>"TRUE,FALSE"</formula1>
    </dataValidation>
    <dataValidation allowBlank="1" showInputMessage="1" showErrorMessage="1" promptTitle="Expert occurrence data path" prompt="File path (absolute or relative to working directory) to occurrence dataset. Ignored if &quot;Climate suitability path&quot; is provided." sqref="K1:K1048576" xr:uid="{3B00E97C-487B-FE42-8EA0-D06CE5C55537}"/>
    <dataValidation type="decimal" operator="greaterThanOrEqual" allowBlank="1" showInputMessage="1" showErrorMessage="1" error="Must be a number greater than or equal to 0." promptTitle="Prob of arrival per mail item" prompt="Probability of arrival of pest per piece of mail." sqref="V2:W1048576" xr:uid="{4B2739D8-37B1-6A47-B64D-AAE7AC7BF8F4}">
      <formula1>0</formula1>
    </dataValidation>
    <dataValidation type="decimal" operator="greaterThanOrEqual" allowBlank="1" showInputMessage="1" showErrorMessage="1" error="Must be a number greater than or equal to 0." promptTitle="Prob of arrival per vessel" prompt="Probability of arrival of pest per vessel." sqref="X2:Y1048576" xr:uid="{1A254FEC-45D6-9548-A95C-2F801D81556E}">
      <formula1>0</formula1>
    </dataValidation>
    <dataValidation type="decimal" operator="lessThan" allowBlank="1" showInputMessage="1" showErrorMessage="1" error="Must be a negative number." promptTitle="Distance penalty (ports)" prompt="Parameter controlling the rate of decrease in the likelihood of pest arrival with distance from marine ports." sqref="O2:O1048576" xr:uid="{BB861B61-09C3-7D44-8C41-E4DF88FE6A0F}">
      <formula1>0</formula1>
    </dataValidation>
    <dataValidation type="decimal" operator="greaterThanOrEqual" allowBlank="1" showInputMessage="1" showErrorMessage="1" error="Must be a number greater than or equal to 0." promptTitle="Prob per unit of fertiliser" prompt="Probability of arrival of pest per unit of fertiliser." sqref="Z2:AA1048576" xr:uid="{97457597-1B84-4E4E-9BCA-1BDFB9D1502F}">
      <formula1>0</formula1>
    </dataValidation>
    <dataValidation type="decimal" operator="greaterThanOrEqual" allowBlank="1" showInputMessage="1" showErrorMessage="1" error="Must be a number greater than or equal to 0." promptTitle="Prob of arrival (machinery)" prompt="Probability of arrival of pest per unit of machinery." sqref="AB2:AC1048576" xr:uid="{8608EAF9-50F2-654A-B512-BB4F8D87B150}">
      <formula1>0</formula1>
    </dataValidation>
    <dataValidation type="decimal" operator="greaterThanOrEqual" allowBlank="1" showInputMessage="1" showErrorMessage="1" error="Must be a number greater than or equal to 0." promptTitle="Prob of arrival (containers)" prompt="Probability of arrival per container entering Australia." sqref="AD2:AE1048576" xr:uid="{4455259B-CE18-4E46-A458-ED2133A3F305}">
      <formula1>0</formula1>
    </dataValidation>
    <dataValidation type="decimal" operator="greaterThanOrEqual" allowBlank="1" showInputMessage="1" showErrorMessage="1" error="Must be a number greater than or equal to 0." promptTitle="Prob of arrival (nurserystock)" prompt="Probability of arrival of pest per unit of nurserystock entering Australia." sqref="AF2:AG1048576" xr:uid="{0AC6E29F-5654-D346-A355-51641DAF84DA}">
      <formula1>0</formula1>
    </dataValidation>
    <dataValidation type="decimal" operator="greaterThanOrEqual" allowBlank="1" showInputMessage="1" showErrorMessage="1" error="Must be a number greater than or equal to 0." promptTitle="Prob of arrival (goods)" prompt="Probability of arrival of pest per unit of goods." sqref="AJ2:AK1048576" xr:uid="{84635E57-CD86-A74B-B4DC-4E8F7D6B29DD}">
      <formula1>0</formula1>
    </dataValidation>
    <dataValidation type="list" allowBlank="1" showInputMessage="1" showErrorMessage="1" error="Must be TRUE or FALSE." promptTitle="Include NDVI?" prompt="Should NDVI contribute to biotic weight?" sqref="E2:E1048576" xr:uid="{701D4CA7-2B69-4447-A97B-9709BB40773C}">
      <formula1>"TRUE,FALSE"</formula1>
    </dataValidation>
    <dataValidation allowBlank="1" showInputMessage="1" showErrorMessage="1" promptTitle="Infected countries" prompt="Either a comma-separated string containing country names, or a file path (absolute or relative to working directory) to a CABI pest data sheet csv file. _x000a__x000a_If provided, occurrence records are verified against the provided data, to ensure that all records a" sqref="L1:L1048576" xr:uid="{92370C83-B97F-844F-A211-2A19455B8DF0}"/>
    <dataValidation type="decimal" operator="greaterThanOrEqual" allowBlank="1" showInputMessage="1" showErrorMessage="1" error="Must be a number greater than or equal to 0." promptTitle="GBIF maximum uncertainty" prompt="Highest tolerable coordinate uncertainty (in metres) when downloading GBIF occurrence data." sqref="K2:L1048576" xr:uid="{A5ED1C5E-3D35-5A46-8A92-116FB25C0429}">
      <formula1>0</formula1>
    </dataValidation>
    <dataValidation allowBlank="1" showInputMessage="1" showErrorMessage="1" promptTitle="Entry pathways" prompt="Comma-separated entry pathways. Can be one or more of: containers, fertiliser, food, goods, machinery, mail, nursery, residents, torres, tourists, vessels." sqref="C1:C1048576" xr:uid="{05EF1A59-A2C9-3E44-8E95-C2251E30B0B1}"/>
    <dataValidation type="list" allowBlank="1" showInputMessage="1" showErrorMessage="1" error="Must be TRUE or FALSE." promptTitle="Include NVIS?" prompt="Should NVIS contribute to biotic weight? _x000a__x000a_NOTE: Useful for pests that impact native vegetation" sqref="F2:F1048576" xr:uid="{12A62C14-E6D4-F74F-9D7A-C11D4BC77A6A}">
      <formula1>"TRUE,FALSE"</formula1>
    </dataValidation>
    <dataValidation type="whole" allowBlank="1" showInputMessage="1" showErrorMessage="1" error="Must be between 1800 and current year." promptTitle="GBIF minimum year " prompt="Earliest year (1800 to current) for which GBIF data will be obtained. Ignored if gbif_species column is blank._x000a__x000a_DEFAULT: 1970 (If required &amp; left blank)" sqref="J2:J1048576" xr:uid="{860F158D-F4A3-F842-BB8B-272AC1D888A8}">
      <formula1>1800</formula1>
      <formula2>YEAR(TODAY())</formula2>
    </dataValidation>
    <dataValidation type="decimal" operator="greaterThanOrEqual" allowBlank="1" showInputMessage="1" showErrorMessage="1" error="Must be a number greater than or equal to 0." promptTitle="Prob of pest on Torres passenger" prompt="Probability of pest on Torres Strait passenger." sqref="T2:U1048576" xr:uid="{C7F4FAC2-1E09-D24A-8BAC-5FD6219BE806}">
      <formula1>0</formula1>
    </dataValidation>
    <dataValidation allowBlank="1" showInputMessage="1" showErrorMessage="1" promptTitle="Exclude BIOCLIM variables" prompt="Comma-separated BIOCLIM variables to exclude from range bagging model (e.g. bio01,bio02,bio11,bio19)._x000a__x000a_Ignored if &quot;Climate suitability path&quot; is provided._x000a__x000a_Default: No variables are excluded." sqref="N1:O1048576" xr:uid="{9E2FCDB2-1FF7-8147-8F38-8F31C7C4B682}"/>
    <dataValidation type="custom" allowBlank="1" showInputMessage="1" showErrorMessage="1" error="Can only contain numbers, commas, spaces, and range indicators (i.e. specified by colons or hyphens, e.g. 1-3 or 1:3)." promptTitle="CABI file path" prompt="File path (absolute or relative to working directory) to the CABI csv file." sqref="G2:G1048576" xr:uid="{AD5DFB87-82FB-B44D-A12A-6DEF487A5237}">
      <formula1>ISNUMBER(SUMPRODUCT(SEARCH(MID(G2,ROW(INDIRECT("1:"&amp;LEN(G2))),1)," ,-:0123456789")))</formula1>
    </dataValidation>
    <dataValidation type="custom" allowBlank="1" showInputMessage="1" showErrorMessage="1" error="Can only contain numbers, commas, spaces, and range indicators (i.e. specified by colons or hyphens, e.g. 1-3 and 1:3 are equivalent to 1,2,3)." promptTitle="CLUM v8 land use classes" prompt="Comma-separated land use classes (e.g. 340,341,342)." sqref="G2:G1048576" xr:uid="{C919AAEA-D70F-9042-A5B4-16F96F6A84C1}">
      <formula1>ISNUMBER(SUMPRODUCT(SEARCH(MID(G2,ROW(INDIRECT("1:"&amp;LEN(G2))),1)," ,-:0123456789")))</formula1>
    </dataValidation>
    <dataValidation type="custom" allowBlank="1" showInputMessage="1" showErrorMessage="1" error="Can only contain numbers, commas, spaces, and range indicators (i.e. specified by colons or hyphens, e.g. 1-3 or 1:3)." promptTitle="NVIS major vegetation subgroups" prompt="Comma-separated NVIS MVS classes (e.g. 1,2,3,5)." sqref="H2:H1048576" xr:uid="{A5915C1B-0212-DC4B-ACFE-BEE185CBA57F}">
      <formula1>ISNUMBER(SUMPRODUCT(SEARCH(MID(H2,ROW(INDIRECT("1:"&amp;LEN(H2))),1)," ,-:0123456789")))</formula1>
    </dataValidation>
    <dataValidation allowBlank="1" showInputMessage="1" showErrorMessage="1" promptTitle="Climate suitability path" prompt="Optional file path to a climate suitability raster. Must be binary (0=unsuitable; 1=suitable) or describe relative suitability between 0-1. Must be 1000 m res; Australian Albers (EPSG:3577); extent xmin=-1888000; xmax=2122000; ymin=-4847000; ymax=-1010000" sqref="M1:M1048576" xr:uid="{43224EB0-F4AD-E443-B771-F1DA3AECF215}"/>
    <dataValidation type="custom" operator="greaterThanOrEqual" allowBlank="1" showInputMessage="1" showErrorMessage="1" errorTitle="Invalid resolution" error="Aggregated output resolution must be a multiple of 1000." promptTitle="Aggregated output resolution" prompt="Spatial resolution of aggregated establishment likelihood rasters. Must be specified in metres and must be a multiple of 1000. If not provided, the default value of 5000 will be used." sqref="AL1:AL1048576" xr:uid="{A4DB3E19-43E0-034B-BC9C-138C8662B41E}">
      <formula1>AND($AL1 &gt;= 1000, MOD($AL1, 1000)=0)</formula1>
    </dataValidation>
    <dataValidation type="decimal" operator="greaterThanOrEqual" allowBlank="1" showInputMessage="1" showErrorMessage="1" error="Must be a number greater than or equal to 0." promptTitle="Prob of arrival (food)" prompt="Probability of arrival of pest per consignment of fresh food entering Australia." sqref="AH2:AI1048576" xr:uid="{79122985-12E1-4145-9493-CB195B7CBF1B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B039-1651-B64E-A8D4-585671D2F165}">
  <dimension ref="A1:E41"/>
  <sheetViews>
    <sheetView topLeftCell="A2" workbookViewId="0">
      <selection activeCell="B6" sqref="B6"/>
    </sheetView>
  </sheetViews>
  <sheetFormatPr baseColWidth="10" defaultRowHeight="16" x14ac:dyDescent="0.2"/>
  <cols>
    <col min="1" max="1" width="13" style="2" bestFit="1" customWidth="1"/>
    <col min="2" max="2" width="35.1640625" style="2" bestFit="1" customWidth="1"/>
    <col min="3" max="3" width="16.83203125" style="2" bestFit="1" customWidth="1"/>
    <col min="4" max="4" width="23" style="2" bestFit="1" customWidth="1"/>
    <col min="5" max="5" width="53.6640625" style="5" customWidth="1"/>
  </cols>
  <sheetData>
    <row r="1" spans="1:5" s="1" customFormat="1" ht="17" x14ac:dyDescent="0.2">
      <c r="A1" s="3" t="s">
        <v>6</v>
      </c>
      <c r="B1" s="3" t="s">
        <v>9</v>
      </c>
      <c r="C1" s="3" t="s">
        <v>10</v>
      </c>
      <c r="D1" s="3" t="s">
        <v>11</v>
      </c>
      <c r="E1" s="4" t="s">
        <v>7</v>
      </c>
    </row>
    <row r="2" spans="1:5" x14ac:dyDescent="0.2">
      <c r="A2" s="7" t="s">
        <v>12</v>
      </c>
      <c r="B2" s="2" t="s">
        <v>57</v>
      </c>
      <c r="C2" s="2" t="s">
        <v>15</v>
      </c>
      <c r="D2" s="2" t="s">
        <v>16</v>
      </c>
    </row>
    <row r="3" spans="1:5" x14ac:dyDescent="0.2">
      <c r="A3" s="2" t="s">
        <v>12</v>
      </c>
      <c r="B3" s="2" t="s">
        <v>13</v>
      </c>
      <c r="C3" s="2" t="s">
        <v>16</v>
      </c>
      <c r="D3" s="2" t="s">
        <v>18</v>
      </c>
    </row>
    <row r="4" spans="1:5" x14ac:dyDescent="0.2">
      <c r="A4" s="2" t="s">
        <v>12</v>
      </c>
      <c r="B4" s="2" t="s">
        <v>14</v>
      </c>
      <c r="C4" s="2" t="s">
        <v>17</v>
      </c>
      <c r="D4" s="2" t="s">
        <v>19</v>
      </c>
    </row>
    <row r="5" spans="1:5" x14ac:dyDescent="0.2">
      <c r="A5" s="2" t="s">
        <v>12</v>
      </c>
      <c r="B5" s="2" t="s">
        <v>22</v>
      </c>
      <c r="C5" s="2" t="s">
        <v>16</v>
      </c>
      <c r="D5" s="2" t="s">
        <v>20</v>
      </c>
    </row>
    <row r="6" spans="1:5" x14ac:dyDescent="0.2">
      <c r="A6" s="2" t="s">
        <v>21</v>
      </c>
      <c r="B6" s="2" t="s">
        <v>23</v>
      </c>
      <c r="C6" s="2" t="s">
        <v>24</v>
      </c>
      <c r="D6" s="2" t="s">
        <v>29</v>
      </c>
    </row>
    <row r="7" spans="1:5" ht="17" x14ac:dyDescent="0.2">
      <c r="A7" s="2" t="s">
        <v>21</v>
      </c>
      <c r="B7" s="2" t="s">
        <v>23</v>
      </c>
      <c r="C7" s="2" t="s">
        <v>26</v>
      </c>
      <c r="D7" s="2" t="s">
        <v>30</v>
      </c>
      <c r="E7" s="5" t="s">
        <v>25</v>
      </c>
    </row>
    <row r="8" spans="1:5" x14ac:dyDescent="0.2">
      <c r="A8" s="2" t="s">
        <v>21</v>
      </c>
      <c r="B8" s="2" t="s">
        <v>27</v>
      </c>
      <c r="C8" s="2" t="s">
        <v>24</v>
      </c>
      <c r="D8" s="2" t="s">
        <v>29</v>
      </c>
    </row>
    <row r="9" spans="1:5" x14ac:dyDescent="0.2">
      <c r="A9" s="2" t="s">
        <v>21</v>
      </c>
      <c r="B9" s="2" t="s">
        <v>28</v>
      </c>
      <c r="C9" s="2" t="s">
        <v>16</v>
      </c>
      <c r="D9" s="2" t="s">
        <v>31</v>
      </c>
    </row>
    <row r="10" spans="1:5" ht="48" x14ac:dyDescent="0.2">
      <c r="A10" s="2" t="s">
        <v>3</v>
      </c>
      <c r="B10" s="2" t="s">
        <v>23</v>
      </c>
      <c r="C10" s="2" t="s">
        <v>34</v>
      </c>
      <c r="D10" s="2" t="s">
        <v>18</v>
      </c>
      <c r="E10" s="6" t="s">
        <v>32</v>
      </c>
    </row>
    <row r="11" spans="1:5" x14ac:dyDescent="0.2">
      <c r="A11" s="2" t="s">
        <v>3</v>
      </c>
      <c r="B11" s="2" t="s">
        <v>33</v>
      </c>
      <c r="C11" s="2" t="s">
        <v>26</v>
      </c>
      <c r="D11" s="2" t="s">
        <v>19</v>
      </c>
      <c r="E11" s="6" t="s">
        <v>38</v>
      </c>
    </row>
    <row r="12" spans="1:5" x14ac:dyDescent="0.2">
      <c r="A12" s="2" t="s">
        <v>3</v>
      </c>
      <c r="B12" s="2" t="s">
        <v>28</v>
      </c>
      <c r="C12" s="2" t="s">
        <v>35</v>
      </c>
      <c r="D12" s="2" t="s">
        <v>18</v>
      </c>
      <c r="E12" s="6" t="s">
        <v>38</v>
      </c>
    </row>
    <row r="13" spans="1:5" x14ac:dyDescent="0.2">
      <c r="A13" s="2" t="s">
        <v>3</v>
      </c>
      <c r="B13" s="2" t="s">
        <v>39</v>
      </c>
      <c r="C13" s="2" t="s">
        <v>36</v>
      </c>
      <c r="D13" s="2" t="s">
        <v>37</v>
      </c>
      <c r="E13" s="6" t="s">
        <v>38</v>
      </c>
    </row>
    <row r="14" spans="1:5" x14ac:dyDescent="0.2">
      <c r="A14" s="2" t="s">
        <v>5</v>
      </c>
      <c r="B14" s="2" t="s">
        <v>40</v>
      </c>
      <c r="C14" s="2" t="s">
        <v>34</v>
      </c>
      <c r="D14" s="2" t="s">
        <v>45</v>
      </c>
    </row>
    <row r="15" spans="1:5" ht="17" x14ac:dyDescent="0.2">
      <c r="A15" s="2" t="s">
        <v>5</v>
      </c>
      <c r="B15" s="2" t="s">
        <v>41</v>
      </c>
      <c r="C15" s="2" t="s">
        <v>34</v>
      </c>
      <c r="D15" s="2" t="s">
        <v>46</v>
      </c>
      <c r="E15" s="5" t="s">
        <v>117</v>
      </c>
    </row>
    <row r="16" spans="1:5" x14ac:dyDescent="0.2">
      <c r="A16" s="2" t="s">
        <v>5</v>
      </c>
      <c r="B16" s="2" t="s">
        <v>43</v>
      </c>
      <c r="C16" s="2" t="s">
        <v>44</v>
      </c>
      <c r="D16" s="2" t="s">
        <v>46</v>
      </c>
    </row>
    <row r="17" spans="1:5" x14ac:dyDescent="0.2">
      <c r="A17" s="2" t="s">
        <v>5</v>
      </c>
      <c r="B17" s="2" t="s">
        <v>42</v>
      </c>
      <c r="C17" s="2" t="s">
        <v>35</v>
      </c>
      <c r="D17" s="2" t="s">
        <v>46</v>
      </c>
    </row>
    <row r="18" spans="1:5" x14ac:dyDescent="0.2">
      <c r="A18" s="2" t="s">
        <v>47</v>
      </c>
      <c r="B18" s="2" t="s">
        <v>48</v>
      </c>
      <c r="C18" s="2" t="s">
        <v>35</v>
      </c>
      <c r="D18" s="2" t="s">
        <v>53</v>
      </c>
    </row>
    <row r="19" spans="1:5" x14ac:dyDescent="0.2">
      <c r="A19" s="2" t="s">
        <v>47</v>
      </c>
      <c r="B19" s="2" t="s">
        <v>49</v>
      </c>
      <c r="C19" s="2" t="s">
        <v>17</v>
      </c>
      <c r="D19" s="2" t="s">
        <v>15</v>
      </c>
    </row>
    <row r="20" spans="1:5" x14ac:dyDescent="0.2">
      <c r="A20" s="2" t="s">
        <v>47</v>
      </c>
      <c r="B20" s="2" t="s">
        <v>50</v>
      </c>
      <c r="C20" s="2" t="s">
        <v>44</v>
      </c>
      <c r="D20" s="2" t="s">
        <v>19</v>
      </c>
    </row>
    <row r="21" spans="1:5" ht="17" x14ac:dyDescent="0.2">
      <c r="A21" s="2" t="s">
        <v>47</v>
      </c>
      <c r="B21" s="2" t="s">
        <v>51</v>
      </c>
      <c r="C21" s="2" t="s">
        <v>26</v>
      </c>
      <c r="D21" s="2" t="s">
        <v>19</v>
      </c>
      <c r="E21" s="5" t="s">
        <v>82</v>
      </c>
    </row>
    <row r="22" spans="1:5" x14ac:dyDescent="0.2">
      <c r="A22" s="2" t="s">
        <v>47</v>
      </c>
      <c r="B22" s="2" t="s">
        <v>27</v>
      </c>
      <c r="C22" s="2" t="s">
        <v>35</v>
      </c>
      <c r="D22" s="2" t="s">
        <v>19</v>
      </c>
    </row>
    <row r="23" spans="1:5" ht="17" x14ac:dyDescent="0.2">
      <c r="A23" s="2" t="s">
        <v>47</v>
      </c>
      <c r="B23" s="2" t="s">
        <v>52</v>
      </c>
      <c r="C23" s="2" t="s">
        <v>17</v>
      </c>
      <c r="D23" s="2" t="s">
        <v>16</v>
      </c>
      <c r="E23" s="5" t="s">
        <v>83</v>
      </c>
    </row>
    <row r="24" spans="1:5" x14ac:dyDescent="0.2">
      <c r="A24" s="2" t="s">
        <v>54</v>
      </c>
      <c r="B24" s="2" t="s">
        <v>23</v>
      </c>
      <c r="C24" s="2" t="s">
        <v>24</v>
      </c>
      <c r="D24" s="2" t="s">
        <v>18</v>
      </c>
    </row>
    <row r="25" spans="1:5" ht="34" x14ac:dyDescent="0.2">
      <c r="A25" s="2" t="s">
        <v>54</v>
      </c>
      <c r="B25" s="2" t="s">
        <v>23</v>
      </c>
      <c r="C25" s="2" t="s">
        <v>26</v>
      </c>
      <c r="D25" s="2" t="s">
        <v>56</v>
      </c>
      <c r="E25" s="5" t="s">
        <v>76</v>
      </c>
    </row>
    <row r="26" spans="1:5" ht="17" x14ac:dyDescent="0.2">
      <c r="A26" s="2" t="s">
        <v>54</v>
      </c>
      <c r="B26" s="2" t="s">
        <v>55</v>
      </c>
      <c r="C26" s="2" t="s">
        <v>17</v>
      </c>
      <c r="D26" s="2" t="s">
        <v>46</v>
      </c>
      <c r="E26" s="5" t="s">
        <v>77</v>
      </c>
    </row>
    <row r="27" spans="1:5" x14ac:dyDescent="0.2">
      <c r="A27" s="2" t="s">
        <v>54</v>
      </c>
      <c r="B27" s="2" t="s">
        <v>39</v>
      </c>
      <c r="C27" s="2" t="s">
        <v>56</v>
      </c>
      <c r="D27" s="2" t="s">
        <v>16</v>
      </c>
    </row>
    <row r="28" spans="1:5" x14ac:dyDescent="0.2">
      <c r="A28" s="2" t="s">
        <v>54</v>
      </c>
      <c r="B28" s="2" t="s">
        <v>28</v>
      </c>
      <c r="C28" s="2" t="s">
        <v>16</v>
      </c>
      <c r="D28" s="2" t="s">
        <v>30</v>
      </c>
    </row>
    <row r="29" spans="1:5" x14ac:dyDescent="0.2">
      <c r="A29" s="2" t="s">
        <v>1</v>
      </c>
      <c r="B29" s="2" t="s">
        <v>39</v>
      </c>
      <c r="C29" s="2" t="s">
        <v>15</v>
      </c>
      <c r="D29" s="2" t="s">
        <v>37</v>
      </c>
    </row>
    <row r="30" spans="1:5" x14ac:dyDescent="0.2">
      <c r="A30" s="2" t="s">
        <v>1</v>
      </c>
      <c r="B30" s="2" t="s">
        <v>57</v>
      </c>
      <c r="C30" s="2" t="s">
        <v>60</v>
      </c>
      <c r="D30" s="2" t="s">
        <v>15</v>
      </c>
    </row>
    <row r="31" spans="1:5" x14ac:dyDescent="0.2">
      <c r="A31" s="2" t="s">
        <v>1</v>
      </c>
      <c r="B31" s="2" t="s">
        <v>58</v>
      </c>
      <c r="C31" s="2" t="s">
        <v>16</v>
      </c>
      <c r="D31" s="2" t="s">
        <v>15</v>
      </c>
    </row>
    <row r="32" spans="1:5" x14ac:dyDescent="0.2">
      <c r="A32" s="2" t="s">
        <v>1</v>
      </c>
      <c r="B32" s="2" t="s">
        <v>59</v>
      </c>
      <c r="C32" s="2" t="s">
        <v>19</v>
      </c>
      <c r="D32" s="2" t="s">
        <v>18</v>
      </c>
    </row>
    <row r="33" spans="1:5" x14ac:dyDescent="0.2">
      <c r="A33" s="2" t="s">
        <v>1</v>
      </c>
      <c r="B33" s="2" t="s">
        <v>23</v>
      </c>
      <c r="C33" s="2" t="s">
        <v>15</v>
      </c>
      <c r="D33" s="2" t="s">
        <v>37</v>
      </c>
    </row>
    <row r="34" spans="1:5" x14ac:dyDescent="0.2">
      <c r="A34" s="2" t="s">
        <v>2</v>
      </c>
      <c r="B34" s="2" t="s">
        <v>14</v>
      </c>
      <c r="C34" s="2" t="s">
        <v>34</v>
      </c>
      <c r="D34" s="2" t="s">
        <v>16</v>
      </c>
    </row>
    <row r="35" spans="1:5" x14ac:dyDescent="0.2">
      <c r="A35" s="2" t="s">
        <v>2</v>
      </c>
      <c r="B35" s="2" t="s">
        <v>74</v>
      </c>
      <c r="C35" s="2" t="s">
        <v>75</v>
      </c>
      <c r="D35" s="2" t="s">
        <v>16</v>
      </c>
    </row>
    <row r="36" spans="1:5" x14ac:dyDescent="0.2">
      <c r="A36" s="2" t="s">
        <v>2</v>
      </c>
      <c r="B36" s="2" t="s">
        <v>57</v>
      </c>
      <c r="C36" s="2" t="s">
        <v>36</v>
      </c>
      <c r="D36" s="2" t="s">
        <v>16</v>
      </c>
    </row>
    <row r="37" spans="1:5" x14ac:dyDescent="0.2">
      <c r="A37" s="2" t="s">
        <v>2</v>
      </c>
      <c r="B37" s="2" t="s">
        <v>23</v>
      </c>
      <c r="C37" s="2" t="s">
        <v>44</v>
      </c>
      <c r="D37" s="2" t="s">
        <v>19</v>
      </c>
    </row>
    <row r="38" spans="1:5" x14ac:dyDescent="0.2">
      <c r="A38" s="2" t="s">
        <v>4</v>
      </c>
      <c r="B38" s="2" t="s">
        <v>78</v>
      </c>
      <c r="C38" s="2" t="s">
        <v>35</v>
      </c>
      <c r="D38" s="2" t="s">
        <v>16</v>
      </c>
    </row>
    <row r="39" spans="1:5" ht="17" x14ac:dyDescent="0.2">
      <c r="A39" s="2" t="s">
        <v>4</v>
      </c>
      <c r="B39" s="2" t="s">
        <v>80</v>
      </c>
      <c r="C39" s="2" t="s">
        <v>35</v>
      </c>
      <c r="D39" s="2" t="s">
        <v>19</v>
      </c>
      <c r="E39" s="5" t="s">
        <v>81</v>
      </c>
    </row>
    <row r="40" spans="1:5" ht="34" x14ac:dyDescent="0.2">
      <c r="A40" s="2" t="s">
        <v>4</v>
      </c>
      <c r="B40" s="2" t="s">
        <v>14</v>
      </c>
      <c r="C40" s="2" t="s">
        <v>44</v>
      </c>
      <c r="D40" s="2" t="s">
        <v>19</v>
      </c>
      <c r="E40" s="5" t="s">
        <v>79</v>
      </c>
    </row>
    <row r="41" spans="1:5" x14ac:dyDescent="0.2">
      <c r="A41" s="2" t="s">
        <v>4</v>
      </c>
      <c r="B41" s="2" t="s">
        <v>23</v>
      </c>
      <c r="C41" s="2" t="s">
        <v>36</v>
      </c>
      <c r="D41" s="2" t="s">
        <v>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parameters</vt:lpstr>
      <vt:lpstr>Species-specific parameters</vt:lpstr>
      <vt:lpstr>pathways and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Baumgartner</cp:lastModifiedBy>
  <dcterms:created xsi:type="dcterms:W3CDTF">2020-10-08T22:57:22Z</dcterms:created>
  <dcterms:modified xsi:type="dcterms:W3CDTF">2021-03-02T12:29:53Z</dcterms:modified>
</cp:coreProperties>
</file>