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jcamac/Dropbox/Projects/CEBRA/edmaps/inst/extdata/"/>
    </mc:Choice>
  </mc:AlternateContent>
  <xr:revisionPtr revIDLastSave="0" documentId="13_ncr:1_{58F8CE92-9EBB-5147-AF21-CD6A6DD35A33}" xr6:coauthVersionLast="47" xr6:coauthVersionMax="47" xr10:uidLastSave="{00000000-0000-0000-0000-000000000000}"/>
  <bookViews>
    <workbookView xWindow="10020" yWindow="500" windowWidth="28380" windowHeight="21100" activeTab="1" xr2:uid="{A299D337-5684-394D-A957-3A46518C7947}"/>
  </bookViews>
  <sheets>
    <sheet name="Global parameters" sheetId="7" r:id="rId1"/>
    <sheet name="Species-specific parameters" sheetId="6" r:id="rId2"/>
    <sheet name="pathways and rat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 i="6" l="1"/>
  <c r="Q21" i="6"/>
  <c r="Q19" i="6" l="1"/>
  <c r="Q18" i="6"/>
  <c r="Q17" i="6"/>
  <c r="Q16" i="6"/>
  <c r="Q6" i="6"/>
  <c r="Q5" i="6"/>
  <c r="Q4" i="6"/>
  <c r="C18" i="7" l="1"/>
  <c r="C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tc={B5A97D6C-3EB5-6940-A766-351C93294C30}</author>
    <author>tc={03D81196-E77D-0F4D-A067-33B2632A711C}</author>
    <author>tc={0196C33E-8F8E-E84B-9ABD-5D6E98C41E55}</author>
    <author>tc={08970612-EB31-8641-B619-72C12D702C77}</author>
    <author>tc={52D97D8B-AA8C-7B49-9DAC-3B43BC703016}</author>
    <author>tc={95D4E981-0722-DC45-973F-DAC9CDE6DA9E}</author>
    <author>tc={30BEA44C-71B5-C346-82C3-2AF8168E4B6B}</author>
    <author>tc={A62E6B1F-E4EB-984E-B747-9546652AB2B8}</author>
    <author>tc={24C12BAB-7D3D-1D41-A58D-58EA66DA6BBC}</author>
    <author>tc={1B8A75AC-A9FE-EB43-AD87-1FE8467FBB89}</author>
    <author>tc={54D29E90-6B5C-7E47-B3EC-ABC5E05A1AF6}</author>
    <author>tc={8CF3C082-6166-8F42-B7A9-381AB738D432}</author>
    <author>tc={5768F99D-9AC8-9B43-BDB9-4E209772FF9A}</author>
    <author>tc={07597060-6049-9840-92E5-7BD1213CB6F8}</author>
  </authors>
  <commentList>
    <comment ref="C2" authorId="0" shapeId="0" xr:uid="{B5A97D6C-3EB5-6940-A766-351C93294C30}">
      <text>
        <t>[Threaded comment]
Your version of Excel allows you to read this threaded comment; however, any edits to it will get removed if the file is opened in a newer version of Excel. Learn more: https://go.microsoft.com/fwlink/?linkid=870924
Comment:
    Used fertiliser pathway to distribute contaminated AG equipment. Idea being these will likely be used in areas of greatest fertiliser use (i.e. production zones).</t>
      </text>
    </comment>
    <comment ref="D2" authorId="1" shapeId="0" xr:uid="{03D81196-E77D-0F4D-A067-33B2632A711C}">
      <text>
        <t>[Threaded comment]
Your version of Excel allows you to read this threaded comment; however, any edits to it will get removed if the file is opened in a newer version of Excel. Learn more: https://go.microsoft.com/fwlink/?linkid=870924
Comment:
    Insufficient occurrence data</t>
      </text>
    </comment>
    <comment ref="M2" authorId="2" shapeId="0" xr:uid="{0196C33E-8F8E-E84B-9ABD-5D6E98C41E55}">
      <text>
        <t>[Threaded comment]
Your version of Excel allows you to read this threaded comment; however, any edits to it will get removed if the file is opened in a newer version of Excel. Learn more: https://go.microsoft.com/fwlink/?linkid=870924
Comment:
    Very few records of Citrus canker. Decided to use CABI records as approximation data rather than the 50 odd GBIF records</t>
      </text>
    </comment>
    <comment ref="N2" authorId="3" shapeId="0" xr:uid="{08970612-EB31-8641-B619-72C12D702C77}">
      <text>
        <t>[Threaded comment]
Your version of Excel allows you to read this threaded comment; however, any edits to it will get removed if the file is opened in a newer version of Excel. Learn more: https://go.microsoft.com/fwlink/?linkid=870924
Comment:
    Need to extra work here. Some records are in USA jurisdictions which don’t have it. Will need to manually remove.</t>
      </text>
    </comment>
    <comment ref="K3" authorId="4" shapeId="0" xr:uid="{52D97D8B-AA8C-7B49-9DAC-3B43BC703016}">
      <text>
        <t>[Threaded comment]
Your version of Excel allows you to read this threaded comment; however, any edits to it will get removed if the file is opened in a newer version of Excel. Learn more: https://go.microsoft.com/fwlink/?linkid=870924
Comment:
    Modelled together to overcome potential identification problems</t>
      </text>
    </comment>
    <comment ref="D7" authorId="5" shapeId="0" xr:uid="{95D4E981-0722-DC45-973F-DAC9CDE6DA9E}">
      <text>
        <t>[Threaded comment]
Your version of Excel allows you to read this threaded comment; however, any edits to it will get removed if the file is opened in a newer version of Excel. Learn more: https://go.microsoft.com/fwlink/?linkid=870924
Comment:
    Too few records to estimate climate suitability</t>
      </text>
    </comment>
    <comment ref="C8" authorId="6" shapeId="0" xr:uid="{30BEA44C-71B5-C346-82C3-2AF8168E4B6B}">
      <text>
        <t>[Threaded comment]
Your version of Excel allows you to read this threaded comment; however, any edits to it will get removed if the file is opened in a newer version of Excel. Learn more: https://go.microsoft.com/fwlink/?linkid=870924
Comment:
    Note that for fruit flies we have broken up the passenger pathway by resident &amp; tourist. We also add a Torres strait passenger pathway… and because there are two separate food pathways with different establishment parameters we’ve used goods to distribute the second.</t>
      </text>
    </comment>
    <comment ref="K8" authorId="7" shapeId="0" xr:uid="{A62E6B1F-E4EB-984E-B747-9546652AB2B8}">
      <text>
        <t>[Threaded comment]
Your version of Excel allows you to read this threaded comment; however, any edits to it will get removed if the file is opened in a newer version of Excel. Learn more: https://go.microsoft.com/fwlink/?linkid=870924
Comment:
    Have added synonyms as per risk maps phase 1</t>
      </text>
    </comment>
    <comment ref="D9" authorId="8" shapeId="0" xr:uid="{24C12BAB-7D3D-1D41-A58D-58EA66DA6BBC}">
      <text>
        <t>[Threaded comment]
Your version of Excel allows you to read this threaded comment; however, any edits to it will get removed if the file is opened in a newer version of Excel. Learn more: https://go.microsoft.com/fwlink/?linkid=870924
Comment:
    Too few records for estimating climate</t>
      </text>
    </comment>
    <comment ref="C11" authorId="9" shapeId="0" xr:uid="{1B8A75AC-A9FE-EB43-AD87-1FE8467FBB89}">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 Food is used for smuggled curry leaves etc</t>
      </text>
    </comment>
    <comment ref="C12" authorId="10" shapeId="0" xr:uid="{54D29E90-6B5C-7E47-B3EC-ABC5E05A1AF6}">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t>
      </text>
    </comment>
    <comment ref="C13" authorId="11" shapeId="0" xr:uid="{8CF3C082-6166-8F42-B7A9-381AB738D432}">
      <text>
        <t>[Threaded comment]
Your version of Excel allows you to read this threaded comment; however, any edits to it will get removed if the file is opened in a newer version of Excel. Learn more: https://go.microsoft.com/fwlink/?linkid=870924
Comment:
    Some stored product needed to be distributed by residents as opposed to the conventional “food” pathway because of differing establishment probs. This shouldn’t make a difference as both pathways are distributed the same way</t>
      </text>
    </comment>
    <comment ref="D14" authorId="12" shapeId="0" xr:uid="{5768F99D-9AC8-9B43-BDB9-4E209772FF9A}">
      <text>
        <t>[Threaded comment]
Your version of Excel allows you to read this threaded comment; however, any edits to it will get removed if the file is opened in a newer version of Excel. Learn more: https://go.microsoft.com/fwlink/?linkid=870924
Comment:
    Too few records to reliably estimate climate suitability</t>
      </text>
    </comment>
    <comment ref="A16" authorId="13" shapeId="0" xr:uid="{07597060-6049-9840-92E5-7BD1213CB6F8}">
      <text>
        <t>[Threaded comment]
Your version of Excel allows you to read this threaded comment; however, any edits to it will get removed if the file is opened in a newer version of Excel. Learn more: https://go.microsoft.com/fwlink/?linkid=870924
Comment:
    Broke up Marks pathways to those related to vectors and those related to the pathogen itself.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tc={72FBB23E-4BBA-F24B-819F-177E1ED5B904}</author>
    <author>tc={C085408C-54DC-774C-9472-6705A7DFC541}</author>
    <author>tc={84FFBA02-481C-6843-9725-CAA9F099F072}</author>
    <author>tc={01233C99-AE2E-F144-B250-3B462BD674F5}</author>
    <author>tc={807CBACF-8D1C-704B-9F21-EA1A61FB0057}</author>
    <author>tc={78C10FA3-162B-9342-A4B1-AD48B70FAB27}</author>
    <author>tc={2F0FA95A-D295-2948-9119-233D249BE66C}</author>
    <author>tc={9B3F274B-6760-1A4A-9A30-D8D539662FA3}</author>
    <author>tc={ED6DC976-B815-FE4A-B18F-D744BF3C453F}</author>
  </authors>
  <commentList>
    <comment ref="B14" authorId="0" shapeId="0" xr:uid="{72FBB23E-4BBA-F24B-819F-177E1ED5B904}">
      <text>
        <t>[Threaded comment]
Your version of Excel allows you to read this threaded comment; however, any edits to it will get removed if the file is opened in a newer version of Excel. Learn more: https://go.microsoft.com/fwlink/?linkid=870924
Comment:
    Movement of Monochamus
on timber pallets and packing
arriving at approved
arrangements and remaining
after deconsolidation.</t>
      </text>
    </comment>
    <comment ref="B15" authorId="1" shapeId="0" xr:uid="{C085408C-54DC-774C-9472-6705A7DFC541}">
      <text>
        <t>[Threaded comment]
Your version of Excel allows you to read this threaded comment; however, any edits to it will get removed if the file is opened in a newer version of Excel. Learn more: https://go.microsoft.com/fwlink/?linkid=870924
Comment:
    Movement of Monochamus
on packing and hitchhiking on
general commercial goods
arriving at points of sale.</t>
      </text>
    </comment>
    <comment ref="B16" authorId="2" shapeId="0" xr:uid="{84FFBA02-481C-6843-9725-CAA9F099F072}">
      <text>
        <t>[Threaded comment]
Your version of Excel allows you to read this threaded comment; however, any edits to it will get removed if the file is opened in a newer version of Excel. Learn more: https://go.microsoft.com/fwlink/?linkid=870924
Comment:
    Timber packing and furniture
and wooden objects arriving
in residences with live beetles
of any life stage.</t>
      </text>
    </comment>
    <comment ref="B17" authorId="3" shapeId="0" xr:uid="{01233C99-AE2E-F144-B250-3B462BD674F5}">
      <text>
        <t>[Threaded comment]
Your version of Excel allows you to read this threaded comment; however, any edits to it will get removed if the file is opened in a newer version of Excel. Learn more: https://go.microsoft.com/fwlink/?linkid=870924
Comment:
    Movement in plywood or
other timber for building.</t>
      </text>
    </comment>
    <comment ref="B18" authorId="4" shapeId="0" xr:uid="{807CBACF-8D1C-704B-9F21-EA1A61FB0057}">
      <text>
        <t>[Threaded comment]
Your version of Excel allows you to read this threaded comment; however, any edits to it will get removed if the file is opened in a newer version of Excel. Learn more: https://go.microsoft.com/fwlink/?linkid=870924
Comment:
    Undeclared cuttings
intended for propagation</t>
      </text>
    </comment>
    <comment ref="C24" authorId="5" shapeId="0" xr:uid="{78C10FA3-162B-9342-A4B1-AD48B70FAB27}">
      <text>
        <t>[Threaded comment]
Your version of Excel allows you to read this threaded comment; however, any edits to it will get removed if the file is opened in a newer version of Excel. Learn more: https://go.microsoft.com/fwlink/?linkid=870924
Comment:
    psyllids</t>
      </text>
    </comment>
    <comment ref="C25" authorId="6" shapeId="0" xr:uid="{2F0FA95A-D295-2948-9119-233D249BE66C}">
      <text>
        <t>[Threaded comment]
Your version of Excel allows you to read this threaded comment; however, any edits to it will get removed if the file is opened in a newer version of Excel. Learn more: https://go.microsoft.com/fwlink/?linkid=870924
Comment:
    disease</t>
      </text>
    </comment>
    <comment ref="C26" authorId="7" shapeId="0" xr:uid="{9B3F274B-6760-1A4A-9A30-D8D539662FA3}">
      <text>
        <t>[Threaded comment]
Your version of Excel allows you to read this threaded comment; however, any edits to it will get removed if the file is opened in a newer version of Excel. Learn more: https://go.microsoft.com/fwlink/?linkid=870924
Comment:
    psyllids</t>
      </text>
    </comment>
    <comment ref="B31" authorId="8" shapeId="0" xr:uid="{ED6DC976-B815-FE4A-B18F-D744BF3C453F}">
      <text>
        <t>[Threaded comment]
Your version of Excel allows you to read this threaded comment; however, any edits to it will get removed if the file is opened in a newer version of Excel. Learn more: https://go.microsoft.com/fwlink/?linkid=870924
Comment:
    containers, machinery, commercial goods, timber</t>
      </text>
    </comment>
  </commentList>
</comments>
</file>

<file path=xl/sharedStrings.xml><?xml version="1.0" encoding="utf-8"?>
<sst xmlns="http://schemas.openxmlformats.org/spreadsheetml/2006/main" count="515" uniqueCount="281">
  <si>
    <t>Citrus Canker</t>
  </si>
  <si>
    <t>Bee Mites</t>
  </si>
  <si>
    <t>BMSB</t>
  </si>
  <si>
    <t>Fruit Fly</t>
  </si>
  <si>
    <t>Khapra Beetle</t>
  </si>
  <si>
    <t>Sawyer Beetle</t>
  </si>
  <si>
    <t>Species</t>
  </si>
  <si>
    <t>Notes</t>
  </si>
  <si>
    <t>Pathways</t>
  </si>
  <si>
    <t>Pathway</t>
  </si>
  <si>
    <t>EventRate</t>
  </si>
  <si>
    <t>EstablishmentRate</t>
  </si>
  <si>
    <t>AGM</t>
  </si>
  <si>
    <t>vessels (ballooning)</t>
  </si>
  <si>
    <t>containers</t>
  </si>
  <si>
    <t>0.05, 0.275, 0.5</t>
  </si>
  <si>
    <t>0.01, 0.055, 0.1</t>
  </si>
  <si>
    <t>0.1, 0.55, 1</t>
  </si>
  <si>
    <t>0.001, 0.0055, 0.01</t>
  </si>
  <si>
    <t>0.005, 0.0275, 0.05</t>
  </si>
  <si>
    <t>0.002, 0.011, 0.02</t>
  </si>
  <si>
    <t>Canker</t>
  </si>
  <si>
    <t>goods &amp; machinery</t>
  </si>
  <si>
    <t>passengers (tourists, residents) and mail</t>
  </si>
  <si>
    <t>20, 110, 200</t>
  </si>
  <si>
    <t>node includes nurseries</t>
  </si>
  <si>
    <t>0.5, 2.75, 5</t>
  </si>
  <si>
    <t>passengers (tourists, residents)</t>
  </si>
  <si>
    <t>torres</t>
  </si>
  <si>
    <t>0.00001, 0.000055, 0.0001</t>
  </si>
  <si>
    <t>0.1, 0.3, 0.5</t>
  </si>
  <si>
    <t>0.2, 0.5, 0.8</t>
  </si>
  <si>
    <t>number of dissemination events are interpreted as number of days per year when the daily arrivals have a mean of 50% establishment</t>
  </si>
  <si>
    <t>commercial fruit imports</t>
  </si>
  <si>
    <t>10, 55, 100</t>
  </si>
  <si>
    <t>1, 5.5, 10</t>
  </si>
  <si>
    <t>5, 27.5, 50</t>
  </si>
  <si>
    <t>0.1, 0.5, 0.9</t>
  </si>
  <si>
    <t>as above</t>
  </si>
  <si>
    <t>torres (natural spread)</t>
  </si>
  <si>
    <t>timber pathway 1</t>
  </si>
  <si>
    <t>timber pathway 2</t>
  </si>
  <si>
    <t>timber pathway 4</t>
  </si>
  <si>
    <t>timber pathway 3</t>
  </si>
  <si>
    <t>2, 11, 20</t>
  </si>
  <si>
    <t>0.0001, 0.00055, 0.001</t>
  </si>
  <si>
    <t>0.0005, 0.00275, 0.005</t>
  </si>
  <si>
    <t>Xylella</t>
  </si>
  <si>
    <t>passengers (residents only?) and mail</t>
  </si>
  <si>
    <t>imported nursery material</t>
  </si>
  <si>
    <t>produce</t>
  </si>
  <si>
    <t>aircraft cargo holds/cabins</t>
  </si>
  <si>
    <t>vessels (cruise ships)</t>
  </si>
  <si>
    <t>0.02, 0.11, 0.2</t>
  </si>
  <si>
    <t>HLB</t>
  </si>
  <si>
    <t>aircraft, air cans, defence</t>
  </si>
  <si>
    <t>0.03, 0.165, 0.3</t>
  </si>
  <si>
    <t>vessels</t>
  </si>
  <si>
    <t>containers and machinery</t>
  </si>
  <si>
    <t>cut flowers and produce</t>
  </si>
  <si>
    <t>0.04, 0.22, 0.4</t>
  </si>
  <si>
    <t>Include abiotic weight?</t>
  </si>
  <si>
    <t>Include NDVI?</t>
  </si>
  <si>
    <t>Include NVIS?</t>
  </si>
  <si>
    <t>CLUM classes</t>
  </si>
  <si>
    <t>NVIS classes</t>
  </si>
  <si>
    <t>GBIF min year</t>
  </si>
  <si>
    <t>Infected countries</t>
  </si>
  <si>
    <t>Exclude BIOCLIM vars</t>
  </si>
  <si>
    <t>Distance penalty (ports)</t>
  </si>
  <si>
    <t>Aggregated res</t>
  </si>
  <si>
    <t>Bactrocera dorsalis, Bactrocera invadens, Bactrocera papayae, Bactrocera philippinensis</t>
  </si>
  <si>
    <t>Cicadella viridis</t>
  </si>
  <si>
    <t>Graphocephala atropunctata</t>
  </si>
  <si>
    <t>Homalodisca vitripennis</t>
  </si>
  <si>
    <t>Philaenus spumarius</t>
  </si>
  <si>
    <t>machinery</t>
  </si>
  <si>
    <t>8, 44, 80</t>
  </si>
  <si>
    <t>Query this: should it be nurserystock pathway? "Disease on citrus budwood through passenger and mail pathways"</t>
  </si>
  <si>
    <t>Treat as containers?</t>
  </si>
  <si>
    <t>Diaphorina citri</t>
  </si>
  <si>
    <t>food</t>
  </si>
  <si>
    <t>containers thave previously held grain or been exposed to grain</t>
  </si>
  <si>
    <t>goods</t>
  </si>
  <si>
    <t>combine with food?</t>
  </si>
  <si>
    <t>can't map to our pathways</t>
  </si>
  <si>
    <t>can we distinguish these from container vessels?</t>
  </si>
  <si>
    <t>Monochamus galloprovincialis</t>
  </si>
  <si>
    <t>GLOBAL VARIABLES</t>
  </si>
  <si>
    <t>Variable</t>
  </si>
  <si>
    <t>Used for</t>
  </si>
  <si>
    <t>Value</t>
  </si>
  <si>
    <t>Make interactive maps?</t>
  </si>
  <si>
    <t>Specifies whether interactive maps should be produced</t>
  </si>
  <si>
    <t>CLUM raster path</t>
  </si>
  <si>
    <t>Defining distribution of host land use</t>
  </si>
  <si>
    <t>risk_layers/biotic/raw_data/ACLUM/clum_50m1218m.tif</t>
  </si>
  <si>
    <t>NVIS raster path</t>
  </si>
  <si>
    <t>Defining distribution of vegetation classes in which the pest might establish</t>
  </si>
  <si>
    <t>risk_layers/biotic/raw_data/NVIS_5.1/aus5_1e_mvs</t>
  </si>
  <si>
    <t>NDVI raster path</t>
  </si>
  <si>
    <t>Optional component of habitat</t>
  </si>
  <si>
    <t>risk_layers/biotic/raw_data/NDVI/NDVI_Oct18_Mar19.grid</t>
  </si>
  <si>
    <t xml:space="preserve">Postcode shapefile path </t>
  </si>
  <si>
    <r>
      <t>Defines container weights (c</t>
    </r>
    <r>
      <rPr>
        <i/>
        <sz val="12"/>
        <color theme="1"/>
        <rFont val="Calibri"/>
        <family val="2"/>
        <scheme val="minor"/>
      </rPr>
      <t>ontainers</t>
    </r>
    <r>
      <rPr>
        <sz val="12"/>
        <color theme="1"/>
        <rFont val="Calibri"/>
        <family val="2"/>
        <scheme val="minor"/>
      </rPr>
      <t xml:space="preserve"> pathway)</t>
    </r>
  </si>
  <si>
    <t>risk_layers/pathway/raw_data/Containers/postal_areas/POA_2011_AUST.shp</t>
  </si>
  <si>
    <t>Containers data path</t>
  </si>
  <si>
    <t>risk_layers/pathway/raw_data/Containers/containers_bypostcode.xls</t>
  </si>
  <si>
    <t>Marine ports data path</t>
  </si>
  <si>
    <r>
      <t>Defines port weights (</t>
    </r>
    <r>
      <rPr>
        <i/>
        <sz val="12"/>
        <color theme="1"/>
        <rFont val="Calibri"/>
        <family val="2"/>
        <scheme val="minor"/>
      </rPr>
      <t>vessels</t>
    </r>
    <r>
      <rPr>
        <sz val="12"/>
        <color theme="1"/>
        <rFont val="Calibri"/>
        <family val="2"/>
        <scheme val="minor"/>
      </rPr>
      <t xml:space="preserve"> pathway)</t>
    </r>
  </si>
  <si>
    <t>risk_layers/pathway/raw_data/Ports/ports.csv</t>
  </si>
  <si>
    <t>Fertiliser data path</t>
  </si>
  <si>
    <r>
      <t>Defines distribution of fertiliser (</t>
    </r>
    <r>
      <rPr>
        <i/>
        <sz val="12"/>
        <color theme="1"/>
        <rFont val="Calibri"/>
        <family val="2"/>
        <scheme val="minor"/>
      </rPr>
      <t>fertiliser</t>
    </r>
    <r>
      <rPr>
        <sz val="12"/>
        <color theme="1"/>
        <rFont val="Calibri"/>
        <family val="2"/>
        <scheme val="minor"/>
      </rPr>
      <t xml:space="preserve"> pathway)</t>
    </r>
  </si>
  <si>
    <t>risk_layers/pathway/raw_data/Fertiliser/fertiliser2016_17.csv</t>
  </si>
  <si>
    <t>NRM shapefile path</t>
  </si>
  <si>
    <r>
      <t>Defines distribution of fertiliser (</t>
    </r>
    <r>
      <rPr>
        <i/>
        <sz val="12"/>
        <color theme="1"/>
        <rFont val="Calibri"/>
        <family val="2"/>
        <scheme val="minor"/>
      </rPr>
      <t>fertiliser</t>
    </r>
    <r>
      <rPr>
        <sz val="12"/>
        <color theme="1"/>
        <rFont val="Calibri"/>
        <family val="2"/>
        <scheme val="minor"/>
      </rPr>
      <t xml:space="preserve"> pathway</t>
    </r>
    <r>
      <rPr>
        <i/>
        <sz val="12"/>
        <color theme="1"/>
        <rFont val="Calibri"/>
        <family val="2"/>
        <scheme val="minor"/>
      </rPr>
      <t>)</t>
    </r>
  </si>
  <si>
    <t>risk_layers/pathway/raw_data/Fertiliser/nrm_regions/NRMR_2016_AUST.shp</t>
  </si>
  <si>
    <t>Airport distance penalty (tourists)</t>
  </si>
  <si>
    <r>
      <t>Defines decrease in density of international tourists with distance from international airports (</t>
    </r>
    <r>
      <rPr>
        <i/>
        <sz val="12"/>
        <color theme="1"/>
        <rFont val="Calibri"/>
        <family val="2"/>
        <scheme val="minor"/>
      </rPr>
      <t>tourists</t>
    </r>
    <r>
      <rPr>
        <sz val="12"/>
        <color theme="1"/>
        <rFont val="Calibri"/>
        <family val="2"/>
        <scheme val="minor"/>
      </rPr>
      <t xml:space="preserve"> pathway)</t>
    </r>
  </si>
  <si>
    <t>Airport distance penalty (Torres)</t>
  </si>
  <si>
    <r>
      <t>Defines decrease in density of passengers arriving from Torres Strait Islands with distance from Cairns airport (</t>
    </r>
    <r>
      <rPr>
        <i/>
        <sz val="12"/>
        <color theme="1"/>
        <rFont val="Calibri"/>
        <family val="2"/>
        <scheme val="minor"/>
      </rPr>
      <t>torres</t>
    </r>
    <r>
      <rPr>
        <sz val="12"/>
        <color theme="1"/>
        <rFont val="Calibri"/>
        <family val="2"/>
        <scheme val="minor"/>
      </rPr>
      <t xml:space="preserve"> pathway)</t>
    </r>
  </si>
  <si>
    <t>lump with 3 and 4 (map to foods = goods)</t>
  </si>
  <si>
    <t>110-117, 120-125, 130-134, 210, 220-222, 310-314, 332, 341, 343, 345, 346, 410-414, 432, 441, 443, 445, 446, 541-543</t>
  </si>
  <si>
    <t>331, 332, 338, 340-353, 431, 432, 438, 440-453, 465, 510-515, 540-544</t>
  </si>
  <si>
    <t>348, 448, 540-544</t>
  </si>
  <si>
    <t>340, 341, 343, 344, 345, 348, 350, 351, 365, 440, 441, 443, 444, 445, 448, 450, 451, 465, 540-544</t>
  </si>
  <si>
    <t>340-344, 345, 347-351, 353, 365, 440-444, 445, 447-451, 453, 465, 540-544</t>
  </si>
  <si>
    <t>340, 341, 343, 345, 348, 353, 365, 440, 441, 443, 445, 448, 453, 465, 540-544</t>
  </si>
  <si>
    <t>340, 341, 344, 345, 347, 350, 351, 353, 365, 440, 441, 444, 445, 447, 450, 451, 453, 465, 540-544</t>
  </si>
  <si>
    <t>520-524, 526-528, 530-534, 538, 540-545, 574</t>
  </si>
  <si>
    <t>312, 412</t>
  </si>
  <si>
    <t>330-338, 340-345, 348-351, 365, 430-438, 440-445, 448-451, 454, 465, 510-515, 540-544</t>
  </si>
  <si>
    <t>1-11, 13, 14, 16, 18-25, 27-29, 45, 47, 48, 51-56, 59-62, 65-69, 79, 80, 90, 91, 96-99</t>
  </si>
  <si>
    <t>110-117, 120-125, 130-134, 210, 220-222, 310-314, 320-338, 340-349, 350-353, 360-365, 410-414, 420-424, 430-439, 440-449, 450-454, 460-465, 510-515, 520-528, 530-538, 540-545, 550-555, 560-567, 570-575, 580-584, 590-595, 610-614, 620-623, 630-633, 640-644, 650-654, 660-663</t>
  </si>
  <si>
    <t>GBIF username</t>
  </si>
  <si>
    <t>GBIF password</t>
  </si>
  <si>
    <t>Username for authenticated GBIF downloads. This is optional, but is more efficient for large queries.</t>
  </si>
  <si>
    <t>Password for authenticated GBIF downloads. This is optional, but is more efficient for large queries.</t>
  </si>
  <si>
    <t>cebra</t>
  </si>
  <si>
    <t>Lymantria dispar japonica, Lymantria dispar</t>
  </si>
  <si>
    <t>Species group</t>
  </si>
  <si>
    <t>Bee mite</t>
  </si>
  <si>
    <t>Bactrocera cucurbitae, Zeugodacus cucurbitae</t>
  </si>
  <si>
    <t>Basemap mode</t>
  </si>
  <si>
    <t>Define whether maps should use OpenStreetMap ("osm") or polygon ("boundaries") basemaps.</t>
  </si>
  <si>
    <t>osm</t>
  </si>
  <si>
    <t>Tourist leakage</t>
  </si>
  <si>
    <t>Tourist establishment</t>
  </si>
  <si>
    <t>Returning resident leakage</t>
  </si>
  <si>
    <t>Torres passenger leakage</t>
  </si>
  <si>
    <t>Mail leakage</t>
  </si>
  <si>
    <t>Mail establishment</t>
  </si>
  <si>
    <t>Vessels leakage</t>
  </si>
  <si>
    <t>Vessels establishment</t>
  </si>
  <si>
    <t>Fertiliser leakage</t>
  </si>
  <si>
    <t>Fertiliser establishment</t>
  </si>
  <si>
    <t>Machinery leakage</t>
  </si>
  <si>
    <t>Machinery establishment</t>
  </si>
  <si>
    <t>Containers leakage</t>
  </si>
  <si>
    <t>Containers establishment</t>
  </si>
  <si>
    <t>Nurserystock leakage</t>
  </si>
  <si>
    <t>Nurserystock establishment</t>
  </si>
  <si>
    <t>Food leakage</t>
  </si>
  <si>
    <t>Food establishment</t>
  </si>
  <si>
    <t>Goods establishment</t>
  </si>
  <si>
    <t>Returning resident establishment</t>
  </si>
  <si>
    <t>0.05,0.5</t>
  </si>
  <si>
    <t>Goods leakage</t>
  </si>
  <si>
    <t>0.04,0.4</t>
  </si>
  <si>
    <t>0.001,0.01</t>
  </si>
  <si>
    <t>0.02,0.2</t>
  </si>
  <si>
    <t>Torres passenger establishment</t>
  </si>
  <si>
    <t>Minimum probability threshold</t>
  </si>
  <si>
    <t>Minimum probability threshold for plotting maps</t>
  </si>
  <si>
    <t>20, 200</t>
  </si>
  <si>
    <t xml:space="preserve">0.1,0.9 </t>
  </si>
  <si>
    <t>0.028,0.172</t>
  </si>
  <si>
    <t>Fertiliser, Food, Residents</t>
  </si>
  <si>
    <t>1.595,6.426</t>
  </si>
  <si>
    <t>1e-05,1e-04</t>
  </si>
  <si>
    <t>Gypsy Moth</t>
  </si>
  <si>
    <t>Containers, Machinery, Vessels</t>
  </si>
  <si>
    <t xml:space="preserve">0.01,0.1 </t>
  </si>
  <si>
    <t>0.01,0.1</t>
  </si>
  <si>
    <t>0.002,0.02</t>
  </si>
  <si>
    <t>0.165,0.774</t>
  </si>
  <si>
    <t>0.005,0.05</t>
  </si>
  <si>
    <t>0.087,0.365</t>
  </si>
  <si>
    <t xml:space="preserve">0.05,0.5 </t>
  </si>
  <si>
    <t>0.007,0.04</t>
  </si>
  <si>
    <t>Containers, Goods, Machinery, Residents, Vessels</t>
  </si>
  <si>
    <t>2,20</t>
  </si>
  <si>
    <t>3,30</t>
  </si>
  <si>
    <t xml:space="preserve">3,30 </t>
  </si>
  <si>
    <t xml:space="preserve">0.01,0.1  </t>
  </si>
  <si>
    <t>1,10</t>
  </si>
  <si>
    <t>0.1,1</t>
  </si>
  <si>
    <t xml:space="preserve">0.001,0.01 </t>
  </si>
  <si>
    <t>7,67</t>
  </si>
  <si>
    <t>3,33</t>
  </si>
  <si>
    <t>Tourists, Residents, Food, Goods</t>
  </si>
  <si>
    <t>1.489,7.987</t>
  </si>
  <si>
    <t>0.5,5</t>
  </si>
  <si>
    <t>0.892,4.798</t>
  </si>
  <si>
    <t>0.03,0.3</t>
  </si>
  <si>
    <t>0.3,3</t>
  </si>
  <si>
    <t xml:space="preserve">0.03,0.3 </t>
  </si>
  <si>
    <t>5,50</t>
  </si>
  <si>
    <t>Containers, Food, Goods,Residents</t>
  </si>
  <si>
    <t>6.012,51.169</t>
  </si>
  <si>
    <t>14.872,79.898</t>
  </si>
  <si>
    <t>5e-04,0.005</t>
  </si>
  <si>
    <t>1.037,5.639</t>
  </si>
  <si>
    <t>1.765,7.164</t>
  </si>
  <si>
    <t>Containers, Goods, Residents</t>
  </si>
  <si>
    <t>1.488,7.988</t>
  </si>
  <si>
    <t>10,100</t>
  </si>
  <si>
    <t>1e-04,0.001</t>
  </si>
  <si>
    <t>15.692,108.202</t>
  </si>
  <si>
    <t>Goods, Residents, Vessels</t>
  </si>
  <si>
    <t>3.608,16.791</t>
  </si>
  <si>
    <t>Nursery, Residents</t>
  </si>
  <si>
    <t>1.888,6.938</t>
  </si>
  <si>
    <t xml:space="preserve">0.02,0.2 </t>
  </si>
  <si>
    <t>0.2,2</t>
  </si>
  <si>
    <t>Asian Honey Bee</t>
  </si>
  <si>
    <t>Containers, Vessels</t>
  </si>
  <si>
    <t>0.03,0.16</t>
  </si>
  <si>
    <t>GBIF focal species name(s)</t>
  </si>
  <si>
    <t>Wind effect width</t>
  </si>
  <si>
    <t>North wind leakage</t>
  </si>
  <si>
    <t>North wind establishment</t>
  </si>
  <si>
    <t>Host distribution raster file</t>
  </si>
  <si>
    <t>Climate suitability raster file</t>
  </si>
  <si>
    <t>Occurrence csv file</t>
  </si>
  <si>
    <t>Pacific wind leakage</t>
  </si>
  <si>
    <t>Pacific wind establishment</t>
  </si>
  <si>
    <t>NZ wind leakage</t>
  </si>
  <si>
    <t>NZ wind establishment</t>
  </si>
  <si>
    <t>Wind data path</t>
  </si>
  <si>
    <t>Defines wind speed polygons to be rasterised to the coastline</t>
  </si>
  <si>
    <t>risk_layers/pathway/raw_data/Wind/wind.gpkg</t>
  </si>
  <si>
    <t>Food, Nursery, Residents, northwind</t>
  </si>
  <si>
    <t>Food, Nursery, Residents</t>
  </si>
  <si>
    <t>Tourists, Residents, Food, Torres, Goods</t>
  </si>
  <si>
    <t>Containers, Food, Residents, Vessels</t>
  </si>
  <si>
    <t>1,100</t>
  </si>
  <si>
    <t>1, 100</t>
  </si>
  <si>
    <t>Bee mites (Apis mellifera)</t>
  </si>
  <si>
    <t>Bee mites (Apis cerana)</t>
  </si>
  <si>
    <t>Carambola fruit fly</t>
  </si>
  <si>
    <t>Oriental fruit fly</t>
  </si>
  <si>
    <t>New Guinea fruit fly</t>
  </si>
  <si>
    <t xml:space="preserve">Japanese pine sawyer beetle  </t>
  </si>
  <si>
    <t>Pine sawyer beetle</t>
  </si>
  <si>
    <t>Cicadella viridis (Xylella vector)</t>
  </si>
  <si>
    <t>Xylella fastidiosa</t>
  </si>
  <si>
    <t>Xylella (Graphocephala atropunctata)</t>
  </si>
  <si>
    <t>Xylella (Homalodisca vitripennis)</t>
  </si>
  <si>
    <t>Xylella (Philaenus spumarius)</t>
  </si>
  <si>
    <t>HLB (Asiatic citrus psyllid)</t>
  </si>
  <si>
    <t>HLB (African citrus psyllid)</t>
  </si>
  <si>
    <t>Khapra beetle</t>
  </si>
  <si>
    <t>Melon fruit fly</t>
  </si>
  <si>
    <t>Apis mellifera</t>
  </si>
  <si>
    <t>om#V&gt;nzeCa3E^aU2.n8xZLCS</t>
  </si>
  <si>
    <t>abiotic/occurrences/gypsy_moth/cabi_Lymantria_dispar_14Dec2020.csv</t>
  </si>
  <si>
    <t>abiotic/occurrences/apis_cerana/ApisCerana_DAWE.csv</t>
  </si>
  <si>
    <t>abiotic/occurrences/BMSB/bmsb_presences_iprrg.csv</t>
  </si>
  <si>
    <t>abiotic/occurrences/BMSB/cabi_halyomorpha halys_14Dec2020.csv</t>
  </si>
  <si>
    <t>abiotic/occurrences/oriental_fruitfly/dorsalis_occurrences.csv</t>
  </si>
  <si>
    <t>abiotic/occurrences/oriental_fruitfly/cabi_bactrocera_dorsalis_14Dec2020.csv</t>
  </si>
  <si>
    <t>abiotic/occurrences/bactrocera_cucurbitae/cabi_Bactrocera_cucurbitae_14Dec2020.csv</t>
  </si>
  <si>
    <t>abiotic/occurrences/diaphorina_citri/diaphorinacitri_expertdata.csv</t>
  </si>
  <si>
    <t>abiotic/occurrences/diaphorina_citri/cabi_diaphorina_citri_14Dec2020.csv</t>
  </si>
  <si>
    <t>abiotic/occurrences/monochamus_galloprovincialis/cabi_monochamus_galloprovincialis_14Dec2020.csv</t>
  </si>
  <si>
    <t>abiotic/occurrences/cicadella_viridis/cabi_cicadella_viridis_14Dec2020.csv</t>
  </si>
  <si>
    <t>abiotic/occurrences/graphocephala_atropunctata/cabi_graphocephala_atropunctata_14Dec2020.csv</t>
  </si>
  <si>
    <t>abiotic/occurrences/homalodisca_vitripennis/cabi_homalodisca_vitripennis_14Dec2020.csv</t>
  </si>
  <si>
    <t>abiotic/occurrences/philaenus_spumarius/cabi_philaenus_spumarius_14Dec2020.csv</t>
  </si>
  <si>
    <t>biotic/citrus_native_hosts_example.tif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</si>
</sst>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b/>
      <sz val="12"/>
      <color theme="1"/>
      <name val="Calibri"/>
      <family val="2"/>
      <scheme val="minor"/>
    </font>
    <font>
      <sz val="11"/>
      <color theme="1"/>
      <name val="Helvetica"/>
      <family val="2"/>
    </font>
    <font>
      <i/>
      <sz val="12"/>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1">
    <xf numFmtId="0" fontId="0" fillId="0" borderId="0"/>
  </cellStyleXfs>
  <cellXfs count="55">
    <xf numFmtId="0" fontId="0" fillId="0" borderId="0" xfId="0"/>
    <xf numFmtId="0" fontId="0" fillId="0" borderId="0" xfId="0" applyAlignment="1">
      <alignment vertical="center"/>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top" wrapText="1"/>
    </xf>
    <xf numFmtId="0" fontId="2" fillId="0" borderId="0" xfId="0" applyFont="1" applyAlignment="1">
      <alignment vertical="top" wrapText="1"/>
    </xf>
    <xf numFmtId="0" fontId="0" fillId="0" borderId="2" xfId="0" applyBorder="1" applyAlignment="1">
      <alignment vertical="top"/>
    </xf>
    <xf numFmtId="49"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 fontId="0" fillId="0" borderId="4" xfId="0" applyNumberForma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49" fontId="0" fillId="0" borderId="3" xfId="0" applyNumberFormat="1" applyBorder="1" applyAlignment="1" applyProtection="1">
      <alignment horizontal="center" vertical="center" wrapText="1"/>
      <protection locked="0"/>
    </xf>
    <xf numFmtId="1" fontId="0" fillId="0" borderId="3" xfId="0" applyNumberFormat="1" applyBorder="1" applyAlignment="1" applyProtection="1">
      <alignment horizontal="center" vertical="center" wrapText="1"/>
      <protection locked="0"/>
    </xf>
    <xf numFmtId="164" fontId="0" fillId="0" borderId="3" xfId="0" applyNumberFormat="1" applyBorder="1" applyAlignment="1" applyProtection="1">
      <alignment horizontal="center" vertical="center" wrapText="1"/>
      <protection locked="0"/>
    </xf>
    <xf numFmtId="49" fontId="0" fillId="0" borderId="3" xfId="0" applyNumberFormat="1" applyBorder="1" applyAlignment="1" applyProtection="1">
      <alignment wrapText="1"/>
      <protection locked="0"/>
    </xf>
    <xf numFmtId="0" fontId="0" fillId="0" borderId="3" xfId="0" applyBorder="1" applyAlignment="1" applyProtection="1">
      <alignment wrapText="1"/>
      <protection locked="0"/>
    </xf>
    <xf numFmtId="0" fontId="0" fillId="0" borderId="3" xfId="0" applyBorder="1" applyAlignment="1" applyProtection="1">
      <alignment vertical="center" wrapText="1"/>
      <protection locked="0"/>
    </xf>
    <xf numFmtId="0" fontId="1" fillId="4" borderId="7" xfId="0" applyFont="1" applyFill="1" applyBorder="1" applyAlignment="1">
      <alignment vertical="center"/>
    </xf>
    <xf numFmtId="0" fontId="1" fillId="4" borderId="8" xfId="0" applyFont="1" applyFill="1" applyBorder="1" applyAlignment="1">
      <alignment horizontal="center" vertical="center"/>
    </xf>
    <xf numFmtId="0" fontId="1" fillId="4" borderId="9" xfId="0" applyFont="1" applyFill="1" applyBorder="1" applyAlignment="1">
      <alignment vertical="center"/>
    </xf>
    <xf numFmtId="0" fontId="0" fillId="0" borderId="0" xfId="0" applyProtection="1">
      <protection locked="0"/>
    </xf>
    <xf numFmtId="49" fontId="1" fillId="4" borderId="10" xfId="0" applyNumberFormat="1" applyFont="1" applyFill="1" applyBorder="1" applyAlignment="1">
      <alignment horizontal="right" vertical="center" wrapText="1" inden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49" fontId="1" fillId="3" borderId="13" xfId="0" applyNumberFormat="1" applyFont="1" applyFill="1" applyBorder="1" applyAlignment="1">
      <alignment horizontal="right" vertical="center" wrapText="1" indent="1"/>
    </xf>
    <xf numFmtId="49" fontId="0" fillId="3" borderId="14" xfId="0" applyNumberFormat="1" applyFill="1" applyBorder="1" applyAlignment="1">
      <alignment horizontal="center" vertical="center" wrapText="1"/>
    </xf>
    <xf numFmtId="0" fontId="0" fillId="5" borderId="15" xfId="0" applyFill="1" applyBorder="1" applyAlignment="1" applyProtection="1">
      <alignment horizontal="center" vertical="center"/>
      <protection locked="0"/>
    </xf>
    <xf numFmtId="0" fontId="1" fillId="3" borderId="16" xfId="0" applyFont="1" applyFill="1" applyBorder="1" applyAlignment="1">
      <alignment horizontal="right" vertical="center" wrapText="1" indent="1"/>
    </xf>
    <xf numFmtId="0" fontId="0" fillId="3" borderId="17" xfId="0" applyFill="1" applyBorder="1" applyAlignment="1">
      <alignment horizontal="center" vertical="center" wrapText="1"/>
    </xf>
    <xf numFmtId="0" fontId="0" fillId="5" borderId="18"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protection locked="0"/>
    </xf>
    <xf numFmtId="0" fontId="0" fillId="0" borderId="0" xfId="0" applyAlignment="1" applyProtection="1">
      <alignment horizontal="center"/>
      <protection locked="0"/>
    </xf>
    <xf numFmtId="49" fontId="1" fillId="2" borderId="1" xfId="0" applyNumberFormat="1" applyFont="1" applyFill="1" applyBorder="1" applyAlignment="1" applyProtection="1">
      <alignment horizontal="center" vertical="center" wrapText="1"/>
      <protection locked="0"/>
    </xf>
    <xf numFmtId="49" fontId="1" fillId="3" borderId="19" xfId="0" applyNumberFormat="1" applyFont="1" applyFill="1" applyBorder="1" applyAlignment="1">
      <alignment horizontal="right" vertical="center" wrapText="1" indent="1"/>
    </xf>
    <xf numFmtId="49" fontId="0" fillId="3" borderId="6" xfId="0" applyNumberFormat="1" applyFill="1" applyBorder="1" applyAlignment="1">
      <alignment horizontal="center" vertical="center" wrapText="1"/>
    </xf>
    <xf numFmtId="0" fontId="0" fillId="5" borderId="20" xfId="0" applyFill="1" applyBorder="1" applyAlignment="1" applyProtection="1">
      <alignment horizontal="center" vertical="center"/>
      <protection locked="0"/>
    </xf>
    <xf numFmtId="49" fontId="0" fillId="2" borderId="1" xfId="0" applyNumberFormat="1" applyFont="1" applyFill="1" applyBorder="1" applyAlignment="1" applyProtection="1">
      <alignment horizontal="center" vertical="center" wrapText="1"/>
      <protection locked="0"/>
    </xf>
    <xf numFmtId="49" fontId="0" fillId="2" borderId="3" xfId="0" applyNumberFormat="1" applyFont="1" applyFill="1" applyBorder="1" applyAlignment="1" applyProtection="1">
      <alignment horizontal="center" vertical="center" wrapText="1"/>
      <protection locked="0"/>
    </xf>
    <xf numFmtId="1" fontId="0" fillId="0" borderId="5" xfId="0" applyNumberFormat="1" applyBorder="1" applyAlignment="1" applyProtection="1">
      <alignment horizontal="center" vertical="center" wrapText="1"/>
      <protection locked="0"/>
    </xf>
    <xf numFmtId="49" fontId="0" fillId="0" borderId="3" xfId="0" applyNumberFormat="1" applyBorder="1" applyAlignment="1" applyProtection="1">
      <alignment vertical="center" wrapText="1"/>
      <protection locked="0"/>
    </xf>
    <xf numFmtId="0" fontId="0" fillId="0" borderId="0" xfId="0" applyBorder="1" applyAlignment="1" applyProtection="1">
      <alignment horizontal="center" vertical="center" wrapText="1"/>
      <protection locked="0"/>
    </xf>
    <xf numFmtId="0" fontId="1" fillId="0" borderId="0" xfId="0" applyFont="1" applyBorder="1" applyAlignment="1">
      <alignment horizontal="left" vertical="center" wrapText="1"/>
    </xf>
    <xf numFmtId="0" fontId="0" fillId="0" borderId="0" xfId="0" applyBorder="1" applyAlignment="1" applyProtection="1">
      <alignment vertical="center" wrapText="1"/>
      <protection locked="0"/>
    </xf>
    <xf numFmtId="0" fontId="0" fillId="0" borderId="0" xfId="0" applyBorder="1" applyAlignment="1" applyProtection="1">
      <alignment wrapText="1"/>
      <protection locked="0"/>
    </xf>
    <xf numFmtId="49" fontId="1" fillId="2" borderId="3"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49" fontId="1" fillId="3" borderId="22" xfId="0" applyNumberFormat="1" applyFont="1" applyFill="1" applyBorder="1" applyAlignment="1">
      <alignment horizontal="center" vertical="center" wrapText="1"/>
    </xf>
    <xf numFmtId="0" fontId="1" fillId="3" borderId="22" xfId="0" applyFont="1" applyFill="1" applyBorder="1" applyAlignment="1">
      <alignment horizontal="center" vertical="center" wrapText="1"/>
    </xf>
    <xf numFmtId="1" fontId="1" fillId="3" borderId="22" xfId="0" applyNumberFormat="1" applyFont="1" applyFill="1" applyBorder="1" applyAlignment="1">
      <alignment horizontal="center" vertical="center" wrapText="1"/>
    </xf>
    <xf numFmtId="164" fontId="1" fillId="3" borderId="22" xfId="0" applyNumberFormat="1" applyFont="1" applyFill="1" applyBorder="1" applyAlignment="1">
      <alignment horizontal="center" vertical="center" wrapText="1"/>
    </xf>
    <xf numFmtId="49" fontId="1" fillId="3" borderId="21" xfId="0" applyNumberFormat="1" applyFont="1" applyFill="1" applyBorder="1" applyAlignment="1">
      <alignment horizontal="center" vertical="center" wrapText="1"/>
    </xf>
    <xf numFmtId="49" fontId="0" fillId="2" borderId="3" xfId="0" applyNumberFormat="1" applyFill="1" applyBorder="1" applyAlignment="1" applyProtection="1">
      <alignment horizontal="center" vertical="center" wrapText="1"/>
      <protection locked="0"/>
    </xf>
    <xf numFmtId="0" fontId="0" fillId="0" borderId="3" xfId="0" applyBorder="1" applyAlignment="1" applyProtection="1">
      <alignment horizontal="center" wrapText="1"/>
      <protection locked="0"/>
    </xf>
  </cellXfs>
  <cellStyles count="1">
    <cellStyle name="Normal" xfId="0" builtinId="0"/>
  </cellStyles>
  <dxfs count="133">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7CE"/>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rgb="FFE7E6E6"/>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E0E7F0"/>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ames Camac" id="{5FECB3BD-2E80-7D43-8674-E02E36A53731}" userId="James Camac" providerId="None"/>
  <person displayName="Microsoft Office User" id="{6A9DCC67-FBF4-704D-B1D5-757B1F3E3D2F}" userId="Microsoft Office User" providerId="None"/>
  <person displayName="James Camac" id="{DA9BAF45-D29A-2944-A4AB-C22BE1376504}" userId="S::james.camac@unimelb.edu.au::f4070045-96f0-48f7-a1ff-0423c56da654" providerId="AD"/>
  <person displayName="John Baumgartner" id="{FA70A01E-4BFB-914D-B201-A3FFB558879F}" userId="S::john.baumgartner@unimelb.edu.au::64e08097-c003-4539-ab7e-80504fe98a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3-22T23:27:16.69" personId="{DA9BAF45-D29A-2944-A4AB-C22BE1376504}" id="{B5A97D6C-3EB5-6940-A766-351C93294C30}">
    <text>Used fertiliser pathway to distribute contaminated AG equipment. Idea being these will likely be used in areas of greatest fertiliser use (i.e. production zones).</text>
  </threadedComment>
  <threadedComment ref="D2" dT="2021-04-16T05:14:03.11" personId="{DA9BAF45-D29A-2944-A4AB-C22BE1376504}" id="{03D81196-E77D-0F4D-A067-33B2632A711C}">
    <text>Insufficient occurrence data</text>
  </threadedComment>
  <threadedComment ref="M2" dT="2021-03-23T02:28:08.28" personId="{DA9BAF45-D29A-2944-A4AB-C22BE1376504}" id="{0196C33E-8F8E-E84B-9ABD-5D6E98C41E55}">
    <text>Very few records of Citrus canker. Decided to use CABI records as approximation data rather than the 50 odd GBIF records</text>
  </threadedComment>
  <threadedComment ref="N2" dT="2021-03-19T04:28:18.01" personId="{5FECB3BD-2E80-7D43-8674-E02E36A53731}" id="{08970612-EB31-8641-B619-72C12D702C77}">
    <text>Need to extra work here. Some records are in USA jurisdictions which don’t have it. Will need to manually remove.</text>
  </threadedComment>
  <threadedComment ref="K3" dT="2020-12-09T03:13:18.71" personId="{6A9DCC67-FBF4-704D-B1D5-757B1F3E3D2F}" id="{52D97D8B-AA8C-7B49-9DAC-3B43BC703016}">
    <text>Modelled together to overcome potential identification problems</text>
  </threadedComment>
  <threadedComment ref="D7" dT="2021-04-16T03:05:28.72" personId="{DA9BAF45-D29A-2944-A4AB-C22BE1376504}" id="{95D4E981-0722-DC45-973F-DAC9CDE6DA9E}">
    <text>Too few records to estimate climate suitability</text>
  </threadedComment>
  <threadedComment ref="C8" dT="2021-03-23T00:25:42.82" personId="{DA9BAF45-D29A-2944-A4AB-C22BE1376504}" id="{30BEA44C-71B5-C346-82C3-2AF8168E4B6B}">
    <text>Note that for fruit flies we have broken up the passenger pathway by resident &amp; tourist. We also add a Torres strait passenger pathway… and because there are two separate food pathways with different establishment parameters we’ve used goods to distribute the second.</text>
  </threadedComment>
  <threadedComment ref="K8" dT="2020-10-19T00:39:51.74" personId="{FA70A01E-4BFB-914D-B201-A3FFB558879F}" id="{A62E6B1F-E4EB-984E-B747-9546652AB2B8}">
    <text>Have added synonyms as per risk maps phase 1</text>
  </threadedComment>
  <threadedComment ref="D9" dT="2021-03-23T00:03:24.66" personId="{DA9BAF45-D29A-2944-A4AB-C22BE1376504}" id="{24C12BAB-7D3D-1D41-A58D-58EA66DA6BBC}">
    <text>Too few records for estimating climate</text>
  </threadedComment>
  <threadedComment ref="C11" dT="2021-03-23T00:34:29.85" personId="{DA9BAF45-D29A-2944-A4AB-C22BE1376504}" id="{1B8A75AC-A9FE-EB43-AD87-1FE8467FBB89}">
    <text>Using the nursery pathway for smuggled budwood (though it is distributed the same as food). Food is used for smuggled curry leaves etc</text>
  </threadedComment>
  <threadedComment ref="C12" dT="2021-03-23T00:34:29.85" personId="{DA9BAF45-D29A-2944-A4AB-C22BE1376504}" id="{54D29E90-6B5C-7E47-B3EC-ABC5E05A1AF6}">
    <text>Using the nursery pathway for smuggled budwood (though it is distributed the same as food)</text>
  </threadedComment>
  <threadedComment ref="C13" dT="2021-03-23T00:57:43.84" personId="{DA9BAF45-D29A-2944-A4AB-C22BE1376504}" id="{8CF3C082-6166-8F42-B7A9-381AB738D432}">
    <text>Some stored product needed to be distributed by residents as opposed to the conventional “food” pathway because of differing establishment probs. This shouldn’t make a difference as both pathways are distributed the same way</text>
  </threadedComment>
  <threadedComment ref="D14" dT="2021-04-16T03:05:10.27" personId="{DA9BAF45-D29A-2944-A4AB-C22BE1376504}" id="{5768F99D-9AC8-9B43-BDB9-4E209772FF9A}">
    <text>Too few records to reliably estimate climate suitability</text>
  </threadedComment>
  <threadedComment ref="A16" dT="2021-03-23T01:17:44.81" personId="{DA9BAF45-D29A-2944-A4AB-C22BE1376504}" id="{07597060-6049-9840-92E5-7BD1213CB6F8}">
    <text>Broke up Marks pathways to those related to vectors and those related to the pathogen itself.</text>
  </threadedComment>
</ThreadedComments>
</file>

<file path=xl/threadedComments/threadedComment2.xml><?xml version="1.0" encoding="utf-8"?>
<ThreadedComments xmlns="http://schemas.microsoft.com/office/spreadsheetml/2018/threadedcomments" xmlns:x="http://schemas.openxmlformats.org/spreadsheetml/2006/main">
  <threadedComment ref="B14" dT="2020-10-09T00:15:04.70" personId="{FA70A01E-4BFB-914D-B201-A3FFB558879F}" id="{72FBB23E-4BBA-F24B-819F-177E1ED5B904}">
    <text>Movement of Monochamus
on timber pallets and packing
arriving at approved
arrangements and remaining
after deconsolidation.</text>
  </threadedComment>
  <threadedComment ref="B15" dT="2020-10-09T00:14:53.89" personId="{FA70A01E-4BFB-914D-B201-A3FFB558879F}" id="{C085408C-54DC-774C-9472-6705A7DFC541}">
    <text>Movement of Monochamus
on packing and hitchhiking on
general commercial goods
arriving at points of sale.</text>
  </threadedComment>
  <threadedComment ref="B16" dT="2020-10-09T00:16:54.94" personId="{FA70A01E-4BFB-914D-B201-A3FFB558879F}" id="{84FFBA02-481C-6843-9725-CAA9F099F072}">
    <text>Timber packing and furniture
and wooden objects arriving
in residences with live beetles
of any life stage.</text>
  </threadedComment>
  <threadedComment ref="B17" dT="2020-10-09T00:17:01.36" personId="{FA70A01E-4BFB-914D-B201-A3FFB558879F}" id="{01233C99-AE2E-F144-B250-3B462BD674F5}">
    <text>Movement in plywood or
other timber for building.</text>
  </threadedComment>
  <threadedComment ref="B18" dT="2020-10-09T00:32:51.58" personId="{FA70A01E-4BFB-914D-B201-A3FFB558879F}" id="{807CBACF-8D1C-704B-9F21-EA1A61FB0057}">
    <text>Undeclared cuttings
intended for propagation</text>
  </threadedComment>
  <threadedComment ref="C24" dT="2020-10-09T01:45:29.57" personId="{FA70A01E-4BFB-914D-B201-A3FFB558879F}" id="{78C10FA3-162B-9342-A4B1-AD48B70FAB27}">
    <text>psyllids</text>
  </threadedComment>
  <threadedComment ref="C25" dT="2020-10-09T01:45:51.00" personId="{FA70A01E-4BFB-914D-B201-A3FFB558879F}" id="{2F0FA95A-D295-2948-9119-233D249BE66C}">
    <text>disease</text>
  </threadedComment>
  <threadedComment ref="C26" dT="2020-10-09T01:46:24.90" personId="{FA70A01E-4BFB-914D-B201-A3FFB558879F}" id="{9B3F274B-6760-1A4A-9A30-D8D539662FA3}">
    <text>psyllids</text>
  </threadedComment>
  <threadedComment ref="B31" dT="2020-10-09T02:07:53.49" personId="{FA70A01E-4BFB-914D-B201-A3FFB558879F}" id="{ED6DC976-B815-FE4A-B18F-D744BF3C453F}">
    <text>containers, machinery, commercial goods, timber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99D3-8DA3-8747-86C0-5C7DD6918E18}">
  <sheetPr codeName="Sheet1"/>
  <dimension ref="A1:C18"/>
  <sheetViews>
    <sheetView zoomScale="89" workbookViewId="0"/>
  </sheetViews>
  <sheetFormatPr baseColWidth="10" defaultRowHeight="16" x14ac:dyDescent="0.2"/>
  <cols>
    <col min="1" max="1" width="34" style="21" customWidth="1"/>
    <col min="2" max="2" width="33.83203125" style="32" customWidth="1"/>
    <col min="3" max="3" width="41.5" style="21" customWidth="1"/>
    <col min="4" max="4" width="12.1640625" style="21" bestFit="1" customWidth="1"/>
    <col min="5" max="16384" width="10.83203125" style="21"/>
  </cols>
  <sheetData>
    <row r="1" spans="1:3" ht="27" customHeight="1" x14ac:dyDescent="0.2">
      <c r="A1" s="18" t="s">
        <v>88</v>
      </c>
      <c r="B1" s="19"/>
      <c r="C1" s="20"/>
    </row>
    <row r="2" spans="1:3" ht="18" thickBot="1" x14ac:dyDescent="0.25">
      <c r="A2" s="22" t="s">
        <v>89</v>
      </c>
      <c r="B2" s="23" t="s">
        <v>90</v>
      </c>
      <c r="C2" s="24" t="s">
        <v>91</v>
      </c>
    </row>
    <row r="3" spans="1:3" ht="34" x14ac:dyDescent="0.2">
      <c r="A3" s="25" t="s">
        <v>92</v>
      </c>
      <c r="B3" s="26" t="s">
        <v>93</v>
      </c>
      <c r="C3" s="27" t="b">
        <v>1</v>
      </c>
    </row>
    <row r="4" spans="1:3" ht="51" x14ac:dyDescent="0.2">
      <c r="A4" s="34" t="s">
        <v>134</v>
      </c>
      <c r="B4" s="35" t="s">
        <v>136</v>
      </c>
      <c r="C4" s="36" t="s">
        <v>138</v>
      </c>
    </row>
    <row r="5" spans="1:3" ht="51" x14ac:dyDescent="0.2">
      <c r="A5" s="34" t="s">
        <v>135</v>
      </c>
      <c r="B5" s="35" t="s">
        <v>137</v>
      </c>
      <c r="C5" s="36" t="s">
        <v>265</v>
      </c>
    </row>
    <row r="6" spans="1:3" ht="51" x14ac:dyDescent="0.2">
      <c r="A6" s="34" t="s">
        <v>143</v>
      </c>
      <c r="B6" s="35" t="s">
        <v>144</v>
      </c>
      <c r="C6" s="36" t="s">
        <v>145</v>
      </c>
    </row>
    <row r="7" spans="1:3" ht="34" x14ac:dyDescent="0.2">
      <c r="A7" s="34" t="s">
        <v>172</v>
      </c>
      <c r="B7" s="35" t="s">
        <v>173</v>
      </c>
      <c r="C7" s="36">
        <v>1.0000000000000001E-5</v>
      </c>
    </row>
    <row r="8" spans="1:3" ht="34" x14ac:dyDescent="0.2">
      <c r="A8" s="28" t="s">
        <v>94</v>
      </c>
      <c r="B8" s="29" t="s">
        <v>95</v>
      </c>
      <c r="C8" s="30" t="s">
        <v>96</v>
      </c>
    </row>
    <row r="9" spans="1:3" ht="51" x14ac:dyDescent="0.2">
      <c r="A9" s="28" t="s">
        <v>97</v>
      </c>
      <c r="B9" s="29" t="s">
        <v>98</v>
      </c>
      <c r="C9" s="30" t="s">
        <v>99</v>
      </c>
    </row>
    <row r="10" spans="1:3" ht="34" x14ac:dyDescent="0.2">
      <c r="A10" s="28" t="s">
        <v>100</v>
      </c>
      <c r="B10" s="29" t="s">
        <v>101</v>
      </c>
      <c r="C10" s="30" t="s">
        <v>102</v>
      </c>
    </row>
    <row r="11" spans="1:3" ht="34" x14ac:dyDescent="0.2">
      <c r="A11" s="28" t="s">
        <v>103</v>
      </c>
      <c r="B11" s="29" t="s">
        <v>104</v>
      </c>
      <c r="C11" s="30" t="s">
        <v>105</v>
      </c>
    </row>
    <row r="12" spans="1:3" ht="34" x14ac:dyDescent="0.2">
      <c r="A12" s="28" t="s">
        <v>106</v>
      </c>
      <c r="B12" s="29" t="s">
        <v>104</v>
      </c>
      <c r="C12" s="30" t="s">
        <v>107</v>
      </c>
    </row>
    <row r="13" spans="1:3" ht="34" x14ac:dyDescent="0.2">
      <c r="A13" s="28" t="s">
        <v>108</v>
      </c>
      <c r="B13" s="29" t="s">
        <v>109</v>
      </c>
      <c r="C13" s="30" t="s">
        <v>110</v>
      </c>
    </row>
    <row r="14" spans="1:3" ht="34" x14ac:dyDescent="0.2">
      <c r="A14" s="28" t="s">
        <v>111</v>
      </c>
      <c r="B14" s="29" t="s">
        <v>112</v>
      </c>
      <c r="C14" s="30" t="s">
        <v>113</v>
      </c>
    </row>
    <row r="15" spans="1:3" ht="34" x14ac:dyDescent="0.2">
      <c r="A15" s="28" t="s">
        <v>114</v>
      </c>
      <c r="B15" s="29" t="s">
        <v>115</v>
      </c>
      <c r="C15" s="30" t="s">
        <v>116</v>
      </c>
    </row>
    <row r="16" spans="1:3" ht="34" x14ac:dyDescent="0.2">
      <c r="A16" s="28" t="s">
        <v>239</v>
      </c>
      <c r="B16" s="29" t="s">
        <v>240</v>
      </c>
      <c r="C16" s="30" t="s">
        <v>241</v>
      </c>
    </row>
    <row r="17" spans="1:3" ht="68" x14ac:dyDescent="0.2">
      <c r="A17" s="28" t="s">
        <v>117</v>
      </c>
      <c r="B17" s="29" t="s">
        <v>118</v>
      </c>
      <c r="C17" s="31">
        <f>LN(0.5)/200</f>
        <v>-3.4657359027997266E-3</v>
      </c>
    </row>
    <row r="18" spans="1:3" ht="68" x14ac:dyDescent="0.2">
      <c r="A18" s="28" t="s">
        <v>119</v>
      </c>
      <c r="B18" s="29" t="s">
        <v>120</v>
      </c>
      <c r="C18" s="31">
        <f>LN(0.5)/10</f>
        <v>-6.9314718055994526E-2</v>
      </c>
    </row>
  </sheetData>
  <sheetProtection sheet="1" objects="1" scenarios="1"/>
  <conditionalFormatting sqref="C8">
    <cfRule type="containsBlanks" dxfId="132" priority="14">
      <formula>LEN(TRIM(C8))=0</formula>
    </cfRule>
  </conditionalFormatting>
  <conditionalFormatting sqref="C3">
    <cfRule type="containsBlanks" dxfId="131" priority="13">
      <formula>LEN(TRIM(C3))=0</formula>
    </cfRule>
  </conditionalFormatting>
  <conditionalFormatting sqref="C10">
    <cfRule type="expression" dxfId="130" priority="12">
      <formula>ISBLANK($C$10)</formula>
    </cfRule>
  </conditionalFormatting>
  <conditionalFormatting sqref="C14">
    <cfRule type="expression" dxfId="129" priority="9">
      <formula>ISBLANK($C$14)</formula>
    </cfRule>
  </conditionalFormatting>
  <conditionalFormatting sqref="C15:C16">
    <cfRule type="expression" dxfId="128" priority="8">
      <formula>ISBLANK($C$15)</formula>
    </cfRule>
  </conditionalFormatting>
  <conditionalFormatting sqref="C13">
    <cfRule type="expression" dxfId="127" priority="10">
      <formula>ISBLANK($C$13)</formula>
    </cfRule>
  </conditionalFormatting>
  <conditionalFormatting sqref="C9">
    <cfRule type="expression" dxfId="126" priority="7">
      <formula>ISBLANK($C$9)</formula>
    </cfRule>
  </conditionalFormatting>
  <conditionalFormatting sqref="C12">
    <cfRule type="expression" dxfId="125" priority="11">
      <formula>ISBLANK($C$12)</formula>
    </cfRule>
  </conditionalFormatting>
  <conditionalFormatting sqref="C11">
    <cfRule type="expression" dxfId="124" priority="6">
      <formula>ISBLANK($C$11)</formula>
    </cfRule>
  </conditionalFormatting>
  <conditionalFormatting sqref="C5:C6">
    <cfRule type="expression" dxfId="123" priority="3">
      <formula>AND(NOT(ISBLANK($C$4)), ISBLANK($C$5))</formula>
    </cfRule>
  </conditionalFormatting>
  <conditionalFormatting sqref="C4">
    <cfRule type="expression" dxfId="122" priority="2">
      <formula>AND(NOT(ISBLANK($C$5)), ISBLANK($C$4))</formula>
    </cfRule>
  </conditionalFormatting>
  <conditionalFormatting sqref="C7">
    <cfRule type="expression" dxfId="121" priority="1">
      <formula>AND(NOT(ISBLANK($C$4)), ISBLANK($C$5))</formula>
    </cfRule>
  </conditionalFormatting>
  <dataValidations count="23">
    <dataValidation allowBlank="1" showInputMessage="1" showErrorMessage="1" promptTitle="Path to container data" prompt="File path (absolute or relative to the R working directory) to the dataset giving the distribution of containers by postcode." sqref="A12:C12" xr:uid="{14B6D594-9A26-CA42-812B-5C5A86722895}"/>
    <dataValidation allowBlank="1" showInputMessage="1" showErrorMessage="1" promptTitle="Path to NRM shapefile" prompt="File path (absolute or relative to the R working directory) to a polygon shapefile of NRMs (natural resource management areas)." sqref="A15 B15 C15" xr:uid="{8F72518D-BAB7-9142-9736-2536EA27E145}"/>
    <dataValidation allowBlank="1" showInputMessage="1" showErrorMessage="1" promptTitle="Path to fertiliser data" prompt="File path (absolute or relative to the R working directory) to a csv containing information about fertiliser usage by NRM." sqref="A14:C14" xr:uid="{A4241D2D-0D39-E743-B011-0CB2B9A37836}"/>
    <dataValidation allowBlank="1" showInputMessage="1" showErrorMessage="1" promptTitle="Path to marine ports data" prompt="File path (absolute or relative to the R working directory) to a csv containing location information for marine ports." sqref="A13:C13" xr:uid="{44AA65A2-6ACD-0941-B62C-2049F5C7A6C8}"/>
    <dataValidation allowBlank="1" showInputMessage="1" showErrorMessage="1" promptTitle="Path to postal areas shapefile" prompt="File path (absolute or relative to the R working directory) to the postal areas shapefile (e.g. the path to POA_2011_AUST.shp)." sqref="A11:C11" xr:uid="{67EF961C-1766-7A4E-B6D7-223B91566EBE}"/>
    <dataValidation allowBlank="1" showInputMessage="1" showErrorMessage="1" promptTitle="Distance penalty (Torres)" prompt="Parameter controlling the distribution of Torres Strait passengers around Cairns airport._x000a__x000a_DEFAULT: LN(0.5)/10 (50% of passengers within 10km of Cairns airport)" sqref="A18:B18" xr:uid="{5FF41043-A82A-944B-945D-E8F2E51EF83B}"/>
    <dataValidation allowBlank="1" showInputMessage="1" showErrorMessage="1" promptTitle="Distance penalty (tourists)" prompt="Parameter controlling the distribution of international tourists passengers around international airport._x000a__x000a_DEFAULT: LN(0.5)/200 (50% of passengers within 200km of airport)" sqref="A17:B17" xr:uid="{33870E04-A8E1-8C4D-9B03-82E0D0B98A9C}"/>
    <dataValidation allowBlank="1" showInputMessage="1" showErrorMessage="1" promptTitle="Path to NDVI raster" prompt="File path (absolute or relative to the R working directory) to the NDVI raster dataset. " sqref="A10:C10" xr:uid="{30D6C85A-9048-7A40-93FE-19DD2761C260}"/>
    <dataValidation allowBlank="1" showInputMessage="1" showErrorMessage="1" promptTitle="Path to CLUM land use raster" prompt="File path (absolute or relative to the R working directory) to the CLUM land use raster dataset. " sqref="C8 B8 A8" xr:uid="{16AA945C-95BC-C34D-8453-8B015EFC9A02}"/>
    <dataValidation allowBlank="1" showInputMessage="1" showErrorMessage="1" promptTitle="Make interactive maps?" prompt="Should interactive (html) establishment likelihood maps be produced?" sqref="A3:B3" xr:uid="{AB6F6BFD-04DD-1F47-AB62-6109D668317E}"/>
    <dataValidation type="list" showInputMessage="1" showErrorMessage="1" errorTitle="Invalid response" error="Must be TRUE or FALSE." promptTitle="Make interactive maps?" prompt="Should interactive (html) establishment likelihood maps be produced?" sqref="C3" xr:uid="{14FD865C-56F7-6B42-A0EE-46BC6C1853BC}">
      <formula1>"TRUE,FALSE"</formula1>
    </dataValidation>
    <dataValidation type="decimal" operator="lessThan" allowBlank="1" showInputMessage="1" showErrorMessage="1" errorTitle="Invalid airport distance penalty" error="Must be a number less than 0." promptTitle="Distance penalty (tourists)" prompt="Parameter controlling the distribution of international tourists passengers around international airport._x000a__x000a_DEFAULT: LN(0.5)/200 (50% of passengers within 200km of airport)" sqref="C17" xr:uid="{8B7AF34B-747D-A54C-B7BD-111268DFB3AA}">
      <formula1>0</formula1>
    </dataValidation>
    <dataValidation type="decimal" operator="lessThan" allowBlank="1" showInputMessage="1" showErrorMessage="1" errorTitle="Invalid airport distance penalty" error="Must be a number less than 0." promptTitle="Distance penalty (Torres)" prompt="Parameter controlling the distribution of Torres Strait passengers around Cairns airport._x000a__x000a_DEFAULT: LN(0.5)/10 (50% of passengers within 10km of Cairns airport)" sqref="C18" xr:uid="{74A9AB0E-B263-C746-9077-ED0626B99833}">
      <formula1>0</formula1>
    </dataValidation>
    <dataValidation showInputMessage="1" errorTitle="Invalid response" error="Must be TRUE or FALSE." promptTitle="GBIF password" prompt="GBIF password for querying the GBIF API in &quot;download&quot; mode. Go to https://www.gbif.org/ to register. Leave this blank to use GBIF's &quot;search&quot; mode." sqref="C5" xr:uid="{B0433237-8341-1A41-BC52-20A6B784A23C}"/>
    <dataValidation allowBlank="1" showInputMessage="1" showErrorMessage="1" promptTitle="Basemap mode" prompt="Type of basemap to use for static maps. Either &quot;osm&quot; (OpenStreetMap) or &quot;boundaries&quot; (polygons)." sqref="A6 B6" xr:uid="{08117AE8-D292-1842-9E84-80BB8B707392}"/>
    <dataValidation allowBlank="1" showInputMessage="1" showErrorMessage="1" promptTitle="GBIF password" prompt="GBIF password for querying the GBIF API in &quot;download&quot; mode. Go to https://www.gbif.org/ to register. Leave this blank to use GBIF's &quot;search&quot; mode." sqref="A5:B5" xr:uid="{AF8327F7-6AB4-254D-A562-85A05BFD02CC}"/>
    <dataValidation allowBlank="1" showInputMessage="1" showErrorMessage="1" promptTitle="GBIF username" prompt="GBIF username for querying the GBIF API in &quot;download&quot; mode. Go to https://www.gbif.org/ to register. Leave this blank to use GBIF's &quot;search&quot; mode." sqref="A4:B4" xr:uid="{5C32543D-BB85-AC49-99C0-4C6C3B4358FA}"/>
    <dataValidation type="list" showInputMessage="1" showErrorMessage="1" errorTitle="Invalid response" error="Must be boundaries or osm (i.e., OpenStreetMap)" promptTitle="Basemap mode" prompt="Type of basemap to use for static maps. Either &quot;osm&quot; (OpenStreetMap) or &quot;boundaries&quot; (polygons)." sqref="C6" xr:uid="{3CC3A8BE-AB30-1148-A192-70DE8AE49742}">
      <formula1>"boundaries,osm"</formula1>
    </dataValidation>
    <dataValidation showInputMessage="1" promptTitle="GBIF username" prompt="GBIF username for querying the GBIF API in &quot;download&quot; mode. Go to https://www.gbif.org/ to register. Leave this blank to use GBIF's &quot;search&quot; mode." sqref="C4" xr:uid="{D8D76911-8403-2F43-A010-EB7D062AA120}"/>
    <dataValidation type="decimal" showInputMessage="1" showErrorMessage="1" errorTitle="Invalid response" error="Must be a number between 0 and 1" promptTitle="Minimum probability threshold" prompt="Minimum probability threshold for plotting maps. Values below this threshold will be set to zero for plotting purposes." sqref="C7" xr:uid="{7589A443-F466-BD42-B945-2BAB91A14E6E}">
      <formula1>0</formula1>
      <formula2>1</formula2>
    </dataValidation>
    <dataValidation allowBlank="1" showInputMessage="1" showErrorMessage="1" promptTitle="Minimum probability threshold" prompt="Minimum probability threshold for plotting maps. Values below this threshold will be set to zero for plotting purposes." sqref="A7:B7" xr:uid="{C15D68A0-98A0-D945-B6A6-B49C736EB3D2}"/>
    <dataValidation allowBlank="1" showInputMessage="1" showErrorMessage="1" promptTitle="Path to NVIS raster" prompt="File path (absolute or relative to the R working directory) to the NVIS raster dataset. " sqref="C9 B9 A9" xr:uid="{3524C13F-E2D8-534A-BF03-893F08CA0CD9}"/>
    <dataValidation allowBlank="1" showInputMessage="1" showErrorMessage="1" promptTitle="Path to Wind shapefile" prompt="File path (absolute or relative to the R working directory) to a polygon shapefile of wind speed to be associated with coastal regions." sqref="A16 B16 C16" xr:uid="{BBD5346E-86BE-7340-8C47-842D93F62CDA}"/>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5787-E4E5-9646-9ED0-CA25B0854047}">
  <sheetPr codeName="Sheet2">
    <tabColor theme="7"/>
  </sheetPr>
  <dimension ref="A1:AT21"/>
  <sheetViews>
    <sheetView tabSelected="1" zoomScale="90" workbookViewId="0">
      <pane xSplit="2" ySplit="1" topLeftCell="O2" activePane="bottomRight" state="frozen"/>
      <selection pane="topRight" activeCell="C1" sqref="C1"/>
      <selection pane="bottomLeft" activeCell="A2" sqref="A2"/>
      <selection pane="bottomRight" activeCell="I7" sqref="I7"/>
    </sheetView>
  </sheetViews>
  <sheetFormatPr baseColWidth="10" defaultColWidth="16.5" defaultRowHeight="16" x14ac:dyDescent="0.2"/>
  <cols>
    <col min="1" max="1" width="27.6640625" style="53" customWidth="1"/>
    <col min="2" max="2" width="27.6640625" style="38" customWidth="1"/>
    <col min="3" max="3" width="17.83203125" style="12" customWidth="1"/>
    <col min="4" max="4" width="20.6640625" style="17" customWidth="1"/>
    <col min="5" max="5" width="28.6640625" style="12" customWidth="1"/>
    <col min="6" max="6" width="8.33203125" style="16" customWidth="1"/>
    <col min="7" max="7" width="12.5" style="16" bestFit="1" customWidth="1"/>
    <col min="8" max="8" width="15.6640625" style="15" bestFit="1" customWidth="1"/>
    <col min="9" max="9" width="11.5" style="16" bestFit="1" customWidth="1"/>
    <col min="10" max="10" width="21.5" style="16" customWidth="1"/>
    <col min="11" max="11" width="32.33203125" style="12" customWidth="1"/>
    <col min="12" max="12" width="13.1640625" style="13" bestFit="1" customWidth="1"/>
    <col min="13" max="14" width="16.5" style="15"/>
    <col min="15" max="15" width="19.5" style="16" customWidth="1"/>
    <col min="16" max="16" width="14.83203125" style="54" customWidth="1"/>
    <col min="17" max="17" width="15.33203125" style="14" customWidth="1"/>
    <col min="18" max="18" width="12" style="12" bestFit="1" customWidth="1"/>
    <col min="19" max="19" width="14" style="12" customWidth="1"/>
    <col min="20" max="20" width="16.1640625" style="12" customWidth="1"/>
    <col min="21" max="21" width="13.33203125" style="12" customWidth="1"/>
    <col min="22" max="22" width="10.6640625" style="12" bestFit="1" customWidth="1"/>
    <col min="23" max="23" width="13.83203125" style="12" customWidth="1"/>
    <col min="24" max="25" width="13.1640625" style="12" customWidth="1"/>
    <col min="26" max="26" width="11.83203125" style="12" bestFit="1" customWidth="1"/>
    <col min="27" max="27" width="13.1640625" style="12" customWidth="1"/>
    <col min="28" max="28" width="12.83203125" style="12" bestFit="1" customWidth="1"/>
    <col min="29" max="29" width="14.5" style="12" customWidth="1"/>
    <col min="30" max="30" width="14.5" style="12" bestFit="1" customWidth="1"/>
    <col min="31" max="31" width="14.5" style="12" customWidth="1"/>
    <col min="32" max="32" width="14.33203125" style="12" bestFit="1" customWidth="1"/>
    <col min="33" max="33" width="14.33203125" style="12" customWidth="1"/>
    <col min="34" max="35" width="16.5" style="12"/>
    <col min="36" max="36" width="12.1640625" style="12" customWidth="1"/>
    <col min="37" max="37" width="14" style="12" customWidth="1"/>
    <col min="38" max="38" width="13.5" style="12" bestFit="1" customWidth="1"/>
    <col min="39" max="39" width="19.5" style="12" bestFit="1" customWidth="1"/>
    <col min="40" max="45" width="19.5" style="12" customWidth="1"/>
    <col min="46" max="46" width="14" style="39" bestFit="1" customWidth="1"/>
    <col min="47" max="16384" width="16.5" style="44"/>
  </cols>
  <sheetData>
    <row r="1" spans="1:46" s="42" customFormat="1" ht="52" thickBot="1" x14ac:dyDescent="0.25">
      <c r="A1" s="48" t="s">
        <v>6</v>
      </c>
      <c r="B1" s="48" t="s">
        <v>140</v>
      </c>
      <c r="C1" s="48" t="s">
        <v>8</v>
      </c>
      <c r="D1" s="49" t="s">
        <v>61</v>
      </c>
      <c r="E1" s="48" t="s">
        <v>64</v>
      </c>
      <c r="F1" s="49" t="s">
        <v>62</v>
      </c>
      <c r="G1" s="49" t="s">
        <v>63</v>
      </c>
      <c r="H1" s="48" t="s">
        <v>65</v>
      </c>
      <c r="I1" s="49" t="s">
        <v>232</v>
      </c>
      <c r="J1" s="49" t="s">
        <v>233</v>
      </c>
      <c r="K1" s="48" t="s">
        <v>228</v>
      </c>
      <c r="L1" s="50" t="s">
        <v>66</v>
      </c>
      <c r="M1" s="48" t="s">
        <v>234</v>
      </c>
      <c r="N1" s="48" t="s">
        <v>67</v>
      </c>
      <c r="O1" s="49" t="s">
        <v>68</v>
      </c>
      <c r="P1" s="49" t="s">
        <v>229</v>
      </c>
      <c r="Q1" s="51" t="s">
        <v>69</v>
      </c>
      <c r="R1" s="48" t="s">
        <v>146</v>
      </c>
      <c r="S1" s="48" t="s">
        <v>147</v>
      </c>
      <c r="T1" s="48" t="s">
        <v>148</v>
      </c>
      <c r="U1" s="48" t="s">
        <v>165</v>
      </c>
      <c r="V1" s="48" t="s">
        <v>149</v>
      </c>
      <c r="W1" s="48" t="s">
        <v>171</v>
      </c>
      <c r="X1" s="48" t="s">
        <v>150</v>
      </c>
      <c r="Y1" s="48" t="s">
        <v>151</v>
      </c>
      <c r="Z1" s="48" t="s">
        <v>152</v>
      </c>
      <c r="AA1" s="48" t="s">
        <v>153</v>
      </c>
      <c r="AB1" s="48" t="s">
        <v>154</v>
      </c>
      <c r="AC1" s="48" t="s">
        <v>155</v>
      </c>
      <c r="AD1" s="48" t="s">
        <v>156</v>
      </c>
      <c r="AE1" s="48" t="s">
        <v>157</v>
      </c>
      <c r="AF1" s="48" t="s">
        <v>158</v>
      </c>
      <c r="AG1" s="48" t="s">
        <v>159</v>
      </c>
      <c r="AH1" s="48" t="s">
        <v>160</v>
      </c>
      <c r="AI1" s="48" t="s">
        <v>161</v>
      </c>
      <c r="AJ1" s="48" t="s">
        <v>162</v>
      </c>
      <c r="AK1" s="48" t="s">
        <v>163</v>
      </c>
      <c r="AL1" s="48" t="s">
        <v>167</v>
      </c>
      <c r="AM1" s="48" t="s">
        <v>164</v>
      </c>
      <c r="AN1" s="48" t="s">
        <v>230</v>
      </c>
      <c r="AO1" s="48" t="s">
        <v>231</v>
      </c>
      <c r="AP1" s="48" t="s">
        <v>235</v>
      </c>
      <c r="AQ1" s="48" t="s">
        <v>236</v>
      </c>
      <c r="AR1" s="48" t="s">
        <v>237</v>
      </c>
      <c r="AS1" s="48" t="s">
        <v>238</v>
      </c>
      <c r="AT1" s="52" t="s">
        <v>70</v>
      </c>
    </row>
    <row r="2" spans="1:46" s="41" customFormat="1" ht="35" thickTop="1" x14ac:dyDescent="0.2">
      <c r="A2" s="33" t="s">
        <v>0</v>
      </c>
      <c r="B2" s="37"/>
      <c r="C2" s="8" t="s">
        <v>177</v>
      </c>
      <c r="D2" s="9" t="b">
        <v>0</v>
      </c>
      <c r="E2" s="8" t="s">
        <v>124</v>
      </c>
      <c r="F2" s="9" t="b">
        <v>0</v>
      </c>
      <c r="G2" s="9" t="b">
        <v>0</v>
      </c>
      <c r="H2" s="8"/>
      <c r="I2" s="11" t="s">
        <v>280</v>
      </c>
      <c r="J2" s="9"/>
      <c r="K2" s="8"/>
      <c r="L2" s="46"/>
      <c r="M2" s="8"/>
      <c r="N2" s="8"/>
      <c r="O2" s="9"/>
      <c r="P2" s="9"/>
      <c r="Q2" s="47"/>
      <c r="R2" s="8"/>
      <c r="S2" s="8"/>
      <c r="T2" s="8" t="s">
        <v>178</v>
      </c>
      <c r="U2" s="8" t="s">
        <v>170</v>
      </c>
      <c r="V2" s="8"/>
      <c r="W2" s="8"/>
      <c r="X2" s="8"/>
      <c r="Y2" s="8"/>
      <c r="Z2" s="8"/>
      <c r="AA2" s="8"/>
      <c r="AB2" s="8" t="s">
        <v>174</v>
      </c>
      <c r="AC2" s="8" t="s">
        <v>179</v>
      </c>
      <c r="AD2" s="8"/>
      <c r="AE2" s="8"/>
      <c r="AF2" s="8"/>
      <c r="AG2" s="8"/>
      <c r="AH2" s="8"/>
      <c r="AI2" s="8"/>
      <c r="AJ2" s="8" t="s">
        <v>174</v>
      </c>
      <c r="AK2" s="8" t="s">
        <v>179</v>
      </c>
      <c r="AL2" s="8"/>
      <c r="AM2" s="8"/>
      <c r="AN2" s="8"/>
      <c r="AO2" s="8"/>
      <c r="AP2" s="8"/>
      <c r="AQ2" s="8"/>
      <c r="AR2" s="8"/>
      <c r="AS2" s="8"/>
      <c r="AT2" s="10">
        <v>5000</v>
      </c>
    </row>
    <row r="3" spans="1:46" s="41" customFormat="1" ht="86" thickTop="1" x14ac:dyDescent="0.2">
      <c r="A3" s="45" t="s">
        <v>180</v>
      </c>
      <c r="B3" s="38"/>
      <c r="C3" s="12" t="s">
        <v>181</v>
      </c>
      <c r="D3" s="11" t="b">
        <v>1</v>
      </c>
      <c r="E3" s="12" t="s">
        <v>122</v>
      </c>
      <c r="F3" s="11" t="b">
        <v>1</v>
      </c>
      <c r="G3" s="11" t="b">
        <v>1</v>
      </c>
      <c r="H3" s="12" t="s">
        <v>132</v>
      </c>
      <c r="I3" s="11"/>
      <c r="J3" s="11"/>
      <c r="K3" s="12" t="s">
        <v>139</v>
      </c>
      <c r="L3" s="13">
        <v>1970</v>
      </c>
      <c r="M3" s="12"/>
      <c r="N3" s="12" t="s">
        <v>266</v>
      </c>
      <c r="O3" s="11"/>
      <c r="P3" s="11"/>
      <c r="Q3" s="14">
        <f>LN(0.5)/1</f>
        <v>-0.69314718055994529</v>
      </c>
      <c r="R3" s="12"/>
      <c r="S3" s="12"/>
      <c r="T3" s="12"/>
      <c r="U3" s="12"/>
      <c r="V3" s="12"/>
      <c r="W3" s="12"/>
      <c r="X3" s="12"/>
      <c r="Y3" s="12"/>
      <c r="Z3" s="12" t="s">
        <v>166</v>
      </c>
      <c r="AA3" s="12" t="s">
        <v>182</v>
      </c>
      <c r="AB3" s="12"/>
      <c r="AC3" s="12"/>
      <c r="AD3" s="12" t="s">
        <v>183</v>
      </c>
      <c r="AE3" s="12" t="s">
        <v>184</v>
      </c>
      <c r="AF3" s="12" t="s">
        <v>185</v>
      </c>
      <c r="AG3" s="12" t="s">
        <v>186</v>
      </c>
      <c r="AH3" s="12"/>
      <c r="AI3" s="12"/>
      <c r="AJ3" s="12"/>
      <c r="AK3" s="12"/>
      <c r="AL3" s="12"/>
      <c r="AM3" s="12"/>
      <c r="AN3" s="12"/>
      <c r="AO3" s="12"/>
      <c r="AP3" s="12"/>
      <c r="AQ3" s="12"/>
      <c r="AR3" s="12"/>
      <c r="AS3" s="12"/>
      <c r="AT3" s="39">
        <v>5000</v>
      </c>
    </row>
    <row r="4" spans="1:46" s="41" customFormat="1" ht="153" x14ac:dyDescent="0.2">
      <c r="A4" s="45" t="s">
        <v>248</v>
      </c>
      <c r="B4" s="38" t="s">
        <v>141</v>
      </c>
      <c r="C4" s="12" t="s">
        <v>245</v>
      </c>
      <c r="D4" s="11" t="b">
        <v>1</v>
      </c>
      <c r="E4" s="12" t="s">
        <v>133</v>
      </c>
      <c r="F4" s="11" t="b">
        <v>1</v>
      </c>
      <c r="G4" s="11" t="b">
        <v>0</v>
      </c>
      <c r="H4" s="12"/>
      <c r="I4" s="11"/>
      <c r="J4" s="11"/>
      <c r="K4" s="12" t="s">
        <v>264</v>
      </c>
      <c r="L4" s="13">
        <v>1970</v>
      </c>
      <c r="M4" s="12"/>
      <c r="N4" s="12"/>
      <c r="O4" s="11"/>
      <c r="P4" s="11"/>
      <c r="Q4" s="14">
        <f>LN(0.5)/1</f>
        <v>-0.69314718055994529</v>
      </c>
      <c r="R4" s="12"/>
      <c r="S4" s="12"/>
      <c r="T4" s="12" t="s">
        <v>187</v>
      </c>
      <c r="U4" s="12" t="s">
        <v>175</v>
      </c>
      <c r="V4" s="12"/>
      <c r="W4" s="12"/>
      <c r="X4" s="12"/>
      <c r="Y4" s="12"/>
      <c r="Z4" s="12" t="s">
        <v>168</v>
      </c>
      <c r="AA4" s="12" t="s">
        <v>188</v>
      </c>
      <c r="AB4" s="12"/>
      <c r="AC4" s="12"/>
      <c r="AD4" s="12"/>
      <c r="AE4" s="12"/>
      <c r="AF4" s="12" t="s">
        <v>176</v>
      </c>
      <c r="AG4" s="12" t="s">
        <v>166</v>
      </c>
      <c r="AH4" s="12"/>
      <c r="AI4" s="12"/>
      <c r="AJ4" s="12" t="s">
        <v>189</v>
      </c>
      <c r="AK4" s="12" t="s">
        <v>169</v>
      </c>
      <c r="AL4" s="12"/>
      <c r="AM4" s="12"/>
      <c r="AN4" s="12"/>
      <c r="AO4" s="12"/>
      <c r="AP4" s="12"/>
      <c r="AQ4" s="12"/>
      <c r="AR4" s="12"/>
      <c r="AS4" s="12"/>
      <c r="AT4" s="39">
        <v>5000</v>
      </c>
    </row>
    <row r="5" spans="1:46" s="41" customFormat="1" ht="153" x14ac:dyDescent="0.2">
      <c r="A5" s="45" t="s">
        <v>249</v>
      </c>
      <c r="B5" s="38" t="s">
        <v>141</v>
      </c>
      <c r="C5" s="12" t="s">
        <v>245</v>
      </c>
      <c r="D5" s="11" t="b">
        <v>1</v>
      </c>
      <c r="E5" s="12" t="s">
        <v>133</v>
      </c>
      <c r="F5" s="11" t="b">
        <v>1</v>
      </c>
      <c r="G5" s="11" t="b">
        <v>0</v>
      </c>
      <c r="H5" s="12"/>
      <c r="I5" s="11"/>
      <c r="J5" s="11"/>
      <c r="K5" s="12"/>
      <c r="L5" s="13"/>
      <c r="M5" s="12" t="s">
        <v>267</v>
      </c>
      <c r="N5" s="12"/>
      <c r="O5" s="11"/>
      <c r="P5" s="11"/>
      <c r="Q5" s="14">
        <f>LN(0.5)/1</f>
        <v>-0.69314718055994529</v>
      </c>
      <c r="R5" s="12"/>
      <c r="S5" s="12"/>
      <c r="T5" s="12" t="s">
        <v>187</v>
      </c>
      <c r="U5" s="12" t="s">
        <v>175</v>
      </c>
      <c r="V5" s="12"/>
      <c r="W5" s="12"/>
      <c r="X5" s="12"/>
      <c r="Y5" s="12"/>
      <c r="Z5" s="12" t="s">
        <v>168</v>
      </c>
      <c r="AA5" s="12" t="s">
        <v>188</v>
      </c>
      <c r="AB5" s="12"/>
      <c r="AC5" s="12"/>
      <c r="AD5" s="12"/>
      <c r="AE5" s="12"/>
      <c r="AF5" s="12" t="s">
        <v>176</v>
      </c>
      <c r="AG5" s="12" t="s">
        <v>166</v>
      </c>
      <c r="AH5" s="12"/>
      <c r="AI5" s="12"/>
      <c r="AJ5" s="12" t="s">
        <v>189</v>
      </c>
      <c r="AK5" s="12" t="s">
        <v>169</v>
      </c>
      <c r="AL5" s="12"/>
      <c r="AM5" s="12"/>
      <c r="AN5" s="12"/>
      <c r="AO5" s="12"/>
      <c r="AP5" s="12"/>
      <c r="AQ5" s="12"/>
      <c r="AR5" s="12"/>
      <c r="AS5" s="12"/>
      <c r="AT5" s="39">
        <v>5000</v>
      </c>
    </row>
    <row r="6" spans="1:46" s="41" customFormat="1" ht="102" x14ac:dyDescent="0.2">
      <c r="A6" s="45" t="s">
        <v>2</v>
      </c>
      <c r="B6" s="38"/>
      <c r="C6" s="12" t="s">
        <v>190</v>
      </c>
      <c r="D6" s="11" t="b">
        <v>1</v>
      </c>
      <c r="E6" s="12" t="s">
        <v>123</v>
      </c>
      <c r="F6" s="11" t="b">
        <v>1</v>
      </c>
      <c r="G6" s="11" t="b">
        <v>0</v>
      </c>
      <c r="H6" s="12"/>
      <c r="I6" s="11"/>
      <c r="J6" s="11"/>
      <c r="K6" s="12"/>
      <c r="L6" s="13"/>
      <c r="M6" s="12" t="s">
        <v>268</v>
      </c>
      <c r="N6" s="12" t="s">
        <v>269</v>
      </c>
      <c r="O6" s="11"/>
      <c r="P6" s="11"/>
      <c r="Q6" s="14">
        <f>LN(0.5)/1</f>
        <v>-0.69314718055994529</v>
      </c>
      <c r="R6" s="12"/>
      <c r="S6" s="12"/>
      <c r="T6" s="12" t="s">
        <v>191</v>
      </c>
      <c r="U6" s="12" t="s">
        <v>186</v>
      </c>
      <c r="V6" s="12"/>
      <c r="W6" s="12"/>
      <c r="X6" s="12"/>
      <c r="Y6" s="12"/>
      <c r="Z6" s="12" t="s">
        <v>192</v>
      </c>
      <c r="AA6" s="12" t="s">
        <v>182</v>
      </c>
      <c r="AB6" s="12"/>
      <c r="AC6" s="12"/>
      <c r="AD6" s="12" t="s">
        <v>193</v>
      </c>
      <c r="AE6" s="12" t="s">
        <v>194</v>
      </c>
      <c r="AF6" s="12" t="s">
        <v>195</v>
      </c>
      <c r="AG6" s="12" t="s">
        <v>183</v>
      </c>
      <c r="AH6" s="12"/>
      <c r="AI6" s="12"/>
      <c r="AJ6" s="12"/>
      <c r="AK6" s="12"/>
      <c r="AL6" s="12" t="s">
        <v>196</v>
      </c>
      <c r="AM6" s="12" t="s">
        <v>183</v>
      </c>
      <c r="AN6" s="12"/>
      <c r="AO6" s="12"/>
      <c r="AP6" s="12"/>
      <c r="AQ6" s="12"/>
      <c r="AR6" s="12"/>
      <c r="AS6" s="12"/>
      <c r="AT6" s="39">
        <v>5000</v>
      </c>
    </row>
    <row r="7" spans="1:46" ht="68" x14ac:dyDescent="0.2">
      <c r="A7" s="45" t="s">
        <v>250</v>
      </c>
      <c r="C7" s="12" t="s">
        <v>200</v>
      </c>
      <c r="D7" s="17" t="b">
        <v>0</v>
      </c>
      <c r="E7" s="12" t="s">
        <v>125</v>
      </c>
      <c r="F7" s="11" t="b">
        <v>1</v>
      </c>
      <c r="G7" s="11" t="b">
        <v>0</v>
      </c>
      <c r="I7" s="11" t="s">
        <v>280</v>
      </c>
      <c r="M7" s="12"/>
      <c r="N7" s="12"/>
      <c r="R7" s="12" t="s">
        <v>198</v>
      </c>
      <c r="S7" s="12" t="s">
        <v>197</v>
      </c>
      <c r="T7" s="12" t="s">
        <v>199</v>
      </c>
      <c r="U7" s="12" t="s">
        <v>197</v>
      </c>
      <c r="AJ7" s="12" t="s">
        <v>201</v>
      </c>
      <c r="AK7" s="12" t="s">
        <v>186</v>
      </c>
      <c r="AL7" s="12" t="s">
        <v>202</v>
      </c>
      <c r="AM7" s="12" t="s">
        <v>169</v>
      </c>
      <c r="AT7" s="39">
        <v>5000</v>
      </c>
    </row>
    <row r="8" spans="1:46" ht="85" x14ac:dyDescent="0.2">
      <c r="A8" s="45" t="s">
        <v>251</v>
      </c>
      <c r="C8" s="12" t="s">
        <v>244</v>
      </c>
      <c r="D8" s="17" t="b">
        <v>1</v>
      </c>
      <c r="E8" s="12" t="s">
        <v>126</v>
      </c>
      <c r="F8" s="11" t="b">
        <v>1</v>
      </c>
      <c r="G8" s="11" t="b">
        <v>0</v>
      </c>
      <c r="I8" s="11" t="s">
        <v>280</v>
      </c>
      <c r="K8" s="12" t="s">
        <v>71</v>
      </c>
      <c r="L8" s="13">
        <v>1970</v>
      </c>
      <c r="M8" s="12" t="s">
        <v>270</v>
      </c>
      <c r="N8" s="12" t="s">
        <v>271</v>
      </c>
      <c r="R8" s="12" t="s">
        <v>198</v>
      </c>
      <c r="S8" s="12" t="s">
        <v>197</v>
      </c>
      <c r="T8" s="12" t="s">
        <v>199</v>
      </c>
      <c r="U8" s="12" t="s">
        <v>197</v>
      </c>
      <c r="V8" s="12" t="s">
        <v>246</v>
      </c>
      <c r="W8" s="12" t="s">
        <v>197</v>
      </c>
      <c r="AJ8" s="12" t="s">
        <v>201</v>
      </c>
      <c r="AK8" s="12" t="s">
        <v>186</v>
      </c>
      <c r="AL8" s="12" t="s">
        <v>202</v>
      </c>
      <c r="AM8" s="12" t="s">
        <v>169</v>
      </c>
      <c r="AT8" s="39">
        <v>5000</v>
      </c>
    </row>
    <row r="9" spans="1:46" ht="51" x14ac:dyDescent="0.2">
      <c r="A9" s="45" t="s">
        <v>252</v>
      </c>
      <c r="C9" s="12" t="s">
        <v>244</v>
      </c>
      <c r="D9" s="17" t="b">
        <v>0</v>
      </c>
      <c r="E9" s="12" t="s">
        <v>127</v>
      </c>
      <c r="F9" s="11" t="b">
        <v>1</v>
      </c>
      <c r="G9" s="11" t="b">
        <v>0</v>
      </c>
      <c r="I9" s="11" t="s">
        <v>280</v>
      </c>
      <c r="N9" s="12"/>
      <c r="R9" s="12" t="s">
        <v>198</v>
      </c>
      <c r="S9" s="12" t="s">
        <v>197</v>
      </c>
      <c r="T9" s="12" t="s">
        <v>199</v>
      </c>
      <c r="U9" s="12" t="s">
        <v>197</v>
      </c>
      <c r="V9" s="12" t="s">
        <v>246</v>
      </c>
      <c r="W9" s="12" t="s">
        <v>197</v>
      </c>
      <c r="AJ9" s="12" t="s">
        <v>201</v>
      </c>
      <c r="AK9" s="12" t="s">
        <v>186</v>
      </c>
      <c r="AL9" s="12" t="s">
        <v>202</v>
      </c>
      <c r="AM9" s="12" t="s">
        <v>169</v>
      </c>
      <c r="AT9" s="39">
        <v>5000</v>
      </c>
    </row>
    <row r="10" spans="1:46" ht="102" x14ac:dyDescent="0.2">
      <c r="A10" s="45" t="s">
        <v>263</v>
      </c>
      <c r="C10" s="12" t="s">
        <v>244</v>
      </c>
      <c r="D10" s="17" t="b">
        <v>1</v>
      </c>
      <c r="E10" s="12" t="s">
        <v>128</v>
      </c>
      <c r="F10" s="11" t="b">
        <v>1</v>
      </c>
      <c r="G10" s="11" t="b">
        <v>0</v>
      </c>
      <c r="I10" s="11" t="s">
        <v>280</v>
      </c>
      <c r="K10" s="12" t="s">
        <v>142</v>
      </c>
      <c r="L10" s="13">
        <v>1970</v>
      </c>
      <c r="M10" s="12"/>
      <c r="N10" s="12" t="s">
        <v>272</v>
      </c>
      <c r="R10" s="12" t="s">
        <v>198</v>
      </c>
      <c r="S10" s="12" t="s">
        <v>197</v>
      </c>
      <c r="T10" s="12" t="s">
        <v>199</v>
      </c>
      <c r="U10" s="12" t="s">
        <v>197</v>
      </c>
      <c r="V10" s="12" t="s">
        <v>247</v>
      </c>
      <c r="W10" s="12" t="s">
        <v>197</v>
      </c>
      <c r="AJ10" s="12" t="s">
        <v>201</v>
      </c>
      <c r="AK10" s="12" t="s">
        <v>186</v>
      </c>
      <c r="AL10" s="12" t="s">
        <v>202</v>
      </c>
      <c r="AM10" s="12" t="s">
        <v>169</v>
      </c>
      <c r="AT10" s="39">
        <v>5000</v>
      </c>
    </row>
    <row r="11" spans="1:46" ht="85" x14ac:dyDescent="0.2">
      <c r="A11" s="45" t="s">
        <v>260</v>
      </c>
      <c r="B11" s="38" t="s">
        <v>54</v>
      </c>
      <c r="C11" s="12" t="s">
        <v>242</v>
      </c>
      <c r="D11" s="17" t="b">
        <v>1</v>
      </c>
      <c r="E11" s="12" t="s">
        <v>124</v>
      </c>
      <c r="F11" s="11" t="b">
        <v>1</v>
      </c>
      <c r="G11" s="11" t="b">
        <v>0</v>
      </c>
      <c r="I11" s="11" t="s">
        <v>280</v>
      </c>
      <c r="K11" s="12" t="s">
        <v>80</v>
      </c>
      <c r="L11" s="13">
        <v>1970</v>
      </c>
      <c r="M11" s="12" t="s">
        <v>273</v>
      </c>
      <c r="N11" s="12" t="s">
        <v>274</v>
      </c>
      <c r="P11" s="54">
        <v>100000</v>
      </c>
      <c r="T11" s="12" t="s">
        <v>203</v>
      </c>
      <c r="U11" s="12" t="s">
        <v>204</v>
      </c>
      <c r="AH11" s="12" t="s">
        <v>205</v>
      </c>
      <c r="AI11" s="12" t="s">
        <v>206</v>
      </c>
      <c r="AJ11" s="12" t="s">
        <v>207</v>
      </c>
      <c r="AK11" s="12" t="s">
        <v>169</v>
      </c>
      <c r="AN11" s="12" t="s">
        <v>205</v>
      </c>
      <c r="AO11" s="12" t="s">
        <v>183</v>
      </c>
      <c r="AT11" s="39">
        <v>5000</v>
      </c>
    </row>
    <row r="12" spans="1:46" ht="51" x14ac:dyDescent="0.2">
      <c r="A12" s="45" t="s">
        <v>261</v>
      </c>
      <c r="B12" s="38" t="s">
        <v>54</v>
      </c>
      <c r="C12" s="12" t="s">
        <v>243</v>
      </c>
      <c r="D12" s="17" t="b">
        <v>0</v>
      </c>
      <c r="E12" s="12" t="s">
        <v>124</v>
      </c>
      <c r="F12" s="11" t="b">
        <v>1</v>
      </c>
      <c r="G12" s="11" t="b">
        <v>0</v>
      </c>
      <c r="I12" s="11" t="s">
        <v>280</v>
      </c>
      <c r="M12" s="12"/>
      <c r="N12" s="12"/>
      <c r="T12" s="12" t="s">
        <v>203</v>
      </c>
      <c r="U12" s="12" t="s">
        <v>204</v>
      </c>
      <c r="AH12" s="12" t="s">
        <v>205</v>
      </c>
      <c r="AI12" s="12" t="s">
        <v>206</v>
      </c>
      <c r="AJ12" s="12" t="s">
        <v>207</v>
      </c>
      <c r="AK12" s="12" t="s">
        <v>169</v>
      </c>
      <c r="AT12" s="39">
        <v>5000</v>
      </c>
    </row>
    <row r="13" spans="1:46" ht="34" x14ac:dyDescent="0.2">
      <c r="A13" s="45" t="s">
        <v>262</v>
      </c>
      <c r="C13" s="12" t="s">
        <v>208</v>
      </c>
      <c r="D13" s="17" t="b">
        <v>0</v>
      </c>
      <c r="E13" s="12" t="s">
        <v>129</v>
      </c>
      <c r="F13" s="11" t="b">
        <v>0</v>
      </c>
      <c r="G13" s="11" t="b">
        <v>0</v>
      </c>
      <c r="I13" s="11"/>
      <c r="M13" s="12"/>
      <c r="N13" s="12"/>
      <c r="T13" s="12" t="s">
        <v>209</v>
      </c>
      <c r="U13" s="12" t="s">
        <v>184</v>
      </c>
      <c r="AF13" s="12" t="s">
        <v>210</v>
      </c>
      <c r="AG13" s="12" t="s">
        <v>211</v>
      </c>
      <c r="AJ13" s="12" t="s">
        <v>212</v>
      </c>
      <c r="AK13" s="12" t="s">
        <v>183</v>
      </c>
      <c r="AL13" s="12" t="s">
        <v>213</v>
      </c>
      <c r="AM13" s="12" t="s">
        <v>186</v>
      </c>
      <c r="AT13" s="39">
        <v>5000</v>
      </c>
    </row>
    <row r="14" spans="1:46" ht="34" x14ac:dyDescent="0.2">
      <c r="A14" s="45" t="s">
        <v>253</v>
      </c>
      <c r="C14" s="12" t="s">
        <v>214</v>
      </c>
      <c r="D14" s="17" t="b">
        <v>0</v>
      </c>
      <c r="E14" s="12" t="s">
        <v>130</v>
      </c>
      <c r="F14" s="11" t="b">
        <v>1</v>
      </c>
      <c r="G14" s="11" t="b">
        <v>0</v>
      </c>
      <c r="I14" s="11"/>
      <c r="M14" s="12"/>
      <c r="N14" s="12"/>
      <c r="T14" s="12" t="s">
        <v>215</v>
      </c>
      <c r="U14" s="12" t="s">
        <v>197</v>
      </c>
      <c r="AF14" s="12" t="s">
        <v>216</v>
      </c>
      <c r="AG14" s="12" t="s">
        <v>217</v>
      </c>
      <c r="AL14" s="12" t="s">
        <v>218</v>
      </c>
      <c r="AM14" s="12" t="s">
        <v>211</v>
      </c>
      <c r="AT14" s="39">
        <v>5000</v>
      </c>
    </row>
    <row r="15" spans="1:46" ht="119" x14ac:dyDescent="0.2">
      <c r="A15" s="45" t="s">
        <v>254</v>
      </c>
      <c r="C15" s="12" t="s">
        <v>214</v>
      </c>
      <c r="D15" s="17" t="b">
        <v>1</v>
      </c>
      <c r="E15" s="12" t="s">
        <v>130</v>
      </c>
      <c r="F15" s="11" t="b">
        <v>1</v>
      </c>
      <c r="G15" s="11" t="b">
        <v>0</v>
      </c>
      <c r="I15" s="11"/>
      <c r="K15" s="12" t="s">
        <v>87</v>
      </c>
      <c r="L15" s="13">
        <v>1970</v>
      </c>
      <c r="M15" s="12"/>
      <c r="N15" s="12" t="s">
        <v>275</v>
      </c>
      <c r="T15" s="12" t="s">
        <v>215</v>
      </c>
      <c r="U15" s="12" t="s">
        <v>197</v>
      </c>
      <c r="AF15" s="12" t="s">
        <v>216</v>
      </c>
      <c r="AG15" s="12" t="s">
        <v>217</v>
      </c>
      <c r="AL15" s="12" t="s">
        <v>218</v>
      </c>
      <c r="AM15" s="12" t="s">
        <v>211</v>
      </c>
      <c r="AT15" s="39">
        <v>5000</v>
      </c>
    </row>
    <row r="16" spans="1:46" ht="85" x14ac:dyDescent="0.2">
      <c r="A16" s="45" t="s">
        <v>255</v>
      </c>
      <c r="B16" s="38" t="s">
        <v>47</v>
      </c>
      <c r="C16" s="12" t="s">
        <v>219</v>
      </c>
      <c r="D16" s="17" t="b">
        <v>1</v>
      </c>
      <c r="E16" s="12" t="s">
        <v>131</v>
      </c>
      <c r="F16" s="11" t="b">
        <v>1</v>
      </c>
      <c r="G16" s="11" t="b">
        <v>0</v>
      </c>
      <c r="I16" s="11"/>
      <c r="K16" s="12" t="s">
        <v>72</v>
      </c>
      <c r="L16" s="13">
        <v>1970</v>
      </c>
      <c r="M16" s="12"/>
      <c r="N16" s="12" t="s">
        <v>276</v>
      </c>
      <c r="Q16" s="14">
        <f t="shared" ref="Q16" si="0">LN(0.5)/1</f>
        <v>-0.69314718055994529</v>
      </c>
      <c r="T16" s="12" t="s">
        <v>195</v>
      </c>
      <c r="U16" s="12" t="s">
        <v>186</v>
      </c>
      <c r="Z16" s="12" t="s">
        <v>196</v>
      </c>
      <c r="AA16" s="12" t="s">
        <v>183</v>
      </c>
      <c r="AL16" s="12" t="s">
        <v>220</v>
      </c>
      <c r="AM16" s="12" t="s">
        <v>186</v>
      </c>
      <c r="AT16" s="39">
        <v>5000</v>
      </c>
    </row>
    <row r="17" spans="1:46" ht="119" x14ac:dyDescent="0.2">
      <c r="A17" s="45" t="s">
        <v>257</v>
      </c>
      <c r="B17" s="38" t="s">
        <v>47</v>
      </c>
      <c r="C17" s="12" t="s">
        <v>219</v>
      </c>
      <c r="D17" s="17" t="b">
        <v>1</v>
      </c>
      <c r="E17" s="12" t="s">
        <v>131</v>
      </c>
      <c r="F17" s="11" t="b">
        <v>1</v>
      </c>
      <c r="G17" s="11" t="b">
        <v>0</v>
      </c>
      <c r="I17" s="11"/>
      <c r="K17" s="12" t="s">
        <v>73</v>
      </c>
      <c r="L17" s="13">
        <v>1970</v>
      </c>
      <c r="M17" s="12"/>
      <c r="N17" s="12" t="s">
        <v>277</v>
      </c>
      <c r="Q17" s="14">
        <f>LN(0.5)/1</f>
        <v>-0.69314718055994529</v>
      </c>
      <c r="T17" s="12" t="s">
        <v>195</v>
      </c>
      <c r="U17" s="12" t="s">
        <v>186</v>
      </c>
      <c r="Z17" s="12" t="s">
        <v>196</v>
      </c>
      <c r="AA17" s="12" t="s">
        <v>183</v>
      </c>
      <c r="AL17" s="12" t="s">
        <v>220</v>
      </c>
      <c r="AM17" s="12" t="s">
        <v>186</v>
      </c>
      <c r="AT17" s="39">
        <v>5000</v>
      </c>
    </row>
    <row r="18" spans="1:46" ht="102" x14ac:dyDescent="0.2">
      <c r="A18" s="45" t="s">
        <v>258</v>
      </c>
      <c r="B18" s="38" t="s">
        <v>47</v>
      </c>
      <c r="C18" s="12" t="s">
        <v>219</v>
      </c>
      <c r="D18" s="17" t="b">
        <v>1</v>
      </c>
      <c r="E18" s="12" t="s">
        <v>131</v>
      </c>
      <c r="F18" s="11" t="b">
        <v>1</v>
      </c>
      <c r="G18" s="11" t="b">
        <v>0</v>
      </c>
      <c r="I18" s="11"/>
      <c r="K18" s="12" t="s">
        <v>74</v>
      </c>
      <c r="L18" s="13">
        <v>1970</v>
      </c>
      <c r="M18" s="12"/>
      <c r="N18" s="12" t="s">
        <v>278</v>
      </c>
      <c r="Q18" s="14">
        <f t="shared" ref="Q18" si="1">LN(0.5)/1</f>
        <v>-0.69314718055994529</v>
      </c>
      <c r="T18" s="12" t="s">
        <v>195</v>
      </c>
      <c r="U18" s="12" t="s">
        <v>186</v>
      </c>
      <c r="Z18" s="12" t="s">
        <v>196</v>
      </c>
      <c r="AA18" s="12" t="s">
        <v>183</v>
      </c>
      <c r="AL18" s="12" t="s">
        <v>220</v>
      </c>
      <c r="AM18" s="12" t="s">
        <v>186</v>
      </c>
      <c r="AT18" s="39">
        <v>5000</v>
      </c>
    </row>
    <row r="19" spans="1:46" ht="102" x14ac:dyDescent="0.2">
      <c r="A19" s="45" t="s">
        <v>259</v>
      </c>
      <c r="B19" s="38" t="s">
        <v>47</v>
      </c>
      <c r="C19" s="12" t="s">
        <v>219</v>
      </c>
      <c r="D19" s="17" t="b">
        <v>1</v>
      </c>
      <c r="E19" s="12" t="s">
        <v>131</v>
      </c>
      <c r="F19" s="11" t="b">
        <v>1</v>
      </c>
      <c r="G19" s="11" t="b">
        <v>0</v>
      </c>
      <c r="I19" s="11"/>
      <c r="K19" s="12" t="s">
        <v>75</v>
      </c>
      <c r="L19" s="13">
        <v>1970</v>
      </c>
      <c r="M19" s="12"/>
      <c r="N19" s="12" t="s">
        <v>279</v>
      </c>
      <c r="Q19" s="14">
        <f>LN(0.5)/1</f>
        <v>-0.69314718055994529</v>
      </c>
      <c r="T19" s="12" t="s">
        <v>195</v>
      </c>
      <c r="U19" s="12" t="s">
        <v>186</v>
      </c>
      <c r="Z19" s="12" t="s">
        <v>196</v>
      </c>
      <c r="AA19" s="12" t="s">
        <v>183</v>
      </c>
      <c r="AL19" s="12" t="s">
        <v>220</v>
      </c>
      <c r="AM19" s="12" t="s">
        <v>186</v>
      </c>
      <c r="AT19" s="39">
        <v>5000</v>
      </c>
    </row>
    <row r="20" spans="1:46" ht="72" customHeight="1" x14ac:dyDescent="0.2">
      <c r="A20" s="45" t="s">
        <v>256</v>
      </c>
      <c r="B20" s="38" t="s">
        <v>47</v>
      </c>
      <c r="C20" s="12" t="s">
        <v>221</v>
      </c>
      <c r="D20" s="17" t="b">
        <v>0</v>
      </c>
      <c r="E20" s="12" t="s">
        <v>131</v>
      </c>
      <c r="F20" s="16" t="b">
        <v>0</v>
      </c>
      <c r="G20" s="16" t="b">
        <v>0</v>
      </c>
      <c r="T20" s="12" t="s">
        <v>222</v>
      </c>
      <c r="U20" s="12" t="s">
        <v>223</v>
      </c>
      <c r="AH20" s="12" t="s">
        <v>224</v>
      </c>
      <c r="AI20" s="12" t="s">
        <v>170</v>
      </c>
      <c r="AT20" s="39">
        <v>5000</v>
      </c>
    </row>
    <row r="21" spans="1:46" s="43" customFormat="1" ht="153" x14ac:dyDescent="0.2">
      <c r="A21" s="45" t="s">
        <v>225</v>
      </c>
      <c r="B21" s="38"/>
      <c r="C21" s="12" t="s">
        <v>226</v>
      </c>
      <c r="D21" s="17" t="b">
        <v>1</v>
      </c>
      <c r="E21" s="12" t="s">
        <v>133</v>
      </c>
      <c r="F21" s="17" t="b">
        <v>1</v>
      </c>
      <c r="G21" s="17" t="b">
        <v>0</v>
      </c>
      <c r="H21" s="40"/>
      <c r="I21" s="17"/>
      <c r="J21" s="17"/>
      <c r="K21" s="12"/>
      <c r="L21" s="13"/>
      <c r="M21" s="12" t="s">
        <v>267</v>
      </c>
      <c r="N21" s="40"/>
      <c r="O21" s="17"/>
      <c r="P21" s="11"/>
      <c r="Q21" s="14">
        <f>LN(0.5)/1</f>
        <v>-0.69314718055994529</v>
      </c>
      <c r="R21" s="12"/>
      <c r="S21" s="12"/>
      <c r="T21" s="12"/>
      <c r="U21" s="12"/>
      <c r="V21" s="12"/>
      <c r="W21" s="12"/>
      <c r="X21" s="12"/>
      <c r="Y21" s="12"/>
      <c r="Z21" s="12" t="s">
        <v>168</v>
      </c>
      <c r="AA21" s="12" t="s">
        <v>188</v>
      </c>
      <c r="AB21" s="12"/>
      <c r="AC21" s="12"/>
      <c r="AD21" s="12"/>
      <c r="AE21" s="12"/>
      <c r="AF21" s="12" t="s">
        <v>227</v>
      </c>
      <c r="AG21" s="12" t="s">
        <v>166</v>
      </c>
      <c r="AH21" s="12"/>
      <c r="AI21" s="12"/>
      <c r="AJ21" s="12"/>
      <c r="AK21" s="12"/>
      <c r="AL21" s="12"/>
      <c r="AM21" s="12"/>
      <c r="AN21" s="12"/>
      <c r="AO21" s="12"/>
      <c r="AP21" s="12"/>
      <c r="AQ21" s="12"/>
      <c r="AR21" s="12"/>
      <c r="AS21" s="12"/>
      <c r="AT21" s="39">
        <v>5000</v>
      </c>
    </row>
  </sheetData>
  <conditionalFormatting sqref="L2:L1048576">
    <cfRule type="expression" dxfId="120" priority="276">
      <formula>ISBLANK($K2)</formula>
    </cfRule>
    <cfRule type="expression" dxfId="119" priority="288">
      <formula>ISBLANK($L2)</formula>
    </cfRule>
  </conditionalFormatting>
  <conditionalFormatting sqref="C2:C1048576">
    <cfRule type="expression" dxfId="118" priority="291">
      <formula>ISBLANK($C2)</formula>
    </cfRule>
  </conditionalFormatting>
  <conditionalFormatting sqref="A2:H1048576 J2:AT1048576">
    <cfRule type="expression" dxfId="117" priority="4">
      <formula>ISBLANK($A2)</formula>
    </cfRule>
  </conditionalFormatting>
  <conditionalFormatting sqref="D2:D1048576">
    <cfRule type="expression" dxfId="116" priority="290">
      <formula>ISBLANK($D2)</formula>
    </cfRule>
  </conditionalFormatting>
  <conditionalFormatting sqref="F2:F1048576">
    <cfRule type="expression" dxfId="115" priority="292">
      <formula>ISBLANK($F2)</formula>
    </cfRule>
  </conditionalFormatting>
  <conditionalFormatting sqref="G2:G1048576 J5">
    <cfRule type="expression" dxfId="114" priority="289">
      <formula>ISBLANK($G2)</formula>
    </cfRule>
  </conditionalFormatting>
  <conditionalFormatting sqref="J2:O1048576">
    <cfRule type="expression" dxfId="113" priority="41">
      <formula>$D2=FALSE</formula>
    </cfRule>
  </conditionalFormatting>
  <conditionalFormatting sqref="K3:K4">
    <cfRule type="expression" dxfId="112" priority="267">
      <formula>ISBLANK($A3)</formula>
    </cfRule>
  </conditionalFormatting>
  <conditionalFormatting sqref="K3:K4">
    <cfRule type="expression" dxfId="111" priority="268">
      <formula>$D3=FALSE</formula>
    </cfRule>
  </conditionalFormatting>
  <conditionalFormatting sqref="J5">
    <cfRule type="expression" dxfId="110" priority="247">
      <formula>OR(ISBLANK($A5),$D5=FALSE)</formula>
    </cfRule>
  </conditionalFormatting>
  <conditionalFormatting sqref="M5 A5 D5 V5:W5 AB5:AC5 AH5:AI5">
    <cfRule type="expression" dxfId="109" priority="227">
      <formula>ISBLANK($A5)</formula>
    </cfRule>
  </conditionalFormatting>
  <conditionalFormatting sqref="D5">
    <cfRule type="expression" dxfId="108" priority="243">
      <formula>ISBLANK($D5)</formula>
    </cfRule>
  </conditionalFormatting>
  <conditionalFormatting sqref="F5">
    <cfRule type="expression" dxfId="107" priority="245">
      <formula>ISBLANK($F5)</formula>
    </cfRule>
  </conditionalFormatting>
  <conditionalFormatting sqref="G5">
    <cfRule type="expression" dxfId="106" priority="242">
      <formula>ISBLANK($G5)</formula>
    </cfRule>
  </conditionalFormatting>
  <conditionalFormatting sqref="M5">
    <cfRule type="expression" dxfId="105" priority="229">
      <formula>$D5=FALSE</formula>
    </cfRule>
  </conditionalFormatting>
  <conditionalFormatting sqref="K5">
    <cfRule type="expression" dxfId="104" priority="223">
      <formula>ISBLANK($A5)</formula>
    </cfRule>
  </conditionalFormatting>
  <conditionalFormatting sqref="K5">
    <cfRule type="expression" dxfId="103" priority="224">
      <formula>$D5=FALSE</formula>
    </cfRule>
  </conditionalFormatting>
  <conditionalFormatting sqref="C5">
    <cfRule type="expression" dxfId="102" priority="207">
      <formula>ISBLANK($C5)</formula>
    </cfRule>
  </conditionalFormatting>
  <conditionalFormatting sqref="C5">
    <cfRule type="expression" dxfId="101" priority="206">
      <formula>ISBLANK($A5)</formula>
    </cfRule>
  </conditionalFormatting>
  <conditionalFormatting sqref="M8">
    <cfRule type="expression" dxfId="100" priority="189">
      <formula>ISBLANK($A8)</formula>
    </cfRule>
  </conditionalFormatting>
  <conditionalFormatting sqref="M8">
    <cfRule type="expression" dxfId="99" priority="190">
      <formula>$D8=FALSE</formula>
    </cfRule>
  </conditionalFormatting>
  <conditionalFormatting sqref="M6">
    <cfRule type="expression" dxfId="98" priority="185">
      <formula>ISBLANK($A6)</formula>
    </cfRule>
  </conditionalFormatting>
  <conditionalFormatting sqref="M6">
    <cfRule type="expression" dxfId="97" priority="186">
      <formula>$D6=FALSE</formula>
    </cfRule>
  </conditionalFormatting>
  <conditionalFormatting sqref="Q5">
    <cfRule type="expression" dxfId="96" priority="179">
      <formula>ISBLANK($A5)</formula>
    </cfRule>
  </conditionalFormatting>
  <conditionalFormatting sqref="B5">
    <cfRule type="expression" dxfId="95" priority="177">
      <formula>ISBLANK($A5)</formula>
    </cfRule>
  </conditionalFormatting>
  <conditionalFormatting sqref="M10">
    <cfRule type="expression" dxfId="94" priority="142">
      <formula>ISBLANK($A10)</formula>
    </cfRule>
  </conditionalFormatting>
  <conditionalFormatting sqref="M10">
    <cfRule type="expression" dxfId="93" priority="143">
      <formula>$D10=FALSE</formula>
    </cfRule>
  </conditionalFormatting>
  <conditionalFormatting sqref="M7">
    <cfRule type="expression" dxfId="92" priority="138">
      <formula>ISBLANK($A7)</formula>
    </cfRule>
  </conditionalFormatting>
  <conditionalFormatting sqref="M7">
    <cfRule type="expression" dxfId="91" priority="139">
      <formula>$D7=FALSE</formula>
    </cfRule>
  </conditionalFormatting>
  <conditionalFormatting sqref="M11">
    <cfRule type="expression" dxfId="90" priority="134">
      <formula>ISBLANK($A11)</formula>
    </cfRule>
  </conditionalFormatting>
  <conditionalFormatting sqref="M11">
    <cfRule type="expression" dxfId="89" priority="135">
      <formula>$D11=FALSE</formula>
    </cfRule>
  </conditionalFormatting>
  <conditionalFormatting sqref="M12">
    <cfRule type="expression" dxfId="88" priority="130">
      <formula>ISBLANK($A12)</formula>
    </cfRule>
  </conditionalFormatting>
  <conditionalFormatting sqref="M12">
    <cfRule type="expression" dxfId="87" priority="131">
      <formula>$D12=FALSE</formula>
    </cfRule>
  </conditionalFormatting>
  <conditionalFormatting sqref="M13">
    <cfRule type="expression" dxfId="86" priority="126">
      <formula>ISBLANK($A13)</formula>
    </cfRule>
  </conditionalFormatting>
  <conditionalFormatting sqref="M13">
    <cfRule type="expression" dxfId="85" priority="127">
      <formula>$D13=FALSE</formula>
    </cfRule>
  </conditionalFormatting>
  <conditionalFormatting sqref="M14">
    <cfRule type="expression" dxfId="84" priority="122">
      <formula>ISBLANK($A14)</formula>
    </cfRule>
  </conditionalFormatting>
  <conditionalFormatting sqref="M14">
    <cfRule type="expression" dxfId="83" priority="123">
      <formula>$D14=FALSE</formula>
    </cfRule>
  </conditionalFormatting>
  <conditionalFormatting sqref="M15">
    <cfRule type="expression" dxfId="82" priority="118">
      <formula>ISBLANK($A15)</formula>
    </cfRule>
  </conditionalFormatting>
  <conditionalFormatting sqref="M15">
    <cfRule type="expression" dxfId="81" priority="119">
      <formula>$D15=FALSE</formula>
    </cfRule>
  </conditionalFormatting>
  <conditionalFormatting sqref="M16">
    <cfRule type="expression" dxfId="80" priority="114">
      <formula>ISBLANK($A16)</formula>
    </cfRule>
  </conditionalFormatting>
  <conditionalFormatting sqref="M16">
    <cfRule type="expression" dxfId="79" priority="115">
      <formula>$D16=FALSE</formula>
    </cfRule>
  </conditionalFormatting>
  <conditionalFormatting sqref="M17">
    <cfRule type="expression" dxfId="78" priority="110">
      <formula>ISBLANK($A17)</formula>
    </cfRule>
  </conditionalFormatting>
  <conditionalFormatting sqref="M17">
    <cfRule type="expression" dxfId="77" priority="111">
      <formula>$D17=FALSE</formula>
    </cfRule>
  </conditionalFormatting>
  <conditionalFormatting sqref="M18">
    <cfRule type="expression" dxfId="76" priority="106">
      <formula>ISBLANK($A18)</formula>
    </cfRule>
  </conditionalFormatting>
  <conditionalFormatting sqref="M18">
    <cfRule type="expression" dxfId="75" priority="107">
      <formula>$D18=FALSE</formula>
    </cfRule>
  </conditionalFormatting>
  <conditionalFormatting sqref="M19">
    <cfRule type="expression" dxfId="74" priority="102">
      <formula>ISBLANK($A19)</formula>
    </cfRule>
  </conditionalFormatting>
  <conditionalFormatting sqref="M19">
    <cfRule type="expression" dxfId="73" priority="103">
      <formula>$D19=FALSE</formula>
    </cfRule>
  </conditionalFormatting>
  <conditionalFormatting sqref="X5:AA5">
    <cfRule type="expression" dxfId="72" priority="93">
      <formula>ISBLANK($A5)</formula>
    </cfRule>
  </conditionalFormatting>
  <conditionalFormatting sqref="AD5:AG5">
    <cfRule type="expression" dxfId="71" priority="88">
      <formula>ISBLANK($A5)</formula>
    </cfRule>
  </conditionalFormatting>
  <conditionalFormatting sqref="Q21">
    <cfRule type="expression" dxfId="70" priority="61">
      <formula>ISBLANK($A21)</formula>
    </cfRule>
  </conditionalFormatting>
  <conditionalFormatting sqref="Q21">
    <cfRule type="expression" dxfId="69" priority="62">
      <formula>$D21=FALSE</formula>
    </cfRule>
  </conditionalFormatting>
  <conditionalFormatting sqref="Q21">
    <cfRule type="expression" dxfId="68" priority="60">
      <formula>ISBLANK($A21)</formula>
    </cfRule>
  </conditionalFormatting>
  <conditionalFormatting sqref="M21">
    <cfRule type="expression" dxfId="67" priority="56">
      <formula>ISBLANK($A21)</formula>
    </cfRule>
  </conditionalFormatting>
  <conditionalFormatting sqref="M21">
    <cfRule type="expression" dxfId="66" priority="57">
      <formula>$D21=FALSE</formula>
    </cfRule>
  </conditionalFormatting>
  <conditionalFormatting sqref="E2:E1048576">
    <cfRule type="expression" dxfId="65" priority="456">
      <formula>ISBLANK(#REF!)</formula>
    </cfRule>
  </conditionalFormatting>
  <conditionalFormatting sqref="H2:H1048576">
    <cfRule type="expression" dxfId="64" priority="475">
      <formula>$G2=FALSE</formula>
    </cfRule>
    <cfRule type="expression" dxfId="63" priority="476">
      <formula>ISBLANK($H2)</formula>
    </cfRule>
  </conditionalFormatting>
  <conditionalFormatting sqref="J2:K1048576 M2:M1048576">
    <cfRule type="expression" dxfId="62" priority="512">
      <formula>AND(ISBLANK($K2), ISBLANK($M2), ISBLANK($J2))</formula>
    </cfRule>
  </conditionalFormatting>
  <conditionalFormatting sqref="T2:T1048576">
    <cfRule type="expression" dxfId="61" priority="519">
      <formula>NOT(ISNUMBER(SEARCH("residents", $C2)))</formula>
    </cfRule>
  </conditionalFormatting>
  <conditionalFormatting sqref="AF2:AF1048576">
    <cfRule type="expression" dxfId="60" priority="545">
      <formula>NOT(ISNUMBER(SEARCH("container", $C2)))</formula>
    </cfRule>
  </conditionalFormatting>
  <conditionalFormatting sqref="I2:I1048576">
    <cfRule type="expression" dxfId="59" priority="1">
      <formula>ISBLANK($A2)</formula>
    </cfRule>
  </conditionalFormatting>
  <conditionalFormatting sqref="I5">
    <cfRule type="expression" dxfId="58" priority="2">
      <formula>ISBLANK($A5)</formula>
    </cfRule>
  </conditionalFormatting>
  <conditionalFormatting sqref="I5">
    <cfRule type="expression" dxfId="57" priority="3">
      <formula>ISBLANK($G5)</formula>
    </cfRule>
  </conditionalFormatting>
  <conditionalFormatting sqref="S2:S1048576">
    <cfRule type="expression" dxfId="56" priority="614">
      <formula>NOT(ISNUMBER(SEARCH("tourists",$C2)))</formula>
    </cfRule>
    <cfRule type="expression" dxfId="55" priority="615">
      <formula>ISBLANK($S2)</formula>
    </cfRule>
  </conditionalFormatting>
  <conditionalFormatting sqref="AK2:AK1048576">
    <cfRule type="expression" dxfId="54" priority="616">
      <formula>NOT(ISNUMBER(SEARCH("food", $C2)))</formula>
    </cfRule>
    <cfRule type="expression" dxfId="53" priority="617">
      <formula>ISBLANK($AK2)</formula>
    </cfRule>
  </conditionalFormatting>
  <conditionalFormatting sqref="AO2:AO1048576">
    <cfRule type="expression" dxfId="52" priority="618">
      <formula>NOT(ISNUMBER(SEARCH("northwind",$C2)))</formula>
    </cfRule>
    <cfRule type="expression" dxfId="51" priority="619">
      <formula>ISBLANK($AO2)</formula>
    </cfRule>
  </conditionalFormatting>
  <conditionalFormatting sqref="AQ2:AQ1048576">
    <cfRule type="expression" dxfId="50" priority="620">
      <formula>NOT(ISNUMBER(SEARCH("pacificwind",$C2)))</formula>
    </cfRule>
    <cfRule type="expression" dxfId="49" priority="621">
      <formula>ISBLANK($AQ2)</formula>
    </cfRule>
  </conditionalFormatting>
  <conditionalFormatting sqref="AS2:AS1048576">
    <cfRule type="expression" dxfId="48" priority="622">
      <formula>NOT(ISNUMBER(SEARCH("nzwind",$C2)))</formula>
    </cfRule>
    <cfRule type="expression" dxfId="47" priority="623">
      <formula>ISBLANK($AS2)</formula>
    </cfRule>
  </conditionalFormatting>
  <conditionalFormatting sqref="N2:N1048576">
    <cfRule type="expression" dxfId="46" priority="624">
      <formula>OR($D2=FALSE, AND(ISBLANK($K2), ISBLANK($M2)))</formula>
    </cfRule>
  </conditionalFormatting>
  <conditionalFormatting sqref="T2:U1048576">
    <cfRule type="expression" dxfId="45" priority="625">
      <formula>NOT(ISNUMBER(SEARCH("residents",$C2)))</formula>
    </cfRule>
    <cfRule type="expression" dxfId="44" priority="626">
      <formula>ISBLANK($U2)</formula>
    </cfRule>
  </conditionalFormatting>
  <conditionalFormatting sqref="Q2:Q1048576">
    <cfRule type="expression" dxfId="43" priority="627">
      <formula>NOT(ISNUMBER(SEARCH("vessels", $C2)))</formula>
    </cfRule>
    <cfRule type="expression" dxfId="42" priority="628">
      <formula>ISBLANK($Q2)</formula>
    </cfRule>
  </conditionalFormatting>
  <conditionalFormatting sqref="AC2:AC1048576">
    <cfRule type="expression" dxfId="41" priority="629">
      <formula>NOT(ISNUMBER(SEARCH("fert", $C2)))</formula>
    </cfRule>
    <cfRule type="expression" dxfId="40" priority="630">
      <formula>ISBLANK($AC2)</formula>
    </cfRule>
  </conditionalFormatting>
  <conditionalFormatting sqref="AG2:AG1048576">
    <cfRule type="expression" dxfId="39" priority="631">
      <formula>NOT(ISNUMBER(SEARCH("container", $C2)))</formula>
    </cfRule>
    <cfRule type="expression" dxfId="38" priority="632">
      <formula>ISBLANK($AG2)</formula>
    </cfRule>
  </conditionalFormatting>
  <conditionalFormatting sqref="P2:P1048576">
    <cfRule type="expression" dxfId="37" priority="633">
      <formula>NOT(ISNUMBER(SEARCH("wind", $C2)))</formula>
    </cfRule>
    <cfRule type="expression" dxfId="36" priority="634">
      <formula>ISBLANK($P2)</formula>
    </cfRule>
  </conditionalFormatting>
  <conditionalFormatting sqref="R2:R1048576">
    <cfRule type="expression" dxfId="35" priority="635">
      <formula>NOT(ISNUMBER(SEARCH("tourists",$C2)))</formula>
    </cfRule>
    <cfRule type="expression" dxfId="34" priority="636">
      <formula>ISBLANK($R2)</formula>
    </cfRule>
  </conditionalFormatting>
  <conditionalFormatting sqref="V2:V1048576">
    <cfRule type="expression" dxfId="33" priority="637">
      <formula>NOT(ISNUMBER(SEARCH("torres", $C2)))</formula>
    </cfRule>
    <cfRule type="expression" dxfId="32" priority="638">
      <formula>ISBLANK($V2)</formula>
    </cfRule>
  </conditionalFormatting>
  <conditionalFormatting sqref="W2:W1048576">
    <cfRule type="expression" dxfId="31" priority="639">
      <formula>NOT(ISNUMBER(SEARCH("torres", $C2)))</formula>
    </cfRule>
    <cfRule type="expression" dxfId="30" priority="640">
      <formula>ISBLANK($W2)</formula>
    </cfRule>
  </conditionalFormatting>
  <conditionalFormatting sqref="X2:X1048576">
    <cfRule type="expression" dxfId="29" priority="641">
      <formula>NOT(ISNUMBER(SEARCH("mail", $C2)))</formula>
    </cfRule>
    <cfRule type="expression" dxfId="28" priority="642">
      <formula>ISBLANK($X2)</formula>
    </cfRule>
  </conditionalFormatting>
  <conditionalFormatting sqref="Y2:Y1048576">
    <cfRule type="expression" dxfId="27" priority="643">
      <formula>NOT(ISNUMBER(SEARCH("mail", $C2)))</formula>
    </cfRule>
    <cfRule type="expression" dxfId="26" priority="644">
      <formula>ISBLANK($Y2)</formula>
    </cfRule>
  </conditionalFormatting>
  <conditionalFormatting sqref="Z2:Z1048576">
    <cfRule type="expression" dxfId="25" priority="645">
      <formula>NOT(ISNUMBER(SEARCH("vessels", $C2)))</formula>
    </cfRule>
    <cfRule type="expression" dxfId="24" priority="646">
      <formula>ISBLANK($Z2)</formula>
    </cfRule>
  </conditionalFormatting>
  <conditionalFormatting sqref="AA2:AA1048576">
    <cfRule type="expression" dxfId="23" priority="647">
      <formula>NOT(ISNUMBER(SEARCH("vessels", $C2)))</formula>
    </cfRule>
    <cfRule type="expression" dxfId="22" priority="648">
      <formula>ISBLANK($AA2)</formula>
    </cfRule>
  </conditionalFormatting>
  <conditionalFormatting sqref="AB2:AB1048576">
    <cfRule type="expression" dxfId="21" priority="649">
      <formula>NOT(ISNUMBER(SEARCH("fert",$C2)))</formula>
    </cfRule>
    <cfRule type="expression" dxfId="20" priority="650">
      <formula>ISBLANK($AB2)</formula>
    </cfRule>
  </conditionalFormatting>
  <conditionalFormatting sqref="AD2:AD1048576">
    <cfRule type="expression" dxfId="19" priority="651">
      <formula>NOT(ISNUMBER(SEARCH("machine", $C2)))</formula>
    </cfRule>
    <cfRule type="expression" dxfId="18" priority="652">
      <formula>ISBLANK($AD2)</formula>
    </cfRule>
  </conditionalFormatting>
  <conditionalFormatting sqref="AE2:AE1048576">
    <cfRule type="expression" dxfId="17" priority="653">
      <formula>NOT(ISNUMBER(SEARCH("machine", $C2)))</formula>
    </cfRule>
    <cfRule type="expression" dxfId="16" priority="654">
      <formula>ISBLANK($AE2)</formula>
    </cfRule>
  </conditionalFormatting>
  <conditionalFormatting sqref="AH2:AH1048576">
    <cfRule type="expression" dxfId="15" priority="655">
      <formula>NOT(ISNUMBER(SEARCH("nursery", $C2)))</formula>
    </cfRule>
    <cfRule type="expression" dxfId="14" priority="656">
      <formula>ISBLANK($AH2)</formula>
    </cfRule>
  </conditionalFormatting>
  <conditionalFormatting sqref="AI2:AI1048576">
    <cfRule type="expression" dxfId="13" priority="657">
      <formula>NOT(ISNUMBER(SEARCH("nursery", $C2)))</formula>
    </cfRule>
    <cfRule type="expression" dxfId="12" priority="658">
      <formula>ISBLANK($AI2)</formula>
    </cfRule>
  </conditionalFormatting>
  <conditionalFormatting sqref="AJ2:AJ1048576">
    <cfRule type="expression" dxfId="11" priority="659">
      <formula>NOT(ISNUMBER(SEARCH("food", $C2)))</formula>
    </cfRule>
    <cfRule type="expression" dxfId="10" priority="660">
      <formula>ISBLANK($AJ2)</formula>
    </cfRule>
  </conditionalFormatting>
  <conditionalFormatting sqref="AL2:AL1048576">
    <cfRule type="expression" dxfId="9" priority="661">
      <formula>NOT(ISNUMBER(SEARCH("goods", $C2)))</formula>
    </cfRule>
    <cfRule type="expression" dxfId="8" priority="662">
      <formula>ISBLANK($AL2)</formula>
    </cfRule>
  </conditionalFormatting>
  <conditionalFormatting sqref="AM2:AM1048576">
    <cfRule type="expression" dxfId="7" priority="663">
      <formula>NOT(ISNUMBER(SEARCH("goods", $C2)))</formula>
    </cfRule>
    <cfRule type="expression" dxfId="6" priority="664">
      <formula>ISBLANK($AM2)</formula>
    </cfRule>
  </conditionalFormatting>
  <conditionalFormatting sqref="AN2:AN1048576">
    <cfRule type="expression" dxfId="5" priority="665">
      <formula>NOT(ISNUMBER(SEARCH("northwind",$C2)))</formula>
    </cfRule>
    <cfRule type="expression" dxfId="4" priority="666">
      <formula>ISBLANK($AN2)</formula>
    </cfRule>
  </conditionalFormatting>
  <conditionalFormatting sqref="AP2:AP1048576">
    <cfRule type="expression" dxfId="3" priority="667">
      <formula>NOT(ISNUMBER(SEARCH("pacificwind",$C2)))</formula>
    </cfRule>
    <cfRule type="expression" dxfId="2" priority="668">
      <formula>ISBLANK($AP2)</formula>
    </cfRule>
  </conditionalFormatting>
  <conditionalFormatting sqref="AR2:AR1048576">
    <cfRule type="expression" dxfId="1" priority="669">
      <formula>NOT(ISNUMBER(SEARCH("nzwind",$C2)))</formula>
    </cfRule>
    <cfRule type="expression" dxfId="0" priority="670">
      <formula>ISBLANK($AR2)</formula>
    </cfRule>
  </conditionalFormatting>
  <dataValidations count="56">
    <dataValidation allowBlank="1" showInputMessage="1" showErrorMessage="1" promptTitle="Species name" prompt="Name that should be prepended to output files for this species. Must begin with a letter or period." sqref="A1" xr:uid="{E5F056D9-4831-1E4C-B911-3A976093F3AE}"/>
    <dataValidation allowBlank="1" showInputMessage="1" showErrorMessage="1" promptTitle="Include abiotic weights?" prompt="Should abiotic weights be included?" sqref="D1" xr:uid="{7FEFCE89-2113-7A4C-A437-3330E97C3AD5}"/>
    <dataValidation allowBlank="1" showInputMessage="1" showErrorMessage="1" promptTitle="Include NDVI?" prompt="Should NDVI contribute to biotic weight?" sqref="F1" xr:uid="{BEBC051B-82CD-1B48-BE7A-BD30257EDC71}"/>
    <dataValidation allowBlank="1" showInputMessage="1" showErrorMessage="1" promptTitle="Include NVIS?" prompt="Should NVIS contribute to biotic weight? _x000a__x000a_NOTE: Useful for pests that impact native vegetation" sqref="G1" xr:uid="{27524273-1C90-D04F-832E-935EB4104323}"/>
    <dataValidation allowBlank="1" showInputMessage="1" showErrorMessage="1" promptTitle="NVIS major vegetation subgroups" prompt="Comma-separated NVIS MVS classes (e.g. 1,2,3,5)." sqref="H1" xr:uid="{048997E5-1BBB-0B4F-8524-4F71F4D0963D}"/>
    <dataValidation allowBlank="1" showInputMessage="1" showErrorMessage="1" promptTitle="GBIF minimum year" prompt="Earliest year (1800 to current) for which GBIF data will be obtained. Ignored if gbif_species column is blank._x000a__x000a_DEFAULT: 1970 (If required &amp; left blank)" sqref="L1" xr:uid="{544504DF-2050-134C-8497-26394E3031A2}"/>
    <dataValidation allowBlank="1" showInputMessage="1" showErrorMessage="1" promptTitle="Distance penalty (ports)" prompt="Parameter controlling the rate of decrease in the likelihood of pest arrival with distance from marine ports." sqref="Q1" xr:uid="{086160EC-9D52-9C49-8D24-EF29A51F2A54}"/>
    <dataValidation allowBlank="1" showInputMessage="1" showErrorMessage="1" error="Name must begin with a letter or a period." promptTitle="Species name" prompt="Name that should be prepended to output files for this species. Must begin with a letter or period." sqref="A2:A15 A20:A1048576" xr:uid="{FCA27B26-0010-EE4F-8B6E-B6BCF0DF1EDC}"/>
    <dataValidation allowBlank="1" showInputMessage="1" showErrorMessage="1" promptTitle="GBIF focal species search names" prompt="Comma-separated species names to query GBIF. If this is empty, GBIF will not be queried. Ignored if &quot;Climate suitability path&quot; is provided." sqref="K1:K1048576" xr:uid="{589C2EB4-9ABA-5940-9C6D-3DE7287152B9}"/>
    <dataValidation type="list" allowBlank="1" showInputMessage="1" showErrorMessage="1" error="Must be TRUE or FALSE." promptTitle="Include abiotic weights?" prompt="Should abiotic weights be included?" sqref="D2:D1048576" xr:uid="{C2DF29EF-AFB7-9F42-B4CE-CEBE92710EDB}">
      <formula1>"TRUE,FALSE"</formula1>
    </dataValidation>
    <dataValidation allowBlank="1" showInputMessage="1" showErrorMessage="1" promptTitle="Expert occurrence data path" prompt="File path (absolute or relative to working directory) to occurrence dataset. Ignored if &quot;Climate suitability path&quot; is provided." sqref="M1:M1048576" xr:uid="{3B00E97C-487B-FE42-8EA0-D06CE5C55537}"/>
    <dataValidation type="decimal" operator="lessThan" allowBlank="1" showInputMessage="1" showErrorMessage="1" error="Must be a negative number." promptTitle="Distance penalty (ports)" prompt="Parameter controlling the rate of decrease in the likelihood of pest arrival with distance from marine ports." sqref="Q2:Q1048576" xr:uid="{BB861B61-09C3-7D44-8C41-E4DF88FE6A0F}">
      <formula1>0</formula1>
    </dataValidation>
    <dataValidation type="list" allowBlank="1" showInputMessage="1" showErrorMessage="1" error="Must be TRUE or FALSE." promptTitle="Include NDVI?" prompt="Should NDVI contribute to biotic weight?" sqref="F2:F1048576" xr:uid="{701D4CA7-2B69-4447-A97B-9709BB40773C}">
      <formula1>"TRUE,FALSE"</formula1>
    </dataValidation>
    <dataValidation allowBlank="1" showInputMessage="1" showErrorMessage="1" promptTitle="Infected countries" prompt="Either a comma-separated string containing country names, or a file path (absolute or relative to working directory) to a CABI pest data sheet csv file. _x000a__x000a_If provided, occurrence records are verified against the provided data, to ensure that all records a" sqref="N1:N1048576" xr:uid="{92370C83-B97F-844F-A211-2A19455B8DF0}"/>
    <dataValidation type="decimal" operator="greaterThanOrEqual" allowBlank="1" showInputMessage="1" showErrorMessage="1" error="Must be a number greater than or equal to 0." promptTitle="GBIF maximum uncertainty" prompt="Highest tolerable coordinate uncertainty (in metres) when downloading GBIF occurrence data." sqref="M2:N1048576" xr:uid="{A5ED1C5E-3D35-5A46-8A92-116FB25C0429}">
      <formula1>0</formula1>
    </dataValidation>
    <dataValidation allowBlank="1" showInputMessage="1" showErrorMessage="1" promptTitle="Entry pathways" prompt="Comma-separated entry pathways. Can be one or more of: containers, fertiliser, food, goods, machinery, mail, nursery, residents, torres, tourists, vessels, northwind, pacificwind, nzwind." sqref="C1:C1048576" xr:uid="{05EF1A59-A2C9-3E44-8E95-C2251E30B0B1}"/>
    <dataValidation type="list" allowBlank="1" showInputMessage="1" showErrorMessage="1" error="Must be TRUE or FALSE." promptTitle="Include NVIS?" prompt="Should NVIS contribute to biotic weight? _x000a__x000a_NOTE: Useful for pests that impact native vegetation" sqref="G2:G1048576" xr:uid="{12A62C14-E6D4-F74F-9D7A-C11D4BC77A6A}">
      <formula1>"TRUE,FALSE"</formula1>
    </dataValidation>
    <dataValidation type="whole" allowBlank="1" showInputMessage="1" showErrorMessage="1" error="Must be between 1800 and current year." promptTitle="GBIF minimum year " prompt="Earliest year (1800 to current) for which GBIF data will be obtained. Ignored if gbif_species column is blank._x000a__x000a_DEFAULT: 1970 (If required &amp; left blank)" sqref="L2:L1048576" xr:uid="{860F158D-F4A3-F842-BB8B-272AC1D888A8}">
      <formula1>1800</formula1>
      <formula2>YEAR(TODAY())</formula2>
    </dataValidation>
    <dataValidation allowBlank="1" showInputMessage="1" showErrorMessage="1" promptTitle="Exclude BIOCLIM variables" prompt="Comma-separated BIOCLIM variables to exclude from range bagging model (e.g. bio01,bio02,bio11,bio19)._x000a__x000a_Ignored if &quot;Climate suitability path&quot; is provided._x000a__x000a_Default: No variables are excluded." sqref="O1:O1048576 Q1:Q1048576" xr:uid="{9E2FCDB2-1FF7-8147-8F38-8F31C7C4B682}"/>
    <dataValidation type="custom" allowBlank="1" showInputMessage="1" showErrorMessage="1" error="Can only contain numbers, commas, spaces, and range indicators (i.e. specified by colons or hyphens, e.g. 1-3 or 1:3)." promptTitle="NVIS major vegetation subgroups" prompt="Comma-separated NVIS MVS classes (e.g. 1,2,3,5)." sqref="H2:H1048576" xr:uid="{A5915C1B-0212-DC4B-ACFE-BEE185CBA57F}">
      <formula1>ISNUMBER(SUMPRODUCT(SEARCH(MID(H2,ROW(INDIRECT("1:"&amp;LEN(H2))),1)," ,-:0123456789")))</formula1>
    </dataValidation>
    <dataValidation allowBlank="1" showInputMessage="1" showErrorMessage="1" promptTitle="Climate suitability path" prompt="Optional file path to a climate suitability raster. Must be binary (0=unsuitable; 1=suitable) or describe relative suitability between 0-1. Must be 1000 m res; Australian Albers (EPSG:3577); extent xmin=-1888000; xmax=2122000; ymin=-4847000; ymax=-1010000" sqref="J1:J1048576" xr:uid="{43224EB0-F4AD-E443-B771-F1DA3AECF215}"/>
    <dataValidation type="custom" operator="greaterThanOrEqual" allowBlank="1" showInputMessage="1" showErrorMessage="1" errorTitle="Invalid resolution" error="Aggregated output resolution must be a multiple of 1000." promptTitle="Aggregated output resolution" prompt="Spatial resolution of aggregated establishment likelihood rasters. Must be specified in metres and must be a multiple of 1000. If not provided, the default value of 5000 will be used." sqref="AT1:AT1048576" xr:uid="{A4DB3E19-43E0-034B-BC9C-138C8662B41E}">
      <formula1>AND($AT1 &gt;= 1000, MOD($AT1, 1000)=0)</formula1>
    </dataValidation>
    <dataValidation allowBlank="1" showInputMessage="1" showErrorMessage="1" promptTitle="User-defined host data" prompt="Optional path to raster dataset defining availability of host material. Non-zero/NA cells are considered host material. Unioned with CLUM if both provided." sqref="I1:I1048576" xr:uid="{A8D1EEF3-EA67-934A-8C1A-F84839B65848}"/>
    <dataValidation allowBlank="1" showInputMessage="1" showErrorMessage="1" promptTitle="CLUM v8 land-use classes" prompt="Comma-separated land use classes (e.g. 340,341,342) defining host material. Unioned with user-defined host distribution dataset if both are provided." sqref="E1:E1048576" xr:uid="{67A2DBA0-8DEE-4247-B7AB-ED78DF6DDF69}"/>
    <dataValidation allowBlank="1" showInputMessage="1" showErrorMessage="1" promptTitle="Tourist leakage rate" prompt="Range (bounds of 95% CI) of the number of leakage events per year for the tourist passenger pathway. Must be provided as a pair of values separated by a comma, e.g. 15,40" sqref="R1:R1048576" xr:uid="{4E91DABA-2AF1-5F4D-A21F-8564612ABA48}"/>
    <dataValidation allowBlank="1" showInputMessage="1" showErrorMessage="1" promptTitle="Resident leakage rate" prompt="Range (bounds of 95% CI) of the number of leakage events per year for the returning resident passenger pathway. Must be provided as a pair of values separated by a comma, e.g. 15,40" sqref="T1:T1048576" xr:uid="{FC21DF8D-7C19-6F46-8B9F-671FE34C13C2}"/>
    <dataValidation allowBlank="1" showInputMessage="1" showErrorMessage="1" promptTitle="Torres leakage rate" prompt="Range (bounds of 95% CI) of the number of leakage events per year for the Torres Strait Island passenger pathway. Must be provided as a pair of values separated by a comma, e.g. 15,40" sqref="V1:V1048576" xr:uid="{42CBAA0A-A7D9-ED43-AFD4-C3D410E084CD}"/>
    <dataValidation allowBlank="1" showInputMessage="1" showErrorMessage="1" promptTitle="Mail leakage rate" prompt="Range (bounds of 95% CI) of the number of leakage events per year for the mail pathway. Must be provided as a pair of values separated by a comma, e.g. 15,40" sqref="X1:X1048576" xr:uid="{CB330637-9405-3641-88B4-AFA642304B7C}"/>
    <dataValidation allowBlank="1" showInputMessage="1" showErrorMessage="1" promptTitle="Vessels leakage rate" prompt="Range (bounds of 95% CI) of the number of leakage events per year for the vessels pathway. Must be provided as a pair of values separated by a comma, e.g. 15,40" sqref="Z1:Z1048576" xr:uid="{B82EA2B0-C52D-8146-90BE-5F9AA0EECDFF}"/>
    <dataValidation allowBlank="1" showInputMessage="1" showErrorMessage="1" promptTitle="Fertiliser leakage rate" prompt="Range (bounds of 95% CI) of the number of leakage events per year for the fertiliser pathway. Must be provided as a pair of values separated by a comma, e.g. 15,40" sqref="AB1:AB1048576" xr:uid="{F39EA083-6B35-4945-B270-E35AD37E4DE8}"/>
    <dataValidation allowBlank="1" showInputMessage="1" showErrorMessage="1" promptTitle="Machinery leakage rate" prompt="Range (bounds of 95% CI) of the number of leakage events per year for the machinery pathway. Must be provided as a pair of values separated by a comma, e.g. 15,40" sqref="AD1:AD1048576" xr:uid="{DC905021-8BC7-0C45-B652-7245CBD464AC}"/>
    <dataValidation allowBlank="1" showInputMessage="1" showErrorMessage="1" promptTitle="Containers leakage rate" prompt="Range (bounds of 95% CI) of the number of leakage events per year for the containers pathway. Must be provided as a pair of values separated by a comma, e.g. 15,40" sqref="AF1:AF1048576" xr:uid="{7B86AA13-902C-CA42-97BD-F1DF5746599B}"/>
    <dataValidation allowBlank="1" showInputMessage="1" showErrorMessage="1" promptTitle="Nurserystock leakage rate" prompt="Range (bounds of 95% CI) of the number of leakage events per year for the nurserystock pathway. Must be provided as a pair of values separated by a comma, e.g. 15,40" sqref="AH1:AH1048576" xr:uid="{9FA13C66-BA4A-D54D-AF0E-99DDBA636A81}"/>
    <dataValidation allowBlank="1" showInputMessage="1" showErrorMessage="1" promptTitle="Food leakage rate" prompt="Range (bounds of 95% CI) of the number of leakage events per year for the food pathway. Must be provided as a pair of values separated by a comma, e.g. 15,40" sqref="AJ1:AJ1048576" xr:uid="{15C9A807-6234-EE43-8F6F-304D620CCFD3}"/>
    <dataValidation allowBlank="1" showInputMessage="1" showErrorMessage="1" promptTitle="Goods leakage rate" prompt="Range (bounds of 95% CI) of the number of leakage events per year for the goods pathway. Must be provided as a pair of values separated by a comma, e.g. 15,40" sqref="AL1:AL1048576" xr:uid="{B6C72998-585C-6246-9618-8C7FCDA69B64}"/>
    <dataValidation allowBlank="1" showInputMessage="1" showErrorMessage="1" promptTitle="Tourist establish rate" prompt="Bounds of the 95% CI of the rate of survival &amp; establishment to end of pathway, for leakage events on the tourist passenger pathway. Must be provided as a pair of values ranging from 0 to 1, e.g. 0.01,0.1" sqref="U7:U10 S1:S1048576 W8:W10" xr:uid="{C2FC4D74-FFCE-6441-B4EB-16D397FABB56}"/>
    <dataValidation allowBlank="1" showInputMessage="1" showErrorMessage="1" promptTitle="Resident establish rate" prompt="Bounds of the 95% CI of the rate of survival &amp; establishment to end of pathway, for leakage events on the resident passenger pathway. Must be provided as a pair of values ranging from 0 to 1, e.g. 0.01,0.1" sqref="U1:U6 U11:U1048576" xr:uid="{E24BD55C-1F0E-8544-921B-A59A1CD41B03}"/>
    <dataValidation allowBlank="1" showInputMessage="1" showErrorMessage="1" promptTitle="Torres establish rate" prompt="Bounds of the 95% CI of the rate of survival &amp; establishment to end of pathway, for leakage events on the Torres Strait Islands passenger pathway. Must be provided as a pair of values ranging from 0 to 1, e.g. 0.01,0.1" sqref="W1:W7 W11:W1048576" xr:uid="{8CA130E4-A555-B243-BE61-A478FC42F911}"/>
    <dataValidation allowBlank="1" showInputMessage="1" showErrorMessage="1" promptTitle="Mail establish rate" prompt="Bounds of the 95% CI of the rate of survival &amp; establishment to end of pathway, for leakage events on the mail pathway. Must be provided as a pair of values ranging from 0 to 1, e.g. 0.01,0.1" sqref="Y1:Y1048576" xr:uid="{BB221F99-4EE6-7844-A290-A7AEFDF3AF89}"/>
    <dataValidation allowBlank="1" showInputMessage="1" showErrorMessage="1" promptTitle="Vessels establish rate" prompt="Bounds of the 95% CI of the rate of survival &amp; establishment to end of pathway, for leakage events on the vessels pathway. Must be provided as a pair of values ranging from 0 to 1, e.g. 0.01,0.1" sqref="AA1:AA1048576" xr:uid="{8FC51890-75E4-9A4D-9390-E5F8314B6C9A}"/>
    <dataValidation allowBlank="1" showInputMessage="1" showErrorMessage="1" promptTitle="Fertiliser establish rate" prompt="Bounds of the 95% CI of the rate of survival &amp; establishment to end of pathway, for leakage events on the fertiliser pathway. Must be provided as a pair of values ranging from 0 to 1, e.g. 0.01,0.1" sqref="AC1:AC1048576" xr:uid="{344DA74B-EB91-D841-AE71-673599A322CF}"/>
    <dataValidation allowBlank="1" showInputMessage="1" showErrorMessage="1" promptTitle="Machinery establish rate" prompt="Bounds of the 95% CI of the rate of survival &amp; establishment to end of pathway, for leakage events on the machinery pathway. Must be provided as a pair of values ranging from 0 to 1, e.g. 0.01,0.1" sqref="AE1:AE1048576" xr:uid="{C4D88FB6-D0CE-9E45-8C25-F2BD1DFB8F47}"/>
    <dataValidation allowBlank="1" showInputMessage="1" showErrorMessage="1" promptTitle="Containers establish rate" prompt="Bounds of the 95% CI of the rate of survival &amp; establishment to end of pathway, for leakage events on the containers pathway. Must be provided as a pair of values ranging from 0 to 1, e.g. 0.01,0.1" sqref="AG1:AG1048576" xr:uid="{61046A8E-A221-044D-9463-C4AC4E880910}"/>
    <dataValidation allowBlank="1" showInputMessage="1" showErrorMessage="1" promptTitle="Nurserystock establish rate" prompt="Bounds of the 95% CI of the rate of survival &amp; establishment to end of pathway, for leakage events on the nurserystock pathway. Must be provided as a pair of values ranging from 0 to 1, e.g. 0.01,0.1" sqref="AI1:AI1048576" xr:uid="{3B5CC39A-A481-0740-9E0A-A45BE1218E14}"/>
    <dataValidation allowBlank="1" showInputMessage="1" showErrorMessage="1" promptTitle="Food establish rate" prompt="Bounds of the 95% CI of the rate of survival &amp; establishment to end of pathway, for leakage events on the food pathway. Must be provided as a pair of values ranging from 0 to 1, e.g. 0.01,0.1" sqref="AK1:AK1048576" xr:uid="{9A8C335E-33F8-0048-A4E3-A73300715173}"/>
    <dataValidation allowBlank="1" showInputMessage="1" showErrorMessage="1" promptTitle="Goods establish rate" prompt="Bounds of the 95% CI of the rate of survival &amp; establishment to end of pathway, for leakage events on the goods pathway. Must be provided as a pair of values ranging from 0 to 1, e.g. 0.01,0.1" sqref="AM1:AM1048576" xr:uid="{4A670837-4676-FA49-BD1A-3518A2714C2E}"/>
    <dataValidation type="decimal" operator="greaterThan" allowBlank="1" showInputMessage="1" showErrorMessage="1" errorTitle="Invalid width" error="Must be a number greater than 0." promptTitle="Wind effect width in metres" prompt="If pathways include northwind, eastwind, or southeastwind, this variable defines how far inland (in metres), from the coast, that the pest can infiltrate. Distribution of arrival and establishment likelihood is assumed constant within this zone." sqref="P1:P1048576" xr:uid="{E45F173F-1E7D-B340-8384-6ECEDA6E4285}">
      <formula1>0</formula1>
    </dataValidation>
    <dataValidation allowBlank="1" showInputMessage="1" showErrorMessage="1" promptTitle="North wind leakage rate" prompt="Range (bounds of 95% CI) of the number of leakage events per year for the northerly wind pathway (southern Indonesia and Papua New Guinea). Must be provided as a pair of values separated by a comma, e.g. 15,40" sqref="AN1:AN1048576" xr:uid="{4782E1BF-B47D-524A-B993-A009EBC467E7}"/>
    <dataValidation allowBlank="1" showInputMessage="1" showErrorMessage="1" promptTitle="Pacific wind leakage rate" prompt="Range (bounds of 95% CI) of the number of leakage events per year for the Pacific wind pathway (Solomon Islands, Vanuatu, New Caledonia and Norfolk Island). Must be provided as a pair of values separated by a comma, e.g. 15,40" sqref="AP1:AP1048576" xr:uid="{AD47F55D-9D09-094E-A4A4-E05A31A25E6B}"/>
    <dataValidation allowBlank="1" showInputMessage="1" showErrorMessage="1" promptTitle="New Zealand wind leakage rate" prompt="Range (bounds of 95% CI) of the number of leakage events per year for the New Zealand wind pathway. Must be provided as a pair of values separated by a comma, e.g. 15,40" sqref="AR1:AR1048576" xr:uid="{F7658849-4AEC-C144-989A-D33D4F2C65E7}"/>
    <dataValidation allowBlank="1" showInputMessage="1" showErrorMessage="1" promptTitle="North wind establish rate" prompt="Bounds of the 95% CI of the rate of survival &amp; establishment to end of pathway, for leakage events on the northerly wind pathway (southern Indonesia and Papua New Guinea). Must be provided as a pair of values ranging from 0 to 1, e.g. 0.01,0.1" sqref="AO1:AO1048576" xr:uid="{7FEF43E2-A2E1-FC45-BBCB-963538A2A93E}"/>
    <dataValidation allowBlank="1" showInputMessage="1" showErrorMessage="1" promptTitle="Pacific wind establish rate" prompt="Bounds of the 95% CI of the rate of survival &amp; establishment to end of pathway, for leakage events on the Pacific wind pathway (Solomon Islands, Vanuatu, New Caledonia and Norfolk Island). Must be provided as a pair of values ranging from 0 to 1, e.g. 0.0" sqref="AQ1:AQ1048576" xr:uid="{9182164F-DD08-7B4E-A5A3-5ACF4C9B47D6}"/>
    <dataValidation allowBlank="1" showInputMessage="1" showErrorMessage="1" promptTitle="New Zealand wind establish rate" prompt="Bounds of the 95% CI of the rate of survival &amp; establishment to end of pathway, for leakage events on the New Zealand wind pathway. Must be provided as a pair of values ranging from 0 to 1, e.g. 0.01,0.1" sqref="AS1:AS1048576" xr:uid="{336D6E2B-1E37-254A-BC1B-B4EB59797747}"/>
    <dataValidation allowBlank="1" showInputMessage="1" showErrorMessage="1" promptTitle="Species group" prompt="Group name for aggregating species' outputs. Combined output gives the likelihood that one or more members of the group arrive and establish at a cell." sqref="B1:B1048576" xr:uid="{DD185DD8-6AAD-454E-9130-6224B259270A}"/>
    <dataValidation operator="greaterThanOrEqual" allowBlank="1" showInputMessage="1" showErrorMessage="1" promptTitle="Native host alpha parameter" prompt="Alpha parameter for the alpha hull around native host occurrence records. As α approaches 0, the alpha hull approaches the original point set; as α approaches infinity, the alpha hull approaches the convex hull. " sqref="J1" xr:uid="{FA258D09-C592-D64F-AAC7-E9AD218F6780}"/>
    <dataValidation type="decimal" operator="greaterThanOrEqual" allowBlank="1" showInputMessage="1" showErrorMessage="1" errorTitle="Alpha parameter invalid" error="Must be a number greater than or equal to 0." promptTitle="Native host alpha parameter" prompt="Alpha parameter for the alpha hull around native host occurrence records. As α approaches 0, the alpha hull approaches the original point set; as α approaches infinity, the alpha hull approaches the convex hull. " sqref="J2:J1048576" xr:uid="{2658D807-D420-2447-B7C4-1B3D71E08AC6}">
      <formula1>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B039-1651-B64E-A8D4-585671D2F165}">
  <sheetPr codeName="Sheet3"/>
  <dimension ref="A1:E41"/>
  <sheetViews>
    <sheetView topLeftCell="A2" workbookViewId="0">
      <selection activeCell="B6" sqref="B6"/>
    </sheetView>
  </sheetViews>
  <sheetFormatPr baseColWidth="10" defaultRowHeight="16" x14ac:dyDescent="0.2"/>
  <cols>
    <col min="1" max="1" width="13" style="2" bestFit="1" customWidth="1"/>
    <col min="2" max="2" width="35.1640625" style="2" bestFit="1" customWidth="1"/>
    <col min="3" max="3" width="16.83203125" style="2" bestFit="1" customWidth="1"/>
    <col min="4" max="4" width="23" style="2" bestFit="1" customWidth="1"/>
    <col min="5" max="5" width="53.6640625" style="5" customWidth="1"/>
  </cols>
  <sheetData>
    <row r="1" spans="1:5" s="1" customFormat="1" ht="17" x14ac:dyDescent="0.2">
      <c r="A1" s="3" t="s">
        <v>6</v>
      </c>
      <c r="B1" s="3" t="s">
        <v>9</v>
      </c>
      <c r="C1" s="3" t="s">
        <v>10</v>
      </c>
      <c r="D1" s="3" t="s">
        <v>11</v>
      </c>
      <c r="E1" s="4" t="s">
        <v>7</v>
      </c>
    </row>
    <row r="2" spans="1:5" x14ac:dyDescent="0.2">
      <c r="A2" s="7" t="s">
        <v>12</v>
      </c>
      <c r="B2" s="2" t="s">
        <v>57</v>
      </c>
      <c r="C2" s="2" t="s">
        <v>15</v>
      </c>
      <c r="D2" s="2" t="s">
        <v>16</v>
      </c>
    </row>
    <row r="3" spans="1:5" x14ac:dyDescent="0.2">
      <c r="A3" s="2" t="s">
        <v>12</v>
      </c>
      <c r="B3" s="2" t="s">
        <v>13</v>
      </c>
      <c r="C3" s="2" t="s">
        <v>16</v>
      </c>
      <c r="D3" s="2" t="s">
        <v>18</v>
      </c>
    </row>
    <row r="4" spans="1:5" x14ac:dyDescent="0.2">
      <c r="A4" s="2" t="s">
        <v>12</v>
      </c>
      <c r="B4" s="2" t="s">
        <v>14</v>
      </c>
      <c r="C4" s="2" t="s">
        <v>17</v>
      </c>
      <c r="D4" s="2" t="s">
        <v>19</v>
      </c>
    </row>
    <row r="5" spans="1:5" x14ac:dyDescent="0.2">
      <c r="A5" s="2" t="s">
        <v>12</v>
      </c>
      <c r="B5" s="2" t="s">
        <v>22</v>
      </c>
      <c r="C5" s="2" t="s">
        <v>16</v>
      </c>
      <c r="D5" s="2" t="s">
        <v>20</v>
      </c>
    </row>
    <row r="6" spans="1:5" x14ac:dyDescent="0.2">
      <c r="A6" s="2" t="s">
        <v>21</v>
      </c>
      <c r="B6" s="2" t="s">
        <v>23</v>
      </c>
      <c r="C6" s="2" t="s">
        <v>24</v>
      </c>
      <c r="D6" s="2" t="s">
        <v>29</v>
      </c>
    </row>
    <row r="7" spans="1:5" ht="17" x14ac:dyDescent="0.2">
      <c r="A7" s="2" t="s">
        <v>21</v>
      </c>
      <c r="B7" s="2" t="s">
        <v>23</v>
      </c>
      <c r="C7" s="2" t="s">
        <v>26</v>
      </c>
      <c r="D7" s="2" t="s">
        <v>30</v>
      </c>
      <c r="E7" s="5" t="s">
        <v>25</v>
      </c>
    </row>
    <row r="8" spans="1:5" x14ac:dyDescent="0.2">
      <c r="A8" s="2" t="s">
        <v>21</v>
      </c>
      <c r="B8" s="2" t="s">
        <v>27</v>
      </c>
      <c r="C8" s="2" t="s">
        <v>24</v>
      </c>
      <c r="D8" s="2" t="s">
        <v>29</v>
      </c>
    </row>
    <row r="9" spans="1:5" x14ac:dyDescent="0.2">
      <c r="A9" s="2" t="s">
        <v>21</v>
      </c>
      <c r="B9" s="2" t="s">
        <v>28</v>
      </c>
      <c r="C9" s="2" t="s">
        <v>16</v>
      </c>
      <c r="D9" s="2" t="s">
        <v>31</v>
      </c>
    </row>
    <row r="10" spans="1:5" ht="48" x14ac:dyDescent="0.2">
      <c r="A10" s="2" t="s">
        <v>3</v>
      </c>
      <c r="B10" s="2" t="s">
        <v>23</v>
      </c>
      <c r="C10" s="2" t="s">
        <v>34</v>
      </c>
      <c r="D10" s="2" t="s">
        <v>18</v>
      </c>
      <c r="E10" s="6" t="s">
        <v>32</v>
      </c>
    </row>
    <row r="11" spans="1:5" x14ac:dyDescent="0.2">
      <c r="A11" s="2" t="s">
        <v>3</v>
      </c>
      <c r="B11" s="2" t="s">
        <v>33</v>
      </c>
      <c r="C11" s="2" t="s">
        <v>26</v>
      </c>
      <c r="D11" s="2" t="s">
        <v>19</v>
      </c>
      <c r="E11" s="6" t="s">
        <v>38</v>
      </c>
    </row>
    <row r="12" spans="1:5" x14ac:dyDescent="0.2">
      <c r="A12" s="2" t="s">
        <v>3</v>
      </c>
      <c r="B12" s="2" t="s">
        <v>28</v>
      </c>
      <c r="C12" s="2" t="s">
        <v>35</v>
      </c>
      <c r="D12" s="2" t="s">
        <v>18</v>
      </c>
      <c r="E12" s="6" t="s">
        <v>38</v>
      </c>
    </row>
    <row r="13" spans="1:5" x14ac:dyDescent="0.2">
      <c r="A13" s="2" t="s">
        <v>3</v>
      </c>
      <c r="B13" s="2" t="s">
        <v>39</v>
      </c>
      <c r="C13" s="2" t="s">
        <v>36</v>
      </c>
      <c r="D13" s="2" t="s">
        <v>37</v>
      </c>
      <c r="E13" s="6" t="s">
        <v>38</v>
      </c>
    </row>
    <row r="14" spans="1:5" x14ac:dyDescent="0.2">
      <c r="A14" s="2" t="s">
        <v>5</v>
      </c>
      <c r="B14" s="2" t="s">
        <v>40</v>
      </c>
      <c r="C14" s="2" t="s">
        <v>34</v>
      </c>
      <c r="D14" s="2" t="s">
        <v>45</v>
      </c>
    </row>
    <row r="15" spans="1:5" ht="17" x14ac:dyDescent="0.2">
      <c r="A15" s="2" t="s">
        <v>5</v>
      </c>
      <c r="B15" s="2" t="s">
        <v>41</v>
      </c>
      <c r="C15" s="2" t="s">
        <v>34</v>
      </c>
      <c r="D15" s="2" t="s">
        <v>46</v>
      </c>
      <c r="E15" s="5" t="s">
        <v>121</v>
      </c>
    </row>
    <row r="16" spans="1:5" x14ac:dyDescent="0.2">
      <c r="A16" s="2" t="s">
        <v>5</v>
      </c>
      <c r="B16" s="2" t="s">
        <v>43</v>
      </c>
      <c r="C16" s="2" t="s">
        <v>44</v>
      </c>
      <c r="D16" s="2" t="s">
        <v>46</v>
      </c>
    </row>
    <row r="17" spans="1:5" x14ac:dyDescent="0.2">
      <c r="A17" s="2" t="s">
        <v>5</v>
      </c>
      <c r="B17" s="2" t="s">
        <v>42</v>
      </c>
      <c r="C17" s="2" t="s">
        <v>35</v>
      </c>
      <c r="D17" s="2" t="s">
        <v>46</v>
      </c>
    </row>
    <row r="18" spans="1:5" x14ac:dyDescent="0.2">
      <c r="A18" s="2" t="s">
        <v>47</v>
      </c>
      <c r="B18" s="2" t="s">
        <v>48</v>
      </c>
      <c r="C18" s="2" t="s">
        <v>35</v>
      </c>
      <c r="D18" s="2" t="s">
        <v>53</v>
      </c>
    </row>
    <row r="19" spans="1:5" x14ac:dyDescent="0.2">
      <c r="A19" s="2" t="s">
        <v>47</v>
      </c>
      <c r="B19" s="2" t="s">
        <v>49</v>
      </c>
      <c r="C19" s="2" t="s">
        <v>17</v>
      </c>
      <c r="D19" s="2" t="s">
        <v>15</v>
      </c>
    </row>
    <row r="20" spans="1:5" x14ac:dyDescent="0.2">
      <c r="A20" s="2" t="s">
        <v>47</v>
      </c>
      <c r="B20" s="2" t="s">
        <v>50</v>
      </c>
      <c r="C20" s="2" t="s">
        <v>44</v>
      </c>
      <c r="D20" s="2" t="s">
        <v>19</v>
      </c>
    </row>
    <row r="21" spans="1:5" ht="17" x14ac:dyDescent="0.2">
      <c r="A21" s="2" t="s">
        <v>47</v>
      </c>
      <c r="B21" s="2" t="s">
        <v>51</v>
      </c>
      <c r="C21" s="2" t="s">
        <v>26</v>
      </c>
      <c r="D21" s="2" t="s">
        <v>19</v>
      </c>
      <c r="E21" s="5" t="s">
        <v>85</v>
      </c>
    </row>
    <row r="22" spans="1:5" x14ac:dyDescent="0.2">
      <c r="A22" s="2" t="s">
        <v>47</v>
      </c>
      <c r="B22" s="2" t="s">
        <v>27</v>
      </c>
      <c r="C22" s="2" t="s">
        <v>35</v>
      </c>
      <c r="D22" s="2" t="s">
        <v>19</v>
      </c>
    </row>
    <row r="23" spans="1:5" ht="17" x14ac:dyDescent="0.2">
      <c r="A23" s="2" t="s">
        <v>47</v>
      </c>
      <c r="B23" s="2" t="s">
        <v>52</v>
      </c>
      <c r="C23" s="2" t="s">
        <v>17</v>
      </c>
      <c r="D23" s="2" t="s">
        <v>16</v>
      </c>
      <c r="E23" s="5" t="s">
        <v>86</v>
      </c>
    </row>
    <row r="24" spans="1:5" x14ac:dyDescent="0.2">
      <c r="A24" s="2" t="s">
        <v>54</v>
      </c>
      <c r="B24" s="2" t="s">
        <v>23</v>
      </c>
      <c r="C24" s="2" t="s">
        <v>24</v>
      </c>
      <c r="D24" s="2" t="s">
        <v>18</v>
      </c>
    </row>
    <row r="25" spans="1:5" ht="34" x14ac:dyDescent="0.2">
      <c r="A25" s="2" t="s">
        <v>54</v>
      </c>
      <c r="B25" s="2" t="s">
        <v>23</v>
      </c>
      <c r="C25" s="2" t="s">
        <v>26</v>
      </c>
      <c r="D25" s="2" t="s">
        <v>56</v>
      </c>
      <c r="E25" s="5" t="s">
        <v>78</v>
      </c>
    </row>
    <row r="26" spans="1:5" ht="17" x14ac:dyDescent="0.2">
      <c r="A26" s="2" t="s">
        <v>54</v>
      </c>
      <c r="B26" s="2" t="s">
        <v>55</v>
      </c>
      <c r="C26" s="2" t="s">
        <v>17</v>
      </c>
      <c r="D26" s="2" t="s">
        <v>46</v>
      </c>
      <c r="E26" s="5" t="s">
        <v>79</v>
      </c>
    </row>
    <row r="27" spans="1:5" x14ac:dyDescent="0.2">
      <c r="A27" s="2" t="s">
        <v>54</v>
      </c>
      <c r="B27" s="2" t="s">
        <v>39</v>
      </c>
      <c r="C27" s="2" t="s">
        <v>56</v>
      </c>
      <c r="D27" s="2" t="s">
        <v>16</v>
      </c>
    </row>
    <row r="28" spans="1:5" x14ac:dyDescent="0.2">
      <c r="A28" s="2" t="s">
        <v>54</v>
      </c>
      <c r="B28" s="2" t="s">
        <v>28</v>
      </c>
      <c r="C28" s="2" t="s">
        <v>16</v>
      </c>
      <c r="D28" s="2" t="s">
        <v>30</v>
      </c>
    </row>
    <row r="29" spans="1:5" x14ac:dyDescent="0.2">
      <c r="A29" s="2" t="s">
        <v>1</v>
      </c>
      <c r="B29" s="2" t="s">
        <v>39</v>
      </c>
      <c r="C29" s="2" t="s">
        <v>15</v>
      </c>
      <c r="D29" s="2" t="s">
        <v>37</v>
      </c>
    </row>
    <row r="30" spans="1:5" x14ac:dyDescent="0.2">
      <c r="A30" s="2" t="s">
        <v>1</v>
      </c>
      <c r="B30" s="2" t="s">
        <v>57</v>
      </c>
      <c r="C30" s="2" t="s">
        <v>60</v>
      </c>
      <c r="D30" s="2" t="s">
        <v>15</v>
      </c>
    </row>
    <row r="31" spans="1:5" x14ac:dyDescent="0.2">
      <c r="A31" s="2" t="s">
        <v>1</v>
      </c>
      <c r="B31" s="2" t="s">
        <v>58</v>
      </c>
      <c r="C31" s="2" t="s">
        <v>16</v>
      </c>
      <c r="D31" s="2" t="s">
        <v>15</v>
      </c>
    </row>
    <row r="32" spans="1:5" x14ac:dyDescent="0.2">
      <c r="A32" s="2" t="s">
        <v>1</v>
      </c>
      <c r="B32" s="2" t="s">
        <v>59</v>
      </c>
      <c r="C32" s="2" t="s">
        <v>19</v>
      </c>
      <c r="D32" s="2" t="s">
        <v>18</v>
      </c>
    </row>
    <row r="33" spans="1:5" x14ac:dyDescent="0.2">
      <c r="A33" s="2" t="s">
        <v>1</v>
      </c>
      <c r="B33" s="2" t="s">
        <v>23</v>
      </c>
      <c r="C33" s="2" t="s">
        <v>15</v>
      </c>
      <c r="D33" s="2" t="s">
        <v>37</v>
      </c>
    </row>
    <row r="34" spans="1:5" x14ac:dyDescent="0.2">
      <c r="A34" s="2" t="s">
        <v>2</v>
      </c>
      <c r="B34" s="2" t="s">
        <v>14</v>
      </c>
      <c r="C34" s="2" t="s">
        <v>34</v>
      </c>
      <c r="D34" s="2" t="s">
        <v>16</v>
      </c>
    </row>
    <row r="35" spans="1:5" x14ac:dyDescent="0.2">
      <c r="A35" s="2" t="s">
        <v>2</v>
      </c>
      <c r="B35" s="2" t="s">
        <v>76</v>
      </c>
      <c r="C35" s="2" t="s">
        <v>77</v>
      </c>
      <c r="D35" s="2" t="s">
        <v>16</v>
      </c>
    </row>
    <row r="36" spans="1:5" x14ac:dyDescent="0.2">
      <c r="A36" s="2" t="s">
        <v>2</v>
      </c>
      <c r="B36" s="2" t="s">
        <v>57</v>
      </c>
      <c r="C36" s="2" t="s">
        <v>36</v>
      </c>
      <c r="D36" s="2" t="s">
        <v>16</v>
      </c>
    </row>
    <row r="37" spans="1:5" x14ac:dyDescent="0.2">
      <c r="A37" s="2" t="s">
        <v>2</v>
      </c>
      <c r="B37" s="2" t="s">
        <v>23</v>
      </c>
      <c r="C37" s="2" t="s">
        <v>44</v>
      </c>
      <c r="D37" s="2" t="s">
        <v>19</v>
      </c>
    </row>
    <row r="38" spans="1:5" x14ac:dyDescent="0.2">
      <c r="A38" s="2" t="s">
        <v>4</v>
      </c>
      <c r="B38" s="2" t="s">
        <v>81</v>
      </c>
      <c r="C38" s="2" t="s">
        <v>35</v>
      </c>
      <c r="D38" s="2" t="s">
        <v>16</v>
      </c>
    </row>
    <row r="39" spans="1:5" ht="17" x14ac:dyDescent="0.2">
      <c r="A39" s="2" t="s">
        <v>4</v>
      </c>
      <c r="B39" s="2" t="s">
        <v>83</v>
      </c>
      <c r="C39" s="2" t="s">
        <v>35</v>
      </c>
      <c r="D39" s="2" t="s">
        <v>19</v>
      </c>
      <c r="E39" s="5" t="s">
        <v>84</v>
      </c>
    </row>
    <row r="40" spans="1:5" ht="34" x14ac:dyDescent="0.2">
      <c r="A40" s="2" t="s">
        <v>4</v>
      </c>
      <c r="B40" s="2" t="s">
        <v>14</v>
      </c>
      <c r="C40" s="2" t="s">
        <v>44</v>
      </c>
      <c r="D40" s="2" t="s">
        <v>19</v>
      </c>
      <c r="E40" s="5" t="s">
        <v>82</v>
      </c>
    </row>
    <row r="41" spans="1:5" x14ac:dyDescent="0.2">
      <c r="A41" s="2" t="s">
        <v>4</v>
      </c>
      <c r="B41" s="2" t="s">
        <v>23</v>
      </c>
      <c r="C41" s="2" t="s">
        <v>36</v>
      </c>
      <c r="D41" s="2" t="s">
        <v>20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 parameters</vt:lpstr>
      <vt:lpstr>Species-specific parameters</vt:lpstr>
      <vt:lpstr>pathways and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James Camac</cp:lastModifiedBy>
  <dcterms:created xsi:type="dcterms:W3CDTF">2020-10-08T22:57:22Z</dcterms:created>
  <dcterms:modified xsi:type="dcterms:W3CDTF">2022-02-17T00:49:18Z</dcterms:modified>
</cp:coreProperties>
</file>