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never"/>
  <mc:AlternateContent xmlns:mc="http://schemas.openxmlformats.org/markup-compatibility/2006">
    <mc:Choice Requires="x15">
      <x15ac:absPath xmlns:x15ac="http://schemas.microsoft.com/office/spreadsheetml/2010/11/ac" url="C:\Users\jcast\Desktop\UNAD\004 InterSemestral 2025\ESTADÍSTICA Y PROBABILIDAD - (211622A_2033)\Unidad 2 Fase 3\"/>
    </mc:Choice>
  </mc:AlternateContent>
  <xr:revisionPtr revIDLastSave="0" documentId="13_ncr:1_{61F19342-6207-43E7-B0BB-515E5E400111}" xr6:coauthVersionLast="47" xr6:coauthVersionMax="47" xr10:uidLastSave="{00000000-0000-0000-0000-000000000000}"/>
  <bookViews>
    <workbookView xWindow="-98" yWindow="-98" windowWidth="21795" windowHeight="12975" tabRatio="1000" activeTab="6" xr2:uid="{00000000-000D-0000-FFFF-FFFF00000000}"/>
  </bookViews>
  <sheets>
    <sheet name="Portada" sheetId="1" r:id="rId1"/>
    <sheet name="PROBLEMA" sheetId="8" r:id="rId2"/>
    <sheet name="Base de datos " sheetId="2" r:id="rId3"/>
    <sheet name="Hoja 1" sheetId="3" state="hidden" r:id="rId4"/>
    <sheet name="EJERCICIO 1" sheetId="4" r:id="rId5"/>
    <sheet name="Sheet1" sheetId="9" r:id="rId6"/>
    <sheet name="EJERCICIO 2" sheetId="5" r:id="rId7"/>
    <sheet name="CONFERENCIA WEB" sheetId="6" r:id="rId8"/>
    <sheet name="BIBLIOGRAFÍA" sheetId="7" r:id="rId9"/>
  </sheets>
  <definedNames>
    <definedName name="_xlnm._FilterDatabase" localSheetId="2" hidden="1">'Base de datos '!#REF!</definedName>
    <definedName name="_xlnm._FilterDatabase" localSheetId="6" hidden="1">'EJERCICIO 2'!$A$3:$C$403</definedName>
  </definedNames>
  <calcPr calcId="191028"/>
  <pivotCaches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O9LYK/SozsjuyRQ+ODQ/Ux78/IQ=="/>
    </ext>
  </extLst>
</workbook>
</file>

<file path=xl/calcChain.xml><?xml version="1.0" encoding="utf-8"?>
<calcChain xmlns="http://schemas.openxmlformats.org/spreadsheetml/2006/main">
  <c r="J75" i="5" l="1"/>
  <c r="J72" i="5"/>
  <c r="J69" i="5"/>
  <c r="J63" i="5"/>
  <c r="J60" i="5"/>
  <c r="J24" i="5"/>
  <c r="J21" i="5"/>
  <c r="J33" i="5"/>
  <c r="J30" i="5"/>
  <c r="S105" i="5"/>
  <c r="S92" i="5"/>
  <c r="N130" i="5"/>
  <c r="O118" i="5"/>
  <c r="O105" i="5"/>
  <c r="O92" i="5"/>
  <c r="K118" i="5"/>
  <c r="K105" i="5"/>
  <c r="K92" i="5"/>
  <c r="F121" i="5"/>
  <c r="F108" i="5"/>
  <c r="F95" i="5"/>
  <c r="A3" i="5"/>
  <c r="F80" i="5" l="1"/>
  <c r="G80" i="5"/>
  <c r="H80" i="5"/>
  <c r="I80" i="5"/>
  <c r="J80" i="5"/>
  <c r="F81" i="5"/>
  <c r="K81" i="5" s="1"/>
  <c r="G81" i="5"/>
  <c r="H81" i="5"/>
  <c r="I81" i="5"/>
  <c r="J81" i="5"/>
  <c r="J82" i="5" s="1"/>
  <c r="G79" i="5"/>
  <c r="H79" i="5"/>
  <c r="I79" i="5"/>
  <c r="J79" i="5"/>
  <c r="F79" i="5"/>
  <c r="K80" i="5"/>
  <c r="H82" i="5" l="1"/>
  <c r="G82" i="5"/>
  <c r="I82" i="5"/>
  <c r="F82" i="5"/>
  <c r="K82" i="5" s="1"/>
  <c r="K79" i="5"/>
  <c r="G16" i="5"/>
  <c r="H16" i="5"/>
  <c r="I16" i="5"/>
  <c r="J16" i="5"/>
  <c r="K13" i="5"/>
  <c r="K15" i="5"/>
  <c r="E10" i="5"/>
  <c r="K14" i="5" l="1"/>
  <c r="F16" i="5"/>
  <c r="K16" i="5" s="1"/>
  <c r="A7" i="5"/>
  <c r="A12" i="5"/>
  <c r="A19" i="5"/>
  <c r="A23" i="5"/>
  <c r="A24" i="5"/>
  <c r="A31" i="5"/>
  <c r="A35" i="5"/>
  <c r="A36" i="5"/>
  <c r="A43" i="5"/>
  <c r="A47" i="5"/>
  <c r="A48" i="5"/>
  <c r="A55" i="5"/>
  <c r="A59" i="5"/>
  <c r="A60" i="5"/>
  <c r="A67" i="5"/>
  <c r="A71" i="5"/>
  <c r="A72" i="5"/>
  <c r="A79" i="5"/>
  <c r="A83" i="5"/>
  <c r="A84" i="5"/>
  <c r="A91" i="5"/>
  <c r="A93" i="5"/>
  <c r="A94" i="5"/>
  <c r="A95" i="5"/>
  <c r="A96" i="5"/>
  <c r="A103" i="5"/>
  <c r="A105" i="5"/>
  <c r="A106" i="5"/>
  <c r="A107" i="5"/>
  <c r="A108" i="5"/>
  <c r="A114" i="5"/>
  <c r="A115" i="5"/>
  <c r="A117" i="5"/>
  <c r="A118" i="5"/>
  <c r="A119" i="5"/>
  <c r="A120" i="5"/>
  <c r="A126" i="5"/>
  <c r="A127" i="5"/>
  <c r="A129" i="5"/>
  <c r="A130" i="5"/>
  <c r="A131" i="5"/>
  <c r="A132" i="5"/>
  <c r="A138" i="5"/>
  <c r="A139" i="5"/>
  <c r="A141" i="5"/>
  <c r="A142" i="5"/>
  <c r="A143" i="5"/>
  <c r="A144" i="5"/>
  <c r="A150" i="5"/>
  <c r="A151" i="5"/>
  <c r="A153" i="5"/>
  <c r="A154" i="5"/>
  <c r="A155" i="5"/>
  <c r="A156" i="5"/>
  <c r="A162" i="5"/>
  <c r="A163" i="5"/>
  <c r="A165" i="5"/>
  <c r="A166" i="5"/>
  <c r="A167" i="5"/>
  <c r="A168" i="5"/>
  <c r="A174" i="5"/>
  <c r="A175" i="5"/>
  <c r="A177" i="5"/>
  <c r="A178" i="5"/>
  <c r="A179" i="5"/>
  <c r="A180" i="5"/>
  <c r="A186" i="5"/>
  <c r="A187" i="5"/>
  <c r="A189" i="5"/>
  <c r="A190" i="5"/>
  <c r="A191" i="5"/>
  <c r="A192" i="5"/>
  <c r="A198" i="5"/>
  <c r="A199" i="5"/>
  <c r="A201" i="5"/>
  <c r="A202" i="5"/>
  <c r="A203" i="5"/>
  <c r="A204" i="5"/>
  <c r="A210" i="5"/>
  <c r="A211" i="5"/>
  <c r="A213" i="5"/>
  <c r="A214" i="5"/>
  <c r="A215" i="5"/>
  <c r="A216" i="5"/>
  <c r="A222" i="5"/>
  <c r="A223" i="5"/>
  <c r="A225" i="5"/>
  <c r="A226" i="5"/>
  <c r="A227" i="5"/>
  <c r="A228" i="5"/>
  <c r="A234" i="5"/>
  <c r="A235" i="5"/>
  <c r="A237" i="5"/>
  <c r="A238" i="5"/>
  <c r="A239" i="5"/>
  <c r="A240" i="5"/>
  <c r="A246" i="5"/>
  <c r="A247" i="5"/>
  <c r="A249" i="5"/>
  <c r="A250" i="5"/>
  <c r="A251" i="5"/>
  <c r="A252" i="5"/>
  <c r="A258" i="5"/>
  <c r="A259" i="5"/>
  <c r="A261" i="5"/>
  <c r="A262" i="5"/>
  <c r="A263" i="5"/>
  <c r="A264" i="5"/>
  <c r="A270" i="5"/>
  <c r="A271" i="5"/>
  <c r="A273" i="5"/>
  <c r="A274" i="5"/>
  <c r="A275" i="5"/>
  <c r="A276" i="5"/>
  <c r="A282" i="5"/>
  <c r="A283" i="5"/>
  <c r="A285" i="5"/>
  <c r="A286" i="5"/>
  <c r="A287" i="5"/>
  <c r="A288" i="5"/>
  <c r="A294" i="5"/>
  <c r="A295" i="5"/>
  <c r="A297" i="5"/>
  <c r="A298" i="5"/>
  <c r="A299" i="5"/>
  <c r="A300" i="5"/>
  <c r="A306" i="5"/>
  <c r="A307" i="5"/>
  <c r="A308" i="5"/>
  <c r="A309" i="5"/>
  <c r="A310" i="5"/>
  <c r="A311" i="5"/>
  <c r="A312" i="5"/>
  <c r="A318" i="5"/>
  <c r="A319" i="5"/>
  <c r="A320" i="5"/>
  <c r="A321" i="5"/>
  <c r="A322" i="5"/>
  <c r="A323" i="5"/>
  <c r="A324" i="5"/>
  <c r="A330" i="5"/>
  <c r="A331" i="5"/>
  <c r="A332" i="5"/>
  <c r="A333" i="5"/>
  <c r="A334" i="5"/>
  <c r="A335" i="5"/>
  <c r="A336" i="5"/>
  <c r="A342" i="5"/>
  <c r="A343" i="5"/>
  <c r="A344" i="5"/>
  <c r="A345" i="5"/>
  <c r="A346" i="5"/>
  <c r="A347" i="5"/>
  <c r="A348" i="5"/>
  <c r="A354" i="5"/>
  <c r="A355" i="5"/>
  <c r="A356" i="5"/>
  <c r="A357" i="5"/>
  <c r="A358" i="5"/>
  <c r="A359" i="5"/>
  <c r="A360" i="5"/>
  <c r="A366" i="5"/>
  <c r="A367" i="5"/>
  <c r="A368" i="5"/>
  <c r="A369" i="5"/>
  <c r="A370" i="5"/>
  <c r="A371" i="5"/>
  <c r="A372" i="5"/>
  <c r="A378" i="5"/>
  <c r="A379" i="5"/>
  <c r="A380" i="5"/>
  <c r="A381" i="5"/>
  <c r="A382" i="5"/>
  <c r="A383" i="5"/>
  <c r="A384" i="5"/>
  <c r="A390" i="5"/>
  <c r="A391" i="5"/>
  <c r="A392" i="5"/>
  <c r="A393" i="5"/>
  <c r="A394" i="5"/>
  <c r="A395" i="5"/>
  <c r="A396" i="5"/>
  <c r="A402" i="5"/>
  <c r="A403" i="5"/>
  <c r="L15" i="2"/>
  <c r="C3" i="5" s="1"/>
  <c r="L14" i="2"/>
  <c r="L9" i="2"/>
  <c r="L8" i="2"/>
  <c r="L7" i="2"/>
  <c r="L6" i="2"/>
  <c r="L5" i="2"/>
  <c r="A13" i="5" s="1"/>
  <c r="A11" i="5" l="1"/>
  <c r="A82" i="5"/>
  <c r="A70" i="5"/>
  <c r="A58" i="5"/>
  <c r="A46" i="5"/>
  <c r="A34" i="5"/>
  <c r="A22" i="5"/>
  <c r="A10" i="5"/>
  <c r="A81" i="5"/>
  <c r="A69" i="5"/>
  <c r="A57" i="5"/>
  <c r="A45" i="5"/>
  <c r="A33" i="5"/>
  <c r="A21" i="5"/>
  <c r="A9" i="5"/>
  <c r="A296" i="5"/>
  <c r="A284" i="5"/>
  <c r="A272" i="5"/>
  <c r="A260" i="5"/>
  <c r="A248" i="5"/>
  <c r="A236" i="5"/>
  <c r="A224" i="5"/>
  <c r="A212" i="5"/>
  <c r="A200" i="5"/>
  <c r="A188" i="5"/>
  <c r="A176" i="5"/>
  <c r="A164" i="5"/>
  <c r="A152" i="5"/>
  <c r="A140" i="5"/>
  <c r="A128" i="5"/>
  <c r="A116" i="5"/>
  <c r="A104" i="5"/>
  <c r="A92" i="5"/>
  <c r="A80" i="5"/>
  <c r="A68" i="5"/>
  <c r="A56" i="5"/>
  <c r="A44" i="5"/>
  <c r="A32" i="5"/>
  <c r="A20" i="5"/>
  <c r="A8" i="5"/>
  <c r="A102" i="5"/>
  <c r="A90" i="5"/>
  <c r="A78" i="5"/>
  <c r="A66" i="5"/>
  <c r="A54" i="5"/>
  <c r="A42" i="5"/>
  <c r="A30" i="5"/>
  <c r="A18" i="5"/>
  <c r="A6" i="5"/>
  <c r="A401" i="5"/>
  <c r="A377" i="5"/>
  <c r="A365" i="5"/>
  <c r="A353" i="5"/>
  <c r="A341" i="5"/>
  <c r="A329" i="5"/>
  <c r="A317" i="5"/>
  <c r="A305" i="5"/>
  <c r="A293" i="5"/>
  <c r="A281" i="5"/>
  <c r="A269" i="5"/>
  <c r="A257" i="5"/>
  <c r="A245" i="5"/>
  <c r="A233" i="5"/>
  <c r="A221" i="5"/>
  <c r="A209" i="5"/>
  <c r="A197" i="5"/>
  <c r="A185" i="5"/>
  <c r="A173" i="5"/>
  <c r="A161" i="5"/>
  <c r="A149" i="5"/>
  <c r="A137" i="5"/>
  <c r="A125" i="5"/>
  <c r="A113" i="5"/>
  <c r="A101" i="5"/>
  <c r="A89" i="5"/>
  <c r="A77" i="5"/>
  <c r="A65" i="5"/>
  <c r="A53" i="5"/>
  <c r="A41" i="5"/>
  <c r="A29" i="5"/>
  <c r="A17" i="5"/>
  <c r="A5" i="5"/>
  <c r="A400" i="5"/>
  <c r="A388" i="5"/>
  <c r="A376" i="5"/>
  <c r="A364" i="5"/>
  <c r="A352" i="5"/>
  <c r="A340" i="5"/>
  <c r="A328" i="5"/>
  <c r="A316" i="5"/>
  <c r="A304" i="5"/>
  <c r="A292" i="5"/>
  <c r="A280" i="5"/>
  <c r="A268" i="5"/>
  <c r="A256" i="5"/>
  <c r="A244" i="5"/>
  <c r="A232" i="5"/>
  <c r="A220" i="5"/>
  <c r="A208" i="5"/>
  <c r="A196" i="5"/>
  <c r="A184" i="5"/>
  <c r="A172" i="5"/>
  <c r="A160" i="5"/>
  <c r="A148" i="5"/>
  <c r="A136" i="5"/>
  <c r="A124" i="5"/>
  <c r="A112" i="5"/>
  <c r="A100" i="5"/>
  <c r="A88" i="5"/>
  <c r="A76" i="5"/>
  <c r="A64" i="5"/>
  <c r="A52" i="5"/>
  <c r="A40" i="5"/>
  <c r="A28" i="5"/>
  <c r="A16" i="5"/>
  <c r="A389" i="5"/>
  <c r="A399" i="5"/>
  <c r="A387" i="5"/>
  <c r="A375" i="5"/>
  <c r="A363" i="5"/>
  <c r="A351" i="5"/>
  <c r="A339" i="5"/>
  <c r="A327" i="5"/>
  <c r="A315" i="5"/>
  <c r="A303" i="5"/>
  <c r="A291" i="5"/>
  <c r="A279" i="5"/>
  <c r="A267" i="5"/>
  <c r="A255" i="5"/>
  <c r="A243" i="5"/>
  <c r="A231" i="5"/>
  <c r="A219" i="5"/>
  <c r="A207" i="5"/>
  <c r="A195" i="5"/>
  <c r="A183" i="5"/>
  <c r="A171" i="5"/>
  <c r="A159" i="5"/>
  <c r="A147" i="5"/>
  <c r="A135" i="5"/>
  <c r="A123" i="5"/>
  <c r="A111" i="5"/>
  <c r="A99" i="5"/>
  <c r="A87" i="5"/>
  <c r="A75" i="5"/>
  <c r="A63" i="5"/>
  <c r="A51" i="5"/>
  <c r="A39" i="5"/>
  <c r="A27" i="5"/>
  <c r="A15" i="5"/>
  <c r="A4" i="5"/>
  <c r="A398" i="5"/>
  <c r="A386" i="5"/>
  <c r="A374" i="5"/>
  <c r="A362" i="5"/>
  <c r="A350" i="5"/>
  <c r="A338" i="5"/>
  <c r="A326" i="5"/>
  <c r="A314" i="5"/>
  <c r="A302" i="5"/>
  <c r="A290" i="5"/>
  <c r="A278" i="5"/>
  <c r="A266" i="5"/>
  <c r="A254" i="5"/>
  <c r="A242" i="5"/>
  <c r="A230" i="5"/>
  <c r="A218" i="5"/>
  <c r="A206" i="5"/>
  <c r="A194" i="5"/>
  <c r="A182" i="5"/>
  <c r="A170" i="5"/>
  <c r="A158" i="5"/>
  <c r="A146" i="5"/>
  <c r="A134" i="5"/>
  <c r="A122" i="5"/>
  <c r="A110" i="5"/>
  <c r="A98" i="5"/>
  <c r="A86" i="5"/>
  <c r="A74" i="5"/>
  <c r="A62" i="5"/>
  <c r="A50" i="5"/>
  <c r="A38" i="5"/>
  <c r="A26" i="5"/>
  <c r="A14" i="5"/>
  <c r="A397" i="5"/>
  <c r="A385" i="5"/>
  <c r="A373" i="5"/>
  <c r="A361" i="5"/>
  <c r="A349" i="5"/>
  <c r="A337" i="5"/>
  <c r="A325" i="5"/>
  <c r="A313" i="5"/>
  <c r="A301" i="5"/>
  <c r="A289" i="5"/>
  <c r="A277" i="5"/>
  <c r="A265" i="5"/>
  <c r="A253" i="5"/>
  <c r="A241" i="5"/>
  <c r="A229" i="5"/>
  <c r="A217" i="5"/>
  <c r="A205" i="5"/>
  <c r="A193" i="5"/>
  <c r="A181" i="5"/>
  <c r="A169" i="5"/>
  <c r="A157" i="5"/>
  <c r="A145" i="5"/>
  <c r="A133" i="5"/>
  <c r="A121" i="5"/>
  <c r="A109" i="5"/>
  <c r="A97" i="5"/>
  <c r="A85" i="5"/>
  <c r="A73" i="5"/>
  <c r="A61" i="5"/>
  <c r="A49" i="5"/>
  <c r="A37" i="5"/>
  <c r="A25" i="5"/>
  <c r="F4" i="5" l="1"/>
  <c r="F6" i="5" s="1"/>
  <c r="F7" i="5" s="1"/>
  <c r="I5" i="5" s="1"/>
  <c r="F5" i="5"/>
  <c r="B30" i="5" l="1"/>
  <c r="B158" i="5"/>
  <c r="B260" i="5"/>
  <c r="B303" i="5"/>
  <c r="B290" i="5"/>
  <c r="B236" i="5"/>
  <c r="B277" i="5"/>
  <c r="B291" i="5"/>
  <c r="B233" i="5"/>
  <c r="B111" i="5"/>
  <c r="B272" i="5"/>
  <c r="B183" i="5"/>
  <c r="B245" i="5"/>
  <c r="B244" i="5"/>
  <c r="B305" i="5"/>
  <c r="B14" i="5"/>
  <c r="B267" i="5"/>
  <c r="B232" i="5"/>
  <c r="B278" i="5"/>
  <c r="B313" i="5"/>
  <c r="B256" i="5"/>
  <c r="B255" i="5"/>
  <c r="B326" i="5"/>
  <c r="B301" i="5"/>
  <c r="B10" i="5"/>
  <c r="B231" i="5"/>
  <c r="B39" i="5"/>
  <c r="B401" i="5"/>
  <c r="B242" i="5"/>
  <c r="B248" i="5"/>
  <c r="B280" i="5"/>
  <c r="B279" i="5"/>
  <c r="B328" i="5"/>
  <c r="B253" i="5"/>
  <c r="B387" i="5"/>
  <c r="B254" i="5"/>
  <c r="I6" i="5"/>
  <c r="I7" i="5" s="1"/>
  <c r="B166" i="5"/>
  <c r="B395" i="5"/>
  <c r="B234" i="5"/>
  <c r="B300" i="5"/>
  <c r="B381" i="5"/>
  <c r="B334" i="5"/>
  <c r="B333" i="5"/>
  <c r="B306" i="5"/>
  <c r="B271" i="5"/>
  <c r="B298" i="5"/>
  <c r="B138" i="5"/>
  <c r="B120" i="5"/>
  <c r="B308" i="5"/>
  <c r="B307" i="5"/>
  <c r="B273" i="5"/>
  <c r="B238" i="5"/>
  <c r="B264" i="5"/>
  <c r="B96" i="5"/>
  <c r="B370" i="5"/>
  <c r="B312" i="5"/>
  <c r="B275" i="5"/>
  <c r="B274" i="5"/>
  <c r="B239" i="5"/>
  <c r="B204" i="5"/>
  <c r="B235" i="5"/>
  <c r="B344" i="5"/>
  <c r="B285" i="5"/>
  <c r="B246" i="5"/>
  <c r="B240" i="5"/>
  <c r="B383" i="5"/>
  <c r="B132" i="5"/>
  <c r="B318" i="5"/>
  <c r="B251" i="5"/>
  <c r="B309" i="5"/>
  <c r="B213" i="5"/>
  <c r="B211" i="5"/>
  <c r="B228" i="5"/>
  <c r="B319" i="5"/>
  <c r="B286" i="5"/>
  <c r="B276" i="5"/>
  <c r="B287" i="5"/>
  <c r="B252" i="5"/>
  <c r="B247" i="5"/>
  <c r="B47" i="5"/>
  <c r="B346" i="5"/>
  <c r="B258" i="5"/>
  <c r="B223" i="5"/>
  <c r="B310" i="5"/>
  <c r="B214" i="5"/>
  <c r="B358" i="5"/>
  <c r="B299" i="5"/>
  <c r="B322" i="5"/>
  <c r="B320" i="5"/>
  <c r="B282" i="5"/>
  <c r="B270" i="5"/>
  <c r="B288" i="5"/>
  <c r="B249" i="5"/>
  <c r="B324" i="5"/>
  <c r="B237" i="5"/>
  <c r="B259" i="5"/>
  <c r="B24" i="5"/>
  <c r="B356" i="5"/>
  <c r="B342" i="5"/>
  <c r="B323" i="5"/>
  <c r="B321" i="5"/>
  <c r="B93" i="5"/>
  <c r="B311" i="5"/>
  <c r="B295" i="5"/>
  <c r="B297" i="5"/>
  <c r="B294" i="5"/>
  <c r="B283" i="5"/>
  <c r="B12" i="5"/>
  <c r="B262" i="5"/>
  <c r="B263" i="5"/>
  <c r="B261" i="5"/>
  <c r="B357" i="5"/>
  <c r="B250" i="5"/>
  <c r="B119" i="5"/>
  <c r="B360" i="5"/>
  <c r="B325" i="5"/>
  <c r="B266" i="5"/>
  <c r="B361" i="5"/>
  <c r="B207" i="5"/>
  <c r="B149" i="5"/>
  <c r="B268" i="5"/>
  <c r="B314" i="5"/>
  <c r="B57" i="5"/>
  <c r="B316" i="5"/>
  <c r="B124" i="5"/>
  <c r="B281" i="5"/>
  <c r="B140" i="5"/>
  <c r="B148" i="5"/>
  <c r="B284" i="5"/>
  <c r="B364" i="5"/>
  <c r="B241" i="5"/>
  <c r="B6" i="5"/>
  <c r="B315" i="5"/>
  <c r="B374" i="5"/>
  <c r="B302" i="5"/>
  <c r="B74" i="5"/>
  <c r="B289" i="5"/>
  <c r="B293" i="5"/>
  <c r="B317" i="5"/>
  <c r="B265" i="5"/>
  <c r="B243" i="5"/>
  <c r="B269" i="5"/>
  <c r="B62" i="5"/>
  <c r="B147" i="5"/>
  <c r="B304" i="5"/>
  <c r="B257" i="5"/>
  <c r="B296" i="5"/>
  <c r="B170" i="5"/>
  <c r="B292" i="5"/>
  <c r="B159" i="5" l="1"/>
  <c r="B32" i="5"/>
  <c r="B375" i="5"/>
  <c r="B376" i="5"/>
  <c r="B109" i="5"/>
  <c r="B398" i="5"/>
  <c r="B192" i="5"/>
  <c r="B156" i="5"/>
  <c r="B55" i="5"/>
  <c r="B144" i="5"/>
  <c r="B222" i="5"/>
  <c r="B343" i="5"/>
  <c r="B167" i="5"/>
  <c r="B195" i="5"/>
  <c r="B216" i="5"/>
  <c r="B394" i="5"/>
  <c r="B363" i="5"/>
  <c r="B112" i="5"/>
  <c r="B51" i="5"/>
  <c r="B160" i="5"/>
  <c r="B49" i="5"/>
  <c r="B191" i="5"/>
  <c r="B150" i="5"/>
  <c r="B202" i="5"/>
  <c r="B396" i="5"/>
  <c r="B220" i="5"/>
  <c r="B388" i="5"/>
  <c r="B94" i="5"/>
  <c r="B175" i="5"/>
  <c r="B131" i="5"/>
  <c r="B229" i="5"/>
  <c r="B87" i="5"/>
  <c r="B181" i="5"/>
  <c r="B215" i="5"/>
  <c r="B378" i="5"/>
  <c r="B67" i="5"/>
  <c r="B336" i="5"/>
  <c r="B403" i="5"/>
  <c r="B210" i="5"/>
  <c r="B84" i="5"/>
  <c r="B332" i="5"/>
  <c r="B66" i="5"/>
  <c r="B133" i="5"/>
  <c r="B188" i="5"/>
  <c r="B38" i="5"/>
  <c r="B173" i="5"/>
  <c r="B355" i="5"/>
  <c r="B393" i="5"/>
  <c r="B118" i="5"/>
  <c r="B50" i="5"/>
  <c r="B25" i="5"/>
  <c r="B163" i="5"/>
  <c r="B130" i="5"/>
  <c r="B380" i="5"/>
  <c r="B115" i="5"/>
  <c r="B189" i="5"/>
  <c r="B359" i="5"/>
  <c r="B340" i="5"/>
  <c r="B61" i="5"/>
  <c r="B209" i="5"/>
  <c r="B88" i="5"/>
  <c r="B345" i="5"/>
  <c r="B165" i="5"/>
  <c r="B176" i="5"/>
  <c r="B122" i="5"/>
  <c r="B171" i="5"/>
  <c r="B75" i="5"/>
  <c r="B353" i="5"/>
  <c r="B76" i="5"/>
  <c r="B78" i="5"/>
  <c r="B366" i="5"/>
  <c r="B127" i="5"/>
  <c r="B117" i="5"/>
  <c r="B168" i="5"/>
  <c r="B391" i="5"/>
  <c r="B389" i="5"/>
  <c r="B33" i="5"/>
  <c r="B17" i="5"/>
  <c r="B349" i="5"/>
  <c r="B206" i="5"/>
  <c r="B89" i="5"/>
  <c r="B37" i="5"/>
  <c r="B164" i="5"/>
  <c r="B373" i="5"/>
  <c r="B113" i="5"/>
  <c r="B193" i="5"/>
  <c r="B162" i="5"/>
  <c r="B227" i="5"/>
  <c r="B107" i="5"/>
  <c r="B335" i="5"/>
  <c r="B199" i="5"/>
  <c r="B390" i="5"/>
  <c r="B19" i="5"/>
  <c r="B8" i="5"/>
  <c r="B397" i="5"/>
  <c r="B100" i="5"/>
  <c r="B136" i="5"/>
  <c r="B203" i="5"/>
  <c r="B114" i="5"/>
  <c r="B121" i="5"/>
  <c r="B385" i="5"/>
  <c r="B182" i="5"/>
  <c r="B338" i="5"/>
  <c r="B86" i="5"/>
  <c r="B141" i="5"/>
  <c r="B79" i="5"/>
  <c r="B71" i="5"/>
  <c r="B103" i="5"/>
  <c r="B177" i="5"/>
  <c r="B23" i="5"/>
  <c r="B187" i="5"/>
  <c r="B184" i="5"/>
  <c r="B135" i="5"/>
  <c r="B63" i="5"/>
  <c r="B31" i="5"/>
  <c r="B208" i="5"/>
  <c r="B54" i="5"/>
  <c r="B35" i="5"/>
  <c r="B9" i="5"/>
  <c r="B68" i="5"/>
  <c r="B152" i="5"/>
  <c r="B44" i="5"/>
  <c r="B186" i="5"/>
  <c r="B347" i="5"/>
  <c r="B72" i="5"/>
  <c r="B139" i="5"/>
  <c r="B105" i="5"/>
  <c r="B351" i="5"/>
  <c r="B99" i="5"/>
  <c r="B64" i="5"/>
  <c r="B11" i="5"/>
  <c r="B348" i="5"/>
  <c r="B174" i="5"/>
  <c r="B137" i="5"/>
  <c r="B230" i="5"/>
  <c r="B5" i="5"/>
  <c r="B85" i="5"/>
  <c r="B123" i="5"/>
  <c r="B197" i="5"/>
  <c r="B13" i="5"/>
  <c r="B354" i="5"/>
  <c r="B180" i="5"/>
  <c r="B108" i="5"/>
  <c r="B200" i="5"/>
  <c r="B45" i="5"/>
  <c r="B70" i="5"/>
  <c r="B377" i="5"/>
  <c r="B36" i="5"/>
  <c r="B77" i="5"/>
  <c r="B125" i="5"/>
  <c r="B46" i="5"/>
  <c r="B217" i="5"/>
  <c r="B367" i="5"/>
  <c r="B368" i="5"/>
  <c r="B371" i="5"/>
  <c r="B95" i="5"/>
  <c r="B329" i="5"/>
  <c r="B34" i="5"/>
  <c r="B205" i="5"/>
  <c r="B65" i="5"/>
  <c r="B91" i="5"/>
  <c r="B194" i="5"/>
  <c r="B145" i="5"/>
  <c r="B129" i="5"/>
  <c r="B126" i="5"/>
  <c r="B143" i="5"/>
  <c r="B379" i="5"/>
  <c r="B43" i="5"/>
  <c r="B154" i="5"/>
  <c r="B198" i="5"/>
  <c r="B169" i="5"/>
  <c r="B29" i="5"/>
  <c r="B21" i="5"/>
  <c r="B92" i="5"/>
  <c r="B110" i="5"/>
  <c r="B327" i="5"/>
  <c r="B104" i="5"/>
  <c r="B90" i="5"/>
  <c r="B101" i="5"/>
  <c r="B83" i="5"/>
  <c r="B153" i="5"/>
  <c r="B226" i="5"/>
  <c r="B7" i="5"/>
  <c r="B190" i="5"/>
  <c r="B106" i="5"/>
  <c r="B178" i="5"/>
  <c r="B48" i="5"/>
  <c r="B369" i="5"/>
  <c r="B201" i="5"/>
  <c r="B41" i="5"/>
  <c r="B27" i="5"/>
  <c r="B339" i="5"/>
  <c r="B20" i="5"/>
  <c r="B22" i="5"/>
  <c r="B116" i="5"/>
  <c r="B157" i="5"/>
  <c r="B172" i="5"/>
  <c r="B365" i="5"/>
  <c r="B384" i="5"/>
  <c r="B151" i="5"/>
  <c r="B225" i="5"/>
  <c r="B60" i="5"/>
  <c r="B179" i="5"/>
  <c r="B402" i="5"/>
  <c r="B59" i="5"/>
  <c r="B221" i="5"/>
  <c r="B73" i="5"/>
  <c r="B128" i="5"/>
  <c r="B399" i="5"/>
  <c r="B337" i="5"/>
  <c r="B212" i="5"/>
  <c r="B386" i="5"/>
  <c r="B81" i="5"/>
  <c r="B82" i="5"/>
  <c r="B28" i="5"/>
  <c r="B219" i="5"/>
  <c r="B80" i="5"/>
  <c r="B185" i="5"/>
  <c r="B331" i="5"/>
  <c r="B4" i="5"/>
  <c r="B224" i="5"/>
  <c r="B362" i="5"/>
  <c r="B218" i="5"/>
  <c r="B26" i="5"/>
  <c r="B18" i="5"/>
  <c r="B58" i="5"/>
  <c r="B161" i="5"/>
  <c r="B98" i="5"/>
  <c r="B53" i="5"/>
  <c r="B350" i="5"/>
  <c r="B392" i="5"/>
  <c r="B382" i="5"/>
  <c r="B330" i="5"/>
  <c r="B56" i="5"/>
  <c r="B400" i="5"/>
  <c r="B40" i="5"/>
  <c r="B69" i="5"/>
  <c r="B196" i="5"/>
  <c r="B146" i="5"/>
  <c r="B42" i="5"/>
  <c r="B15" i="5"/>
  <c r="B52" i="5"/>
  <c r="B134" i="5"/>
  <c r="B102" i="5"/>
  <c r="B155" i="5"/>
  <c r="B372" i="5"/>
  <c r="B142" i="5"/>
  <c r="B352" i="5"/>
  <c r="B97" i="5"/>
  <c r="B16" i="5"/>
  <c r="B341" i="5"/>
</calcChain>
</file>

<file path=xl/sharedStrings.xml><?xml version="1.0" encoding="utf-8"?>
<sst xmlns="http://schemas.openxmlformats.org/spreadsheetml/2006/main" count="1841" uniqueCount="501">
  <si>
    <t>ESTADÍSTICA Y PROBABILIDAD</t>
  </si>
  <si>
    <t>FASE 3 - DISEÑO Y CONSTRUCCIÓN</t>
  </si>
  <si>
    <t xml:space="preserve">PRESENTADO POR: </t>
  </si>
  <si>
    <t xml:space="preserve">GRUPO: </t>
  </si>
  <si>
    <t xml:space="preserve">PRESENTADO A: </t>
  </si>
  <si>
    <t>UNIVERSIDAD NACIONAL ABIERTA Y A DISTANCIA</t>
  </si>
  <si>
    <t>ESCUELA DE CIENCIAS BÁSICAS, TECNOLOGÍA E INGENIERÍA</t>
  </si>
  <si>
    <t>SITUACION PROBLEMA</t>
  </si>
  <si>
    <t xml:space="preserve">Variables Cuantitativas </t>
  </si>
  <si>
    <t xml:space="preserve">Variables Cualitativas </t>
  </si>
  <si>
    <t>Tabla 1. Definiciones de conceptos</t>
  </si>
  <si>
    <t xml:space="preserve">Conceptos </t>
  </si>
  <si>
    <t xml:space="preserve">Definiciones </t>
  </si>
  <si>
    <t>Ejemplos</t>
  </si>
  <si>
    <t>VARIABLE CUANTITATIVA</t>
  </si>
  <si>
    <t>VARIABLE CUALITATIVA</t>
  </si>
  <si>
    <t>Escoger Variable →</t>
  </si>
  <si>
    <t>NIVELES</t>
  </si>
  <si>
    <t>MÍNIMO</t>
  </si>
  <si>
    <t>MÁXIMO</t>
  </si>
  <si>
    <t xml:space="preserve">BAJO </t>
  </si>
  <si>
    <t>RANGO</t>
  </si>
  <si>
    <t xml:space="preserve">MEDIO </t>
  </si>
  <si>
    <t>RANGO/3</t>
  </si>
  <si>
    <t>ALTO</t>
  </si>
  <si>
    <t xml:space="preserve">TABLA </t>
  </si>
  <si>
    <t>TOTAL</t>
  </si>
  <si>
    <t>BAJO</t>
  </si>
  <si>
    <t>MEDIO</t>
  </si>
  <si>
    <t>Eventos simples</t>
  </si>
  <si>
    <t xml:space="preserve"> EVENTO 1</t>
  </si>
  <si>
    <t>PREGUNTA</t>
  </si>
  <si>
    <t>EXPRESIÓN</t>
  </si>
  <si>
    <t>RTA</t>
  </si>
  <si>
    <t xml:space="preserve"> EVENTO 2</t>
  </si>
  <si>
    <t>Eventos Compuestos</t>
  </si>
  <si>
    <t>Evento Imposible</t>
  </si>
  <si>
    <t>EVENTO 1</t>
  </si>
  <si>
    <t>Evento Seguro</t>
  </si>
  <si>
    <t>Eventos Mutuamente excluyentes</t>
  </si>
  <si>
    <t>EVENTO 2</t>
  </si>
  <si>
    <t>Eventos No Mutuamente Excluyentes</t>
  </si>
  <si>
    <t>Eventos Dependientes</t>
  </si>
  <si>
    <t>EVENTO 3</t>
  </si>
  <si>
    <t>Teorema de Bayes</t>
  </si>
  <si>
    <t xml:space="preserve">Probabilidad totales </t>
  </si>
  <si>
    <t xml:space="preserve">Probabilidades condicionales </t>
  </si>
  <si>
    <t>Probabilidades conjuntas</t>
  </si>
  <si>
    <t>P(BAJO)</t>
  </si>
  <si>
    <t>P(MEDIO)</t>
  </si>
  <si>
    <t>P(ALTO)</t>
  </si>
  <si>
    <t>ANEXAR PANTALLAZO COMO EVIDENCIA DE PARTICIPACIÓN EN LAS WEB CONFERENCIAS (O visualización de las grabaciones)</t>
  </si>
  <si>
    <t>P(VESTUARIO/BAJO)</t>
  </si>
  <si>
    <t>P(HOGAR/BAJO)</t>
  </si>
  <si>
    <t>P(BELLEZA/BAJO)</t>
  </si>
  <si>
    <t>P(VESTUARIO/MEDIO)</t>
  </si>
  <si>
    <t>P(HOGAR/MEDIO)</t>
  </si>
  <si>
    <t>P(BELLEZA/MEDIO)</t>
  </si>
  <si>
    <t>P(VESTUARIO/ALTO)</t>
  </si>
  <si>
    <t>P(HOGAR/ALTO)</t>
  </si>
  <si>
    <t>P(BELLEZA/ALTO)</t>
  </si>
  <si>
    <t>Probabilidad total VESTUARIO</t>
  </si>
  <si>
    <t>Probabilidad total BELLEZA</t>
  </si>
  <si>
    <t>Probabilidad total HOGAR</t>
  </si>
  <si>
    <t xml:space="preserve">BIBLIOGRAFIA						</t>
  </si>
  <si>
    <t>Probabilidad.</t>
  </si>
  <si>
    <t>Tabla de contingencia.</t>
  </si>
  <si>
    <t>Evento condicional</t>
  </si>
  <si>
    <t>Evento mutuamente excluyente</t>
  </si>
  <si>
    <r>
      <rPr>
        <b/>
        <sz val="16"/>
        <color theme="1"/>
        <rFont val="Arial"/>
        <family val="2"/>
      </rPr>
      <t>Diligencie la Tabla 1</t>
    </r>
    <r>
      <rPr>
        <sz val="16"/>
        <color theme="1"/>
        <rFont val="Arial"/>
        <family val="2"/>
      </rPr>
      <t>,</t>
    </r>
    <r>
      <rPr>
        <i/>
        <sz val="16"/>
        <color theme="1"/>
        <rFont val="Arial"/>
        <family val="2"/>
      </rPr>
      <t xml:space="preserve"> presentando para cada concepto estadístico una definición sintetizada escrita con sus propias palabras y algunos ejemplos.</t>
    </r>
  </si>
  <si>
    <t>TASA DE MATRICULACIÓN</t>
  </si>
  <si>
    <t>MUNICIPIO</t>
  </si>
  <si>
    <t>DESERCIÓN</t>
  </si>
  <si>
    <t>DEPARTAMENTO</t>
  </si>
  <si>
    <t>APROBACIÓN</t>
  </si>
  <si>
    <t>REGIÓN</t>
  </si>
  <si>
    <t>REPROBACIÓN</t>
  </si>
  <si>
    <t>REPITENCIA</t>
  </si>
  <si>
    <t>N°</t>
  </si>
  <si>
    <t>AÑO</t>
  </si>
  <si>
    <t>TASA_MATRICULACIÓN</t>
  </si>
  <si>
    <t xml:space="preserve">REGIÓN </t>
  </si>
  <si>
    <t>Caicedo</t>
  </si>
  <si>
    <t>Antioquia</t>
  </si>
  <si>
    <t>Andina</t>
  </si>
  <si>
    <t>Frontino</t>
  </si>
  <si>
    <t>Nariño</t>
  </si>
  <si>
    <t>San Pedro</t>
  </si>
  <si>
    <t>Yarumal</t>
  </si>
  <si>
    <t>Soledad</t>
  </si>
  <si>
    <t>Atlántico</t>
  </si>
  <si>
    <t>Caribe</t>
  </si>
  <si>
    <t>María la Baja</t>
  </si>
  <si>
    <t>Bolívar</t>
  </si>
  <si>
    <t>Turbaná</t>
  </si>
  <si>
    <t>Chivatá</t>
  </si>
  <si>
    <t>Boyacá</t>
  </si>
  <si>
    <t>Iza</t>
  </si>
  <si>
    <t>Panqueba</t>
  </si>
  <si>
    <t>Santa Sofía</t>
  </si>
  <si>
    <t>Tota</t>
  </si>
  <si>
    <t>Norcasia</t>
  </si>
  <si>
    <t>Caldas</t>
  </si>
  <si>
    <t>Morelia</t>
  </si>
  <si>
    <t>Caquetá</t>
  </si>
  <si>
    <t>Amazonica</t>
  </si>
  <si>
    <t>López</t>
  </si>
  <si>
    <t>Cauca</t>
  </si>
  <si>
    <t>Pacifica</t>
  </si>
  <si>
    <t>Valledupar</t>
  </si>
  <si>
    <t>Cesar</t>
  </si>
  <si>
    <t>Montería</t>
  </si>
  <si>
    <t>Córdoba</t>
  </si>
  <si>
    <t>San Antero</t>
  </si>
  <si>
    <t>Chocontá</t>
  </si>
  <si>
    <t>Cundinamarca</t>
  </si>
  <si>
    <t>Guayabal de Siquima</t>
  </si>
  <si>
    <t>Paime</t>
  </si>
  <si>
    <t>Sopó</t>
  </si>
  <si>
    <t>Villapinzón</t>
  </si>
  <si>
    <t>Nóvita</t>
  </si>
  <si>
    <t>Chocó</t>
  </si>
  <si>
    <t>Hobo</t>
  </si>
  <si>
    <t>Huila</t>
  </si>
  <si>
    <t>Villavieja</t>
  </si>
  <si>
    <t>El Piñon</t>
  </si>
  <si>
    <t>Magdalena</t>
  </si>
  <si>
    <t>Cabuyaro</t>
  </si>
  <si>
    <t>Meta</t>
  </si>
  <si>
    <t>Orinoquia</t>
  </si>
  <si>
    <t>Ancuyá</t>
  </si>
  <si>
    <t>Sapuyes</t>
  </si>
  <si>
    <t>La Esperanza</t>
  </si>
  <si>
    <t>Norte de Santander</t>
  </si>
  <si>
    <t>Quindio</t>
  </si>
  <si>
    <t>Aguada</t>
  </si>
  <si>
    <t>Santander</t>
  </si>
  <si>
    <t>Curití</t>
  </si>
  <si>
    <t>Los Santos</t>
  </si>
  <si>
    <t>San Miguel</t>
  </si>
  <si>
    <t>Majagual</t>
  </si>
  <si>
    <t>Sucre</t>
  </si>
  <si>
    <t>Carmen de Apicalá</t>
  </si>
  <si>
    <t>Tolima</t>
  </si>
  <si>
    <t>Piedras</t>
  </si>
  <si>
    <t>Bugalagrande</t>
  </si>
  <si>
    <t>Valle del Cauca</t>
  </si>
  <si>
    <t>Toro</t>
  </si>
  <si>
    <t>Paz de Ariporo</t>
  </si>
  <si>
    <t>Casanare</t>
  </si>
  <si>
    <t>El Encanto</t>
  </si>
  <si>
    <t>Amazonas</t>
  </si>
  <si>
    <t>Amagá</t>
  </si>
  <si>
    <t>Carepa</t>
  </si>
  <si>
    <t>Guarne</t>
  </si>
  <si>
    <t>Puerto Berrío</t>
  </si>
  <si>
    <t>El Santuario</t>
  </si>
  <si>
    <t>Baranoa</t>
  </si>
  <si>
    <t>Altos del Rosario</t>
  </si>
  <si>
    <t>San Cristóbal</t>
  </si>
  <si>
    <t>Belén</t>
  </si>
  <si>
    <t>Duitama</t>
  </si>
  <si>
    <t>Monguí</t>
  </si>
  <si>
    <t>Sáchica</t>
  </si>
  <si>
    <t>Susacón</t>
  </si>
  <si>
    <t>Aguadas</t>
  </si>
  <si>
    <t>Villamaría</t>
  </si>
  <si>
    <t>Cajibío</t>
  </si>
  <si>
    <t>San Sebastián</t>
  </si>
  <si>
    <t>Gamarra</t>
  </si>
  <si>
    <t>La Apartada</t>
  </si>
  <si>
    <t>Arbeláez</t>
  </si>
  <si>
    <t>Fúquene</t>
  </si>
  <si>
    <t>Macheta</t>
  </si>
  <si>
    <t>San Antonio del Tequendama</t>
  </si>
  <si>
    <t>Tocaima</t>
  </si>
  <si>
    <t>Bajo Baudó</t>
  </si>
  <si>
    <t>Agrado</t>
  </si>
  <si>
    <t>Rivera</t>
  </si>
  <si>
    <t>Uribia</t>
  </si>
  <si>
    <t>La Guajira</t>
  </si>
  <si>
    <t>San Sebastián de Buenavista</t>
  </si>
  <si>
    <t>Lejanías</t>
  </si>
  <si>
    <t>Cuaspud</t>
  </si>
  <si>
    <t>Magüi</t>
  </si>
  <si>
    <t>San Andres de Tumaco</t>
  </si>
  <si>
    <t>Los Patios</t>
  </si>
  <si>
    <t>Bucaramanga</t>
  </si>
  <si>
    <t>Coromoro</t>
  </si>
  <si>
    <t>Lebríja</t>
  </si>
  <si>
    <t>San Joaquín</t>
  </si>
  <si>
    <t>El Roble</t>
  </si>
  <si>
    <t>Ataco</t>
  </si>
  <si>
    <t>Ortega</t>
  </si>
  <si>
    <t>Argelia</t>
  </si>
  <si>
    <t>Pradera</t>
  </si>
  <si>
    <t>Aguazul</t>
  </si>
  <si>
    <t>Putumayo</t>
  </si>
  <si>
    <t>La Primavera</t>
  </si>
  <si>
    <t>Vichada</t>
  </si>
  <si>
    <t>Briceño</t>
  </si>
  <si>
    <t>Entrerrios</t>
  </si>
  <si>
    <t>Montebello</t>
  </si>
  <si>
    <t>San Juan de Urabá</t>
  </si>
  <si>
    <t>Valparaíso</t>
  </si>
  <si>
    <t>Sabanagrande</t>
  </si>
  <si>
    <t>Magangué</t>
  </si>
  <si>
    <t>Soplaviento</t>
  </si>
  <si>
    <t>Chiscas</t>
  </si>
  <si>
    <t>Guayatá</t>
  </si>
  <si>
    <t>Páez</t>
  </si>
  <si>
    <t>Santa María</t>
  </si>
  <si>
    <t>Togüí</t>
  </si>
  <si>
    <t>Marulanda</t>
  </si>
  <si>
    <t>Puerto Rico</t>
  </si>
  <si>
    <t>San Martín</t>
  </si>
  <si>
    <t>San Andrés Sotavento</t>
  </si>
  <si>
    <t>Chipaque</t>
  </si>
  <si>
    <t>Guataquí</t>
  </si>
  <si>
    <t>Villeta</t>
  </si>
  <si>
    <t>Río Iro</t>
  </si>
  <si>
    <t>Isnos</t>
  </si>
  <si>
    <t>Albania</t>
  </si>
  <si>
    <t>Albán</t>
  </si>
  <si>
    <t>Iles</t>
  </si>
  <si>
    <t>Roberto Payán</t>
  </si>
  <si>
    <t>Convención</t>
  </si>
  <si>
    <t>Santiago</t>
  </si>
  <si>
    <t>Belén de Umbría</t>
  </si>
  <si>
    <t>Risaralda</t>
  </si>
  <si>
    <t>Capitanejo</t>
  </si>
  <si>
    <t>Gambita</t>
  </si>
  <si>
    <t>Palmar</t>
  </si>
  <si>
    <t>Tona</t>
  </si>
  <si>
    <t>San Juan de Betulia</t>
  </si>
  <si>
    <t>Falan</t>
  </si>
  <si>
    <t>San Antonio</t>
  </si>
  <si>
    <t>El Cairo</t>
  </si>
  <si>
    <t>Versalles</t>
  </si>
  <si>
    <t>Pore</t>
  </si>
  <si>
    <t>La Pedrera</t>
  </si>
  <si>
    <t>Angostura</t>
  </si>
  <si>
    <t>Guatape</t>
  </si>
  <si>
    <t>Santo Domingo</t>
  </si>
  <si>
    <t>Achí</t>
  </si>
  <si>
    <t>Regidor</t>
  </si>
  <si>
    <t>Chíquiza</t>
  </si>
  <si>
    <t>Mongua</t>
  </si>
  <si>
    <t>Rondón</t>
  </si>
  <si>
    <t>Sotaquirá</t>
  </si>
  <si>
    <t>Buenos Aires</t>
  </si>
  <si>
    <t>Rosas</t>
  </si>
  <si>
    <t>Lorica</t>
  </si>
  <si>
    <t>Anolaima</t>
  </si>
  <si>
    <t>Funza</t>
  </si>
  <si>
    <t>San Bernardo</t>
  </si>
  <si>
    <t>Ubaque</t>
  </si>
  <si>
    <t>El Litoral del San Juan</t>
  </si>
  <si>
    <t>Colombia</t>
  </si>
  <si>
    <t>Tello</t>
  </si>
  <si>
    <t>Chibolo</t>
  </si>
  <si>
    <t>Zona Bananera</t>
  </si>
  <si>
    <t>El Peñol</t>
  </si>
  <si>
    <t>Olaya Herrera</t>
  </si>
  <si>
    <t>Arboledas</t>
  </si>
  <si>
    <t>Ocaña</t>
  </si>
  <si>
    <t>La Tebaida</t>
  </si>
  <si>
    <t>Barbosa</t>
  </si>
  <si>
    <t>El Peñón</t>
  </si>
  <si>
    <t>Málaga</t>
  </si>
  <si>
    <t>Simacota</t>
  </si>
  <si>
    <t>Chaparral</t>
  </si>
  <si>
    <t>Prado</t>
  </si>
  <si>
    <t>La Salina</t>
  </si>
  <si>
    <t>Valle del Guamuez</t>
  </si>
  <si>
    <t>Cumaribo</t>
  </si>
  <si>
    <t>Concepción</t>
  </si>
  <si>
    <t>Nechí</t>
  </si>
  <si>
    <t>Titiribí</t>
  </si>
  <si>
    <t>Santa Rosa del Sur</t>
  </si>
  <si>
    <t>Chinavita</t>
  </si>
  <si>
    <t>Garagoa</t>
  </si>
  <si>
    <t>Otanche</t>
  </si>
  <si>
    <t>San Miguel de Sema</t>
  </si>
  <si>
    <t>Tipacoque</t>
  </si>
  <si>
    <t>Marquetalia</t>
  </si>
  <si>
    <t>El Paujil</t>
  </si>
  <si>
    <t>Jambaló</t>
  </si>
  <si>
    <t>Timbiquí</t>
  </si>
  <si>
    <t>San Alberto</t>
  </si>
  <si>
    <t>Sahagún</t>
  </si>
  <si>
    <t>Carmen de Carupa</t>
  </si>
  <si>
    <t>Guachetá</t>
  </si>
  <si>
    <t>Nimaima</t>
  </si>
  <si>
    <t>Simijaca</t>
  </si>
  <si>
    <t>Villagómez</t>
  </si>
  <si>
    <t>La Plata</t>
  </si>
  <si>
    <t>La Jagua del Pilar</t>
  </si>
  <si>
    <t>Pivijay</t>
  </si>
  <si>
    <t>El Castillo</t>
  </si>
  <si>
    <t>Arboleda</t>
  </si>
  <si>
    <t>Ipiales</t>
  </si>
  <si>
    <t>Tangua</t>
  </si>
  <si>
    <t>Circasia</t>
  </si>
  <si>
    <t>Landázuri</t>
  </si>
  <si>
    <t>Los Palmitos</t>
  </si>
  <si>
    <t>Nunchía</t>
  </si>
  <si>
    <t>Villagarzón</t>
  </si>
  <si>
    <t>Andes</t>
  </si>
  <si>
    <t>Caracolí</t>
  </si>
  <si>
    <t>Granada</t>
  </si>
  <si>
    <t>San Pedro de Uraba</t>
  </si>
  <si>
    <t>Vigía del Fuerte</t>
  </si>
  <si>
    <t>Sabanalarga</t>
  </si>
  <si>
    <t>Hatillo de Loba</t>
  </si>
  <si>
    <t>Cerinza</t>
  </si>
  <si>
    <t>Nuevo Colón</t>
  </si>
  <si>
    <t>San Mateo</t>
  </si>
  <si>
    <t>Tenza</t>
  </si>
  <si>
    <t>Filadelfia</t>
  </si>
  <si>
    <t>Belén de los Andaquies</t>
  </si>
  <si>
    <t>Caloto</t>
  </si>
  <si>
    <t>Santa Rosa</t>
  </si>
  <si>
    <t>La Gloria</t>
  </si>
  <si>
    <t>Anapoima</t>
  </si>
  <si>
    <t>Fomeque</t>
  </si>
  <si>
    <t>La Palma</t>
  </si>
  <si>
    <t>Quetame</t>
  </si>
  <si>
    <t>Tena</t>
  </si>
  <si>
    <t>Atrato</t>
  </si>
  <si>
    <t>San José del Palmar</t>
  </si>
  <si>
    <t>Distracción</t>
  </si>
  <si>
    <t>Fundación</t>
  </si>
  <si>
    <t>Castilla la Nueva</t>
  </si>
  <si>
    <t>Guachucal</t>
  </si>
  <si>
    <t>Providencia</t>
  </si>
  <si>
    <t>Bucarasica</t>
  </si>
  <si>
    <t>Puerto Santander</t>
  </si>
  <si>
    <t>Montenegro</t>
  </si>
  <si>
    <t>Betulia</t>
  </si>
  <si>
    <t>Enciso</t>
  </si>
  <si>
    <t>Molagavita</t>
  </si>
  <si>
    <t>Guadalajara de Buga</t>
  </si>
  <si>
    <t>Roldanillo</t>
  </si>
  <si>
    <t>Hato Corozal</t>
  </si>
  <si>
    <t>Sibundoy</t>
  </si>
  <si>
    <t>Cacahual</t>
  </si>
  <si>
    <t>Guainía</t>
  </si>
  <si>
    <t>Anorí</t>
  </si>
  <si>
    <t>El Carmen de Viboral</t>
  </si>
  <si>
    <t>Santa Bárbara</t>
  </si>
  <si>
    <t>Yondó</t>
  </si>
  <si>
    <t>Tubará</t>
  </si>
  <si>
    <t>Montecristo</t>
  </si>
  <si>
    <t>Jenesano</t>
  </si>
  <si>
    <t>Milán</t>
  </si>
  <si>
    <t>La Sierra</t>
  </si>
  <si>
    <t>Toribio</t>
  </si>
  <si>
    <t>La Paz</t>
  </si>
  <si>
    <t>Puerto Escondido</t>
  </si>
  <si>
    <t>Cajicá</t>
  </si>
  <si>
    <t>Gachetá</t>
  </si>
  <si>
    <t>Medina</t>
  </si>
  <si>
    <t>San Francisco</t>
  </si>
  <si>
    <t>Topaipí</t>
  </si>
  <si>
    <t>El Cantón del San Pablo</t>
  </si>
  <si>
    <t>Neiva</t>
  </si>
  <si>
    <t>Pital</t>
  </si>
  <si>
    <t>Maicao</t>
  </si>
  <si>
    <t>Plato</t>
  </si>
  <si>
    <t>Fuente de Oro</t>
  </si>
  <si>
    <t>San Pablo</t>
  </si>
  <si>
    <t>El Tarra</t>
  </si>
  <si>
    <t>Tibú</t>
  </si>
  <si>
    <t>La Virginia</t>
  </si>
  <si>
    <t>Charalá</t>
  </si>
  <si>
    <t>Guadalupe</t>
  </si>
  <si>
    <t>Piedecuesta</t>
  </si>
  <si>
    <t>Vélez</t>
  </si>
  <si>
    <t>San Marcos</t>
  </si>
  <si>
    <t>El Águila</t>
  </si>
  <si>
    <t>Ulloa</t>
  </si>
  <si>
    <t>Leticia</t>
  </si>
  <si>
    <t>El Retorno</t>
  </si>
  <si>
    <t>Guaviare</t>
  </si>
  <si>
    <t>Apartadó</t>
  </si>
  <si>
    <t>Chigorodó</t>
  </si>
  <si>
    <t>Itagüí</t>
  </si>
  <si>
    <t>Puerto Triunfo</t>
  </si>
  <si>
    <t>Segovia</t>
  </si>
  <si>
    <t>Campo de la Cruz</t>
  </si>
  <si>
    <t>Pinillos</t>
  </si>
  <si>
    <t>Almeida</t>
  </si>
  <si>
    <t>Corrales</t>
  </si>
  <si>
    <t>La Capilla</t>
  </si>
  <si>
    <t>Pisba</t>
  </si>
  <si>
    <t>Socha</t>
  </si>
  <si>
    <t>Umbita</t>
  </si>
  <si>
    <t>Padilla</t>
  </si>
  <si>
    <t>Astrea</t>
  </si>
  <si>
    <t>Ayapel</t>
  </si>
  <si>
    <t>San Carlos</t>
  </si>
  <si>
    <t>Choachí</t>
  </si>
  <si>
    <t>Venecia</t>
  </si>
  <si>
    <t>Soacha</t>
  </si>
  <si>
    <t>Lloró</t>
  </si>
  <si>
    <t>Garzón</t>
  </si>
  <si>
    <t>Teruel</t>
  </si>
  <si>
    <t>Cerro San Antonio</t>
  </si>
  <si>
    <t>Tenerife</t>
  </si>
  <si>
    <t>Puerto López</t>
  </si>
  <si>
    <t>Cumbitara</t>
  </si>
  <si>
    <t>Mosquera</t>
  </si>
  <si>
    <t>Cúcuta</t>
  </si>
  <si>
    <t>Mutiscua</t>
  </si>
  <si>
    <t>Génova</t>
  </si>
  <si>
    <t>Aratoca</t>
  </si>
  <si>
    <t>El Guacamayo</t>
  </si>
  <si>
    <t>Macaravita</t>
  </si>
  <si>
    <t>Galeras</t>
  </si>
  <si>
    <t>Anzoátegui</t>
  </si>
  <si>
    <t>Murillo</t>
  </si>
  <si>
    <t>Ansermanuevo</t>
  </si>
  <si>
    <t>Palmira</t>
  </si>
  <si>
    <t>Tame</t>
  </si>
  <si>
    <t>Arauca</t>
  </si>
  <si>
    <t>Puerto Asís</t>
  </si>
  <si>
    <t>Barranco Minas</t>
  </si>
  <si>
    <t>Abriaquí</t>
  </si>
  <si>
    <t>Mutatá</t>
  </si>
  <si>
    <t>San Luis</t>
  </si>
  <si>
    <t>Vegachí</t>
  </si>
  <si>
    <t>Gameza</t>
  </si>
  <si>
    <t>Tibasosa</t>
  </si>
  <si>
    <t>La Merced</t>
  </si>
  <si>
    <t>Curillo</t>
  </si>
  <si>
    <t>Florencia</t>
  </si>
  <si>
    <t>Sotara</t>
  </si>
  <si>
    <t>Manaure</t>
  </si>
  <si>
    <t>Montelíbano</t>
  </si>
  <si>
    <t>Bituima</t>
  </si>
  <si>
    <t>Lenguazaque</t>
  </si>
  <si>
    <t>Ricaurte</t>
  </si>
  <si>
    <t>Tibirita</t>
  </si>
  <si>
    <t>Bahía Solano</t>
  </si>
  <si>
    <t>Unguía</t>
  </si>
  <si>
    <t>P(AMAZONIA / BAJO)</t>
  </si>
  <si>
    <t>P(ANDINA / BAJO)</t>
  </si>
  <si>
    <t>P(CARIBE  / BAJO)</t>
  </si>
  <si>
    <t>P(ORINOQUIA/ BAJO)</t>
  </si>
  <si>
    <t>P(PACIFICA/ BAJO)</t>
  </si>
  <si>
    <t>P(AMAZONIA / MEDIO)</t>
  </si>
  <si>
    <t>P(ANDINA / MEDIO)</t>
  </si>
  <si>
    <t>P(CARIBE  / MEDIO)</t>
  </si>
  <si>
    <t>P(ORINOQUIA/ MEDIO)</t>
  </si>
  <si>
    <t>P(PACIFICA/ MEDIO)</t>
  </si>
  <si>
    <t>P(AMAZONIA / ALTO)</t>
  </si>
  <si>
    <t>P(ANDINA / ALTO)</t>
  </si>
  <si>
    <t>P(CARIBE  / ALTO)</t>
  </si>
  <si>
    <t>P(ORINOQUIA/ ALTO)</t>
  </si>
  <si>
    <t>P(PACIFICA/ ALTO)</t>
  </si>
  <si>
    <t>PROBABILIDAD TOTAL AMAZONIA</t>
  </si>
  <si>
    <t>PROBABILIDAD TOTAL ANDINA</t>
  </si>
  <si>
    <t>PROBABILIDAD TOTAL CARIBE</t>
  </si>
  <si>
    <t>PROBABILIDAD TOTAL ORINOQUIA</t>
  </si>
  <si>
    <t>PROBABILIDAD TOTAL PACIFICA</t>
  </si>
  <si>
    <t>21-5142.67</t>
  </si>
  <si>
    <t>5142.67-10264.33</t>
  </si>
  <si>
    <t>10264.33-15386</t>
  </si>
  <si>
    <t>Row Labels</t>
  </si>
  <si>
    <t>Grand Total</t>
  </si>
  <si>
    <t>Column Labels</t>
  </si>
  <si>
    <t xml:space="preserve">Count of REGIÓN </t>
  </si>
  <si>
    <t>Si se elige al azar entre las tasas de matricula alta, la probabilidad de que sea de Caribe</t>
  </si>
  <si>
    <t>Si se elije una tasa de matricula al azar del Pacifico, la probabilidad de que sea Alto</t>
  </si>
  <si>
    <t>Si se elige al azar entre las tasas de matricula baja, la probabilidad de que sea de Andina o Caribe</t>
  </si>
  <si>
    <t>Si se elige al azar entre las tasas de matricula de Amazonica, la probabilidad de que sea Alto o Medio</t>
  </si>
  <si>
    <t>P(Caribe∣ALTO)</t>
  </si>
  <si>
    <t>P(ALTO∣Pacifica)</t>
  </si>
  <si>
    <t>P(Andina ꓴ Caribe∣BAJO)</t>
  </si>
  <si>
    <t>P(ALTO ꓴ  Medio∣Amazonica)</t>
  </si>
  <si>
    <t>¿Cuál es la probabilidad de que, al seleccionar dos  TASA_MATRICULACIÓN ALTA, ambas sean de la región Pacífica?</t>
  </si>
  <si>
    <t>P(Primera = ALTO y Pacifica∩Segunda = ALTO y Pacifica)</t>
  </si>
  <si>
    <t>¿Cuál es la probabilidad de que, al consultar las tasas de matrícula de la región Amazónica, el total sea menor que 20?</t>
  </si>
  <si>
    <t>P(Total de tasas en Amazonica&lt;20)</t>
  </si>
  <si>
    <t>¿Qué probabilidad hay de que una misma tasa de matrícula sea al mismo tiempo de la región Andina y de la Orinoquía?</t>
  </si>
  <si>
    <t>¿Puede una tasa de matricula ser de la region Caribe y de la region Pacifica al mismo tiempo?</t>
  </si>
  <si>
    <t>P(Caribe∩Pacifica)</t>
  </si>
  <si>
    <t>P(Andina∩Orinoquia)</t>
  </si>
  <si>
    <t>¿Puede una tasa de matricula ser al mismo tiempo de la region Caribe y de categoria Alta?</t>
  </si>
  <si>
    <t>P(Caribe∩Alta)</t>
  </si>
  <si>
    <t>¿Puede una tasa de matricula ser de la region Orinoquia y de categoria Bajo al mismo tiempo?</t>
  </si>
  <si>
    <t>P(Orinoquia∩Bajo)</t>
  </si>
  <si>
    <t>Si se seleccionan dos tasas de matricula ALTO sin reemplazo, ¿cuál es la probabilidad de que la primera sea de Andina y la segunda de Caribe?</t>
  </si>
  <si>
    <t>P(Primera Andina y Segunda Caribe∣sin reemplazo)</t>
  </si>
  <si>
    <t>Son evento que no pueden suceder simultaneamente porque son excluyentes el uno del otro, es decir si uno de los eventos sucede el otro no puede suceder.</t>
  </si>
  <si>
    <t>El ejemplo mas sencillo es tirar una moneda, si al tirar la moneda cae cara, no puedo caer sello al mismo tiempo; segundo ejemplo es con un dado si cae un numero par(2,4,6) no puede ser impar(1,3,5); ultimo</t>
  </si>
  <si>
    <t>Si se eligen dos tasas de matricula de categoria MEDIO sin reemplazo, ¿cuál es la probabilidad de que la primera sea de Amazonica y la segunda de Pacifica?</t>
  </si>
  <si>
    <t>P(Primera = Medio ∩ Amazonica∩Segunda = Medio ∩ Pacifica)</t>
  </si>
  <si>
    <t>Si se seleccionan dos tasas BAJO sin reemplazo, ¿cuál es la probabilidad de que la primera sea de Caribe y la segunda de Andina?</t>
  </si>
  <si>
    <t>P(Primera = Bajo ∩ Caribe∩Segunda = Bajo ∩ Andina)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</si>
</sst>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2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Times New Roman"/>
      <family val="1"/>
    </font>
    <font>
      <sz val="14"/>
      <color theme="1"/>
      <name val="Arial"/>
      <family val="2"/>
    </font>
    <font>
      <sz val="11"/>
      <name val="Arial"/>
      <family val="2"/>
    </font>
    <font>
      <sz val="16"/>
      <color theme="1"/>
      <name val="Calibri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b/>
      <sz val="11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</font>
    <font>
      <sz val="9"/>
      <color rgb="FF0000FF"/>
      <name val="Arial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0"/>
      <name val="Arial"/>
      <family val="2"/>
    </font>
    <font>
      <b/>
      <sz val="12"/>
      <color rgb="FFFFFFFF"/>
      <name val="Calibri"/>
      <family val="2"/>
    </font>
    <font>
      <sz val="12"/>
      <color rgb="FF002060"/>
      <name val="Calibri"/>
      <family val="2"/>
    </font>
    <font>
      <b/>
      <sz val="12"/>
      <color rgb="FF00206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name val="Arial"/>
      <family val="2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  <scheme val="minor"/>
    </font>
    <font>
      <b/>
      <sz val="11"/>
      <color theme="2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2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</font>
    <font>
      <b/>
      <sz val="10"/>
      <color theme="2"/>
      <name val="Arial"/>
      <family val="2"/>
      <scheme val="minor"/>
    </font>
    <font>
      <sz val="11"/>
      <color theme="1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4B083"/>
        <bgColor rgb="FFF4B083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E7E6E6"/>
        <bgColor rgb="FFE7E6E6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/>
        <bgColor rgb="FFC8C8C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rgb="FF33CCFF"/>
        <bgColor theme="4"/>
      </patternFill>
    </fill>
    <fill>
      <patternFill patternType="solid">
        <fgColor rgb="FFCC00CC"/>
        <bgColor theme="4"/>
      </patternFill>
    </fill>
    <fill>
      <patternFill patternType="solid">
        <fgColor theme="4" tint="0.59999389629810485"/>
        <bgColor rgb="FFC8C8C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9CC2E5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1F3864"/>
      </left>
      <right/>
      <top style="medium">
        <color rgb="FF1F3864"/>
      </top>
      <bottom style="medium">
        <color rgb="FF44546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1E4E79"/>
      </left>
      <right/>
      <top style="medium">
        <color rgb="FF1E4E79"/>
      </top>
      <bottom/>
      <diagonal/>
    </border>
    <border>
      <left/>
      <right style="medium">
        <color rgb="FF1E4E79"/>
      </right>
      <top style="medium">
        <color rgb="FF1E4E79"/>
      </top>
      <bottom/>
      <diagonal/>
    </border>
    <border>
      <left style="medium">
        <color rgb="FF1F3864"/>
      </left>
      <right/>
      <top style="medium">
        <color rgb="FF44546A"/>
      </top>
      <bottom style="medium">
        <color rgb="FF44546A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rgb="FF1F3864"/>
      </left>
      <right/>
      <top style="medium">
        <color rgb="FF44546A"/>
      </top>
      <bottom style="medium">
        <color rgb="FF1F38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8D8D8"/>
      </right>
      <top/>
      <bottom/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41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8" fillId="0" borderId="0" xfId="0" applyFont="1"/>
    <xf numFmtId="0" fontId="3" fillId="0" borderId="1" xfId="0" applyFont="1" applyBorder="1" applyAlignment="1">
      <alignment horizontal="left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0" borderId="0" xfId="0" applyFont="1"/>
    <xf numFmtId="0" fontId="18" fillId="0" borderId="0" xfId="0" applyFont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2" fontId="20" fillId="0" borderId="14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" fontId="20" fillId="0" borderId="16" xfId="0" applyNumberFormat="1" applyFont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4" fillId="10" borderId="1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/>
    </xf>
    <xf numFmtId="0" fontId="26" fillId="5" borderId="1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3" xfId="0" applyFont="1" applyBorder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8" xfId="0" applyFont="1" applyBorder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11" fillId="4" borderId="28" xfId="0" applyFont="1" applyFill="1" applyBorder="1" applyAlignment="1">
      <alignment horizontal="center" wrapText="1"/>
    </xf>
    <xf numFmtId="0" fontId="12" fillId="5" borderId="2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5" fillId="3" borderId="29" xfId="0" applyFont="1" applyFill="1" applyBorder="1" applyAlignment="1">
      <alignment horizontal="center" vertical="center" wrapText="1" readingOrder="1"/>
    </xf>
    <xf numFmtId="0" fontId="3" fillId="0" borderId="29" xfId="0" applyFont="1" applyBorder="1" applyAlignment="1">
      <alignment horizontal="center" vertical="center"/>
    </xf>
    <xf numFmtId="1" fontId="17" fillId="0" borderId="29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3" fillId="10" borderId="2" xfId="0" applyFont="1" applyFill="1" applyBorder="1" applyAlignment="1">
      <alignment vertical="center"/>
    </xf>
    <xf numFmtId="0" fontId="18" fillId="0" borderId="28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26" fillId="5" borderId="2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/>
    <xf numFmtId="0" fontId="0" fillId="0" borderId="28" xfId="0" applyBorder="1"/>
    <xf numFmtId="0" fontId="3" fillId="0" borderId="28" xfId="0" applyFont="1" applyBorder="1"/>
    <xf numFmtId="0" fontId="19" fillId="9" borderId="2" xfId="0" applyFont="1" applyFill="1" applyBorder="1" applyAlignment="1">
      <alignment horizontal="center" vertical="center"/>
    </xf>
    <xf numFmtId="0" fontId="20" fillId="0" borderId="20" xfId="0" applyFont="1" applyBorder="1" applyAlignment="1">
      <alignment vertical="center"/>
    </xf>
    <xf numFmtId="0" fontId="20" fillId="0" borderId="30" xfId="0" applyFont="1" applyBorder="1" applyAlignment="1">
      <alignment vertical="center"/>
    </xf>
    <xf numFmtId="0" fontId="27" fillId="7" borderId="31" xfId="0" applyFont="1" applyFill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/>
    </xf>
    <xf numFmtId="16" fontId="0" fillId="0" borderId="0" xfId="0" applyNumberFormat="1"/>
    <xf numFmtId="0" fontId="22" fillId="7" borderId="20" xfId="0" applyFont="1" applyFill="1" applyBorder="1" applyAlignment="1">
      <alignment horizontal="center" vertical="center"/>
    </xf>
    <xf numFmtId="0" fontId="19" fillId="8" borderId="29" xfId="0" applyFont="1" applyFill="1" applyBorder="1" applyAlignment="1">
      <alignment horizontal="center" vertical="center"/>
    </xf>
    <xf numFmtId="0" fontId="34" fillId="0" borderId="29" xfId="0" applyFont="1" applyBorder="1" applyAlignment="1">
      <alignment horizontal="center"/>
    </xf>
    <xf numFmtId="0" fontId="36" fillId="0" borderId="0" xfId="0" applyFont="1"/>
    <xf numFmtId="0" fontId="37" fillId="22" borderId="29" xfId="0" applyFont="1" applyFill="1" applyBorder="1"/>
    <xf numFmtId="0" fontId="37" fillId="23" borderId="32" xfId="0" applyFont="1" applyFill="1" applyBorder="1"/>
    <xf numFmtId="0" fontId="38" fillId="0" borderId="0" xfId="0" applyFont="1"/>
    <xf numFmtId="0" fontId="35" fillId="24" borderId="29" xfId="0" applyFont="1" applyFill="1" applyBorder="1" applyAlignment="1">
      <alignment horizontal="left" vertical="center" wrapText="1"/>
    </xf>
    <xf numFmtId="0" fontId="39" fillId="25" borderId="29" xfId="0" applyFont="1" applyFill="1" applyBorder="1" applyAlignment="1">
      <alignment horizontal="left"/>
    </xf>
    <xf numFmtId="0" fontId="39" fillId="26" borderId="29" xfId="0" applyFont="1" applyFill="1" applyBorder="1" applyAlignment="1">
      <alignment horizontal="left"/>
    </xf>
    <xf numFmtId="0" fontId="39" fillId="27" borderId="29" xfId="0" applyFont="1" applyFill="1" applyBorder="1" applyAlignment="1">
      <alignment horizontal="left"/>
    </xf>
    <xf numFmtId="0" fontId="0" fillId="0" borderId="29" xfId="0" applyBorder="1" applyAlignment="1">
      <alignment horizontal="left"/>
    </xf>
    <xf numFmtId="1" fontId="0" fillId="0" borderId="29" xfId="0" applyNumberFormat="1" applyBorder="1" applyAlignment="1">
      <alignment horizontal="left"/>
    </xf>
    <xf numFmtId="0" fontId="40" fillId="22" borderId="29" xfId="0" applyFont="1" applyFill="1" applyBorder="1"/>
    <xf numFmtId="0" fontId="38" fillId="0" borderId="29" xfId="0" applyFont="1" applyBorder="1"/>
    <xf numFmtId="0" fontId="40" fillId="23" borderId="29" xfId="0" applyFont="1" applyFill="1" applyBorder="1"/>
    <xf numFmtId="0" fontId="35" fillId="0" borderId="0" xfId="0" applyFont="1" applyAlignment="1">
      <alignment horizontal="center"/>
    </xf>
    <xf numFmtId="0" fontId="20" fillId="0" borderId="29" xfId="0" applyFont="1" applyBorder="1" applyAlignment="1">
      <alignment vertical="center"/>
    </xf>
    <xf numFmtId="0" fontId="3" fillId="5" borderId="29" xfId="0" applyFont="1" applyFill="1" applyBorder="1"/>
    <xf numFmtId="0" fontId="3" fillId="5" borderId="1" xfId="0" applyFont="1" applyFill="1" applyBorder="1"/>
    <xf numFmtId="0" fontId="3" fillId="0" borderId="25" xfId="0" applyFont="1" applyBorder="1"/>
    <xf numFmtId="0" fontId="3" fillId="4" borderId="1" xfId="0" applyFont="1" applyFill="1" applyBorder="1"/>
    <xf numFmtId="0" fontId="3" fillId="0" borderId="26" xfId="0" applyFont="1" applyBorder="1"/>
    <xf numFmtId="0" fontId="26" fillId="0" borderId="0" xfId="0" applyFont="1" applyAlignment="1">
      <alignment horizontal="right"/>
    </xf>
    <xf numFmtId="0" fontId="3" fillId="0" borderId="27" xfId="0" applyFont="1" applyBorder="1"/>
    <xf numFmtId="0" fontId="3" fillId="15" borderId="1" xfId="0" applyFont="1" applyFill="1" applyBorder="1"/>
    <xf numFmtId="0" fontId="3" fillId="18" borderId="1" xfId="0" applyFont="1" applyFill="1" applyBorder="1"/>
    <xf numFmtId="0" fontId="3" fillId="28" borderId="1" xfId="0" applyFont="1" applyFill="1" applyBorder="1"/>
    <xf numFmtId="0" fontId="30" fillId="30" borderId="29" xfId="0" applyFont="1" applyFill="1" applyBorder="1" applyAlignment="1">
      <alignment horizontal="center" wrapText="1"/>
    </xf>
    <xf numFmtId="0" fontId="9" fillId="31" borderId="1" xfId="0" applyFont="1" applyFill="1" applyBorder="1" applyAlignment="1">
      <alignment horizontal="center" vertical="center"/>
    </xf>
    <xf numFmtId="1" fontId="19" fillId="0" borderId="9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3" xfId="0" pivotButton="1" applyBorder="1"/>
    <xf numFmtId="0" fontId="0" fillId="0" borderId="40" xfId="0" applyBorder="1"/>
    <xf numFmtId="0" fontId="0" fillId="0" borderId="37" xfId="0" applyBorder="1"/>
    <xf numFmtId="0" fontId="0" fillId="0" borderId="33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6" xfId="0" applyBorder="1"/>
    <xf numFmtId="0" fontId="0" fillId="0" borderId="42" xfId="0" applyBorder="1"/>
    <xf numFmtId="0" fontId="0" fillId="0" borderId="38" xfId="0" applyBorder="1"/>
    <xf numFmtId="0" fontId="0" fillId="0" borderId="41" xfId="0" applyBorder="1"/>
    <xf numFmtId="0" fontId="0" fillId="0" borderId="43" xfId="0" applyBorder="1"/>
    <xf numFmtId="0" fontId="0" fillId="0" borderId="39" xfId="0" applyBorder="1"/>
    <xf numFmtId="0" fontId="4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1" fillId="0" borderId="0" xfId="0" applyFont="1" applyAlignment="1">
      <alignment horizontal="left" vertical="top" wrapText="1"/>
    </xf>
    <xf numFmtId="0" fontId="33" fillId="0" borderId="0" xfId="0" applyFont="1"/>
    <xf numFmtId="0" fontId="6" fillId="0" borderId="5" xfId="0" applyFont="1" applyBorder="1" applyAlignment="1">
      <alignment horizontal="center"/>
    </xf>
    <xf numFmtId="0" fontId="7" fillId="0" borderId="5" xfId="0" applyFont="1" applyBorder="1"/>
    <xf numFmtId="0" fontId="26" fillId="0" borderId="0" xfId="0" applyFont="1" applyAlignment="1">
      <alignment horizontal="center" vertical="center"/>
    </xf>
    <xf numFmtId="0" fontId="7" fillId="0" borderId="28" xfId="0" applyFont="1" applyBorder="1"/>
    <xf numFmtId="0" fontId="7" fillId="0" borderId="18" xfId="0" applyFont="1" applyBorder="1"/>
    <xf numFmtId="0" fontId="26" fillId="0" borderId="0" xfId="0" applyFont="1" applyAlignment="1">
      <alignment horizontal="center"/>
    </xf>
    <xf numFmtId="0" fontId="26" fillId="0" borderId="29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7" fillId="0" borderId="24" xfId="0" applyFont="1" applyBorder="1"/>
    <xf numFmtId="0" fontId="7" fillId="0" borderId="2" xfId="0" applyFont="1" applyBorder="1"/>
    <xf numFmtId="0" fontId="3" fillId="12" borderId="3" xfId="0" applyFont="1" applyFill="1" applyBorder="1" applyAlignment="1">
      <alignment horizontal="center" vertical="center"/>
    </xf>
    <xf numFmtId="0" fontId="21" fillId="7" borderId="28" xfId="0" applyFont="1" applyFill="1" applyBorder="1" applyAlignment="1">
      <alignment horizontal="center"/>
    </xf>
    <xf numFmtId="0" fontId="26" fillId="4" borderId="29" xfId="0" applyFont="1" applyFill="1" applyBorder="1" applyAlignment="1">
      <alignment horizontal="center" vertical="center"/>
    </xf>
    <xf numFmtId="0" fontId="7" fillId="0" borderId="29" xfId="0" applyFont="1" applyBorder="1"/>
    <xf numFmtId="0" fontId="25" fillId="7" borderId="28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26" fillId="4" borderId="4" xfId="0" applyFont="1" applyFill="1" applyBorder="1" applyAlignment="1">
      <alignment horizontal="center" vertical="center"/>
    </xf>
    <xf numFmtId="0" fontId="7" fillId="0" borderId="20" xfId="0" applyFont="1" applyBorder="1"/>
    <xf numFmtId="0" fontId="26" fillId="14" borderId="3" xfId="0" applyFont="1" applyFill="1" applyBorder="1" applyAlignment="1">
      <alignment horizontal="center" vertical="center"/>
    </xf>
    <xf numFmtId="0" fontId="29" fillId="0" borderId="24" xfId="0" applyFont="1" applyBorder="1"/>
    <xf numFmtId="0" fontId="29" fillId="0" borderId="2" xfId="0" applyFont="1" applyBorder="1"/>
    <xf numFmtId="0" fontId="26" fillId="14" borderId="29" xfId="0" applyFont="1" applyFill="1" applyBorder="1" applyAlignment="1">
      <alignment horizontal="center" vertical="center"/>
    </xf>
    <xf numFmtId="0" fontId="8" fillId="13" borderId="28" xfId="0" applyFont="1" applyFill="1" applyBorder="1" applyAlignment="1">
      <alignment horizontal="center"/>
    </xf>
    <xf numFmtId="0" fontId="0" fillId="21" borderId="29" xfId="0" applyFill="1" applyBorder="1" applyAlignment="1">
      <alignment horizontal="center"/>
    </xf>
    <xf numFmtId="0" fontId="0" fillId="29" borderId="29" xfId="0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/>
    </xf>
    <xf numFmtId="0" fontId="10" fillId="16" borderId="28" xfId="0" applyFont="1" applyFill="1" applyBorder="1" applyAlignment="1">
      <alignment horizontal="center" vertical="center"/>
    </xf>
    <xf numFmtId="9" fontId="3" fillId="12" borderId="3" xfId="1" applyFont="1" applyFill="1" applyBorder="1" applyAlignment="1">
      <alignment horizontal="center" vertical="center"/>
    </xf>
    <xf numFmtId="9" fontId="7" fillId="0" borderId="2" xfId="1" applyFont="1" applyBorder="1"/>
    <xf numFmtId="164" fontId="3" fillId="12" borderId="3" xfId="1" applyNumberFormat="1" applyFont="1" applyFill="1" applyBorder="1" applyAlignment="1">
      <alignment horizontal="center" vertical="center"/>
    </xf>
    <xf numFmtId="164" fontId="7" fillId="0" borderId="2" xfId="1" applyNumberFormat="1" applyFont="1" applyBorder="1"/>
    <xf numFmtId="10" fontId="3" fillId="12" borderId="3" xfId="1" applyNumberFormat="1" applyFont="1" applyFill="1" applyBorder="1" applyAlignment="1">
      <alignment horizontal="center" vertical="center"/>
    </xf>
    <xf numFmtId="10" fontId="7" fillId="0" borderId="2" xfId="1" applyNumberFormat="1" applyFont="1" applyBorder="1"/>
    <xf numFmtId="0" fontId="3" fillId="1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none"/>
      </font>
      <numFmt numFmtId="0" formatCode="General"/>
      <fill>
        <patternFill patternType="solid">
          <fgColor rgb="FFD9E2F3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none"/>
      </font>
      <numFmt numFmtId="0" formatCode="General"/>
      <fill>
        <patternFill patternType="solid">
          <fgColor rgb="FFD9E2F3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EJERCICIO 2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colors>
    <mruColors>
      <color rgb="FFCC66FF"/>
      <color rgb="FFCC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44</xdr:row>
      <xdr:rowOff>190500</xdr:rowOff>
    </xdr:from>
    <xdr:ext cx="8582025" cy="11334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553450" cy="13430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2</xdr:row>
      <xdr:rowOff>161925</xdr:rowOff>
    </xdr:from>
    <xdr:to>
      <xdr:col>6</xdr:col>
      <xdr:colOff>666751</xdr:colOff>
      <xdr:row>10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A166C3-D501-41FC-9D9D-DC560F8F678E}"/>
            </a:ext>
          </a:extLst>
        </xdr:cNvPr>
        <xdr:cNvSpPr txBox="1"/>
      </xdr:nvSpPr>
      <xdr:spPr>
        <a:xfrm>
          <a:off x="180976" y="533400"/>
          <a:ext cx="7181850" cy="13811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La Universidad Nacional Abierta y a Distancia (UNAD) está preocupada por la variación de los indicadores académicos en los últimos 9 años en las distintas regiones y ciudades de Colombia. Se han identificado diferencias significativas en las tasas de matriculación, deserción, aprobación, reprobación y repitencia en las distintas regiones del país, lo que puede estar relacionado con factores socioeconómicos y geográficos.</a:t>
          </a:r>
        </a:p>
        <a:p>
          <a:r>
            <a:rPr lang="es-419" sz="110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El equipo directivo de la UNAD necesita identificar las variables que más influyen en la deserción estudiantil y proponer estrategias para mejorar los índices de aprobación y reducir la repitencia y la deserción en las regiones más afectadas.</a:t>
          </a:r>
        </a:p>
        <a:p>
          <a:endParaRPr lang="es-419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615043</xdr:colOff>
      <xdr:row>0</xdr:row>
      <xdr:rowOff>1</xdr:rowOff>
    </xdr:from>
    <xdr:ext cx="2197099" cy="907142"/>
    <xdr:pic>
      <xdr:nvPicPr>
        <xdr:cNvPr id="74" name="image3.png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04239" y="1"/>
          <a:ext cx="2197099" cy="907142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125639</xdr:colOff>
      <xdr:row>91</xdr:row>
      <xdr:rowOff>101146</xdr:rowOff>
    </xdr:from>
    <xdr:ext cx="2419350" cy="745632"/>
    <xdr:grpSp>
      <xdr:nvGrpSpPr>
        <xdr:cNvPr id="2" name="Shape 2">
          <a:extLst>
            <a:ext uri="{FF2B5EF4-FFF2-40B4-BE49-F238E27FC236}">
              <a16:creationId xmlns:a16="http://schemas.microsoft.com/office/drawing/2014/main" id="{FDE651F3-57FE-427C-BE32-D7E573BC4B10}"/>
            </a:ext>
          </a:extLst>
        </xdr:cNvPr>
        <xdr:cNvGrpSpPr/>
      </xdr:nvGrpSpPr>
      <xdr:grpSpPr>
        <a:xfrm>
          <a:off x="6568622" y="18538825"/>
          <a:ext cx="2419350" cy="745632"/>
          <a:chOff x="4136325" y="3594263"/>
          <a:chExt cx="2419350" cy="745632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490CB17-F66F-736E-3485-E94344C276AA}"/>
              </a:ext>
            </a:extLst>
          </xdr:cNvPr>
          <xdr:cNvGrpSpPr/>
        </xdr:nvGrpSpPr>
        <xdr:grpSpPr>
          <a:xfrm>
            <a:off x="4136325" y="3594263"/>
            <a:ext cx="2419350" cy="745632"/>
            <a:chOff x="4136325" y="3594263"/>
            <a:chExt cx="2419350" cy="74563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6B7112F9-FF78-CCBC-0CD4-1080025E9798}"/>
                </a:ext>
              </a:extLst>
            </xdr:cNvPr>
            <xdr:cNvSpPr/>
          </xdr:nvSpPr>
          <xdr:spPr>
            <a:xfrm>
              <a:off x="4136325" y="3594263"/>
              <a:ext cx="2419350" cy="371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25AC7252-5200-EF0B-3056-3DC149C645EB}"/>
                </a:ext>
              </a:extLst>
            </xdr:cNvPr>
            <xdr:cNvGrpSpPr/>
          </xdr:nvGrpSpPr>
          <xdr:grpSpPr>
            <a:xfrm>
              <a:off x="4136325" y="3594263"/>
              <a:ext cx="2419350" cy="745632"/>
              <a:chOff x="4136325" y="3594263"/>
              <a:chExt cx="2419350" cy="745632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4B68B3AB-3A0D-84CC-30C3-CEE47D2ECAB0}"/>
                  </a:ext>
                </a:extLst>
              </xdr:cNvPr>
              <xdr:cNvSpPr/>
            </xdr:nvSpPr>
            <xdr:spPr>
              <a:xfrm>
                <a:off x="4136325" y="3594263"/>
                <a:ext cx="2419350" cy="371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EB4C2F4E-E016-C6F3-3412-AF4F79F51792}"/>
                  </a:ext>
                </a:extLst>
              </xdr:cNvPr>
              <xdr:cNvGrpSpPr/>
            </xdr:nvGrpSpPr>
            <xdr:grpSpPr>
              <a:xfrm>
                <a:off x="4136325" y="3594264"/>
                <a:ext cx="2419350" cy="745631"/>
                <a:chOff x="4141088" y="3599025"/>
                <a:chExt cx="2409825" cy="726512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4F8DA36E-3D95-2E54-90D4-0ED6BFAABF28}"/>
                    </a:ext>
                  </a:extLst>
                </xdr:cNvPr>
                <xdr:cNvSpPr/>
              </xdr:nvSpPr>
              <xdr:spPr>
                <a:xfrm>
                  <a:off x="4141088" y="3599025"/>
                  <a:ext cx="2409825" cy="3619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9" name="Shape 9">
                  <a:extLst>
                    <a:ext uri="{FF2B5EF4-FFF2-40B4-BE49-F238E27FC236}">
                      <a16:creationId xmlns:a16="http://schemas.microsoft.com/office/drawing/2014/main" id="{C20F7F6A-16A9-38E3-EEB4-E1E39466DDD1}"/>
                    </a:ext>
                  </a:extLst>
                </xdr:cNvPr>
                <xdr:cNvCxnSpPr>
                  <a:stCxn id="24" idx="1"/>
                </xdr:cNvCxnSpPr>
              </xdr:nvCxnSpPr>
              <xdr:spPr>
                <a:xfrm flipV="1">
                  <a:off x="4171559" y="3599907"/>
                  <a:ext cx="2317911" cy="72563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85725</xdr:colOff>
      <xdr:row>93</xdr:row>
      <xdr:rowOff>95250</xdr:rowOff>
    </xdr:from>
    <xdr:ext cx="2390775" cy="381000"/>
    <xdr:grpSp>
      <xdr:nvGrpSpPr>
        <xdr:cNvPr id="10" name="Shape 2">
          <a:extLst>
            <a:ext uri="{FF2B5EF4-FFF2-40B4-BE49-F238E27FC236}">
              <a16:creationId xmlns:a16="http://schemas.microsoft.com/office/drawing/2014/main" id="{C0C799C9-E023-414C-BCBF-C00CD960DD5D}"/>
            </a:ext>
          </a:extLst>
        </xdr:cNvPr>
        <xdr:cNvGrpSpPr/>
      </xdr:nvGrpSpPr>
      <xdr:grpSpPr>
        <a:xfrm>
          <a:off x="6528708" y="18927536"/>
          <a:ext cx="2390775" cy="381000"/>
          <a:chOff x="4150613" y="3589500"/>
          <a:chExt cx="2390775" cy="381000"/>
        </a:xfrm>
      </xdr:grpSpPr>
      <xdr:grpSp>
        <xdr:nvGrpSpPr>
          <xdr:cNvPr id="11" name="Shape 22">
            <a:extLst>
              <a:ext uri="{FF2B5EF4-FFF2-40B4-BE49-F238E27FC236}">
                <a16:creationId xmlns:a16="http://schemas.microsoft.com/office/drawing/2014/main" id="{F44B002A-FFB3-DACB-B321-2B8626F601BD}"/>
              </a:ext>
            </a:extLst>
          </xdr:cNvPr>
          <xdr:cNvGrpSpPr/>
        </xdr:nvGrpSpPr>
        <xdr:grpSpPr>
          <a:xfrm>
            <a:off x="4150613" y="3589500"/>
            <a:ext cx="2390775" cy="381000"/>
            <a:chOff x="4150613" y="3589500"/>
            <a:chExt cx="2390775" cy="381000"/>
          </a:xfrm>
        </xdr:grpSpPr>
        <xdr:sp macro="" textlink="">
          <xdr:nvSpPr>
            <xdr:cNvPr id="12" name="Shape 4">
              <a:extLst>
                <a:ext uri="{FF2B5EF4-FFF2-40B4-BE49-F238E27FC236}">
                  <a16:creationId xmlns:a16="http://schemas.microsoft.com/office/drawing/2014/main" id="{5E3A51FB-9ED2-67A8-8584-83F56D27A49D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" name="Shape 23">
              <a:extLst>
                <a:ext uri="{FF2B5EF4-FFF2-40B4-BE49-F238E27FC236}">
                  <a16:creationId xmlns:a16="http://schemas.microsoft.com/office/drawing/2014/main" id="{B23A2580-A840-3F3A-4295-FAFC97852C14}"/>
                </a:ext>
              </a:extLst>
            </xdr:cNvPr>
            <xdr:cNvGrpSpPr/>
          </xdr:nvGrpSpPr>
          <xdr:grpSpPr>
            <a:xfrm>
              <a:off x="4150613" y="3589500"/>
              <a:ext cx="2390775" cy="381000"/>
              <a:chOff x="4150613" y="3589500"/>
              <a:chExt cx="2390775" cy="381000"/>
            </a:xfrm>
          </xdr:grpSpPr>
          <xdr:sp macro="" textlink="">
            <xdr:nvSpPr>
              <xdr:cNvPr id="14" name="Shape 24">
                <a:extLst>
                  <a:ext uri="{FF2B5EF4-FFF2-40B4-BE49-F238E27FC236}">
                    <a16:creationId xmlns:a16="http://schemas.microsoft.com/office/drawing/2014/main" id="{B7F14A11-9383-5B9D-FA08-827984547827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" name="Shape 25">
                <a:extLst>
                  <a:ext uri="{FF2B5EF4-FFF2-40B4-BE49-F238E27FC236}">
                    <a16:creationId xmlns:a16="http://schemas.microsoft.com/office/drawing/2014/main" id="{616513AB-F488-B3E5-EE52-9199141EBD18}"/>
                  </a:ext>
                </a:extLst>
              </xdr:cNvPr>
              <xdr:cNvGrpSpPr/>
            </xdr:nvGrpSpPr>
            <xdr:grpSpPr>
              <a:xfrm>
                <a:off x="4150613" y="3589500"/>
                <a:ext cx="2390775" cy="381000"/>
                <a:chOff x="4150613" y="3594263"/>
                <a:chExt cx="2390775" cy="371475"/>
              </a:xfrm>
            </xdr:grpSpPr>
            <xdr:sp macro="" textlink="">
              <xdr:nvSpPr>
                <xdr:cNvPr id="16" name="Shape 26">
                  <a:extLst>
                    <a:ext uri="{FF2B5EF4-FFF2-40B4-BE49-F238E27FC236}">
                      <a16:creationId xmlns:a16="http://schemas.microsoft.com/office/drawing/2014/main" id="{8DFBFDAE-AE52-AE4A-07F8-18D6D677FF03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17" name="Shape 27">
                  <a:extLst>
                    <a:ext uri="{FF2B5EF4-FFF2-40B4-BE49-F238E27FC236}">
                      <a16:creationId xmlns:a16="http://schemas.microsoft.com/office/drawing/2014/main" id="{DB922265-BE44-5DF7-4D12-14B41D31E424}"/>
                    </a:ext>
                  </a:extLst>
                </xdr:cNvPr>
                <xdr:cNvCxnSpPr>
                  <a:stCxn id="24" idx="1"/>
                </xdr:cNvCxnSpPr>
              </xdr:nvCxnSpPr>
              <xdr:spPr>
                <a:xfrm>
                  <a:off x="4221118" y="3942262"/>
                  <a:ext cx="2320270" cy="2347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120751</xdr:colOff>
      <xdr:row>91</xdr:row>
      <xdr:rowOff>98154</xdr:rowOff>
    </xdr:from>
    <xdr:ext cx="4321980" cy="781050"/>
    <xdr:grpSp>
      <xdr:nvGrpSpPr>
        <xdr:cNvPr id="18" name="Shape 2">
          <a:extLst>
            <a:ext uri="{FF2B5EF4-FFF2-40B4-BE49-F238E27FC236}">
              <a16:creationId xmlns:a16="http://schemas.microsoft.com/office/drawing/2014/main" id="{67C32696-A760-4C9B-8C85-8C81E254562B}"/>
            </a:ext>
          </a:extLst>
        </xdr:cNvPr>
        <xdr:cNvGrpSpPr/>
      </xdr:nvGrpSpPr>
      <xdr:grpSpPr>
        <a:xfrm>
          <a:off x="6563734" y="18535833"/>
          <a:ext cx="4321980" cy="781050"/>
          <a:chOff x="4147574" y="3589755"/>
          <a:chExt cx="2393835" cy="381000"/>
        </a:xfrm>
      </xdr:grpSpPr>
      <xdr:grpSp>
        <xdr:nvGrpSpPr>
          <xdr:cNvPr id="19" name="Shape 40">
            <a:extLst>
              <a:ext uri="{FF2B5EF4-FFF2-40B4-BE49-F238E27FC236}">
                <a16:creationId xmlns:a16="http://schemas.microsoft.com/office/drawing/2014/main" id="{AA1527BB-8E4A-8009-DC19-DF1AA9A89B5A}"/>
              </a:ext>
            </a:extLst>
          </xdr:cNvPr>
          <xdr:cNvGrpSpPr/>
        </xdr:nvGrpSpPr>
        <xdr:grpSpPr>
          <a:xfrm rot="-573794">
            <a:off x="4147574" y="3589755"/>
            <a:ext cx="2393835" cy="381000"/>
            <a:chOff x="4147553" y="3589500"/>
            <a:chExt cx="2393835" cy="381000"/>
          </a:xfrm>
        </xdr:grpSpPr>
        <xdr:sp macro="" textlink="">
          <xdr:nvSpPr>
            <xdr:cNvPr id="20" name="Shape 4">
              <a:extLst>
                <a:ext uri="{FF2B5EF4-FFF2-40B4-BE49-F238E27FC236}">
                  <a16:creationId xmlns:a16="http://schemas.microsoft.com/office/drawing/2014/main" id="{1CABE92B-B03D-2928-45CF-C97D45A3AEC4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" name="Shape 41">
              <a:extLst>
                <a:ext uri="{FF2B5EF4-FFF2-40B4-BE49-F238E27FC236}">
                  <a16:creationId xmlns:a16="http://schemas.microsoft.com/office/drawing/2014/main" id="{3048DC8B-1CD7-5C65-A5BC-33C30A7A38D0}"/>
                </a:ext>
              </a:extLst>
            </xdr:cNvPr>
            <xdr:cNvGrpSpPr/>
          </xdr:nvGrpSpPr>
          <xdr:grpSpPr>
            <a:xfrm>
              <a:off x="4147553" y="3589500"/>
              <a:ext cx="2393835" cy="381000"/>
              <a:chOff x="4147553" y="3589500"/>
              <a:chExt cx="2393835" cy="381000"/>
            </a:xfrm>
          </xdr:grpSpPr>
          <xdr:sp macro="" textlink="">
            <xdr:nvSpPr>
              <xdr:cNvPr id="22" name="Shape 42">
                <a:extLst>
                  <a:ext uri="{FF2B5EF4-FFF2-40B4-BE49-F238E27FC236}">
                    <a16:creationId xmlns:a16="http://schemas.microsoft.com/office/drawing/2014/main" id="{5E8F34E7-CDE7-1309-3FC8-AC58308FAFF6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3" name="Shape 43">
                <a:extLst>
                  <a:ext uri="{FF2B5EF4-FFF2-40B4-BE49-F238E27FC236}">
                    <a16:creationId xmlns:a16="http://schemas.microsoft.com/office/drawing/2014/main" id="{C14F5686-8E35-5D3A-3E63-22226B1622FB}"/>
                  </a:ext>
                </a:extLst>
              </xdr:cNvPr>
              <xdr:cNvGrpSpPr/>
            </xdr:nvGrpSpPr>
            <xdr:grpSpPr>
              <a:xfrm>
                <a:off x="4147553" y="3589500"/>
                <a:ext cx="2393835" cy="381000"/>
                <a:chOff x="4147553" y="3594263"/>
                <a:chExt cx="2393835" cy="371475"/>
              </a:xfrm>
            </xdr:grpSpPr>
            <xdr:sp macro="" textlink="">
              <xdr:nvSpPr>
                <xdr:cNvPr id="24" name="Shape 44">
                  <a:extLst>
                    <a:ext uri="{FF2B5EF4-FFF2-40B4-BE49-F238E27FC236}">
                      <a16:creationId xmlns:a16="http://schemas.microsoft.com/office/drawing/2014/main" id="{BAFAE7B8-4EE9-F642-3FDA-E765EB4C44BA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25" name="Shape 45">
                  <a:extLst>
                    <a:ext uri="{FF2B5EF4-FFF2-40B4-BE49-F238E27FC236}">
                      <a16:creationId xmlns:a16="http://schemas.microsoft.com/office/drawing/2014/main" id="{E3B7B51A-580A-0124-CBDA-D04906A1F2BC}"/>
                    </a:ext>
                  </a:extLst>
                </xdr:cNvPr>
                <xdr:cNvCxnSpPr>
                  <a:stCxn id="24" idx="1"/>
                </xdr:cNvCxnSpPr>
              </xdr:nvCxnSpPr>
              <xdr:spPr>
                <a:xfrm rot="573794" flipV="1">
                  <a:off x="4147553" y="3797605"/>
                  <a:ext cx="2349453" cy="76861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twoCellAnchor>
    <xdr:from>
      <xdr:col>6</xdr:col>
      <xdr:colOff>129298</xdr:colOff>
      <xdr:row>94</xdr:row>
      <xdr:rowOff>126022</xdr:rowOff>
    </xdr:from>
    <xdr:to>
      <xdr:col>8</xdr:col>
      <xdr:colOff>56697</xdr:colOff>
      <xdr:row>97</xdr:row>
      <xdr:rowOff>90714</xdr:rowOff>
    </xdr:to>
    <xdr:cxnSp macro="">
      <xdr:nvCxnSpPr>
        <xdr:cNvPr id="26" name="Shape 27">
          <a:extLst>
            <a:ext uri="{FF2B5EF4-FFF2-40B4-BE49-F238E27FC236}">
              <a16:creationId xmlns:a16="http://schemas.microsoft.com/office/drawing/2014/main" id="{9E38256C-A058-4589-B7AA-A03ACB634B22}"/>
            </a:ext>
          </a:extLst>
        </xdr:cNvPr>
        <xdr:cNvCxnSpPr/>
      </xdr:nvCxnSpPr>
      <xdr:spPr>
        <a:xfrm>
          <a:off x="6215773" y="19385572"/>
          <a:ext cx="2346749" cy="536192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6</xdr:col>
      <xdr:colOff>22679</xdr:colOff>
      <xdr:row>95</xdr:row>
      <xdr:rowOff>0</xdr:rowOff>
    </xdr:from>
    <xdr:to>
      <xdr:col>8</xdr:col>
      <xdr:colOff>102053</xdr:colOff>
      <xdr:row>99</xdr:row>
      <xdr:rowOff>124732</xdr:rowOff>
    </xdr:to>
    <xdr:cxnSp macro="">
      <xdr:nvCxnSpPr>
        <xdr:cNvPr id="27" name="Shape 27">
          <a:extLst>
            <a:ext uri="{FF2B5EF4-FFF2-40B4-BE49-F238E27FC236}">
              <a16:creationId xmlns:a16="http://schemas.microsoft.com/office/drawing/2014/main" id="{FE534813-8E26-4590-8E68-77EB171919BA}"/>
            </a:ext>
          </a:extLst>
        </xdr:cNvPr>
        <xdr:cNvCxnSpPr/>
      </xdr:nvCxnSpPr>
      <xdr:spPr>
        <a:xfrm>
          <a:off x="6109154" y="19450050"/>
          <a:ext cx="2498724" cy="905782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oneCellAnchor>
    <xdr:from>
      <xdr:col>6</xdr:col>
      <xdr:colOff>125639</xdr:colOff>
      <xdr:row>104</xdr:row>
      <xdr:rowOff>101146</xdr:rowOff>
    </xdr:from>
    <xdr:ext cx="2419350" cy="565568"/>
    <xdr:grpSp>
      <xdr:nvGrpSpPr>
        <xdr:cNvPr id="28" name="Shape 2">
          <a:extLst>
            <a:ext uri="{FF2B5EF4-FFF2-40B4-BE49-F238E27FC236}">
              <a16:creationId xmlns:a16="http://schemas.microsoft.com/office/drawing/2014/main" id="{3B88425E-6E4F-4F73-9DE7-0FA995C27567}"/>
            </a:ext>
          </a:extLst>
        </xdr:cNvPr>
        <xdr:cNvGrpSpPr/>
      </xdr:nvGrpSpPr>
      <xdr:grpSpPr>
        <a:xfrm>
          <a:off x="6568622" y="21083360"/>
          <a:ext cx="2419350" cy="565568"/>
          <a:chOff x="4136325" y="3594263"/>
          <a:chExt cx="2419350" cy="565568"/>
        </a:xfrm>
      </xdr:grpSpPr>
      <xdr:grpSp>
        <xdr:nvGrpSpPr>
          <xdr:cNvPr id="29" name="Shape 3">
            <a:extLst>
              <a:ext uri="{FF2B5EF4-FFF2-40B4-BE49-F238E27FC236}">
                <a16:creationId xmlns:a16="http://schemas.microsoft.com/office/drawing/2014/main" id="{AF254149-DBC4-8A54-3D62-87FE12A0C122}"/>
              </a:ext>
            </a:extLst>
          </xdr:cNvPr>
          <xdr:cNvGrpSpPr/>
        </xdr:nvGrpSpPr>
        <xdr:grpSpPr>
          <a:xfrm>
            <a:off x="4136325" y="3594263"/>
            <a:ext cx="2419350" cy="565568"/>
            <a:chOff x="4136325" y="3594263"/>
            <a:chExt cx="2419350" cy="565568"/>
          </a:xfrm>
        </xdr:grpSpPr>
        <xdr:sp macro="" textlink="">
          <xdr:nvSpPr>
            <xdr:cNvPr id="30" name="Shape 4">
              <a:extLst>
                <a:ext uri="{FF2B5EF4-FFF2-40B4-BE49-F238E27FC236}">
                  <a16:creationId xmlns:a16="http://schemas.microsoft.com/office/drawing/2014/main" id="{45EE96A4-4A2D-85D5-0E6B-A6A88F403B94}"/>
                </a:ext>
              </a:extLst>
            </xdr:cNvPr>
            <xdr:cNvSpPr/>
          </xdr:nvSpPr>
          <xdr:spPr>
            <a:xfrm>
              <a:off x="4136325" y="3594263"/>
              <a:ext cx="2419350" cy="371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" name="Shape 5">
              <a:extLst>
                <a:ext uri="{FF2B5EF4-FFF2-40B4-BE49-F238E27FC236}">
                  <a16:creationId xmlns:a16="http://schemas.microsoft.com/office/drawing/2014/main" id="{C87E01B8-5F35-F1E9-54B2-44F8A0F23604}"/>
                </a:ext>
              </a:extLst>
            </xdr:cNvPr>
            <xdr:cNvGrpSpPr/>
          </xdr:nvGrpSpPr>
          <xdr:grpSpPr>
            <a:xfrm>
              <a:off x="4136325" y="3594263"/>
              <a:ext cx="2419350" cy="565568"/>
              <a:chOff x="4136325" y="3594263"/>
              <a:chExt cx="2419350" cy="565568"/>
            </a:xfrm>
          </xdr:grpSpPr>
          <xdr:sp macro="" textlink="">
            <xdr:nvSpPr>
              <xdr:cNvPr id="32" name="Shape 6">
                <a:extLst>
                  <a:ext uri="{FF2B5EF4-FFF2-40B4-BE49-F238E27FC236}">
                    <a16:creationId xmlns:a16="http://schemas.microsoft.com/office/drawing/2014/main" id="{51D516C1-ACD3-4FA5-01BE-A484304F7EE5}"/>
                  </a:ext>
                </a:extLst>
              </xdr:cNvPr>
              <xdr:cNvSpPr/>
            </xdr:nvSpPr>
            <xdr:spPr>
              <a:xfrm>
                <a:off x="4136325" y="3594263"/>
                <a:ext cx="2419350" cy="371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3" name="Shape 7">
                <a:extLst>
                  <a:ext uri="{FF2B5EF4-FFF2-40B4-BE49-F238E27FC236}">
                    <a16:creationId xmlns:a16="http://schemas.microsoft.com/office/drawing/2014/main" id="{E5F384E5-0A2E-7FCE-34DA-48DB6E188834}"/>
                  </a:ext>
                </a:extLst>
              </xdr:cNvPr>
              <xdr:cNvGrpSpPr/>
            </xdr:nvGrpSpPr>
            <xdr:grpSpPr>
              <a:xfrm>
                <a:off x="4136325" y="3594265"/>
                <a:ext cx="2419350" cy="565566"/>
                <a:chOff x="4141088" y="3599025"/>
                <a:chExt cx="2409825" cy="551064"/>
              </a:xfrm>
            </xdr:grpSpPr>
            <xdr:sp macro="" textlink="">
              <xdr:nvSpPr>
                <xdr:cNvPr id="34" name="Shape 8">
                  <a:extLst>
                    <a:ext uri="{FF2B5EF4-FFF2-40B4-BE49-F238E27FC236}">
                      <a16:creationId xmlns:a16="http://schemas.microsoft.com/office/drawing/2014/main" id="{FA78F5F4-CE41-FB32-0C97-29E456A3DB67}"/>
                    </a:ext>
                  </a:extLst>
                </xdr:cNvPr>
                <xdr:cNvSpPr/>
              </xdr:nvSpPr>
              <xdr:spPr>
                <a:xfrm>
                  <a:off x="4141088" y="3599025"/>
                  <a:ext cx="2409825" cy="3619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35" name="Shape 9">
                  <a:extLst>
                    <a:ext uri="{FF2B5EF4-FFF2-40B4-BE49-F238E27FC236}">
                      <a16:creationId xmlns:a16="http://schemas.microsoft.com/office/drawing/2014/main" id="{543201E2-C33D-7A8F-6948-E76520F13CA7}"/>
                    </a:ext>
                  </a:extLst>
                </xdr:cNvPr>
                <xdr:cNvCxnSpPr>
                  <a:stCxn id="50" idx="1"/>
                </xdr:cNvCxnSpPr>
              </xdr:nvCxnSpPr>
              <xdr:spPr>
                <a:xfrm flipV="1">
                  <a:off x="4167321" y="3599907"/>
                  <a:ext cx="2322149" cy="55018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85725</xdr:colOff>
      <xdr:row>106</xdr:row>
      <xdr:rowOff>95250</xdr:rowOff>
    </xdr:from>
    <xdr:ext cx="2390775" cy="381000"/>
    <xdr:grpSp>
      <xdr:nvGrpSpPr>
        <xdr:cNvPr id="36" name="Shape 2">
          <a:extLst>
            <a:ext uri="{FF2B5EF4-FFF2-40B4-BE49-F238E27FC236}">
              <a16:creationId xmlns:a16="http://schemas.microsoft.com/office/drawing/2014/main" id="{1A829E6A-210B-4A28-98B9-994646F8E631}"/>
            </a:ext>
          </a:extLst>
        </xdr:cNvPr>
        <xdr:cNvGrpSpPr/>
      </xdr:nvGrpSpPr>
      <xdr:grpSpPr>
        <a:xfrm>
          <a:off x="6528708" y="21472071"/>
          <a:ext cx="2390775" cy="381000"/>
          <a:chOff x="4150613" y="3589500"/>
          <a:chExt cx="2390775" cy="381000"/>
        </a:xfrm>
      </xdr:grpSpPr>
      <xdr:grpSp>
        <xdr:nvGrpSpPr>
          <xdr:cNvPr id="37" name="Shape 22">
            <a:extLst>
              <a:ext uri="{FF2B5EF4-FFF2-40B4-BE49-F238E27FC236}">
                <a16:creationId xmlns:a16="http://schemas.microsoft.com/office/drawing/2014/main" id="{9B9BCAD6-85D1-6AB6-8600-19D0DD90E367}"/>
              </a:ext>
            </a:extLst>
          </xdr:cNvPr>
          <xdr:cNvGrpSpPr/>
        </xdr:nvGrpSpPr>
        <xdr:grpSpPr>
          <a:xfrm>
            <a:off x="4150613" y="3589500"/>
            <a:ext cx="2390775" cy="381000"/>
            <a:chOff x="4150613" y="3589500"/>
            <a:chExt cx="2390775" cy="38100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:a16="http://schemas.microsoft.com/office/drawing/2014/main" id="{C3305E9F-2686-D996-E29C-6B329630C6E2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" name="Shape 23">
              <a:extLst>
                <a:ext uri="{FF2B5EF4-FFF2-40B4-BE49-F238E27FC236}">
                  <a16:creationId xmlns:a16="http://schemas.microsoft.com/office/drawing/2014/main" id="{0249FE22-8D09-DE21-2B65-47D03E6FB5F4}"/>
                </a:ext>
              </a:extLst>
            </xdr:cNvPr>
            <xdr:cNvGrpSpPr/>
          </xdr:nvGrpSpPr>
          <xdr:grpSpPr>
            <a:xfrm>
              <a:off x="4150613" y="3589500"/>
              <a:ext cx="2390775" cy="381000"/>
              <a:chOff x="4150613" y="3589500"/>
              <a:chExt cx="2390775" cy="381000"/>
            </a:xfrm>
          </xdr:grpSpPr>
          <xdr:sp macro="" textlink="">
            <xdr:nvSpPr>
              <xdr:cNvPr id="40" name="Shape 24">
                <a:extLst>
                  <a:ext uri="{FF2B5EF4-FFF2-40B4-BE49-F238E27FC236}">
                    <a16:creationId xmlns:a16="http://schemas.microsoft.com/office/drawing/2014/main" id="{8E8934C7-556C-36E5-7EE4-BC3A19937730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1" name="Shape 25">
                <a:extLst>
                  <a:ext uri="{FF2B5EF4-FFF2-40B4-BE49-F238E27FC236}">
                    <a16:creationId xmlns:a16="http://schemas.microsoft.com/office/drawing/2014/main" id="{2A010BB0-C19F-A7C7-2B8D-7B9FBC5023D9}"/>
                  </a:ext>
                </a:extLst>
              </xdr:cNvPr>
              <xdr:cNvGrpSpPr/>
            </xdr:nvGrpSpPr>
            <xdr:grpSpPr>
              <a:xfrm>
                <a:off x="4150613" y="3589500"/>
                <a:ext cx="2390775" cy="381000"/>
                <a:chOff x="4150613" y="3594263"/>
                <a:chExt cx="2390775" cy="371475"/>
              </a:xfrm>
            </xdr:grpSpPr>
            <xdr:sp macro="" textlink="">
              <xdr:nvSpPr>
                <xdr:cNvPr id="42" name="Shape 26">
                  <a:extLst>
                    <a:ext uri="{FF2B5EF4-FFF2-40B4-BE49-F238E27FC236}">
                      <a16:creationId xmlns:a16="http://schemas.microsoft.com/office/drawing/2014/main" id="{DECC85F6-F8B5-9FCC-BAF2-51577C91D91D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43" name="Shape 27">
                  <a:extLst>
                    <a:ext uri="{FF2B5EF4-FFF2-40B4-BE49-F238E27FC236}">
                      <a16:creationId xmlns:a16="http://schemas.microsoft.com/office/drawing/2014/main" id="{9B470A67-4E73-5CF5-50F5-CDF2B00362E3}"/>
                    </a:ext>
                  </a:extLst>
                </xdr:cNvPr>
                <xdr:cNvCxnSpPr>
                  <a:stCxn id="50" idx="1"/>
                </xdr:cNvCxnSpPr>
              </xdr:nvCxnSpPr>
              <xdr:spPr>
                <a:xfrm>
                  <a:off x="4205525" y="3779047"/>
                  <a:ext cx="2335863" cy="186691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120751</xdr:colOff>
      <xdr:row>104</xdr:row>
      <xdr:rowOff>98154</xdr:rowOff>
    </xdr:from>
    <xdr:ext cx="2422447" cy="781050"/>
    <xdr:grpSp>
      <xdr:nvGrpSpPr>
        <xdr:cNvPr id="44" name="Shape 2">
          <a:extLst>
            <a:ext uri="{FF2B5EF4-FFF2-40B4-BE49-F238E27FC236}">
              <a16:creationId xmlns:a16="http://schemas.microsoft.com/office/drawing/2014/main" id="{1CA92904-3D15-4AB2-B2CC-98256FFCC21F}"/>
            </a:ext>
          </a:extLst>
        </xdr:cNvPr>
        <xdr:cNvGrpSpPr/>
      </xdr:nvGrpSpPr>
      <xdr:grpSpPr>
        <a:xfrm>
          <a:off x="6563734" y="21080368"/>
          <a:ext cx="2422447" cy="781050"/>
          <a:chOff x="4147574" y="3589755"/>
          <a:chExt cx="2393835" cy="381000"/>
        </a:xfrm>
      </xdr:grpSpPr>
      <xdr:grpSp>
        <xdr:nvGrpSpPr>
          <xdr:cNvPr id="45" name="Shape 40">
            <a:extLst>
              <a:ext uri="{FF2B5EF4-FFF2-40B4-BE49-F238E27FC236}">
                <a16:creationId xmlns:a16="http://schemas.microsoft.com/office/drawing/2014/main" id="{D39130FE-18A1-CB7A-DF25-AF503D65F0DC}"/>
              </a:ext>
            </a:extLst>
          </xdr:cNvPr>
          <xdr:cNvGrpSpPr/>
        </xdr:nvGrpSpPr>
        <xdr:grpSpPr>
          <a:xfrm rot="-573794">
            <a:off x="4147574" y="3589755"/>
            <a:ext cx="2393835" cy="381000"/>
            <a:chOff x="4147553" y="3589500"/>
            <a:chExt cx="2393835" cy="381000"/>
          </a:xfrm>
        </xdr:grpSpPr>
        <xdr:sp macro="" textlink="">
          <xdr:nvSpPr>
            <xdr:cNvPr id="46" name="Shape 4">
              <a:extLst>
                <a:ext uri="{FF2B5EF4-FFF2-40B4-BE49-F238E27FC236}">
                  <a16:creationId xmlns:a16="http://schemas.microsoft.com/office/drawing/2014/main" id="{527074E3-3EB9-65F0-E091-B3A2CFB2A08D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" name="Shape 41">
              <a:extLst>
                <a:ext uri="{FF2B5EF4-FFF2-40B4-BE49-F238E27FC236}">
                  <a16:creationId xmlns:a16="http://schemas.microsoft.com/office/drawing/2014/main" id="{58332407-ADD9-F15E-A615-014221B0F5CA}"/>
                </a:ext>
              </a:extLst>
            </xdr:cNvPr>
            <xdr:cNvGrpSpPr/>
          </xdr:nvGrpSpPr>
          <xdr:grpSpPr>
            <a:xfrm>
              <a:off x="4147553" y="3589500"/>
              <a:ext cx="2393835" cy="381000"/>
              <a:chOff x="4147553" y="3589500"/>
              <a:chExt cx="2393835" cy="381000"/>
            </a:xfrm>
          </xdr:grpSpPr>
          <xdr:sp macro="" textlink="">
            <xdr:nvSpPr>
              <xdr:cNvPr id="48" name="Shape 42">
                <a:extLst>
                  <a:ext uri="{FF2B5EF4-FFF2-40B4-BE49-F238E27FC236}">
                    <a16:creationId xmlns:a16="http://schemas.microsoft.com/office/drawing/2014/main" id="{A3941104-5A41-623B-5275-D51CE3C52945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9" name="Shape 43">
                <a:extLst>
                  <a:ext uri="{FF2B5EF4-FFF2-40B4-BE49-F238E27FC236}">
                    <a16:creationId xmlns:a16="http://schemas.microsoft.com/office/drawing/2014/main" id="{B86301A3-7CC9-76AB-28D1-ABDD57A1A120}"/>
                  </a:ext>
                </a:extLst>
              </xdr:cNvPr>
              <xdr:cNvGrpSpPr/>
            </xdr:nvGrpSpPr>
            <xdr:grpSpPr>
              <a:xfrm>
                <a:off x="4147553" y="3589500"/>
                <a:ext cx="2393835" cy="381000"/>
                <a:chOff x="4147553" y="3594263"/>
                <a:chExt cx="2393835" cy="371475"/>
              </a:xfrm>
            </xdr:grpSpPr>
            <xdr:sp macro="" textlink="">
              <xdr:nvSpPr>
                <xdr:cNvPr id="50" name="Shape 44">
                  <a:extLst>
                    <a:ext uri="{FF2B5EF4-FFF2-40B4-BE49-F238E27FC236}">
                      <a16:creationId xmlns:a16="http://schemas.microsoft.com/office/drawing/2014/main" id="{F74DAE12-9ECB-DB9F-8369-6899A4F96E3C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51" name="Shape 45">
                  <a:extLst>
                    <a:ext uri="{FF2B5EF4-FFF2-40B4-BE49-F238E27FC236}">
                      <a16:creationId xmlns:a16="http://schemas.microsoft.com/office/drawing/2014/main" id="{A4EC0907-A6FC-C9D8-1F7B-801013D37653}"/>
                    </a:ext>
                  </a:extLst>
                </xdr:cNvPr>
                <xdr:cNvCxnSpPr>
                  <a:stCxn id="50" idx="1"/>
                </xdr:cNvCxnSpPr>
              </xdr:nvCxnSpPr>
              <xdr:spPr>
                <a:xfrm rot="573794" flipV="1">
                  <a:off x="4147553" y="3797605"/>
                  <a:ext cx="2349453" cy="76861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twoCellAnchor>
    <xdr:from>
      <xdr:col>6</xdr:col>
      <xdr:colOff>129298</xdr:colOff>
      <xdr:row>107</xdr:row>
      <xdr:rowOff>126022</xdr:rowOff>
    </xdr:from>
    <xdr:to>
      <xdr:col>8</xdr:col>
      <xdr:colOff>56697</xdr:colOff>
      <xdr:row>110</xdr:row>
      <xdr:rowOff>90714</xdr:rowOff>
    </xdr:to>
    <xdr:cxnSp macro="">
      <xdr:nvCxnSpPr>
        <xdr:cNvPr id="52" name="Shape 27">
          <a:extLst>
            <a:ext uri="{FF2B5EF4-FFF2-40B4-BE49-F238E27FC236}">
              <a16:creationId xmlns:a16="http://schemas.microsoft.com/office/drawing/2014/main" id="{E606ED05-C704-4C0D-A1F0-DD3A38B54B79}"/>
            </a:ext>
          </a:extLst>
        </xdr:cNvPr>
        <xdr:cNvCxnSpPr/>
      </xdr:nvCxnSpPr>
      <xdr:spPr>
        <a:xfrm>
          <a:off x="6215773" y="21957322"/>
          <a:ext cx="2346749" cy="564767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6</xdr:col>
      <xdr:colOff>22679</xdr:colOff>
      <xdr:row>108</xdr:row>
      <xdr:rowOff>0</xdr:rowOff>
    </xdr:from>
    <xdr:to>
      <xdr:col>8</xdr:col>
      <xdr:colOff>102053</xdr:colOff>
      <xdr:row>112</xdr:row>
      <xdr:rowOff>124732</xdr:rowOff>
    </xdr:to>
    <xdr:cxnSp macro="">
      <xdr:nvCxnSpPr>
        <xdr:cNvPr id="53" name="Shape 27">
          <a:extLst>
            <a:ext uri="{FF2B5EF4-FFF2-40B4-BE49-F238E27FC236}">
              <a16:creationId xmlns:a16="http://schemas.microsoft.com/office/drawing/2014/main" id="{FB2058B3-E5F2-4B08-8212-F35CDFB061DC}"/>
            </a:ext>
          </a:extLst>
        </xdr:cNvPr>
        <xdr:cNvCxnSpPr/>
      </xdr:nvCxnSpPr>
      <xdr:spPr>
        <a:xfrm>
          <a:off x="6109154" y="22031325"/>
          <a:ext cx="2498724" cy="924832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oneCellAnchor>
    <xdr:from>
      <xdr:col>6</xdr:col>
      <xdr:colOff>125639</xdr:colOff>
      <xdr:row>117</xdr:row>
      <xdr:rowOff>101146</xdr:rowOff>
    </xdr:from>
    <xdr:ext cx="2419350" cy="565568"/>
    <xdr:grpSp>
      <xdr:nvGrpSpPr>
        <xdr:cNvPr id="54" name="Shape 2">
          <a:extLst>
            <a:ext uri="{FF2B5EF4-FFF2-40B4-BE49-F238E27FC236}">
              <a16:creationId xmlns:a16="http://schemas.microsoft.com/office/drawing/2014/main" id="{7C6D247A-6E6C-4E41-A4CA-E4DEA4C52AC7}"/>
            </a:ext>
          </a:extLst>
        </xdr:cNvPr>
        <xdr:cNvGrpSpPr/>
      </xdr:nvGrpSpPr>
      <xdr:grpSpPr>
        <a:xfrm>
          <a:off x="6568622" y="23648307"/>
          <a:ext cx="2419350" cy="565568"/>
          <a:chOff x="4136325" y="3594263"/>
          <a:chExt cx="2419350" cy="565568"/>
        </a:xfrm>
      </xdr:grpSpPr>
      <xdr:grpSp>
        <xdr:nvGrpSpPr>
          <xdr:cNvPr id="55" name="Shape 3">
            <a:extLst>
              <a:ext uri="{FF2B5EF4-FFF2-40B4-BE49-F238E27FC236}">
                <a16:creationId xmlns:a16="http://schemas.microsoft.com/office/drawing/2014/main" id="{588EF186-56AA-099B-6999-6598E573B57B}"/>
              </a:ext>
            </a:extLst>
          </xdr:cNvPr>
          <xdr:cNvGrpSpPr/>
        </xdr:nvGrpSpPr>
        <xdr:grpSpPr>
          <a:xfrm>
            <a:off x="4136325" y="3594263"/>
            <a:ext cx="2419350" cy="565568"/>
            <a:chOff x="4136325" y="3594263"/>
            <a:chExt cx="2419350" cy="565568"/>
          </a:xfrm>
        </xdr:grpSpPr>
        <xdr:sp macro="" textlink="">
          <xdr:nvSpPr>
            <xdr:cNvPr id="56" name="Shape 4">
              <a:extLst>
                <a:ext uri="{FF2B5EF4-FFF2-40B4-BE49-F238E27FC236}">
                  <a16:creationId xmlns:a16="http://schemas.microsoft.com/office/drawing/2014/main" id="{D0D53CC1-2E18-66B3-D19F-4F0ED0944C7A}"/>
                </a:ext>
              </a:extLst>
            </xdr:cNvPr>
            <xdr:cNvSpPr/>
          </xdr:nvSpPr>
          <xdr:spPr>
            <a:xfrm>
              <a:off x="4136325" y="3594263"/>
              <a:ext cx="2419350" cy="371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" name="Shape 5">
              <a:extLst>
                <a:ext uri="{FF2B5EF4-FFF2-40B4-BE49-F238E27FC236}">
                  <a16:creationId xmlns:a16="http://schemas.microsoft.com/office/drawing/2014/main" id="{F5FC374C-3851-53B9-D18A-16E6BC6FCC0E}"/>
                </a:ext>
              </a:extLst>
            </xdr:cNvPr>
            <xdr:cNvGrpSpPr/>
          </xdr:nvGrpSpPr>
          <xdr:grpSpPr>
            <a:xfrm>
              <a:off x="4136325" y="3594263"/>
              <a:ext cx="2419350" cy="565568"/>
              <a:chOff x="4136325" y="3594263"/>
              <a:chExt cx="2419350" cy="565568"/>
            </a:xfrm>
          </xdr:grpSpPr>
          <xdr:sp macro="" textlink="">
            <xdr:nvSpPr>
              <xdr:cNvPr id="58" name="Shape 6">
                <a:extLst>
                  <a:ext uri="{FF2B5EF4-FFF2-40B4-BE49-F238E27FC236}">
                    <a16:creationId xmlns:a16="http://schemas.microsoft.com/office/drawing/2014/main" id="{7816AC28-7613-FF5D-D4CC-71FC8E64D974}"/>
                  </a:ext>
                </a:extLst>
              </xdr:cNvPr>
              <xdr:cNvSpPr/>
            </xdr:nvSpPr>
            <xdr:spPr>
              <a:xfrm>
                <a:off x="4136325" y="3594263"/>
                <a:ext cx="2419350" cy="371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59" name="Shape 7">
                <a:extLst>
                  <a:ext uri="{FF2B5EF4-FFF2-40B4-BE49-F238E27FC236}">
                    <a16:creationId xmlns:a16="http://schemas.microsoft.com/office/drawing/2014/main" id="{FD5354B9-539A-48A4-DDE9-CBE1CD5B0681}"/>
                  </a:ext>
                </a:extLst>
              </xdr:cNvPr>
              <xdr:cNvGrpSpPr/>
            </xdr:nvGrpSpPr>
            <xdr:grpSpPr>
              <a:xfrm>
                <a:off x="4136325" y="3594265"/>
                <a:ext cx="2419350" cy="565566"/>
                <a:chOff x="4141088" y="3599025"/>
                <a:chExt cx="2409825" cy="551064"/>
              </a:xfrm>
            </xdr:grpSpPr>
            <xdr:sp macro="" textlink="">
              <xdr:nvSpPr>
                <xdr:cNvPr id="60" name="Shape 8">
                  <a:extLst>
                    <a:ext uri="{FF2B5EF4-FFF2-40B4-BE49-F238E27FC236}">
                      <a16:creationId xmlns:a16="http://schemas.microsoft.com/office/drawing/2014/main" id="{5D3EF300-F32A-DB71-B4A8-633893CD1072}"/>
                    </a:ext>
                  </a:extLst>
                </xdr:cNvPr>
                <xdr:cNvSpPr/>
              </xdr:nvSpPr>
              <xdr:spPr>
                <a:xfrm>
                  <a:off x="4141088" y="3599025"/>
                  <a:ext cx="2409825" cy="3619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61" name="Shape 9">
                  <a:extLst>
                    <a:ext uri="{FF2B5EF4-FFF2-40B4-BE49-F238E27FC236}">
                      <a16:creationId xmlns:a16="http://schemas.microsoft.com/office/drawing/2014/main" id="{E097BD51-5327-F5F5-C2B2-86A70119D822}"/>
                    </a:ext>
                  </a:extLst>
                </xdr:cNvPr>
                <xdr:cNvCxnSpPr>
                  <a:stCxn id="138" idx="1"/>
                </xdr:cNvCxnSpPr>
              </xdr:nvCxnSpPr>
              <xdr:spPr>
                <a:xfrm flipV="1">
                  <a:off x="4167321" y="3599907"/>
                  <a:ext cx="2322149" cy="55018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85725</xdr:colOff>
      <xdr:row>119</xdr:row>
      <xdr:rowOff>95250</xdr:rowOff>
    </xdr:from>
    <xdr:ext cx="2390775" cy="381000"/>
    <xdr:grpSp>
      <xdr:nvGrpSpPr>
        <xdr:cNvPr id="62" name="Shape 2">
          <a:extLst>
            <a:ext uri="{FF2B5EF4-FFF2-40B4-BE49-F238E27FC236}">
              <a16:creationId xmlns:a16="http://schemas.microsoft.com/office/drawing/2014/main" id="{2748D282-450F-4F94-BE5C-61390CE31957}"/>
            </a:ext>
          </a:extLst>
        </xdr:cNvPr>
        <xdr:cNvGrpSpPr/>
      </xdr:nvGrpSpPr>
      <xdr:grpSpPr>
        <a:xfrm>
          <a:off x="6528708" y="24037019"/>
          <a:ext cx="2390775" cy="381000"/>
          <a:chOff x="4150613" y="3589500"/>
          <a:chExt cx="2390775" cy="381000"/>
        </a:xfrm>
      </xdr:grpSpPr>
      <xdr:grpSp>
        <xdr:nvGrpSpPr>
          <xdr:cNvPr id="63" name="Shape 22">
            <a:extLst>
              <a:ext uri="{FF2B5EF4-FFF2-40B4-BE49-F238E27FC236}">
                <a16:creationId xmlns:a16="http://schemas.microsoft.com/office/drawing/2014/main" id="{EAF7590B-0305-7B9E-42FD-842B4D4BA781}"/>
              </a:ext>
            </a:extLst>
          </xdr:cNvPr>
          <xdr:cNvGrpSpPr/>
        </xdr:nvGrpSpPr>
        <xdr:grpSpPr>
          <a:xfrm>
            <a:off x="4150613" y="3589500"/>
            <a:ext cx="2390775" cy="381000"/>
            <a:chOff x="4150613" y="3589500"/>
            <a:chExt cx="2390775" cy="38100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E2A10AE7-5F8E-B4D5-8B58-3CBDC589BC58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5" name="Shape 23">
              <a:extLst>
                <a:ext uri="{FF2B5EF4-FFF2-40B4-BE49-F238E27FC236}">
                  <a16:creationId xmlns:a16="http://schemas.microsoft.com/office/drawing/2014/main" id="{2A355DEF-C64C-514F-B031-5A6DF98BF93F}"/>
                </a:ext>
              </a:extLst>
            </xdr:cNvPr>
            <xdr:cNvGrpSpPr/>
          </xdr:nvGrpSpPr>
          <xdr:grpSpPr>
            <a:xfrm>
              <a:off x="4150613" y="3589500"/>
              <a:ext cx="2390775" cy="381000"/>
              <a:chOff x="4150613" y="3589500"/>
              <a:chExt cx="2390775" cy="381000"/>
            </a:xfrm>
          </xdr:grpSpPr>
          <xdr:sp macro="" textlink="">
            <xdr:nvSpPr>
              <xdr:cNvPr id="66" name="Shape 24">
                <a:extLst>
                  <a:ext uri="{FF2B5EF4-FFF2-40B4-BE49-F238E27FC236}">
                    <a16:creationId xmlns:a16="http://schemas.microsoft.com/office/drawing/2014/main" id="{B1AB8A3F-0268-2275-BAD1-E5FF6E7FCB19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67" name="Shape 25">
                <a:extLst>
                  <a:ext uri="{FF2B5EF4-FFF2-40B4-BE49-F238E27FC236}">
                    <a16:creationId xmlns:a16="http://schemas.microsoft.com/office/drawing/2014/main" id="{1AF1349F-9ABE-BDB2-25E1-6F2F1213E285}"/>
                  </a:ext>
                </a:extLst>
              </xdr:cNvPr>
              <xdr:cNvGrpSpPr/>
            </xdr:nvGrpSpPr>
            <xdr:grpSpPr>
              <a:xfrm>
                <a:off x="4150613" y="3589500"/>
                <a:ext cx="2390775" cy="381000"/>
                <a:chOff x="4150613" y="3594263"/>
                <a:chExt cx="2390775" cy="371475"/>
              </a:xfrm>
            </xdr:grpSpPr>
            <xdr:sp macro="" textlink="">
              <xdr:nvSpPr>
                <xdr:cNvPr id="68" name="Shape 26">
                  <a:extLst>
                    <a:ext uri="{FF2B5EF4-FFF2-40B4-BE49-F238E27FC236}">
                      <a16:creationId xmlns:a16="http://schemas.microsoft.com/office/drawing/2014/main" id="{8CC30596-1469-A22B-E9A0-84EBFE7CA965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69" name="Shape 27">
                  <a:extLst>
                    <a:ext uri="{FF2B5EF4-FFF2-40B4-BE49-F238E27FC236}">
                      <a16:creationId xmlns:a16="http://schemas.microsoft.com/office/drawing/2014/main" id="{180F2B91-810B-776A-2AEE-BEF766E64A44}"/>
                    </a:ext>
                  </a:extLst>
                </xdr:cNvPr>
                <xdr:cNvCxnSpPr>
                  <a:stCxn id="138" idx="1"/>
                </xdr:cNvCxnSpPr>
              </xdr:nvCxnSpPr>
              <xdr:spPr>
                <a:xfrm>
                  <a:off x="4205525" y="3779047"/>
                  <a:ext cx="2335863" cy="186691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120751</xdr:colOff>
      <xdr:row>117</xdr:row>
      <xdr:rowOff>98154</xdr:rowOff>
    </xdr:from>
    <xdr:ext cx="2422447" cy="781050"/>
    <xdr:grpSp>
      <xdr:nvGrpSpPr>
        <xdr:cNvPr id="70" name="Shape 2">
          <a:extLst>
            <a:ext uri="{FF2B5EF4-FFF2-40B4-BE49-F238E27FC236}">
              <a16:creationId xmlns:a16="http://schemas.microsoft.com/office/drawing/2014/main" id="{79D3CEB0-971F-4243-829F-2E877F485DB7}"/>
            </a:ext>
          </a:extLst>
        </xdr:cNvPr>
        <xdr:cNvGrpSpPr/>
      </xdr:nvGrpSpPr>
      <xdr:grpSpPr>
        <a:xfrm>
          <a:off x="6563734" y="23645315"/>
          <a:ext cx="2422447" cy="781050"/>
          <a:chOff x="4147574" y="3589755"/>
          <a:chExt cx="2393835" cy="381000"/>
        </a:xfrm>
      </xdr:grpSpPr>
      <xdr:grpSp>
        <xdr:nvGrpSpPr>
          <xdr:cNvPr id="71" name="Shape 40">
            <a:extLst>
              <a:ext uri="{FF2B5EF4-FFF2-40B4-BE49-F238E27FC236}">
                <a16:creationId xmlns:a16="http://schemas.microsoft.com/office/drawing/2014/main" id="{24F250FA-C96A-9081-DB62-FA6744E34564}"/>
              </a:ext>
            </a:extLst>
          </xdr:cNvPr>
          <xdr:cNvGrpSpPr/>
        </xdr:nvGrpSpPr>
        <xdr:grpSpPr>
          <a:xfrm rot="-573794">
            <a:off x="4147574" y="3589755"/>
            <a:ext cx="2393835" cy="381000"/>
            <a:chOff x="4147553" y="3589500"/>
            <a:chExt cx="2393835" cy="381000"/>
          </a:xfrm>
        </xdr:grpSpPr>
        <xdr:sp macro="" textlink="">
          <xdr:nvSpPr>
            <xdr:cNvPr id="72" name="Shape 4">
              <a:extLst>
                <a:ext uri="{FF2B5EF4-FFF2-40B4-BE49-F238E27FC236}">
                  <a16:creationId xmlns:a16="http://schemas.microsoft.com/office/drawing/2014/main" id="{62185A93-718E-A0E6-C647-BFE80283017C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3" name="Shape 41">
              <a:extLst>
                <a:ext uri="{FF2B5EF4-FFF2-40B4-BE49-F238E27FC236}">
                  <a16:creationId xmlns:a16="http://schemas.microsoft.com/office/drawing/2014/main" id="{BA1A51F8-17FF-4509-2302-820DB6177316}"/>
                </a:ext>
              </a:extLst>
            </xdr:cNvPr>
            <xdr:cNvGrpSpPr/>
          </xdr:nvGrpSpPr>
          <xdr:grpSpPr>
            <a:xfrm>
              <a:off x="4147553" y="3589500"/>
              <a:ext cx="2393835" cy="381000"/>
              <a:chOff x="4147553" y="3589500"/>
              <a:chExt cx="2393835" cy="381000"/>
            </a:xfrm>
          </xdr:grpSpPr>
          <xdr:sp macro="" textlink="">
            <xdr:nvSpPr>
              <xdr:cNvPr id="136" name="Shape 42">
                <a:extLst>
                  <a:ext uri="{FF2B5EF4-FFF2-40B4-BE49-F238E27FC236}">
                    <a16:creationId xmlns:a16="http://schemas.microsoft.com/office/drawing/2014/main" id="{905BECAA-9A76-AED7-A3BF-0DD36D1587AB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7" name="Shape 43">
                <a:extLst>
                  <a:ext uri="{FF2B5EF4-FFF2-40B4-BE49-F238E27FC236}">
                    <a16:creationId xmlns:a16="http://schemas.microsoft.com/office/drawing/2014/main" id="{77721715-09BF-2ABB-3784-DF8CBC90C492}"/>
                  </a:ext>
                </a:extLst>
              </xdr:cNvPr>
              <xdr:cNvGrpSpPr/>
            </xdr:nvGrpSpPr>
            <xdr:grpSpPr>
              <a:xfrm>
                <a:off x="4147553" y="3589500"/>
                <a:ext cx="2393835" cy="381000"/>
                <a:chOff x="4147553" y="3594263"/>
                <a:chExt cx="2393835" cy="371475"/>
              </a:xfrm>
            </xdr:grpSpPr>
            <xdr:sp macro="" textlink="">
              <xdr:nvSpPr>
                <xdr:cNvPr id="138" name="Shape 44">
                  <a:extLst>
                    <a:ext uri="{FF2B5EF4-FFF2-40B4-BE49-F238E27FC236}">
                      <a16:creationId xmlns:a16="http://schemas.microsoft.com/office/drawing/2014/main" id="{791A8674-B896-7902-9C7C-D3B118A322A0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139" name="Shape 45">
                  <a:extLst>
                    <a:ext uri="{FF2B5EF4-FFF2-40B4-BE49-F238E27FC236}">
                      <a16:creationId xmlns:a16="http://schemas.microsoft.com/office/drawing/2014/main" id="{437FA9BA-F402-F725-E46C-4C296B71FF85}"/>
                    </a:ext>
                  </a:extLst>
                </xdr:cNvPr>
                <xdr:cNvCxnSpPr>
                  <a:stCxn id="138" idx="1"/>
                </xdr:cNvCxnSpPr>
              </xdr:nvCxnSpPr>
              <xdr:spPr>
                <a:xfrm rot="573794" flipV="1">
                  <a:off x="4147553" y="3797605"/>
                  <a:ext cx="2349453" cy="76861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twoCellAnchor>
    <xdr:from>
      <xdr:col>6</xdr:col>
      <xdr:colOff>129298</xdr:colOff>
      <xdr:row>120</xdr:row>
      <xdr:rowOff>126022</xdr:rowOff>
    </xdr:from>
    <xdr:to>
      <xdr:col>8</xdr:col>
      <xdr:colOff>56697</xdr:colOff>
      <xdr:row>123</xdr:row>
      <xdr:rowOff>90714</xdr:rowOff>
    </xdr:to>
    <xdr:cxnSp macro="">
      <xdr:nvCxnSpPr>
        <xdr:cNvPr id="140" name="Shape 27">
          <a:extLst>
            <a:ext uri="{FF2B5EF4-FFF2-40B4-BE49-F238E27FC236}">
              <a16:creationId xmlns:a16="http://schemas.microsoft.com/office/drawing/2014/main" id="{28453DB4-168A-4C46-9F62-31B2924F85DC}"/>
            </a:ext>
          </a:extLst>
        </xdr:cNvPr>
        <xdr:cNvCxnSpPr/>
      </xdr:nvCxnSpPr>
      <xdr:spPr>
        <a:xfrm>
          <a:off x="6215773" y="24557647"/>
          <a:ext cx="2346749" cy="564767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6</xdr:col>
      <xdr:colOff>22679</xdr:colOff>
      <xdr:row>121</xdr:row>
      <xdr:rowOff>0</xdr:rowOff>
    </xdr:from>
    <xdr:to>
      <xdr:col>8</xdr:col>
      <xdr:colOff>102053</xdr:colOff>
      <xdr:row>125</xdr:row>
      <xdr:rowOff>124732</xdr:rowOff>
    </xdr:to>
    <xdr:cxnSp macro="">
      <xdr:nvCxnSpPr>
        <xdr:cNvPr id="141" name="Shape 27">
          <a:extLst>
            <a:ext uri="{FF2B5EF4-FFF2-40B4-BE49-F238E27FC236}">
              <a16:creationId xmlns:a16="http://schemas.microsoft.com/office/drawing/2014/main" id="{64FE7EE3-7B78-4761-A53A-AD6B97E442C4}"/>
            </a:ext>
          </a:extLst>
        </xdr:cNvPr>
        <xdr:cNvCxnSpPr/>
      </xdr:nvCxnSpPr>
      <xdr:spPr>
        <a:xfrm>
          <a:off x="6109154" y="24631650"/>
          <a:ext cx="2498724" cy="924832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oneCellAnchor>
    <xdr:from>
      <xdr:col>8</xdr:col>
      <xdr:colOff>202746</xdr:colOff>
      <xdr:row>12</xdr:row>
      <xdr:rowOff>138111</xdr:rowOff>
    </xdr:from>
    <xdr:ext cx="65" cy="162224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1470AC01-C612-E021-18E1-ECA9AB5EB495}"/>
            </a:ext>
          </a:extLst>
        </xdr:cNvPr>
        <xdr:cNvSpPr txBox="1"/>
      </xdr:nvSpPr>
      <xdr:spPr>
        <a:xfrm>
          <a:off x="9060996" y="302963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38</xdr:row>
      <xdr:rowOff>47625</xdr:rowOff>
    </xdr:from>
    <xdr:ext cx="8582025" cy="11334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0</xdr:row>
      <xdr:rowOff>0</xdr:rowOff>
    </xdr:from>
    <xdr:ext cx="8553450" cy="12858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82025" cy="129540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8582025" cy="113347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553450" cy="12858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Sebastian Castillo Amaya" refreshedDate="45845.409910995368" createdVersion="8" refreshedVersion="8" minRefreshableVersion="3" recordCount="400" xr:uid="{4EF505E8-569A-4782-BC01-2D65D7A4B0C8}">
  <cacheSource type="worksheet">
    <worksheetSource ref="B3:C403" sheet="EJERCICIO 2"/>
  </cacheSource>
  <cacheFields count="2">
    <cacheField name="NIVELES" numFmtId="1">
      <sharedItems count="3">
        <s v="MEDIO"/>
        <s v="ALTO"/>
        <s v="BAJO"/>
      </sharedItems>
    </cacheField>
    <cacheField name="REGIÓN " numFmtId="0">
      <sharedItems count="5">
        <s v="Andina"/>
        <s v="Caribe"/>
        <s v="Amazonica"/>
        <s v="Pacifica"/>
        <s v="Orinoqu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</r>
  <r>
    <x v="1"/>
    <x v="0"/>
  </r>
  <r>
    <x v="2"/>
    <x v="0"/>
  </r>
  <r>
    <x v="0"/>
    <x v="0"/>
  </r>
  <r>
    <x v="0"/>
    <x v="0"/>
  </r>
  <r>
    <x v="0"/>
    <x v="1"/>
  </r>
  <r>
    <x v="2"/>
    <x v="1"/>
  </r>
  <r>
    <x v="0"/>
    <x v="1"/>
  </r>
  <r>
    <x v="2"/>
    <x v="0"/>
  </r>
  <r>
    <x v="0"/>
    <x v="0"/>
  </r>
  <r>
    <x v="2"/>
    <x v="0"/>
  </r>
  <r>
    <x v="0"/>
    <x v="0"/>
  </r>
  <r>
    <x v="0"/>
    <x v="0"/>
  </r>
  <r>
    <x v="0"/>
    <x v="0"/>
  </r>
  <r>
    <x v="0"/>
    <x v="2"/>
  </r>
  <r>
    <x v="0"/>
    <x v="3"/>
  </r>
  <r>
    <x v="0"/>
    <x v="1"/>
  </r>
  <r>
    <x v="0"/>
    <x v="1"/>
  </r>
  <r>
    <x v="0"/>
    <x v="1"/>
  </r>
  <r>
    <x v="0"/>
    <x v="0"/>
  </r>
  <r>
    <x v="2"/>
    <x v="0"/>
  </r>
  <r>
    <x v="1"/>
    <x v="0"/>
  </r>
  <r>
    <x v="0"/>
    <x v="0"/>
  </r>
  <r>
    <x v="0"/>
    <x v="0"/>
  </r>
  <r>
    <x v="0"/>
    <x v="1"/>
  </r>
  <r>
    <x v="0"/>
    <x v="0"/>
  </r>
  <r>
    <x v="2"/>
    <x v="0"/>
  </r>
  <r>
    <x v="0"/>
    <x v="1"/>
  </r>
  <r>
    <x v="1"/>
    <x v="4"/>
  </r>
  <r>
    <x v="0"/>
    <x v="3"/>
  </r>
  <r>
    <x v="0"/>
    <x v="3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1"/>
    <x v="1"/>
  </r>
  <r>
    <x v="0"/>
    <x v="0"/>
  </r>
  <r>
    <x v="0"/>
    <x v="0"/>
  </r>
  <r>
    <x v="1"/>
    <x v="3"/>
  </r>
  <r>
    <x v="0"/>
    <x v="3"/>
  </r>
  <r>
    <x v="1"/>
    <x v="4"/>
  </r>
  <r>
    <x v="2"/>
    <x v="2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2"/>
    <x v="0"/>
  </r>
  <r>
    <x v="0"/>
    <x v="1"/>
  </r>
  <r>
    <x v="1"/>
    <x v="1"/>
  </r>
  <r>
    <x v="1"/>
    <x v="4"/>
  </r>
  <r>
    <x v="0"/>
    <x v="3"/>
  </r>
  <r>
    <x v="0"/>
    <x v="3"/>
  </r>
  <r>
    <x v="0"/>
    <x v="3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3"/>
  </r>
  <r>
    <x v="0"/>
    <x v="3"/>
  </r>
  <r>
    <x v="0"/>
    <x v="4"/>
  </r>
  <r>
    <x v="2"/>
    <x v="2"/>
  </r>
  <r>
    <x v="0"/>
    <x v="4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2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0"/>
    <x v="1"/>
  </r>
  <r>
    <x v="0"/>
    <x v="1"/>
  </r>
  <r>
    <x v="1"/>
    <x v="4"/>
  </r>
  <r>
    <x v="2"/>
    <x v="3"/>
  </r>
  <r>
    <x v="0"/>
    <x v="3"/>
  </r>
  <r>
    <x v="0"/>
    <x v="3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3"/>
  </r>
  <r>
    <x v="2"/>
    <x v="3"/>
  </r>
  <r>
    <x v="1"/>
    <x v="4"/>
  </r>
  <r>
    <x v="2"/>
    <x v="2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2"/>
    <x v="1"/>
  </r>
  <r>
    <x v="2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2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1"/>
    <x v="1"/>
  </r>
  <r>
    <x v="1"/>
    <x v="1"/>
  </r>
  <r>
    <x v="2"/>
    <x v="4"/>
  </r>
  <r>
    <x v="0"/>
    <x v="3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2"/>
    <x v="3"/>
  </r>
  <r>
    <x v="0"/>
    <x v="3"/>
  </r>
  <r>
    <x v="0"/>
    <x v="4"/>
  </r>
  <r>
    <x v="0"/>
    <x v="2"/>
  </r>
  <r>
    <x v="0"/>
    <x v="4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0"/>
    <x v="3"/>
  </r>
  <r>
    <x v="0"/>
    <x v="1"/>
  </r>
  <r>
    <x v="1"/>
    <x v="1"/>
  </r>
  <r>
    <x v="0"/>
    <x v="0"/>
  </r>
  <r>
    <x v="1"/>
    <x v="0"/>
  </r>
  <r>
    <x v="2"/>
    <x v="0"/>
  </r>
  <r>
    <x v="0"/>
    <x v="0"/>
  </r>
  <r>
    <x v="0"/>
    <x v="0"/>
  </r>
  <r>
    <x v="0"/>
    <x v="1"/>
  </r>
  <r>
    <x v="2"/>
    <x v="0"/>
  </r>
  <r>
    <x v="0"/>
    <x v="1"/>
  </r>
  <r>
    <x v="2"/>
    <x v="1"/>
  </r>
  <r>
    <x v="2"/>
    <x v="4"/>
  </r>
  <r>
    <x v="0"/>
    <x v="3"/>
  </r>
  <r>
    <x v="0"/>
    <x v="3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1"/>
  </r>
  <r>
    <x v="0"/>
    <x v="0"/>
  </r>
  <r>
    <x v="1"/>
    <x v="0"/>
  </r>
  <r>
    <x v="0"/>
    <x v="3"/>
  </r>
  <r>
    <x v="2"/>
    <x v="3"/>
  </r>
  <r>
    <x v="0"/>
    <x v="4"/>
  </r>
  <r>
    <x v="0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3"/>
  </r>
  <r>
    <x v="2"/>
    <x v="3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4"/>
  </r>
  <r>
    <x v="2"/>
    <x v="4"/>
  </r>
  <r>
    <x v="2"/>
    <x v="3"/>
  </r>
  <r>
    <x v="2"/>
    <x v="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3"/>
  </r>
  <r>
    <x v="2"/>
    <x v="3"/>
  </r>
  <r>
    <x v="2"/>
    <x v="4"/>
  </r>
  <r>
    <x v="2"/>
    <x v="2"/>
  </r>
  <r>
    <x v="2"/>
    <x v="2"/>
  </r>
  <r>
    <x v="2"/>
    <x v="0"/>
  </r>
  <r>
    <x v="2"/>
    <x v="0"/>
  </r>
  <r>
    <x v="2"/>
    <x v="0"/>
  </r>
  <r>
    <x v="2"/>
    <x v="3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3"/>
  </r>
  <r>
    <x v="2"/>
    <x v="3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4"/>
  </r>
  <r>
    <x v="2"/>
    <x v="3"/>
  </r>
  <r>
    <x v="2"/>
    <x v="3"/>
  </r>
  <r>
    <x v="2"/>
    <x v="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3"/>
  </r>
  <r>
    <x v="2"/>
    <x v="3"/>
  </r>
  <r>
    <x v="2"/>
    <x v="4"/>
  </r>
  <r>
    <x v="0"/>
    <x v="2"/>
  </r>
  <r>
    <x v="2"/>
    <x v="2"/>
  </r>
  <r>
    <x v="0"/>
    <x v="0"/>
  </r>
  <r>
    <x v="0"/>
    <x v="0"/>
  </r>
  <r>
    <x v="0"/>
    <x v="0"/>
  </r>
  <r>
    <x v="0"/>
    <x v="0"/>
  </r>
  <r>
    <x v="2"/>
    <x v="0"/>
  </r>
  <r>
    <x v="2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2"/>
    <x v="0"/>
  </r>
  <r>
    <x v="0"/>
    <x v="0"/>
  </r>
  <r>
    <x v="2"/>
    <x v="2"/>
  </r>
  <r>
    <x v="0"/>
    <x v="3"/>
  </r>
  <r>
    <x v="2"/>
    <x v="1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2"/>
    <x v="0"/>
  </r>
  <r>
    <x v="2"/>
    <x v="1"/>
  </r>
  <r>
    <x v="2"/>
    <x v="1"/>
  </r>
  <r>
    <x v="0"/>
    <x v="4"/>
  </r>
  <r>
    <x v="2"/>
    <x v="3"/>
  </r>
  <r>
    <x v="2"/>
    <x v="3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2"/>
    <x v="0"/>
  </r>
  <r>
    <x v="0"/>
    <x v="0"/>
  </r>
  <r>
    <x v="0"/>
    <x v="3"/>
  </r>
  <r>
    <x v="0"/>
    <x v="3"/>
  </r>
  <r>
    <x v="2"/>
    <x v="4"/>
  </r>
  <r>
    <x v="0"/>
    <x v="2"/>
  </r>
  <r>
    <x v="1"/>
    <x v="2"/>
  </r>
  <r>
    <x v="0"/>
    <x v="0"/>
  </r>
  <r>
    <x v="0"/>
    <x v="0"/>
  </r>
  <r>
    <x v="0"/>
    <x v="0"/>
  </r>
  <r>
    <x v="1"/>
    <x v="0"/>
  </r>
  <r>
    <x v="2"/>
    <x v="0"/>
  </r>
  <r>
    <x v="1"/>
    <x v="0"/>
  </r>
  <r>
    <x v="2"/>
    <x v="1"/>
  </r>
  <r>
    <x v="0"/>
    <x v="1"/>
  </r>
  <r>
    <x v="1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0"/>
    <x v="3"/>
  </r>
  <r>
    <x v="2"/>
    <x v="1"/>
  </r>
  <r>
    <x v="0"/>
    <x v="1"/>
  </r>
  <r>
    <x v="0"/>
    <x v="0"/>
  </r>
  <r>
    <x v="1"/>
    <x v="0"/>
  </r>
  <r>
    <x v="0"/>
    <x v="0"/>
  </r>
  <r>
    <x v="0"/>
    <x v="0"/>
  </r>
  <r>
    <x v="2"/>
    <x v="0"/>
  </r>
  <r>
    <x v="0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6B7F5-C1C1-4562-9AA0-21D47EE9D17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1" firstDataRow="2" firstDataCol="1"/>
  <pivotFields count="2">
    <pivotField axis="axisRow" showAll="0">
      <items count="4">
        <item x="1"/>
        <item x="2"/>
        <item x="0"/>
        <item t="default"/>
      </items>
    </pivotField>
    <pivotField axis="axisCol" dataField="1" showAll="0">
      <items count="6">
        <item x="2"/>
        <item x="0"/>
        <item x="1"/>
        <item x="4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GIÓN 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12:K16">
  <tableColumns count="6">
    <tableColumn id="1" xr3:uid="{00000000-0010-0000-0000-000001000000}" name="Amazonica" dataDxfId="7">
      <calculatedColumnFormula>SUM(F10:F12)</calculatedColumnFormula>
    </tableColumn>
    <tableColumn id="2" xr3:uid="{00000000-0010-0000-0000-000002000000}" name="Andina"/>
    <tableColumn id="3" xr3:uid="{00000000-0010-0000-0000-000003000000}" name="Caribe"/>
    <tableColumn id="4" xr3:uid="{00000000-0010-0000-0000-000004000000}" name="Orinoquia" dataDxfId="6"/>
    <tableColumn id="5" xr3:uid="{75D1602C-2603-41C1-B137-69584161DC71}" name="Pacifica" dataDxfId="5"/>
    <tableColumn id="6" xr3:uid="{8BF6F388-2D29-4484-BF34-787089077865}" name="TOTAL" dataDxfId="4">
      <calculatedColumnFormula>SUM(Table_1[[#This Row],[Amazonica]:[Pacifica]])</calculatedColumnFormula>
    </tableColumn>
  </tableColumns>
  <tableStyleInfo name="EJERCICIO 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F6167-10FF-4BB4-B77D-9BC2376EA4C0}" name="Table_13" displayName="Table_13" ref="F78:K82">
  <tableColumns count="6">
    <tableColumn id="1" xr3:uid="{7C14C8E9-1539-49DB-9CEA-08583617FFDD}" name="Amazonica" dataDxfId="3">
      <calculatedColumnFormula>SUM(F76:F78)</calculatedColumnFormula>
    </tableColumn>
    <tableColumn id="2" xr3:uid="{76E8B3DB-C811-4AF1-88EC-FF5C31228367}" name="Andina"/>
    <tableColumn id="3" xr3:uid="{BBE94F29-11DF-4FD1-90F7-99552E429185}" name="Caribe"/>
    <tableColumn id="4" xr3:uid="{504B11D3-030F-4005-96E6-C77A479A076C}" name="Orinoquia" dataDxfId="2"/>
    <tableColumn id="5" xr3:uid="{F8B86D72-C407-4CE4-A7F1-5315A62E4366}" name="Pacifica" dataDxfId="1"/>
    <tableColumn id="6" xr3:uid="{FA698294-116D-40A4-B1F2-D70FDFD5015F}" name="TOTAL" dataDxfId="0">
      <calculatedColumnFormula>SUM(Table_13[[#This Row],[Amazonica]:[Pacifica]])</calculatedColumnFormula>
    </tableColumn>
  </tableColumns>
  <tableStyleInfo name="EJERCICIO 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topLeftCell="A38" workbookViewId="0">
      <selection activeCell="A43" sqref="A43"/>
    </sheetView>
  </sheetViews>
  <sheetFormatPr defaultColWidth="12.625" defaultRowHeight="15" customHeight="1" x14ac:dyDescent="0.35"/>
  <cols>
    <col min="1" max="26" width="9.375" customWidth="1"/>
  </cols>
  <sheetData>
    <row r="1" spans="1:26" ht="13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55000000000000004">
      <c r="A9" s="112" t="s">
        <v>0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5500000000000000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x14ac:dyDescent="0.55000000000000004">
      <c r="A11" s="112" t="s">
        <v>1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x14ac:dyDescent="0.55000000000000004">
      <c r="A18" s="112" t="s">
        <v>2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35">
      <c r="A19" s="113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55000000000000004">
      <c r="A22" s="112" t="s">
        <v>3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3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55000000000000004">
      <c r="A28" s="112" t="s">
        <v>4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10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55000000000000004">
      <c r="A38" s="112" t="s">
        <v>5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55000000000000004">
      <c r="A40" s="112" t="s">
        <v>6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55000000000000004">
      <c r="A42" s="112">
        <v>2025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A29:L29"/>
    <mergeCell ref="A38:L38"/>
    <mergeCell ref="A40:L40"/>
    <mergeCell ref="A42:L42"/>
    <mergeCell ref="A9:L9"/>
    <mergeCell ref="A11:L11"/>
    <mergeCell ref="A18:L18"/>
    <mergeCell ref="A19:L19"/>
    <mergeCell ref="A22:L22"/>
    <mergeCell ref="A23:L23"/>
    <mergeCell ref="A28:L28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6D64-AD2D-4C76-80F5-993A39303CF5}">
  <dimension ref="A2:B20"/>
  <sheetViews>
    <sheetView workbookViewId="0">
      <selection activeCell="E16" sqref="E16"/>
    </sheetView>
  </sheetViews>
  <sheetFormatPr defaultColWidth="10" defaultRowHeight="13.5" x14ac:dyDescent="0.35"/>
  <cols>
    <col min="1" max="1" width="21.625" bestFit="1" customWidth="1"/>
    <col min="2" max="2" width="26.25" customWidth="1"/>
  </cols>
  <sheetData>
    <row r="2" spans="1:2" ht="13.9" x14ac:dyDescent="0.4">
      <c r="A2" s="67" t="s">
        <v>7</v>
      </c>
    </row>
    <row r="3" spans="1:2" ht="13.15" customHeight="1" x14ac:dyDescent="0.35"/>
    <row r="13" spans="1:2" ht="13.9" x14ac:dyDescent="0.4">
      <c r="A13" s="68" t="s">
        <v>8</v>
      </c>
      <c r="B13" s="69" t="s">
        <v>9</v>
      </c>
    </row>
    <row r="14" spans="1:2" x14ac:dyDescent="0.35">
      <c r="A14" s="70" t="s">
        <v>70</v>
      </c>
      <c r="B14" s="70" t="s">
        <v>71</v>
      </c>
    </row>
    <row r="15" spans="1:2" x14ac:dyDescent="0.35">
      <c r="A15" s="70" t="s">
        <v>72</v>
      </c>
      <c r="B15" s="70" t="s">
        <v>73</v>
      </c>
    </row>
    <row r="16" spans="1:2" x14ac:dyDescent="0.35">
      <c r="A16" s="70" t="s">
        <v>74</v>
      </c>
      <c r="B16" s="70" t="s">
        <v>75</v>
      </c>
    </row>
    <row r="17" spans="1:2" x14ac:dyDescent="0.35">
      <c r="A17" s="70" t="s">
        <v>76</v>
      </c>
      <c r="B17" s="70"/>
    </row>
    <row r="18" spans="1:2" x14ac:dyDescent="0.35">
      <c r="A18" s="70" t="s">
        <v>77</v>
      </c>
      <c r="B18" s="70"/>
    </row>
    <row r="19" spans="1:2" x14ac:dyDescent="0.35">
      <c r="A19" s="70"/>
      <c r="B19" s="70"/>
    </row>
    <row r="20" spans="1:2" x14ac:dyDescent="0.35">
      <c r="A20" s="70"/>
      <c r="B20" s="7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900"/>
  <sheetViews>
    <sheetView workbookViewId="0">
      <selection activeCell="C148" sqref="C148"/>
    </sheetView>
  </sheetViews>
  <sheetFormatPr defaultColWidth="10" defaultRowHeight="15" customHeight="1" x14ac:dyDescent="0.35"/>
  <cols>
    <col min="1" max="1" width="7" style="41" bestFit="1" customWidth="1"/>
    <col min="2" max="2" width="6.5" style="41" bestFit="1" customWidth="1"/>
    <col min="3" max="3" width="23.75" style="41" bestFit="1" customWidth="1"/>
    <col min="4" max="4" width="15.75" style="41" bestFit="1" customWidth="1"/>
    <col min="5" max="5" width="21.125" style="41" bestFit="1" customWidth="1"/>
    <col min="6" max="6" width="11.625" style="41" bestFit="1" customWidth="1"/>
    <col min="7" max="7" width="13.375" style="41" bestFit="1" customWidth="1"/>
    <col min="8" max="8" width="14.125" style="41" bestFit="1" customWidth="1"/>
    <col min="9" max="9" width="11.875" style="41" bestFit="1" customWidth="1"/>
    <col min="10" max="10" width="10" style="41" bestFit="1"/>
    <col min="12" max="12" width="24.75" bestFit="1" customWidth="1"/>
  </cols>
  <sheetData>
    <row r="1" spans="1:12" s="40" customFormat="1" ht="36" customHeight="1" x14ac:dyDescent="0.45">
      <c r="A1" s="71" t="s">
        <v>78</v>
      </c>
      <c r="B1" s="72" t="s">
        <v>79</v>
      </c>
      <c r="C1" s="73" t="s">
        <v>71</v>
      </c>
      <c r="D1" s="73" t="s">
        <v>73</v>
      </c>
      <c r="E1" s="74" t="s">
        <v>80</v>
      </c>
      <c r="F1" s="74" t="s">
        <v>72</v>
      </c>
      <c r="G1" s="74" t="s">
        <v>74</v>
      </c>
      <c r="H1" s="74" t="s">
        <v>76</v>
      </c>
      <c r="I1" s="74" t="s">
        <v>77</v>
      </c>
      <c r="J1" s="73" t="s">
        <v>81</v>
      </c>
      <c r="K1"/>
      <c r="L1"/>
    </row>
    <row r="2" spans="1:12" ht="13.5" x14ac:dyDescent="0.35">
      <c r="A2" s="75">
        <v>1</v>
      </c>
      <c r="B2" s="75">
        <v>2011</v>
      </c>
      <c r="C2" s="75" t="s">
        <v>82</v>
      </c>
      <c r="D2" s="75" t="s">
        <v>83</v>
      </c>
      <c r="E2" s="75">
        <v>7725</v>
      </c>
      <c r="F2" s="76">
        <v>643</v>
      </c>
      <c r="G2" s="75">
        <v>8134</v>
      </c>
      <c r="H2" s="75">
        <v>1223</v>
      </c>
      <c r="I2" s="75">
        <v>112</v>
      </c>
      <c r="J2" s="75" t="s">
        <v>84</v>
      </c>
    </row>
    <row r="3" spans="1:12" ht="13.5" x14ac:dyDescent="0.35">
      <c r="A3" s="75">
        <v>2</v>
      </c>
      <c r="B3" s="75">
        <v>2011</v>
      </c>
      <c r="C3" s="75" t="s">
        <v>85</v>
      </c>
      <c r="D3" s="75" t="s">
        <v>83</v>
      </c>
      <c r="E3" s="75">
        <v>12387</v>
      </c>
      <c r="F3" s="76">
        <v>532</v>
      </c>
      <c r="G3" s="75">
        <v>9114</v>
      </c>
      <c r="H3" s="75">
        <v>354</v>
      </c>
      <c r="I3" s="75">
        <v>96</v>
      </c>
      <c r="J3" s="75" t="s">
        <v>84</v>
      </c>
    </row>
    <row r="4" spans="1:12" ht="13.9" x14ac:dyDescent="0.4">
      <c r="A4" s="75">
        <v>3</v>
      </c>
      <c r="B4" s="75">
        <v>2011</v>
      </c>
      <c r="C4" s="75" t="s">
        <v>86</v>
      </c>
      <c r="D4" s="75" t="s">
        <v>83</v>
      </c>
      <c r="E4" s="75">
        <v>63</v>
      </c>
      <c r="F4" s="76">
        <v>616</v>
      </c>
      <c r="G4" s="75">
        <v>8914</v>
      </c>
      <c r="H4" s="75">
        <v>47</v>
      </c>
      <c r="I4" s="75">
        <v>0</v>
      </c>
      <c r="J4" s="75" t="s">
        <v>84</v>
      </c>
      <c r="L4" s="77" t="s">
        <v>8</v>
      </c>
    </row>
    <row r="5" spans="1:12" ht="13.5" x14ac:dyDescent="0.35">
      <c r="A5" s="75">
        <v>4</v>
      </c>
      <c r="B5" s="75">
        <v>2011</v>
      </c>
      <c r="C5" s="75" t="s">
        <v>87</v>
      </c>
      <c r="D5" s="75" t="s">
        <v>83</v>
      </c>
      <c r="E5" s="75">
        <v>9275</v>
      </c>
      <c r="F5" s="76">
        <v>525</v>
      </c>
      <c r="G5" s="75">
        <v>9472</v>
      </c>
      <c r="H5" s="75">
        <v>4</v>
      </c>
      <c r="I5" s="75">
        <v>13</v>
      </c>
      <c r="J5" s="75" t="s">
        <v>84</v>
      </c>
      <c r="L5" s="78" t="str">
        <f>+E1</f>
        <v>TASA_MATRICULACIÓN</v>
      </c>
    </row>
    <row r="6" spans="1:12" ht="13.5" x14ac:dyDescent="0.35">
      <c r="A6" s="75">
        <v>5</v>
      </c>
      <c r="B6" s="75">
        <v>2011</v>
      </c>
      <c r="C6" s="75" t="s">
        <v>88</v>
      </c>
      <c r="D6" s="75" t="s">
        <v>83</v>
      </c>
      <c r="E6" s="75">
        <v>8982</v>
      </c>
      <c r="F6" s="76">
        <v>414</v>
      </c>
      <c r="G6" s="75">
        <v>9556</v>
      </c>
      <c r="H6" s="75">
        <v>3</v>
      </c>
      <c r="I6" s="75">
        <v>204</v>
      </c>
      <c r="J6" s="75" t="s">
        <v>84</v>
      </c>
      <c r="L6" s="78" t="str">
        <f>+F1</f>
        <v>DESERCIÓN</v>
      </c>
    </row>
    <row r="7" spans="1:12" ht="13.5" x14ac:dyDescent="0.35">
      <c r="A7" s="75">
        <v>6</v>
      </c>
      <c r="B7" s="75">
        <v>2011</v>
      </c>
      <c r="C7" s="75" t="s">
        <v>89</v>
      </c>
      <c r="D7" s="75" t="s">
        <v>90</v>
      </c>
      <c r="E7" s="75">
        <v>7712</v>
      </c>
      <c r="F7" s="76">
        <v>213</v>
      </c>
      <c r="G7" s="75">
        <v>9731</v>
      </c>
      <c r="H7" s="75">
        <v>57</v>
      </c>
      <c r="I7" s="75">
        <v>191</v>
      </c>
      <c r="J7" s="75" t="s">
        <v>91</v>
      </c>
      <c r="L7" s="78" t="str">
        <f>+G1</f>
        <v>APROBACIÓN</v>
      </c>
    </row>
    <row r="8" spans="1:12" ht="13.5" x14ac:dyDescent="0.35">
      <c r="A8" s="75">
        <v>7</v>
      </c>
      <c r="B8" s="75">
        <v>2011</v>
      </c>
      <c r="C8" s="75" t="s">
        <v>92</v>
      </c>
      <c r="D8" s="75" t="s">
        <v>93</v>
      </c>
      <c r="E8" s="75">
        <v>897</v>
      </c>
      <c r="F8" s="76">
        <v>231</v>
      </c>
      <c r="G8" s="75">
        <v>9649</v>
      </c>
      <c r="H8" s="75">
        <v>12</v>
      </c>
      <c r="I8" s="75">
        <v>315</v>
      </c>
      <c r="J8" s="75" t="s">
        <v>91</v>
      </c>
      <c r="L8" s="78" t="str">
        <f>+H1</f>
        <v>REPROBACIÓN</v>
      </c>
    </row>
    <row r="9" spans="1:12" ht="13.5" x14ac:dyDescent="0.35">
      <c r="A9" s="75">
        <v>8</v>
      </c>
      <c r="B9" s="75">
        <v>2011</v>
      </c>
      <c r="C9" s="75" t="s">
        <v>94</v>
      </c>
      <c r="D9" s="75" t="s">
        <v>93</v>
      </c>
      <c r="E9" s="75">
        <v>8147</v>
      </c>
      <c r="F9" s="76">
        <v>94</v>
      </c>
      <c r="G9" s="75">
        <v>99</v>
      </c>
      <c r="H9" s="75">
        <v>6</v>
      </c>
      <c r="I9" s="75">
        <v>241</v>
      </c>
      <c r="J9" s="75" t="s">
        <v>91</v>
      </c>
      <c r="L9" s="78" t="str">
        <f>+I1</f>
        <v>REPITENCIA</v>
      </c>
    </row>
    <row r="10" spans="1:12" ht="15.6" customHeight="1" x14ac:dyDescent="0.35">
      <c r="A10" s="75">
        <v>9</v>
      </c>
      <c r="B10" s="75">
        <v>2011</v>
      </c>
      <c r="C10" s="75" t="s">
        <v>95</v>
      </c>
      <c r="D10" s="75" t="s">
        <v>96</v>
      </c>
      <c r="E10" s="75">
        <v>3676</v>
      </c>
      <c r="F10" s="76">
        <v>36</v>
      </c>
      <c r="G10" s="75">
        <v>938</v>
      </c>
      <c r="H10" s="75">
        <v>584</v>
      </c>
      <c r="I10" s="75">
        <v>164</v>
      </c>
      <c r="J10" s="75" t="s">
        <v>84</v>
      </c>
    </row>
    <row r="11" spans="1:12" ht="13.5" x14ac:dyDescent="0.35">
      <c r="A11" s="75">
        <v>10</v>
      </c>
      <c r="B11" s="75">
        <v>2011</v>
      </c>
      <c r="C11" s="75" t="s">
        <v>97</v>
      </c>
      <c r="D11" s="75" t="s">
        <v>96</v>
      </c>
      <c r="E11" s="75">
        <v>8059</v>
      </c>
      <c r="F11" s="76">
        <v>782</v>
      </c>
      <c r="G11" s="75">
        <v>8868</v>
      </c>
      <c r="H11" s="75">
        <v>35</v>
      </c>
      <c r="I11" s="75">
        <v>593</v>
      </c>
      <c r="J11" s="75" t="s">
        <v>84</v>
      </c>
    </row>
    <row r="12" spans="1:12" ht="13.5" x14ac:dyDescent="0.35">
      <c r="A12" s="75">
        <v>11</v>
      </c>
      <c r="B12" s="75">
        <v>2011</v>
      </c>
      <c r="C12" s="75" t="s">
        <v>98</v>
      </c>
      <c r="D12" s="75" t="s">
        <v>96</v>
      </c>
      <c r="E12" s="75">
        <v>1284</v>
      </c>
      <c r="F12" s="76">
        <v>268</v>
      </c>
      <c r="G12" s="75">
        <v>9621</v>
      </c>
      <c r="H12" s="75">
        <v>112</v>
      </c>
      <c r="I12" s="75">
        <v>0</v>
      </c>
      <c r="J12" s="75" t="s">
        <v>84</v>
      </c>
    </row>
    <row r="13" spans="1:12" ht="13.9" x14ac:dyDescent="0.4">
      <c r="A13" s="75">
        <v>12</v>
      </c>
      <c r="B13" s="75">
        <v>2011</v>
      </c>
      <c r="C13" s="75" t="s">
        <v>99</v>
      </c>
      <c r="D13" s="75" t="s">
        <v>96</v>
      </c>
      <c r="E13" s="75">
        <v>9924</v>
      </c>
      <c r="F13" s="76">
        <v>541</v>
      </c>
      <c r="G13" s="75">
        <v>9459</v>
      </c>
      <c r="H13" s="75">
        <v>0</v>
      </c>
      <c r="I13" s="75">
        <v>19</v>
      </c>
      <c r="J13" s="75" t="s">
        <v>84</v>
      </c>
      <c r="L13" s="79" t="s">
        <v>9</v>
      </c>
    </row>
    <row r="14" spans="1:12" ht="13.5" x14ac:dyDescent="0.35">
      <c r="A14" s="75">
        <v>13</v>
      </c>
      <c r="B14" s="75">
        <v>2011</v>
      </c>
      <c r="C14" s="75" t="s">
        <v>100</v>
      </c>
      <c r="D14" s="75" t="s">
        <v>96</v>
      </c>
      <c r="E14" s="75">
        <v>9671</v>
      </c>
      <c r="F14" s="76">
        <v>247</v>
      </c>
      <c r="G14" s="75">
        <v>9386</v>
      </c>
      <c r="H14" s="75">
        <v>367</v>
      </c>
      <c r="I14" s="75">
        <v>24</v>
      </c>
      <c r="J14" s="75" t="s">
        <v>84</v>
      </c>
      <c r="L14" s="78" t="str">
        <f>+D1</f>
        <v>DEPARTAMENTO</v>
      </c>
    </row>
    <row r="15" spans="1:12" ht="13.5" x14ac:dyDescent="0.35">
      <c r="A15" s="75">
        <v>14</v>
      </c>
      <c r="B15" s="75">
        <v>2011</v>
      </c>
      <c r="C15" s="75" t="s">
        <v>101</v>
      </c>
      <c r="D15" s="75" t="s">
        <v>102</v>
      </c>
      <c r="E15" s="75">
        <v>9334</v>
      </c>
      <c r="F15" s="76">
        <v>342</v>
      </c>
      <c r="G15" s="75">
        <v>844</v>
      </c>
      <c r="H15" s="75">
        <v>1218</v>
      </c>
      <c r="I15" s="75">
        <v>72</v>
      </c>
      <c r="J15" s="75" t="s">
        <v>84</v>
      </c>
      <c r="L15" s="78" t="str">
        <f>+J1</f>
        <v xml:space="preserve">REGIÓN </v>
      </c>
    </row>
    <row r="16" spans="1:12" ht="13.5" x14ac:dyDescent="0.35">
      <c r="A16" s="75">
        <v>15</v>
      </c>
      <c r="B16" s="75">
        <v>2011</v>
      </c>
      <c r="C16" s="75" t="s">
        <v>103</v>
      </c>
      <c r="D16" s="75" t="s">
        <v>104</v>
      </c>
      <c r="E16" s="75">
        <v>9679</v>
      </c>
      <c r="F16" s="76">
        <v>398</v>
      </c>
      <c r="G16" s="75">
        <v>9402</v>
      </c>
      <c r="H16" s="75">
        <v>199</v>
      </c>
      <c r="I16" s="75">
        <v>38</v>
      </c>
      <c r="J16" s="75" t="s">
        <v>105</v>
      </c>
    </row>
    <row r="17" spans="1:10" ht="13.5" x14ac:dyDescent="0.35">
      <c r="A17" s="75">
        <v>16</v>
      </c>
      <c r="B17" s="75">
        <v>2011</v>
      </c>
      <c r="C17" s="75" t="s">
        <v>106</v>
      </c>
      <c r="D17" s="75" t="s">
        <v>107</v>
      </c>
      <c r="E17" s="75">
        <v>9897</v>
      </c>
      <c r="F17" s="76">
        <v>255</v>
      </c>
      <c r="G17" s="75">
        <v>9745</v>
      </c>
      <c r="H17" s="75">
        <v>0</v>
      </c>
      <c r="I17" s="75">
        <v>4</v>
      </c>
      <c r="J17" s="75" t="s">
        <v>108</v>
      </c>
    </row>
    <row r="18" spans="1:10" ht="13.5" x14ac:dyDescent="0.35">
      <c r="A18" s="75">
        <v>17</v>
      </c>
      <c r="B18" s="75">
        <v>2011</v>
      </c>
      <c r="C18" s="75" t="s">
        <v>109</v>
      </c>
      <c r="D18" s="75" t="s">
        <v>110</v>
      </c>
      <c r="E18" s="75">
        <v>8776</v>
      </c>
      <c r="F18" s="76">
        <v>333</v>
      </c>
      <c r="G18" s="75">
        <v>9333</v>
      </c>
      <c r="H18" s="75">
        <v>334</v>
      </c>
      <c r="I18" s="75">
        <v>51</v>
      </c>
      <c r="J18" s="75" t="s">
        <v>91</v>
      </c>
    </row>
    <row r="19" spans="1:10" ht="13.5" x14ac:dyDescent="0.35">
      <c r="A19" s="75">
        <v>18</v>
      </c>
      <c r="B19" s="75">
        <v>2011</v>
      </c>
      <c r="C19" s="75" t="s">
        <v>111</v>
      </c>
      <c r="D19" s="75" t="s">
        <v>112</v>
      </c>
      <c r="E19" s="75">
        <v>9971</v>
      </c>
      <c r="F19" s="76">
        <v>47</v>
      </c>
      <c r="G19" s="75">
        <v>9107</v>
      </c>
      <c r="H19" s="75">
        <v>423</v>
      </c>
      <c r="I19" s="75">
        <v>24</v>
      </c>
      <c r="J19" s="75" t="s">
        <v>91</v>
      </c>
    </row>
    <row r="20" spans="1:10" ht="13.5" x14ac:dyDescent="0.35">
      <c r="A20" s="75">
        <v>19</v>
      </c>
      <c r="B20" s="75">
        <v>2011</v>
      </c>
      <c r="C20" s="75" t="s">
        <v>113</v>
      </c>
      <c r="D20" s="75" t="s">
        <v>112</v>
      </c>
      <c r="E20" s="75">
        <v>9827</v>
      </c>
      <c r="F20" s="76">
        <v>321</v>
      </c>
      <c r="G20" s="75">
        <v>9626</v>
      </c>
      <c r="H20" s="75">
        <v>53</v>
      </c>
      <c r="I20" s="75">
        <v>233</v>
      </c>
      <c r="J20" s="75" t="s">
        <v>91</v>
      </c>
    </row>
    <row r="21" spans="1:10" ht="13.5" x14ac:dyDescent="0.35">
      <c r="A21" s="75">
        <v>20</v>
      </c>
      <c r="B21" s="75">
        <v>2011</v>
      </c>
      <c r="C21" s="75" t="s">
        <v>114</v>
      </c>
      <c r="D21" s="75" t="s">
        <v>115</v>
      </c>
      <c r="E21" s="75">
        <v>9289</v>
      </c>
      <c r="F21" s="76">
        <v>352</v>
      </c>
      <c r="G21" s="75">
        <v>9639</v>
      </c>
      <c r="H21" s="75">
        <v>9</v>
      </c>
      <c r="I21" s="75">
        <v>18</v>
      </c>
      <c r="J21" s="75" t="s">
        <v>84</v>
      </c>
    </row>
    <row r="22" spans="1:10" ht="13.5" x14ac:dyDescent="0.35">
      <c r="A22" s="75">
        <v>21</v>
      </c>
      <c r="B22" s="75">
        <v>2011</v>
      </c>
      <c r="C22" s="75" t="s">
        <v>116</v>
      </c>
      <c r="D22" s="75" t="s">
        <v>115</v>
      </c>
      <c r="E22" s="75">
        <v>103</v>
      </c>
      <c r="F22" s="76">
        <v>117</v>
      </c>
      <c r="G22" s="75">
        <v>9883</v>
      </c>
      <c r="H22" s="75">
        <v>0</v>
      </c>
      <c r="I22" s="75">
        <v>371</v>
      </c>
      <c r="J22" s="75" t="s">
        <v>84</v>
      </c>
    </row>
    <row r="23" spans="1:10" ht="13.5" x14ac:dyDescent="0.35">
      <c r="A23" s="75">
        <v>22</v>
      </c>
      <c r="B23" s="75">
        <v>2011</v>
      </c>
      <c r="C23" s="75" t="s">
        <v>117</v>
      </c>
      <c r="D23" s="75" t="s">
        <v>115</v>
      </c>
      <c r="E23" s="75">
        <v>10389</v>
      </c>
      <c r="F23" s="76">
        <v>393</v>
      </c>
      <c r="G23" s="75">
        <v>9599</v>
      </c>
      <c r="H23" s="75">
        <v>9</v>
      </c>
      <c r="I23" s="75">
        <v>26</v>
      </c>
      <c r="J23" s="75" t="s">
        <v>84</v>
      </c>
    </row>
    <row r="24" spans="1:10" ht="13.5" x14ac:dyDescent="0.35">
      <c r="A24" s="75">
        <v>23</v>
      </c>
      <c r="B24" s="75">
        <v>2011</v>
      </c>
      <c r="C24" s="75" t="s">
        <v>118</v>
      </c>
      <c r="D24" s="75" t="s">
        <v>115</v>
      </c>
      <c r="E24" s="75">
        <v>9495</v>
      </c>
      <c r="F24" s="76">
        <v>31</v>
      </c>
      <c r="G24" s="75">
        <v>9663</v>
      </c>
      <c r="H24" s="75">
        <v>27</v>
      </c>
      <c r="I24" s="75">
        <v>425</v>
      </c>
      <c r="J24" s="75" t="s">
        <v>84</v>
      </c>
    </row>
    <row r="25" spans="1:10" ht="13.5" x14ac:dyDescent="0.35">
      <c r="A25" s="75">
        <v>24</v>
      </c>
      <c r="B25" s="75">
        <v>2011</v>
      </c>
      <c r="C25" s="75" t="s">
        <v>119</v>
      </c>
      <c r="D25" s="75" t="s">
        <v>115</v>
      </c>
      <c r="E25" s="75">
        <v>9732</v>
      </c>
      <c r="F25" s="76">
        <v>264</v>
      </c>
      <c r="G25" s="75">
        <v>9736</v>
      </c>
      <c r="H25" s="75">
        <v>0</v>
      </c>
      <c r="I25" s="75">
        <v>591</v>
      </c>
      <c r="J25" s="75" t="s">
        <v>84</v>
      </c>
    </row>
    <row r="26" spans="1:10" ht="13.5" x14ac:dyDescent="0.35">
      <c r="A26" s="75">
        <v>25</v>
      </c>
      <c r="B26" s="75">
        <v>2011</v>
      </c>
      <c r="C26" s="75" t="s">
        <v>120</v>
      </c>
      <c r="D26" s="75" t="s">
        <v>121</v>
      </c>
      <c r="E26" s="75">
        <v>7923</v>
      </c>
      <c r="F26" s="76">
        <v>516</v>
      </c>
      <c r="G26" s="75">
        <v>9479</v>
      </c>
      <c r="H26" s="75">
        <v>5</v>
      </c>
      <c r="I26" s="75">
        <v>0</v>
      </c>
      <c r="J26" s="75" t="s">
        <v>91</v>
      </c>
    </row>
    <row r="27" spans="1:10" ht="13.5" x14ac:dyDescent="0.35">
      <c r="A27" s="75">
        <v>26</v>
      </c>
      <c r="B27" s="75">
        <v>2011</v>
      </c>
      <c r="C27" s="75" t="s">
        <v>122</v>
      </c>
      <c r="D27" s="75" t="s">
        <v>123</v>
      </c>
      <c r="E27" s="75">
        <v>9669</v>
      </c>
      <c r="F27" s="76">
        <v>535</v>
      </c>
      <c r="G27" s="75">
        <v>845</v>
      </c>
      <c r="H27" s="75">
        <v>1015</v>
      </c>
      <c r="I27" s="75">
        <v>81</v>
      </c>
      <c r="J27" s="75" t="s">
        <v>84</v>
      </c>
    </row>
    <row r="28" spans="1:10" ht="13.5" x14ac:dyDescent="0.35">
      <c r="A28" s="75">
        <v>27</v>
      </c>
      <c r="B28" s="75">
        <v>2011</v>
      </c>
      <c r="C28" s="75" t="s">
        <v>124</v>
      </c>
      <c r="D28" s="75" t="s">
        <v>123</v>
      </c>
      <c r="E28" s="75">
        <v>716</v>
      </c>
      <c r="F28" s="76">
        <v>499</v>
      </c>
      <c r="G28" s="75">
        <v>9092</v>
      </c>
      <c r="H28" s="75">
        <v>41</v>
      </c>
      <c r="I28" s="75">
        <v>116</v>
      </c>
      <c r="J28" s="75" t="s">
        <v>84</v>
      </c>
    </row>
    <row r="29" spans="1:10" ht="13.5" x14ac:dyDescent="0.35">
      <c r="A29" s="75">
        <v>28</v>
      </c>
      <c r="B29" s="75">
        <v>2011</v>
      </c>
      <c r="C29" s="75" t="s">
        <v>125</v>
      </c>
      <c r="D29" s="75" t="s">
        <v>126</v>
      </c>
      <c r="E29" s="75">
        <v>9307</v>
      </c>
      <c r="F29" s="76">
        <v>213</v>
      </c>
      <c r="G29" s="75">
        <v>9651</v>
      </c>
      <c r="H29" s="75">
        <v>136</v>
      </c>
      <c r="I29" s="75">
        <v>157</v>
      </c>
      <c r="J29" s="75" t="s">
        <v>91</v>
      </c>
    </row>
    <row r="30" spans="1:10" ht="13.5" x14ac:dyDescent="0.35">
      <c r="A30" s="75">
        <v>29</v>
      </c>
      <c r="B30" s="75">
        <v>2011</v>
      </c>
      <c r="C30" s="75" t="s">
        <v>127</v>
      </c>
      <c r="D30" s="75" t="s">
        <v>128</v>
      </c>
      <c r="E30" s="75">
        <v>11636</v>
      </c>
      <c r="F30" s="76">
        <v>827</v>
      </c>
      <c r="G30" s="75">
        <v>8841</v>
      </c>
      <c r="H30" s="75">
        <v>332</v>
      </c>
      <c r="I30" s="75">
        <v>0</v>
      </c>
      <c r="J30" s="75" t="s">
        <v>129</v>
      </c>
    </row>
    <row r="31" spans="1:10" ht="13.5" x14ac:dyDescent="0.35">
      <c r="A31" s="75">
        <v>30</v>
      </c>
      <c r="B31" s="75">
        <v>2011</v>
      </c>
      <c r="C31" s="75" t="s">
        <v>130</v>
      </c>
      <c r="D31" s="75" t="s">
        <v>86</v>
      </c>
      <c r="E31" s="75">
        <v>9188</v>
      </c>
      <c r="F31" s="76">
        <v>536</v>
      </c>
      <c r="G31" s="75">
        <v>9464</v>
      </c>
      <c r="H31" s="75">
        <v>0</v>
      </c>
      <c r="I31" s="75">
        <v>93</v>
      </c>
      <c r="J31" s="75" t="s">
        <v>108</v>
      </c>
    </row>
    <row r="32" spans="1:10" ht="13.5" x14ac:dyDescent="0.35">
      <c r="A32" s="75">
        <v>31</v>
      </c>
      <c r="B32" s="75">
        <v>2011</v>
      </c>
      <c r="C32" s="75" t="s">
        <v>131</v>
      </c>
      <c r="D32" s="75" t="s">
        <v>86</v>
      </c>
      <c r="E32" s="75">
        <v>8252</v>
      </c>
      <c r="F32" s="76">
        <v>494</v>
      </c>
      <c r="G32" s="75">
        <v>9499</v>
      </c>
      <c r="H32" s="75">
        <v>8</v>
      </c>
      <c r="I32" s="75">
        <v>243</v>
      </c>
      <c r="J32" s="75" t="s">
        <v>108</v>
      </c>
    </row>
    <row r="33" spans="1:10" ht="13.5" x14ac:dyDescent="0.35">
      <c r="A33" s="75">
        <v>32</v>
      </c>
      <c r="B33" s="75">
        <v>2011</v>
      </c>
      <c r="C33" s="75" t="s">
        <v>132</v>
      </c>
      <c r="D33" s="75" t="s">
        <v>133</v>
      </c>
      <c r="E33" s="75">
        <v>8812</v>
      </c>
      <c r="F33" s="76">
        <v>663</v>
      </c>
      <c r="G33" s="75">
        <v>9305</v>
      </c>
      <c r="H33" s="75">
        <v>32</v>
      </c>
      <c r="I33" s="75">
        <v>35</v>
      </c>
      <c r="J33" s="75" t="s">
        <v>84</v>
      </c>
    </row>
    <row r="34" spans="1:10" ht="13.5" x14ac:dyDescent="0.35">
      <c r="A34" s="75">
        <v>33</v>
      </c>
      <c r="B34" s="75">
        <v>2011</v>
      </c>
      <c r="C34" s="75" t="s">
        <v>112</v>
      </c>
      <c r="D34" s="75" t="s">
        <v>134</v>
      </c>
      <c r="E34" s="75">
        <v>10259</v>
      </c>
      <c r="F34" s="76">
        <v>323</v>
      </c>
      <c r="G34" s="75">
        <v>9677</v>
      </c>
      <c r="H34" s="75">
        <v>0</v>
      </c>
      <c r="I34" s="75">
        <v>9</v>
      </c>
      <c r="J34" s="75" t="s">
        <v>84</v>
      </c>
    </row>
    <row r="35" spans="1:10" ht="13.5" x14ac:dyDescent="0.35">
      <c r="A35" s="75">
        <v>34</v>
      </c>
      <c r="B35" s="75">
        <v>2011</v>
      </c>
      <c r="C35" s="75" t="s">
        <v>135</v>
      </c>
      <c r="D35" s="75" t="s">
        <v>136</v>
      </c>
      <c r="E35" s="75">
        <v>6552</v>
      </c>
      <c r="F35" s="76">
        <v>158</v>
      </c>
      <c r="G35" s="75">
        <v>9842</v>
      </c>
      <c r="H35" s="75">
        <v>0</v>
      </c>
      <c r="I35" s="75">
        <v>0</v>
      </c>
      <c r="J35" s="75" t="s">
        <v>84</v>
      </c>
    </row>
    <row r="36" spans="1:10" ht="13.5" x14ac:dyDescent="0.35">
      <c r="A36" s="75">
        <v>35</v>
      </c>
      <c r="B36" s="75">
        <v>2011</v>
      </c>
      <c r="C36" s="75" t="s">
        <v>137</v>
      </c>
      <c r="D36" s="75" t="s">
        <v>136</v>
      </c>
      <c r="E36" s="75">
        <v>8194</v>
      </c>
      <c r="F36" s="76">
        <v>117</v>
      </c>
      <c r="G36" s="75">
        <v>966</v>
      </c>
      <c r="H36" s="75">
        <v>224</v>
      </c>
      <c r="I36" s="75">
        <v>5</v>
      </c>
      <c r="J36" s="75" t="s">
        <v>84</v>
      </c>
    </row>
    <row r="37" spans="1:10" ht="13.5" x14ac:dyDescent="0.35">
      <c r="A37" s="75">
        <v>36</v>
      </c>
      <c r="B37" s="75">
        <v>2011</v>
      </c>
      <c r="C37" s="75" t="s">
        <v>138</v>
      </c>
      <c r="D37" s="75" t="s">
        <v>136</v>
      </c>
      <c r="E37" s="75">
        <v>883</v>
      </c>
      <c r="F37" s="76">
        <v>264</v>
      </c>
      <c r="G37" s="75">
        <v>9685</v>
      </c>
      <c r="H37" s="75">
        <v>5</v>
      </c>
      <c r="I37" s="75">
        <v>8</v>
      </c>
      <c r="J37" s="75" t="s">
        <v>84</v>
      </c>
    </row>
    <row r="38" spans="1:10" ht="13.5" x14ac:dyDescent="0.35">
      <c r="A38" s="75">
        <v>37</v>
      </c>
      <c r="B38" s="75">
        <v>2011</v>
      </c>
      <c r="C38" s="75" t="s">
        <v>139</v>
      </c>
      <c r="D38" s="75" t="s">
        <v>136</v>
      </c>
      <c r="E38" s="75">
        <v>10291</v>
      </c>
      <c r="F38" s="76">
        <v>101</v>
      </c>
      <c r="G38" s="75">
        <v>9849</v>
      </c>
      <c r="H38" s="75">
        <v>5</v>
      </c>
      <c r="I38" s="75">
        <v>218</v>
      </c>
      <c r="J38" s="75" t="s">
        <v>84</v>
      </c>
    </row>
    <row r="39" spans="1:10" ht="13.5" x14ac:dyDescent="0.35">
      <c r="A39" s="75">
        <v>38</v>
      </c>
      <c r="B39" s="75">
        <v>2011</v>
      </c>
      <c r="C39" s="75" t="s">
        <v>140</v>
      </c>
      <c r="D39" s="75" t="s">
        <v>141</v>
      </c>
      <c r="E39" s="75">
        <v>11575</v>
      </c>
      <c r="F39" s="76">
        <v>717</v>
      </c>
      <c r="G39" s="75">
        <v>8907</v>
      </c>
      <c r="H39" s="75">
        <v>376</v>
      </c>
      <c r="I39" s="75">
        <v>6</v>
      </c>
      <c r="J39" s="75" t="s">
        <v>91</v>
      </c>
    </row>
    <row r="40" spans="1:10" ht="13.5" x14ac:dyDescent="0.35">
      <c r="A40" s="75">
        <v>39</v>
      </c>
      <c r="B40" s="75">
        <v>2011</v>
      </c>
      <c r="C40" s="75" t="s">
        <v>142</v>
      </c>
      <c r="D40" s="75" t="s">
        <v>143</v>
      </c>
      <c r="E40" s="75">
        <v>10041</v>
      </c>
      <c r="F40" s="76">
        <v>138</v>
      </c>
      <c r="G40" s="75">
        <v>9847</v>
      </c>
      <c r="H40" s="75">
        <v>15</v>
      </c>
      <c r="I40" s="75">
        <v>0</v>
      </c>
      <c r="J40" s="75" t="s">
        <v>84</v>
      </c>
    </row>
    <row r="41" spans="1:10" ht="13.5" x14ac:dyDescent="0.35">
      <c r="A41" s="75">
        <v>40</v>
      </c>
      <c r="B41" s="75">
        <v>2011</v>
      </c>
      <c r="C41" s="75" t="s">
        <v>144</v>
      </c>
      <c r="D41" s="75" t="s">
        <v>143</v>
      </c>
      <c r="E41" s="75">
        <v>8941</v>
      </c>
      <c r="F41" s="76">
        <v>584</v>
      </c>
      <c r="G41" s="75">
        <v>82</v>
      </c>
      <c r="H41" s="75">
        <v>1216</v>
      </c>
      <c r="I41" s="75">
        <v>16</v>
      </c>
      <c r="J41" s="75" t="s">
        <v>84</v>
      </c>
    </row>
    <row r="42" spans="1:10" ht="13.5" x14ac:dyDescent="0.35">
      <c r="A42" s="75">
        <v>41</v>
      </c>
      <c r="B42" s="75">
        <v>2011</v>
      </c>
      <c r="C42" s="75" t="s">
        <v>145</v>
      </c>
      <c r="D42" s="75" t="s">
        <v>146</v>
      </c>
      <c r="E42" s="75">
        <v>10265</v>
      </c>
      <c r="F42" s="76">
        <v>299</v>
      </c>
      <c r="G42" s="75">
        <v>9008</v>
      </c>
      <c r="H42" s="75">
        <v>693</v>
      </c>
      <c r="I42" s="75">
        <v>232</v>
      </c>
      <c r="J42" s="75" t="s">
        <v>108</v>
      </c>
    </row>
    <row r="43" spans="1:10" ht="13.5" x14ac:dyDescent="0.35">
      <c r="A43" s="75">
        <v>42</v>
      </c>
      <c r="B43" s="75">
        <v>2011</v>
      </c>
      <c r="C43" s="75" t="s">
        <v>147</v>
      </c>
      <c r="D43" s="75" t="s">
        <v>146</v>
      </c>
      <c r="E43" s="75">
        <v>8295</v>
      </c>
      <c r="F43" s="76">
        <v>729</v>
      </c>
      <c r="G43" s="75">
        <v>8341</v>
      </c>
      <c r="H43" s="75">
        <v>93</v>
      </c>
      <c r="I43" s="75">
        <v>7</v>
      </c>
      <c r="J43" s="75" t="s">
        <v>108</v>
      </c>
    </row>
    <row r="44" spans="1:10" ht="13.5" x14ac:dyDescent="0.35">
      <c r="A44" s="75">
        <v>43</v>
      </c>
      <c r="B44" s="75">
        <v>2011</v>
      </c>
      <c r="C44" s="75" t="s">
        <v>148</v>
      </c>
      <c r="D44" s="75" t="s">
        <v>149</v>
      </c>
      <c r="E44" s="75">
        <v>11193</v>
      </c>
      <c r="F44" s="76">
        <v>574</v>
      </c>
      <c r="G44" s="75">
        <v>9186</v>
      </c>
      <c r="H44" s="75">
        <v>24</v>
      </c>
      <c r="I44" s="75">
        <v>2</v>
      </c>
      <c r="J44" s="75" t="s">
        <v>129</v>
      </c>
    </row>
    <row r="45" spans="1:10" ht="13.5" x14ac:dyDescent="0.35">
      <c r="A45" s="75">
        <v>44</v>
      </c>
      <c r="B45" s="75">
        <v>2011</v>
      </c>
      <c r="C45" s="75" t="s">
        <v>150</v>
      </c>
      <c r="D45" s="75" t="s">
        <v>151</v>
      </c>
      <c r="E45" s="75">
        <v>3143</v>
      </c>
      <c r="F45" s="76">
        <v>229</v>
      </c>
      <c r="G45" s="75">
        <v>9543</v>
      </c>
      <c r="H45" s="75">
        <v>229</v>
      </c>
      <c r="I45" s="75">
        <v>133</v>
      </c>
      <c r="J45" s="75" t="s">
        <v>105</v>
      </c>
    </row>
    <row r="46" spans="1:10" ht="13.5" x14ac:dyDescent="0.35">
      <c r="A46" s="75">
        <v>45</v>
      </c>
      <c r="B46" s="75">
        <v>2012</v>
      </c>
      <c r="C46" s="75" t="s">
        <v>152</v>
      </c>
      <c r="D46" s="75" t="s">
        <v>83</v>
      </c>
      <c r="E46" s="75">
        <v>7712</v>
      </c>
      <c r="F46" s="76">
        <v>476</v>
      </c>
      <c r="G46" s="75">
        <v>8398</v>
      </c>
      <c r="H46" s="75">
        <v>1125</v>
      </c>
      <c r="I46" s="75">
        <v>4</v>
      </c>
      <c r="J46" s="75" t="s">
        <v>84</v>
      </c>
    </row>
    <row r="47" spans="1:10" ht="13.5" x14ac:dyDescent="0.35">
      <c r="A47" s="75">
        <v>46</v>
      </c>
      <c r="B47" s="75">
        <v>2012</v>
      </c>
      <c r="C47" s="75" t="s">
        <v>153</v>
      </c>
      <c r="D47" s="75" t="s">
        <v>83</v>
      </c>
      <c r="E47" s="75">
        <v>8694</v>
      </c>
      <c r="F47" s="76">
        <v>67</v>
      </c>
      <c r="G47" s="75">
        <v>9251</v>
      </c>
      <c r="H47" s="75">
        <v>79</v>
      </c>
      <c r="I47" s="75">
        <v>69</v>
      </c>
      <c r="J47" s="75" t="s">
        <v>84</v>
      </c>
    </row>
    <row r="48" spans="1:10" ht="13.5" x14ac:dyDescent="0.35">
      <c r="A48" s="75">
        <v>47</v>
      </c>
      <c r="B48" s="75">
        <v>2012</v>
      </c>
      <c r="C48" s="75" t="s">
        <v>154</v>
      </c>
      <c r="D48" s="75" t="s">
        <v>83</v>
      </c>
      <c r="E48" s="75">
        <v>6873</v>
      </c>
      <c r="F48" s="76">
        <v>286</v>
      </c>
      <c r="G48" s="75">
        <v>938</v>
      </c>
      <c r="H48" s="75">
        <v>335</v>
      </c>
      <c r="I48" s="75">
        <v>98</v>
      </c>
      <c r="J48" s="75" t="s">
        <v>84</v>
      </c>
    </row>
    <row r="49" spans="1:10" ht="13.5" x14ac:dyDescent="0.35">
      <c r="A49" s="75">
        <v>48</v>
      </c>
      <c r="B49" s="75">
        <v>2012</v>
      </c>
      <c r="C49" s="75" t="s">
        <v>155</v>
      </c>
      <c r="D49" s="75" t="s">
        <v>83</v>
      </c>
      <c r="E49" s="75">
        <v>8457</v>
      </c>
      <c r="F49" s="76">
        <v>546</v>
      </c>
      <c r="G49" s="75">
        <v>9447</v>
      </c>
      <c r="H49" s="75">
        <v>7</v>
      </c>
      <c r="I49" s="75">
        <v>38</v>
      </c>
      <c r="J49" s="75" t="s">
        <v>84</v>
      </c>
    </row>
    <row r="50" spans="1:10" ht="13.5" x14ac:dyDescent="0.35">
      <c r="A50" s="75">
        <v>49</v>
      </c>
      <c r="B50" s="75">
        <v>2012</v>
      </c>
      <c r="C50" s="75" t="s">
        <v>156</v>
      </c>
      <c r="D50" s="75" t="s">
        <v>83</v>
      </c>
      <c r="E50" s="75">
        <v>11068</v>
      </c>
      <c r="F50" s="76">
        <v>5</v>
      </c>
      <c r="G50" s="75">
        <v>9219</v>
      </c>
      <c r="H50" s="75">
        <v>28</v>
      </c>
      <c r="I50" s="75">
        <v>45</v>
      </c>
      <c r="J50" s="75" t="s">
        <v>84</v>
      </c>
    </row>
    <row r="51" spans="1:10" ht="13.5" x14ac:dyDescent="0.35">
      <c r="A51" s="75">
        <v>50</v>
      </c>
      <c r="B51" s="75">
        <v>2012</v>
      </c>
      <c r="C51" s="75" t="s">
        <v>157</v>
      </c>
      <c r="D51" s="75" t="s">
        <v>90</v>
      </c>
      <c r="E51" s="75">
        <v>9392</v>
      </c>
      <c r="F51" s="76">
        <v>216</v>
      </c>
      <c r="G51" s="75">
        <v>9748</v>
      </c>
      <c r="H51" s="75">
        <v>35</v>
      </c>
      <c r="I51" s="75">
        <v>38</v>
      </c>
      <c r="J51" s="75" t="s">
        <v>91</v>
      </c>
    </row>
    <row r="52" spans="1:10" ht="13.5" x14ac:dyDescent="0.35">
      <c r="A52" s="75">
        <v>51</v>
      </c>
      <c r="B52" s="75">
        <v>2012</v>
      </c>
      <c r="C52" s="75" t="s">
        <v>158</v>
      </c>
      <c r="D52" s="75" t="s">
        <v>93</v>
      </c>
      <c r="E52" s="75">
        <v>7034</v>
      </c>
      <c r="F52" s="76">
        <v>68</v>
      </c>
      <c r="G52" s="75">
        <v>976</v>
      </c>
      <c r="H52" s="75">
        <v>172</v>
      </c>
      <c r="I52" s="75">
        <v>16</v>
      </c>
      <c r="J52" s="75" t="s">
        <v>91</v>
      </c>
    </row>
    <row r="53" spans="1:10" ht="13.5" x14ac:dyDescent="0.35">
      <c r="A53" s="75">
        <v>52</v>
      </c>
      <c r="B53" s="75">
        <v>2012</v>
      </c>
      <c r="C53" s="75" t="s">
        <v>159</v>
      </c>
      <c r="D53" s="75" t="s">
        <v>93</v>
      </c>
      <c r="E53" s="75">
        <v>9629</v>
      </c>
      <c r="F53" s="76">
        <v>394</v>
      </c>
      <c r="G53" s="75">
        <v>9004</v>
      </c>
      <c r="H53" s="75">
        <v>603</v>
      </c>
      <c r="I53" s="75">
        <v>203</v>
      </c>
      <c r="J53" s="75" t="s">
        <v>91</v>
      </c>
    </row>
    <row r="54" spans="1:10" ht="13.5" x14ac:dyDescent="0.35">
      <c r="A54" s="75">
        <v>53</v>
      </c>
      <c r="B54" s="75">
        <v>2012</v>
      </c>
      <c r="C54" s="75" t="s">
        <v>160</v>
      </c>
      <c r="D54" s="75" t="s">
        <v>96</v>
      </c>
      <c r="E54" s="75">
        <v>10335</v>
      </c>
      <c r="F54" s="76">
        <v>159</v>
      </c>
      <c r="G54" s="75">
        <v>9244</v>
      </c>
      <c r="H54" s="75">
        <v>597</v>
      </c>
      <c r="I54" s="75">
        <v>5</v>
      </c>
      <c r="J54" s="75" t="s">
        <v>84</v>
      </c>
    </row>
    <row r="55" spans="1:10" ht="13.5" x14ac:dyDescent="0.35">
      <c r="A55" s="75">
        <v>54</v>
      </c>
      <c r="B55" s="75">
        <v>2012</v>
      </c>
      <c r="C55" s="75" t="s">
        <v>161</v>
      </c>
      <c r="D55" s="75" t="s">
        <v>96</v>
      </c>
      <c r="E55" s="75">
        <v>9539</v>
      </c>
      <c r="F55" s="76">
        <v>196</v>
      </c>
      <c r="G55" s="75">
        <v>936</v>
      </c>
      <c r="H55" s="75">
        <v>444</v>
      </c>
      <c r="I55" s="75">
        <v>258</v>
      </c>
      <c r="J55" s="75" t="s">
        <v>84</v>
      </c>
    </row>
    <row r="56" spans="1:10" ht="13.5" x14ac:dyDescent="0.35">
      <c r="A56" s="75">
        <v>55</v>
      </c>
      <c r="B56" s="75">
        <v>2012</v>
      </c>
      <c r="C56" s="75" t="s">
        <v>162</v>
      </c>
      <c r="D56" s="75" t="s">
        <v>96</v>
      </c>
      <c r="E56" s="75">
        <v>9015</v>
      </c>
      <c r="F56" s="76">
        <v>528</v>
      </c>
      <c r="G56" s="75">
        <v>8867</v>
      </c>
      <c r="H56" s="75">
        <v>606</v>
      </c>
      <c r="I56" s="75">
        <v>43</v>
      </c>
      <c r="J56" s="75" t="s">
        <v>84</v>
      </c>
    </row>
    <row r="57" spans="1:10" ht="13.5" x14ac:dyDescent="0.35">
      <c r="A57" s="75">
        <v>56</v>
      </c>
      <c r="B57" s="75">
        <v>2012</v>
      </c>
      <c r="C57" s="75" t="s">
        <v>163</v>
      </c>
      <c r="D57" s="75" t="s">
        <v>96</v>
      </c>
      <c r="E57" s="75">
        <v>7817</v>
      </c>
      <c r="F57" s="76">
        <v>258</v>
      </c>
      <c r="G57" s="75">
        <v>8759</v>
      </c>
      <c r="H57" s="75">
        <v>983</v>
      </c>
      <c r="I57" s="75">
        <v>25</v>
      </c>
      <c r="J57" s="75" t="s">
        <v>84</v>
      </c>
    </row>
    <row r="58" spans="1:10" ht="13.5" x14ac:dyDescent="0.35">
      <c r="A58" s="75">
        <v>57</v>
      </c>
      <c r="B58" s="75">
        <v>2012</v>
      </c>
      <c r="C58" s="75" t="s">
        <v>164</v>
      </c>
      <c r="D58" s="75" t="s">
        <v>96</v>
      </c>
      <c r="E58" s="75">
        <v>6245</v>
      </c>
      <c r="F58" s="76">
        <v>153</v>
      </c>
      <c r="G58" s="75">
        <v>9656</v>
      </c>
      <c r="H58" s="75">
        <v>191</v>
      </c>
      <c r="I58" s="75">
        <v>0</v>
      </c>
      <c r="J58" s="75" t="s">
        <v>84</v>
      </c>
    </row>
    <row r="59" spans="1:10" ht="13.5" x14ac:dyDescent="0.35">
      <c r="A59" s="75">
        <v>58</v>
      </c>
      <c r="B59" s="75">
        <v>2012</v>
      </c>
      <c r="C59" s="75" t="s">
        <v>165</v>
      </c>
      <c r="D59" s="75" t="s">
        <v>102</v>
      </c>
      <c r="E59" s="75">
        <v>8582</v>
      </c>
      <c r="F59" s="76">
        <v>501</v>
      </c>
      <c r="G59" s="75">
        <v>9054</v>
      </c>
      <c r="H59" s="75">
        <v>445</v>
      </c>
      <c r="I59" s="75">
        <v>65</v>
      </c>
      <c r="J59" s="75" t="s">
        <v>84</v>
      </c>
    </row>
    <row r="60" spans="1:10" ht="13.5" x14ac:dyDescent="0.35">
      <c r="A60" s="75">
        <v>59</v>
      </c>
      <c r="B60" s="75">
        <v>2012</v>
      </c>
      <c r="C60" s="75" t="s">
        <v>166</v>
      </c>
      <c r="D60" s="75" t="s">
        <v>102</v>
      </c>
      <c r="E60" s="75">
        <v>8676</v>
      </c>
      <c r="F60" s="76">
        <v>347</v>
      </c>
      <c r="G60" s="75">
        <v>8752</v>
      </c>
      <c r="H60" s="75">
        <v>902</v>
      </c>
      <c r="I60" s="75">
        <v>101</v>
      </c>
      <c r="J60" s="75" t="s">
        <v>84</v>
      </c>
    </row>
    <row r="61" spans="1:10" ht="13.5" x14ac:dyDescent="0.35">
      <c r="A61" s="75">
        <v>60</v>
      </c>
      <c r="B61" s="75">
        <v>2012</v>
      </c>
      <c r="C61" s="75" t="s">
        <v>167</v>
      </c>
      <c r="D61" s="75" t="s">
        <v>107</v>
      </c>
      <c r="E61" s="75">
        <v>7823</v>
      </c>
      <c r="F61" s="76">
        <v>444</v>
      </c>
      <c r="G61" s="75">
        <v>9119</v>
      </c>
      <c r="H61" s="75">
        <v>437</v>
      </c>
      <c r="I61" s="75">
        <v>192</v>
      </c>
      <c r="J61" s="75" t="s">
        <v>108</v>
      </c>
    </row>
    <row r="62" spans="1:10" ht="13.5" x14ac:dyDescent="0.35">
      <c r="A62" s="75">
        <v>61</v>
      </c>
      <c r="B62" s="75">
        <v>2012</v>
      </c>
      <c r="C62" s="75" t="s">
        <v>168</v>
      </c>
      <c r="D62" s="75" t="s">
        <v>107</v>
      </c>
      <c r="E62" s="75">
        <v>6113</v>
      </c>
      <c r="F62" s="76">
        <v>36</v>
      </c>
      <c r="G62" s="75">
        <v>8811</v>
      </c>
      <c r="H62" s="75">
        <v>829</v>
      </c>
      <c r="I62" s="75">
        <v>31</v>
      </c>
      <c r="J62" s="75" t="s">
        <v>108</v>
      </c>
    </row>
    <row r="63" spans="1:10" ht="13.5" x14ac:dyDescent="0.35">
      <c r="A63" s="75">
        <v>62</v>
      </c>
      <c r="B63" s="75">
        <v>2012</v>
      </c>
      <c r="C63" s="75" t="s">
        <v>169</v>
      </c>
      <c r="D63" s="75" t="s">
        <v>110</v>
      </c>
      <c r="E63" s="75">
        <v>6208</v>
      </c>
      <c r="F63" s="76">
        <v>276</v>
      </c>
      <c r="G63" s="75">
        <v>8647</v>
      </c>
      <c r="H63" s="75">
        <v>1077</v>
      </c>
      <c r="I63" s="75">
        <v>0</v>
      </c>
      <c r="J63" s="75" t="s">
        <v>91</v>
      </c>
    </row>
    <row r="64" spans="1:10" ht="13.5" x14ac:dyDescent="0.35">
      <c r="A64" s="75">
        <v>63</v>
      </c>
      <c r="B64" s="75">
        <v>2012</v>
      </c>
      <c r="C64" s="75" t="s">
        <v>170</v>
      </c>
      <c r="D64" s="75" t="s">
        <v>112</v>
      </c>
      <c r="E64" s="75">
        <v>7925</v>
      </c>
      <c r="F64" s="76">
        <v>234</v>
      </c>
      <c r="G64" s="75">
        <v>9766</v>
      </c>
      <c r="H64" s="75">
        <v>0</v>
      </c>
      <c r="I64" s="75">
        <v>29</v>
      </c>
      <c r="J64" s="75" t="s">
        <v>91</v>
      </c>
    </row>
    <row r="65" spans="1:10" ht="13.5" x14ac:dyDescent="0.35">
      <c r="A65" s="75">
        <v>64</v>
      </c>
      <c r="B65" s="75">
        <v>2012</v>
      </c>
      <c r="C65" s="75" t="s">
        <v>171</v>
      </c>
      <c r="D65" s="75" t="s">
        <v>115</v>
      </c>
      <c r="E65" s="75">
        <v>7465</v>
      </c>
      <c r="F65" s="76">
        <v>313</v>
      </c>
      <c r="G65" s="75">
        <v>9687</v>
      </c>
      <c r="H65" s="75">
        <v>0</v>
      </c>
      <c r="I65" s="75">
        <v>539</v>
      </c>
      <c r="J65" s="75" t="s">
        <v>84</v>
      </c>
    </row>
    <row r="66" spans="1:10" ht="13.5" x14ac:dyDescent="0.35">
      <c r="A66" s="75">
        <v>65</v>
      </c>
      <c r="B66" s="75">
        <v>2012</v>
      </c>
      <c r="C66" s="75" t="s">
        <v>172</v>
      </c>
      <c r="D66" s="75" t="s">
        <v>115</v>
      </c>
      <c r="E66" s="75">
        <v>11282</v>
      </c>
      <c r="F66" s="76">
        <v>13</v>
      </c>
      <c r="G66" s="75">
        <v>9863</v>
      </c>
      <c r="H66" s="75">
        <v>7</v>
      </c>
      <c r="I66" s="75">
        <v>329</v>
      </c>
      <c r="J66" s="75" t="s">
        <v>84</v>
      </c>
    </row>
    <row r="67" spans="1:10" ht="13.5" x14ac:dyDescent="0.35">
      <c r="A67" s="75">
        <v>66</v>
      </c>
      <c r="B67" s="75">
        <v>2012</v>
      </c>
      <c r="C67" s="75" t="s">
        <v>173</v>
      </c>
      <c r="D67" s="75" t="s">
        <v>115</v>
      </c>
      <c r="E67" s="75">
        <v>10007</v>
      </c>
      <c r="F67" s="76">
        <v>103</v>
      </c>
      <c r="G67" s="75">
        <v>9881</v>
      </c>
      <c r="H67" s="75">
        <v>16</v>
      </c>
      <c r="I67" s="75">
        <v>182</v>
      </c>
      <c r="J67" s="75" t="s">
        <v>84</v>
      </c>
    </row>
    <row r="68" spans="1:10" ht="13.5" x14ac:dyDescent="0.35">
      <c r="A68" s="75">
        <v>67</v>
      </c>
      <c r="B68" s="75">
        <v>2012</v>
      </c>
      <c r="C68" s="75" t="s">
        <v>174</v>
      </c>
      <c r="D68" s="75" t="s">
        <v>115</v>
      </c>
      <c r="E68" s="75">
        <v>8099</v>
      </c>
      <c r="F68" s="76">
        <v>138</v>
      </c>
      <c r="G68" s="75">
        <v>984</v>
      </c>
      <c r="H68" s="75">
        <v>22</v>
      </c>
      <c r="I68" s="75">
        <v>169</v>
      </c>
      <c r="J68" s="75" t="s">
        <v>84</v>
      </c>
    </row>
    <row r="69" spans="1:10" ht="13.5" x14ac:dyDescent="0.35">
      <c r="A69" s="75">
        <v>68</v>
      </c>
      <c r="B69" s="75">
        <v>2012</v>
      </c>
      <c r="C69" s="75" t="s">
        <v>175</v>
      </c>
      <c r="D69" s="75" t="s">
        <v>115</v>
      </c>
      <c r="E69" s="75">
        <v>7415</v>
      </c>
      <c r="F69" s="76">
        <v>63</v>
      </c>
      <c r="G69" s="75">
        <v>9363</v>
      </c>
      <c r="H69" s="75">
        <v>7</v>
      </c>
      <c r="I69" s="75">
        <v>133</v>
      </c>
      <c r="J69" s="75" t="s">
        <v>84</v>
      </c>
    </row>
    <row r="70" spans="1:10" ht="13.5" x14ac:dyDescent="0.35">
      <c r="A70" s="75">
        <v>69</v>
      </c>
      <c r="B70" s="75">
        <v>2012</v>
      </c>
      <c r="C70" s="75" t="s">
        <v>176</v>
      </c>
      <c r="D70" s="75" t="s">
        <v>121</v>
      </c>
      <c r="E70" s="75">
        <v>8444</v>
      </c>
      <c r="F70" s="76">
        <v>16</v>
      </c>
      <c r="G70" s="75">
        <v>9693</v>
      </c>
      <c r="H70" s="75">
        <v>291</v>
      </c>
      <c r="I70" s="75">
        <v>43</v>
      </c>
      <c r="J70" s="75" t="s">
        <v>91</v>
      </c>
    </row>
    <row r="71" spans="1:10" ht="13.5" x14ac:dyDescent="0.35">
      <c r="A71" s="75">
        <v>70</v>
      </c>
      <c r="B71" s="75">
        <v>2012</v>
      </c>
      <c r="C71" s="75" t="s">
        <v>177</v>
      </c>
      <c r="D71" s="75" t="s">
        <v>123</v>
      </c>
      <c r="E71" s="75">
        <v>8866</v>
      </c>
      <c r="F71" s="76">
        <v>272</v>
      </c>
      <c r="G71" s="75">
        <v>8745</v>
      </c>
      <c r="H71" s="75">
        <v>983</v>
      </c>
      <c r="I71" s="75">
        <v>119</v>
      </c>
      <c r="J71" s="75" t="s">
        <v>84</v>
      </c>
    </row>
    <row r="72" spans="1:10" ht="13.5" x14ac:dyDescent="0.35">
      <c r="A72" s="75">
        <v>71</v>
      </c>
      <c r="B72" s="75">
        <v>2012</v>
      </c>
      <c r="C72" s="75" t="s">
        <v>178</v>
      </c>
      <c r="D72" s="75" t="s">
        <v>123</v>
      </c>
      <c r="E72" s="75">
        <v>1207</v>
      </c>
      <c r="F72" s="76">
        <v>506</v>
      </c>
      <c r="G72" s="75">
        <v>8455</v>
      </c>
      <c r="H72" s="75">
        <v>1039</v>
      </c>
      <c r="I72" s="75">
        <v>99</v>
      </c>
      <c r="J72" s="75" t="s">
        <v>84</v>
      </c>
    </row>
    <row r="73" spans="1:10" ht="13.5" x14ac:dyDescent="0.35">
      <c r="A73" s="75">
        <v>72</v>
      </c>
      <c r="B73" s="75">
        <v>2012</v>
      </c>
      <c r="C73" s="75" t="s">
        <v>179</v>
      </c>
      <c r="D73" s="75" t="s">
        <v>180</v>
      </c>
      <c r="E73" s="75">
        <v>5369</v>
      </c>
      <c r="F73" s="76">
        <v>951</v>
      </c>
      <c r="G73" s="75">
        <v>8936</v>
      </c>
      <c r="H73" s="75">
        <v>114</v>
      </c>
      <c r="I73" s="75">
        <v>76</v>
      </c>
      <c r="J73" s="75" t="s">
        <v>91</v>
      </c>
    </row>
    <row r="74" spans="1:10" ht="13.5" x14ac:dyDescent="0.35">
      <c r="A74" s="75">
        <v>73</v>
      </c>
      <c r="B74" s="75">
        <v>2012</v>
      </c>
      <c r="C74" s="75" t="s">
        <v>181</v>
      </c>
      <c r="D74" s="75" t="s">
        <v>126</v>
      </c>
      <c r="E74" s="75">
        <v>11735</v>
      </c>
      <c r="F74" s="76">
        <v>84</v>
      </c>
      <c r="G74" s="75">
        <v>9851</v>
      </c>
      <c r="H74" s="75">
        <v>65</v>
      </c>
      <c r="I74" s="75">
        <v>79</v>
      </c>
      <c r="J74" s="75" t="s">
        <v>91</v>
      </c>
    </row>
    <row r="75" spans="1:10" ht="13.5" x14ac:dyDescent="0.35">
      <c r="A75" s="75">
        <v>74</v>
      </c>
      <c r="B75" s="75">
        <v>2012</v>
      </c>
      <c r="C75" s="75" t="s">
        <v>182</v>
      </c>
      <c r="D75" s="75" t="s">
        <v>128</v>
      </c>
      <c r="E75" s="75">
        <v>10451</v>
      </c>
      <c r="F75" s="76">
        <v>742</v>
      </c>
      <c r="G75" s="75">
        <v>8621</v>
      </c>
      <c r="H75" s="75">
        <v>638</v>
      </c>
      <c r="I75" s="75">
        <v>0</v>
      </c>
      <c r="J75" s="75" t="s">
        <v>129</v>
      </c>
    </row>
    <row r="76" spans="1:10" ht="13.5" x14ac:dyDescent="0.35">
      <c r="A76" s="75">
        <v>75</v>
      </c>
      <c r="B76" s="75">
        <v>2012</v>
      </c>
      <c r="C76" s="75" t="s">
        <v>183</v>
      </c>
      <c r="D76" s="75" t="s">
        <v>86</v>
      </c>
      <c r="E76" s="75">
        <v>6557</v>
      </c>
      <c r="F76" s="76">
        <v>75</v>
      </c>
      <c r="G76" s="75">
        <v>9925</v>
      </c>
      <c r="H76" s="75">
        <v>0</v>
      </c>
      <c r="I76" s="75">
        <v>576</v>
      </c>
      <c r="J76" s="75" t="s">
        <v>108</v>
      </c>
    </row>
    <row r="77" spans="1:10" ht="13.5" x14ac:dyDescent="0.35">
      <c r="A77" s="75">
        <v>76</v>
      </c>
      <c r="B77" s="75">
        <v>2012</v>
      </c>
      <c r="C77" s="75" t="s">
        <v>184</v>
      </c>
      <c r="D77" s="75" t="s">
        <v>86</v>
      </c>
      <c r="E77" s="75">
        <v>5437</v>
      </c>
      <c r="F77" s="76">
        <v>6</v>
      </c>
      <c r="G77" s="75">
        <v>9994</v>
      </c>
      <c r="H77" s="75">
        <v>0</v>
      </c>
      <c r="I77" s="75">
        <v>738</v>
      </c>
      <c r="J77" s="75" t="s">
        <v>108</v>
      </c>
    </row>
    <row r="78" spans="1:10" ht="13.5" x14ac:dyDescent="0.35">
      <c r="A78" s="75">
        <v>77</v>
      </c>
      <c r="B78" s="75">
        <v>2012</v>
      </c>
      <c r="C78" s="75" t="s">
        <v>185</v>
      </c>
      <c r="D78" s="75" t="s">
        <v>86</v>
      </c>
      <c r="E78" s="75">
        <v>9666</v>
      </c>
      <c r="F78" s="76">
        <v>19</v>
      </c>
      <c r="G78" s="75">
        <v>9494</v>
      </c>
      <c r="H78" s="75">
        <v>316</v>
      </c>
      <c r="I78" s="75">
        <v>132</v>
      </c>
      <c r="J78" s="75" t="s">
        <v>108</v>
      </c>
    </row>
    <row r="79" spans="1:10" ht="13.5" x14ac:dyDescent="0.35">
      <c r="A79" s="75">
        <v>78</v>
      </c>
      <c r="B79" s="75">
        <v>2012</v>
      </c>
      <c r="C79" s="75" t="s">
        <v>186</v>
      </c>
      <c r="D79" s="75" t="s">
        <v>133</v>
      </c>
      <c r="E79" s="75">
        <v>7716</v>
      </c>
      <c r="F79" s="76">
        <v>298</v>
      </c>
      <c r="G79" s="75">
        <v>9417</v>
      </c>
      <c r="H79" s="75">
        <v>286</v>
      </c>
      <c r="I79" s="75">
        <v>238</v>
      </c>
      <c r="J79" s="75" t="s">
        <v>84</v>
      </c>
    </row>
    <row r="80" spans="1:10" ht="13.5" x14ac:dyDescent="0.35">
      <c r="A80" s="75">
        <v>79</v>
      </c>
      <c r="B80" s="75">
        <v>2012</v>
      </c>
      <c r="C80" s="75" t="s">
        <v>112</v>
      </c>
      <c r="D80" s="75" t="s">
        <v>134</v>
      </c>
      <c r="E80" s="75">
        <v>10809</v>
      </c>
      <c r="F80" s="76">
        <v>648</v>
      </c>
      <c r="G80" s="75">
        <v>9053</v>
      </c>
      <c r="H80" s="75">
        <v>299</v>
      </c>
      <c r="I80" s="75">
        <v>0</v>
      </c>
      <c r="J80" s="75" t="s">
        <v>84</v>
      </c>
    </row>
    <row r="81" spans="1:10" ht="13.5" x14ac:dyDescent="0.35">
      <c r="A81" s="75">
        <v>80</v>
      </c>
      <c r="B81" s="75">
        <v>2012</v>
      </c>
      <c r="C81" s="75" t="s">
        <v>187</v>
      </c>
      <c r="D81" s="75" t="s">
        <v>136</v>
      </c>
      <c r="E81" s="75">
        <v>9871</v>
      </c>
      <c r="F81" s="76">
        <v>441</v>
      </c>
      <c r="G81" s="75">
        <v>9552</v>
      </c>
      <c r="H81" s="75">
        <v>7</v>
      </c>
      <c r="I81" s="75">
        <v>111</v>
      </c>
      <c r="J81" s="75" t="s">
        <v>84</v>
      </c>
    </row>
    <row r="82" spans="1:10" ht="13.5" x14ac:dyDescent="0.35">
      <c r="A82" s="75">
        <v>81</v>
      </c>
      <c r="B82" s="75">
        <v>2012</v>
      </c>
      <c r="C82" s="75" t="s">
        <v>188</v>
      </c>
      <c r="D82" s="75" t="s">
        <v>136</v>
      </c>
      <c r="E82" s="75">
        <v>6081</v>
      </c>
      <c r="F82" s="76">
        <v>515</v>
      </c>
      <c r="G82" s="75">
        <v>9485</v>
      </c>
      <c r="H82" s="75">
        <v>0</v>
      </c>
      <c r="I82" s="75">
        <v>388</v>
      </c>
      <c r="J82" s="75" t="s">
        <v>84</v>
      </c>
    </row>
    <row r="83" spans="1:10" ht="13.5" x14ac:dyDescent="0.35">
      <c r="A83" s="75">
        <v>82</v>
      </c>
      <c r="B83" s="75">
        <v>2012</v>
      </c>
      <c r="C83" s="75" t="s">
        <v>189</v>
      </c>
      <c r="D83" s="75" t="s">
        <v>136</v>
      </c>
      <c r="E83" s="75">
        <v>9181</v>
      </c>
      <c r="F83" s="76">
        <v>543</v>
      </c>
      <c r="G83" s="75">
        <v>8829</v>
      </c>
      <c r="H83" s="75">
        <v>627</v>
      </c>
      <c r="I83" s="75">
        <v>89</v>
      </c>
      <c r="J83" s="75" t="s">
        <v>84</v>
      </c>
    </row>
    <row r="84" spans="1:10" ht="13.5" x14ac:dyDescent="0.35">
      <c r="A84" s="75">
        <v>83</v>
      </c>
      <c r="B84" s="75">
        <v>2012</v>
      </c>
      <c r="C84" s="75" t="s">
        <v>190</v>
      </c>
      <c r="D84" s="75" t="s">
        <v>136</v>
      </c>
      <c r="E84" s="75">
        <v>8885</v>
      </c>
      <c r="F84" s="76">
        <v>485</v>
      </c>
      <c r="G84" s="75">
        <v>9051</v>
      </c>
      <c r="H84" s="75">
        <v>464</v>
      </c>
      <c r="I84" s="75">
        <v>21</v>
      </c>
      <c r="J84" s="75" t="s">
        <v>84</v>
      </c>
    </row>
    <row r="85" spans="1:10" ht="13.5" x14ac:dyDescent="0.35">
      <c r="A85" s="75">
        <v>84</v>
      </c>
      <c r="B85" s="75">
        <v>2012</v>
      </c>
      <c r="C85" s="75" t="s">
        <v>191</v>
      </c>
      <c r="D85" s="75" t="s">
        <v>141</v>
      </c>
      <c r="E85" s="75">
        <v>8091</v>
      </c>
      <c r="F85" s="76">
        <v>24</v>
      </c>
      <c r="G85" s="75">
        <v>8468</v>
      </c>
      <c r="H85" s="75">
        <v>1292</v>
      </c>
      <c r="I85" s="75">
        <v>326</v>
      </c>
      <c r="J85" s="75" t="s">
        <v>91</v>
      </c>
    </row>
    <row r="86" spans="1:10" ht="13.5" x14ac:dyDescent="0.35">
      <c r="A86" s="75">
        <v>85</v>
      </c>
      <c r="B86" s="75">
        <v>2012</v>
      </c>
      <c r="C86" s="75" t="s">
        <v>192</v>
      </c>
      <c r="D86" s="75" t="s">
        <v>143</v>
      </c>
      <c r="E86" s="75">
        <v>8965</v>
      </c>
      <c r="F86" s="76">
        <v>765</v>
      </c>
      <c r="G86" s="75">
        <v>8537</v>
      </c>
      <c r="H86" s="75">
        <v>698</v>
      </c>
      <c r="I86" s="75">
        <v>0</v>
      </c>
      <c r="J86" s="75" t="s">
        <v>84</v>
      </c>
    </row>
    <row r="87" spans="1:10" ht="13.5" x14ac:dyDescent="0.35">
      <c r="A87" s="75">
        <v>86</v>
      </c>
      <c r="B87" s="75">
        <v>2012</v>
      </c>
      <c r="C87" s="75" t="s">
        <v>193</v>
      </c>
      <c r="D87" s="75" t="s">
        <v>143</v>
      </c>
      <c r="E87" s="75">
        <v>9339</v>
      </c>
      <c r="F87" s="76">
        <v>215</v>
      </c>
      <c r="G87" s="75">
        <v>9349</v>
      </c>
      <c r="H87" s="75">
        <v>436</v>
      </c>
      <c r="I87" s="75">
        <v>11</v>
      </c>
      <c r="J87" s="75" t="s">
        <v>84</v>
      </c>
    </row>
    <row r="88" spans="1:10" ht="13.5" x14ac:dyDescent="0.35">
      <c r="A88" s="75">
        <v>87</v>
      </c>
      <c r="B88" s="75">
        <v>2012</v>
      </c>
      <c r="C88" s="75" t="s">
        <v>194</v>
      </c>
      <c r="D88" s="75" t="s">
        <v>146</v>
      </c>
      <c r="E88" s="75">
        <v>8155</v>
      </c>
      <c r="F88" s="76">
        <v>972</v>
      </c>
      <c r="G88" s="75">
        <v>902</v>
      </c>
      <c r="H88" s="75">
        <v>8</v>
      </c>
      <c r="I88" s="75">
        <v>168</v>
      </c>
      <c r="J88" s="75" t="s">
        <v>108</v>
      </c>
    </row>
    <row r="89" spans="1:10" ht="13.5" x14ac:dyDescent="0.35">
      <c r="A89" s="75">
        <v>88</v>
      </c>
      <c r="B89" s="75">
        <v>2012</v>
      </c>
      <c r="C89" s="75" t="s">
        <v>195</v>
      </c>
      <c r="D89" s="75" t="s">
        <v>146</v>
      </c>
      <c r="E89" s="75">
        <v>8332</v>
      </c>
      <c r="F89" s="76">
        <v>323</v>
      </c>
      <c r="G89" s="75">
        <v>9677</v>
      </c>
      <c r="H89" s="75">
        <v>0</v>
      </c>
      <c r="I89" s="75">
        <v>1</v>
      </c>
      <c r="J89" s="75" t="s">
        <v>108</v>
      </c>
    </row>
    <row r="90" spans="1:10" ht="13.5" x14ac:dyDescent="0.35">
      <c r="A90" s="75">
        <v>89</v>
      </c>
      <c r="B90" s="75">
        <v>2012</v>
      </c>
      <c r="C90" s="75" t="s">
        <v>196</v>
      </c>
      <c r="D90" s="75" t="s">
        <v>149</v>
      </c>
      <c r="E90" s="75">
        <v>9454</v>
      </c>
      <c r="F90" s="76">
        <v>56</v>
      </c>
      <c r="G90" s="75">
        <v>893</v>
      </c>
      <c r="H90" s="75">
        <v>51</v>
      </c>
      <c r="I90" s="75">
        <v>39</v>
      </c>
      <c r="J90" s="75" t="s">
        <v>129</v>
      </c>
    </row>
    <row r="91" spans="1:10" ht="13.5" x14ac:dyDescent="0.35">
      <c r="A91" s="75">
        <v>90</v>
      </c>
      <c r="B91" s="75">
        <v>2012</v>
      </c>
      <c r="C91" s="75" t="s">
        <v>139</v>
      </c>
      <c r="D91" s="75" t="s">
        <v>197</v>
      </c>
      <c r="E91" s="75">
        <v>492</v>
      </c>
      <c r="F91" s="76">
        <v>543</v>
      </c>
      <c r="G91" s="75">
        <v>9222</v>
      </c>
      <c r="H91" s="75">
        <v>235</v>
      </c>
      <c r="I91" s="75">
        <v>22</v>
      </c>
      <c r="J91" s="75" t="s">
        <v>105</v>
      </c>
    </row>
    <row r="92" spans="1:10" ht="13.5" x14ac:dyDescent="0.35">
      <c r="A92" s="75">
        <v>91</v>
      </c>
      <c r="B92" s="75">
        <v>2012</v>
      </c>
      <c r="C92" s="75" t="s">
        <v>198</v>
      </c>
      <c r="D92" s="75" t="s">
        <v>199</v>
      </c>
      <c r="E92" s="75">
        <v>5481</v>
      </c>
      <c r="F92" s="76">
        <v>388</v>
      </c>
      <c r="G92" s="75">
        <v>9315</v>
      </c>
      <c r="H92" s="75">
        <v>296</v>
      </c>
      <c r="I92" s="75">
        <v>242</v>
      </c>
      <c r="J92" s="75" t="s">
        <v>129</v>
      </c>
    </row>
    <row r="93" spans="1:10" ht="13.5" x14ac:dyDescent="0.35">
      <c r="A93" s="75">
        <v>92</v>
      </c>
      <c r="B93" s="75">
        <v>2013</v>
      </c>
      <c r="C93" s="75" t="s">
        <v>200</v>
      </c>
      <c r="D93" s="75" t="s">
        <v>83</v>
      </c>
      <c r="E93" s="75">
        <v>9169</v>
      </c>
      <c r="F93" s="76">
        <v>743</v>
      </c>
      <c r="G93" s="75">
        <v>8591</v>
      </c>
      <c r="H93" s="75">
        <v>666</v>
      </c>
      <c r="I93" s="75">
        <v>9</v>
      </c>
      <c r="J93" s="75" t="s">
        <v>84</v>
      </c>
    </row>
    <row r="94" spans="1:10" ht="13.5" x14ac:dyDescent="0.35">
      <c r="A94" s="75">
        <v>93</v>
      </c>
      <c r="B94" s="75">
        <v>2013</v>
      </c>
      <c r="C94" s="75" t="s">
        <v>201</v>
      </c>
      <c r="D94" s="75" t="s">
        <v>83</v>
      </c>
      <c r="E94" s="75">
        <v>967</v>
      </c>
      <c r="F94" s="76">
        <v>235</v>
      </c>
      <c r="G94" s="75">
        <v>9046</v>
      </c>
      <c r="H94" s="75">
        <v>72</v>
      </c>
      <c r="I94" s="75">
        <v>459</v>
      </c>
      <c r="J94" s="75" t="s">
        <v>84</v>
      </c>
    </row>
    <row r="95" spans="1:10" ht="13.5" x14ac:dyDescent="0.35">
      <c r="A95" s="75">
        <v>94</v>
      </c>
      <c r="B95" s="75">
        <v>2013</v>
      </c>
      <c r="C95" s="75" t="s">
        <v>202</v>
      </c>
      <c r="D95" s="75" t="s">
        <v>83</v>
      </c>
      <c r="E95" s="75">
        <v>9228</v>
      </c>
      <c r="F95" s="76">
        <v>72</v>
      </c>
      <c r="G95" s="75">
        <v>9928</v>
      </c>
      <c r="H95" s="75">
        <v>0</v>
      </c>
      <c r="I95" s="75">
        <v>18</v>
      </c>
      <c r="J95" s="75" t="s">
        <v>84</v>
      </c>
    </row>
    <row r="96" spans="1:10" ht="13.5" x14ac:dyDescent="0.35">
      <c r="A96" s="75">
        <v>95</v>
      </c>
      <c r="B96" s="75">
        <v>2013</v>
      </c>
      <c r="C96" s="75" t="s">
        <v>203</v>
      </c>
      <c r="D96" s="75" t="s">
        <v>83</v>
      </c>
      <c r="E96" s="75">
        <v>9256</v>
      </c>
      <c r="F96" s="76">
        <v>311</v>
      </c>
      <c r="G96" s="75">
        <v>9544</v>
      </c>
      <c r="H96" s="75">
        <v>145</v>
      </c>
      <c r="I96" s="75">
        <v>584</v>
      </c>
      <c r="J96" s="75" t="s">
        <v>84</v>
      </c>
    </row>
    <row r="97" spans="1:10" ht="13.5" x14ac:dyDescent="0.35">
      <c r="A97" s="75">
        <v>96</v>
      </c>
      <c r="B97" s="75">
        <v>2013</v>
      </c>
      <c r="C97" s="75" t="s">
        <v>204</v>
      </c>
      <c r="D97" s="75" t="s">
        <v>83</v>
      </c>
      <c r="E97" s="75">
        <v>7741</v>
      </c>
      <c r="F97" s="76">
        <v>98</v>
      </c>
      <c r="G97" s="75">
        <v>9427</v>
      </c>
      <c r="H97" s="75">
        <v>474</v>
      </c>
      <c r="I97" s="75">
        <v>182</v>
      </c>
      <c r="J97" s="75" t="s">
        <v>84</v>
      </c>
    </row>
    <row r="98" spans="1:10" ht="13.5" x14ac:dyDescent="0.35">
      <c r="A98" s="75">
        <v>97</v>
      </c>
      <c r="B98" s="75">
        <v>2013</v>
      </c>
      <c r="C98" s="75" t="s">
        <v>205</v>
      </c>
      <c r="D98" s="75" t="s">
        <v>90</v>
      </c>
      <c r="E98" s="75">
        <v>9604</v>
      </c>
      <c r="F98" s="76">
        <v>48</v>
      </c>
      <c r="G98" s="75">
        <v>9952</v>
      </c>
      <c r="H98" s="75">
        <v>0</v>
      </c>
      <c r="I98" s="75">
        <v>122</v>
      </c>
      <c r="J98" s="75" t="s">
        <v>91</v>
      </c>
    </row>
    <row r="99" spans="1:10" ht="13.5" x14ac:dyDescent="0.35">
      <c r="A99" s="75">
        <v>98</v>
      </c>
      <c r="B99" s="75">
        <v>2013</v>
      </c>
      <c r="C99" s="75" t="s">
        <v>206</v>
      </c>
      <c r="D99" s="75" t="s">
        <v>93</v>
      </c>
      <c r="E99" s="75">
        <v>9619</v>
      </c>
      <c r="F99" s="76">
        <v>22</v>
      </c>
      <c r="G99" s="75">
        <v>959</v>
      </c>
      <c r="H99" s="75">
        <v>19</v>
      </c>
      <c r="I99" s="75">
        <v>386</v>
      </c>
      <c r="J99" s="75" t="s">
        <v>91</v>
      </c>
    </row>
    <row r="100" spans="1:10" ht="13.5" x14ac:dyDescent="0.35">
      <c r="A100" s="75">
        <v>99</v>
      </c>
      <c r="B100" s="75">
        <v>2013</v>
      </c>
      <c r="C100" s="75" t="s">
        <v>207</v>
      </c>
      <c r="D100" s="75" t="s">
        <v>93</v>
      </c>
      <c r="E100" s="75">
        <v>8411</v>
      </c>
      <c r="F100" s="76">
        <v>92</v>
      </c>
      <c r="G100" s="75">
        <v>9908</v>
      </c>
      <c r="H100" s="75">
        <v>0</v>
      </c>
      <c r="I100" s="75">
        <v>0</v>
      </c>
      <c r="J100" s="75" t="s">
        <v>91</v>
      </c>
    </row>
    <row r="101" spans="1:10" ht="13.5" x14ac:dyDescent="0.35">
      <c r="A101" s="75">
        <v>100</v>
      </c>
      <c r="B101" s="75">
        <v>2013</v>
      </c>
      <c r="C101" s="75" t="s">
        <v>208</v>
      </c>
      <c r="D101" s="75" t="s">
        <v>96</v>
      </c>
      <c r="E101" s="75">
        <v>7266</v>
      </c>
      <c r="F101" s="76">
        <v>5</v>
      </c>
      <c r="G101" s="75">
        <v>9473</v>
      </c>
      <c r="H101" s="75">
        <v>477</v>
      </c>
      <c r="I101" s="75">
        <v>138</v>
      </c>
      <c r="J101" s="75" t="s">
        <v>84</v>
      </c>
    </row>
    <row r="102" spans="1:10" ht="13.5" x14ac:dyDescent="0.35">
      <c r="A102" s="75">
        <v>101</v>
      </c>
      <c r="B102" s="75">
        <v>2013</v>
      </c>
      <c r="C102" s="75" t="s">
        <v>209</v>
      </c>
      <c r="D102" s="75" t="s">
        <v>96</v>
      </c>
      <c r="E102" s="75">
        <v>7441</v>
      </c>
      <c r="F102" s="76">
        <v>128</v>
      </c>
      <c r="G102" s="75">
        <v>9506</v>
      </c>
      <c r="H102" s="75">
        <v>367</v>
      </c>
      <c r="I102" s="75">
        <v>0</v>
      </c>
      <c r="J102" s="75" t="s">
        <v>84</v>
      </c>
    </row>
    <row r="103" spans="1:10" ht="13.5" x14ac:dyDescent="0.35">
      <c r="A103" s="75">
        <v>102</v>
      </c>
      <c r="B103" s="75">
        <v>2013</v>
      </c>
      <c r="C103" s="75" t="s">
        <v>210</v>
      </c>
      <c r="D103" s="75" t="s">
        <v>96</v>
      </c>
      <c r="E103" s="75">
        <v>7771</v>
      </c>
      <c r="F103" s="76">
        <v>323</v>
      </c>
      <c r="G103" s="75">
        <v>9161</v>
      </c>
      <c r="H103" s="75">
        <v>516</v>
      </c>
      <c r="I103" s="75">
        <v>129</v>
      </c>
      <c r="J103" s="75" t="s">
        <v>84</v>
      </c>
    </row>
    <row r="104" spans="1:10" ht="13.5" x14ac:dyDescent="0.35">
      <c r="A104" s="75">
        <v>103</v>
      </c>
      <c r="B104" s="75">
        <v>2013</v>
      </c>
      <c r="C104" s="75" t="s">
        <v>211</v>
      </c>
      <c r="D104" s="75" t="s">
        <v>96</v>
      </c>
      <c r="E104" s="75">
        <v>7556</v>
      </c>
      <c r="F104" s="76">
        <v>145</v>
      </c>
      <c r="G104" s="75">
        <v>9234</v>
      </c>
      <c r="H104" s="75">
        <v>621</v>
      </c>
      <c r="I104" s="75">
        <v>238</v>
      </c>
      <c r="J104" s="75" t="s">
        <v>84</v>
      </c>
    </row>
    <row r="105" spans="1:10" ht="13.5" x14ac:dyDescent="0.35">
      <c r="A105" s="75">
        <v>104</v>
      </c>
      <c r="B105" s="75">
        <v>2013</v>
      </c>
      <c r="C105" s="75" t="s">
        <v>212</v>
      </c>
      <c r="D105" s="75" t="s">
        <v>96</v>
      </c>
      <c r="E105" s="75">
        <v>7833</v>
      </c>
      <c r="F105" s="76">
        <v>397</v>
      </c>
      <c r="G105" s="75">
        <v>9027</v>
      </c>
      <c r="H105" s="75">
        <v>576</v>
      </c>
      <c r="I105" s="75">
        <v>149</v>
      </c>
      <c r="J105" s="75" t="s">
        <v>84</v>
      </c>
    </row>
    <row r="106" spans="1:10" ht="13.5" x14ac:dyDescent="0.35">
      <c r="A106" s="75">
        <v>105</v>
      </c>
      <c r="B106" s="75">
        <v>2013</v>
      </c>
      <c r="C106" s="75" t="s">
        <v>213</v>
      </c>
      <c r="D106" s="75" t="s">
        <v>102</v>
      </c>
      <c r="E106" s="75">
        <v>5801</v>
      </c>
      <c r="F106" s="76">
        <v>808</v>
      </c>
      <c r="G106" s="75">
        <v>8083</v>
      </c>
      <c r="H106" s="75">
        <v>1109</v>
      </c>
      <c r="I106" s="75">
        <v>19</v>
      </c>
      <c r="J106" s="75" t="s">
        <v>84</v>
      </c>
    </row>
    <row r="107" spans="1:10" ht="13.5" x14ac:dyDescent="0.35">
      <c r="A107" s="75">
        <v>106</v>
      </c>
      <c r="B107" s="75">
        <v>2013</v>
      </c>
      <c r="C107" s="75" t="s">
        <v>214</v>
      </c>
      <c r="D107" s="75" t="s">
        <v>104</v>
      </c>
      <c r="E107" s="75">
        <v>8368</v>
      </c>
      <c r="F107" s="76">
        <v>676</v>
      </c>
      <c r="G107" s="75">
        <v>9322</v>
      </c>
      <c r="H107" s="75">
        <v>1</v>
      </c>
      <c r="I107" s="75">
        <v>49</v>
      </c>
      <c r="J107" s="75" t="s">
        <v>105</v>
      </c>
    </row>
    <row r="108" spans="1:10" ht="13.5" x14ac:dyDescent="0.35">
      <c r="A108" s="75">
        <v>107</v>
      </c>
      <c r="B108" s="75">
        <v>2013</v>
      </c>
      <c r="C108" s="75" t="s">
        <v>106</v>
      </c>
      <c r="D108" s="75" t="s">
        <v>107</v>
      </c>
      <c r="E108" s="75">
        <v>8747</v>
      </c>
      <c r="F108" s="76">
        <v>766</v>
      </c>
      <c r="G108" s="75">
        <v>9116</v>
      </c>
      <c r="H108" s="75">
        <v>118</v>
      </c>
      <c r="I108" s="75">
        <v>0</v>
      </c>
      <c r="J108" s="75" t="s">
        <v>108</v>
      </c>
    </row>
    <row r="109" spans="1:10" ht="13.5" x14ac:dyDescent="0.35">
      <c r="A109" s="75">
        <v>108</v>
      </c>
      <c r="B109" s="75">
        <v>2013</v>
      </c>
      <c r="C109" s="75" t="s">
        <v>109</v>
      </c>
      <c r="D109" s="75" t="s">
        <v>110</v>
      </c>
      <c r="E109" s="75">
        <v>869</v>
      </c>
      <c r="F109" s="76">
        <v>333</v>
      </c>
      <c r="G109" s="75">
        <v>9139</v>
      </c>
      <c r="H109" s="75">
        <v>527</v>
      </c>
      <c r="I109" s="75">
        <v>93</v>
      </c>
      <c r="J109" s="75" t="s">
        <v>91</v>
      </c>
    </row>
    <row r="110" spans="1:10" ht="13.5" x14ac:dyDescent="0.35">
      <c r="A110" s="75">
        <v>109</v>
      </c>
      <c r="B110" s="75">
        <v>2013</v>
      </c>
      <c r="C110" s="75" t="s">
        <v>215</v>
      </c>
      <c r="D110" s="75" t="s">
        <v>110</v>
      </c>
      <c r="E110" s="75">
        <v>10266</v>
      </c>
      <c r="F110" s="76">
        <v>522</v>
      </c>
      <c r="G110" s="75">
        <v>8365</v>
      </c>
      <c r="H110" s="75">
        <v>1112</v>
      </c>
      <c r="I110" s="75">
        <v>73</v>
      </c>
      <c r="J110" s="75" t="s">
        <v>91</v>
      </c>
    </row>
    <row r="111" spans="1:10" ht="13.5" x14ac:dyDescent="0.35">
      <c r="A111" s="75">
        <v>110</v>
      </c>
      <c r="B111" s="75">
        <v>2013</v>
      </c>
      <c r="C111" s="75" t="s">
        <v>216</v>
      </c>
      <c r="D111" s="75" t="s">
        <v>112</v>
      </c>
      <c r="E111" s="75">
        <v>8855</v>
      </c>
      <c r="F111" s="76">
        <v>28</v>
      </c>
      <c r="G111" s="75">
        <v>9717</v>
      </c>
      <c r="H111" s="75">
        <v>4</v>
      </c>
      <c r="I111" s="75">
        <v>534</v>
      </c>
      <c r="J111" s="75" t="s">
        <v>91</v>
      </c>
    </row>
    <row r="112" spans="1:10" ht="13.5" x14ac:dyDescent="0.35">
      <c r="A112" s="75">
        <v>111</v>
      </c>
      <c r="B112" s="75">
        <v>2013</v>
      </c>
      <c r="C112" s="75" t="s">
        <v>217</v>
      </c>
      <c r="D112" s="75" t="s">
        <v>115</v>
      </c>
      <c r="E112" s="75">
        <v>9089</v>
      </c>
      <c r="F112" s="76">
        <v>239</v>
      </c>
      <c r="G112" s="75">
        <v>9761</v>
      </c>
      <c r="H112" s="75">
        <v>0</v>
      </c>
      <c r="I112" s="75">
        <v>751</v>
      </c>
      <c r="J112" s="75" t="s">
        <v>84</v>
      </c>
    </row>
    <row r="113" spans="1:10" ht="13.5" x14ac:dyDescent="0.35">
      <c r="A113" s="75">
        <v>112</v>
      </c>
      <c r="B113" s="75">
        <v>2013</v>
      </c>
      <c r="C113" s="75" t="s">
        <v>218</v>
      </c>
      <c r="D113" s="75" t="s">
        <v>115</v>
      </c>
      <c r="E113" s="75">
        <v>8046</v>
      </c>
      <c r="F113" s="76">
        <v>268</v>
      </c>
      <c r="G113" s="75">
        <v>9425</v>
      </c>
      <c r="H113" s="75">
        <v>307</v>
      </c>
      <c r="I113" s="75">
        <v>192</v>
      </c>
      <c r="J113" s="75" t="s">
        <v>84</v>
      </c>
    </row>
    <row r="114" spans="1:10" ht="13.5" x14ac:dyDescent="0.35">
      <c r="A114" s="75">
        <v>113</v>
      </c>
      <c r="B114" s="75">
        <v>2013</v>
      </c>
      <c r="C114" s="75" t="s">
        <v>117</v>
      </c>
      <c r="D114" s="75" t="s">
        <v>115</v>
      </c>
      <c r="E114" s="75">
        <v>10199</v>
      </c>
      <c r="F114" s="76">
        <v>31</v>
      </c>
      <c r="G114" s="75">
        <v>969</v>
      </c>
      <c r="H114" s="75">
        <v>0</v>
      </c>
      <c r="I114" s="75">
        <v>94</v>
      </c>
      <c r="J114" s="75" t="s">
        <v>84</v>
      </c>
    </row>
    <row r="115" spans="1:10" ht="13.5" x14ac:dyDescent="0.35">
      <c r="A115" s="75">
        <v>114</v>
      </c>
      <c r="B115" s="75">
        <v>2013</v>
      </c>
      <c r="C115" s="75" t="s">
        <v>118</v>
      </c>
      <c r="D115" s="75" t="s">
        <v>115</v>
      </c>
      <c r="E115" s="75">
        <v>8805</v>
      </c>
      <c r="F115" s="76">
        <v>126</v>
      </c>
      <c r="G115" s="75">
        <v>9869</v>
      </c>
      <c r="H115" s="75">
        <v>5</v>
      </c>
      <c r="I115" s="75">
        <v>215</v>
      </c>
      <c r="J115" s="75" t="s">
        <v>84</v>
      </c>
    </row>
    <row r="116" spans="1:10" ht="13.5" x14ac:dyDescent="0.35">
      <c r="A116" s="75">
        <v>115</v>
      </c>
      <c r="B116" s="75">
        <v>2013</v>
      </c>
      <c r="C116" s="75" t="s">
        <v>219</v>
      </c>
      <c r="D116" s="75" t="s">
        <v>115</v>
      </c>
      <c r="E116" s="75">
        <v>10125</v>
      </c>
      <c r="F116" s="76">
        <v>257</v>
      </c>
      <c r="G116" s="75">
        <v>9743</v>
      </c>
      <c r="H116" s="75">
        <v>0</v>
      </c>
      <c r="I116" s="75">
        <v>47</v>
      </c>
      <c r="J116" s="75" t="s">
        <v>84</v>
      </c>
    </row>
    <row r="117" spans="1:10" ht="13.5" x14ac:dyDescent="0.35">
      <c r="A117" s="75">
        <v>116</v>
      </c>
      <c r="B117" s="75">
        <v>2013</v>
      </c>
      <c r="C117" s="75" t="s">
        <v>220</v>
      </c>
      <c r="D117" s="75" t="s">
        <v>121</v>
      </c>
      <c r="E117" s="75">
        <v>4942</v>
      </c>
      <c r="F117" s="76">
        <v>51</v>
      </c>
      <c r="G117" s="75">
        <v>9371</v>
      </c>
      <c r="H117" s="75">
        <v>578</v>
      </c>
      <c r="I117" s="75">
        <v>0</v>
      </c>
      <c r="J117" s="75" t="s">
        <v>91</v>
      </c>
    </row>
    <row r="118" spans="1:10" ht="13.5" x14ac:dyDescent="0.35">
      <c r="A118" s="75">
        <v>117</v>
      </c>
      <c r="B118" s="75">
        <v>2013</v>
      </c>
      <c r="C118" s="75" t="s">
        <v>221</v>
      </c>
      <c r="D118" s="75" t="s">
        <v>123</v>
      </c>
      <c r="E118" s="75">
        <v>873</v>
      </c>
      <c r="F118" s="76">
        <v>333</v>
      </c>
      <c r="G118" s="75">
        <v>9589</v>
      </c>
      <c r="H118" s="75">
        <v>78</v>
      </c>
      <c r="I118" s="75">
        <v>84</v>
      </c>
      <c r="J118" s="75" t="s">
        <v>84</v>
      </c>
    </row>
    <row r="119" spans="1:10" ht="13.5" x14ac:dyDescent="0.35">
      <c r="A119" s="75">
        <v>118</v>
      </c>
      <c r="B119" s="75">
        <v>2013</v>
      </c>
      <c r="C119" s="75" t="s">
        <v>222</v>
      </c>
      <c r="D119" s="75" t="s">
        <v>180</v>
      </c>
      <c r="E119" s="75">
        <v>8442</v>
      </c>
      <c r="F119" s="76">
        <v>534</v>
      </c>
      <c r="G119" s="75">
        <v>9466</v>
      </c>
      <c r="H119" s="75">
        <v>0</v>
      </c>
      <c r="I119" s="75">
        <v>232</v>
      </c>
      <c r="J119" s="75" t="s">
        <v>91</v>
      </c>
    </row>
    <row r="120" spans="1:10" ht="13.5" x14ac:dyDescent="0.35">
      <c r="A120" s="75">
        <v>119</v>
      </c>
      <c r="B120" s="75">
        <v>2013</v>
      </c>
      <c r="C120" s="75" t="s">
        <v>125</v>
      </c>
      <c r="D120" s="75" t="s">
        <v>126</v>
      </c>
      <c r="E120" s="75">
        <v>9049</v>
      </c>
      <c r="F120" s="76">
        <v>65</v>
      </c>
      <c r="G120" s="75">
        <v>885</v>
      </c>
      <c r="H120" s="75">
        <v>5</v>
      </c>
      <c r="I120" s="75">
        <v>1</v>
      </c>
      <c r="J120" s="75" t="s">
        <v>91</v>
      </c>
    </row>
    <row r="121" spans="1:10" ht="13.5" x14ac:dyDescent="0.35">
      <c r="A121" s="75">
        <v>120</v>
      </c>
      <c r="B121" s="75">
        <v>2013</v>
      </c>
      <c r="C121" s="75" t="s">
        <v>127</v>
      </c>
      <c r="D121" s="75" t="s">
        <v>128</v>
      </c>
      <c r="E121" s="75">
        <v>12318</v>
      </c>
      <c r="F121" s="76">
        <v>718</v>
      </c>
      <c r="G121" s="75">
        <v>9282</v>
      </c>
      <c r="H121" s="75">
        <v>0</v>
      </c>
      <c r="I121" s="75">
        <v>117</v>
      </c>
      <c r="J121" s="75" t="s">
        <v>129</v>
      </c>
    </row>
    <row r="122" spans="1:10" ht="13.5" x14ac:dyDescent="0.35">
      <c r="A122" s="75">
        <v>121</v>
      </c>
      <c r="B122" s="75">
        <v>2013</v>
      </c>
      <c r="C122" s="75" t="s">
        <v>223</v>
      </c>
      <c r="D122" s="75" t="s">
        <v>86</v>
      </c>
      <c r="E122" s="75">
        <v>342</v>
      </c>
      <c r="F122" s="76">
        <v>443</v>
      </c>
      <c r="G122" s="75">
        <v>9557</v>
      </c>
      <c r="H122" s="75">
        <v>0</v>
      </c>
      <c r="I122" s="75">
        <v>185</v>
      </c>
      <c r="J122" s="75" t="s">
        <v>108</v>
      </c>
    </row>
    <row r="123" spans="1:10" ht="13.5" x14ac:dyDescent="0.35">
      <c r="A123" s="75">
        <v>122</v>
      </c>
      <c r="B123" s="75">
        <v>2013</v>
      </c>
      <c r="C123" s="75" t="s">
        <v>224</v>
      </c>
      <c r="D123" s="75" t="s">
        <v>86</v>
      </c>
      <c r="E123" s="75">
        <v>8616</v>
      </c>
      <c r="F123" s="76">
        <v>184</v>
      </c>
      <c r="G123" s="75">
        <v>9816</v>
      </c>
      <c r="H123" s="75">
        <v>0</v>
      </c>
      <c r="I123" s="75">
        <v>282</v>
      </c>
      <c r="J123" s="75" t="s">
        <v>108</v>
      </c>
    </row>
    <row r="124" spans="1:10" ht="13.5" x14ac:dyDescent="0.35">
      <c r="A124" s="75">
        <v>123</v>
      </c>
      <c r="B124" s="75">
        <v>2013</v>
      </c>
      <c r="C124" s="75" t="s">
        <v>225</v>
      </c>
      <c r="D124" s="75" t="s">
        <v>86</v>
      </c>
      <c r="E124" s="75">
        <v>7661</v>
      </c>
      <c r="F124" s="76">
        <v>295</v>
      </c>
      <c r="G124" s="75">
        <v>9705</v>
      </c>
      <c r="H124" s="75">
        <v>0</v>
      </c>
      <c r="I124" s="75">
        <v>2</v>
      </c>
      <c r="J124" s="75" t="s">
        <v>108</v>
      </c>
    </row>
    <row r="125" spans="1:10" ht="13.5" x14ac:dyDescent="0.35">
      <c r="A125" s="75">
        <v>124</v>
      </c>
      <c r="B125" s="75">
        <v>2013</v>
      </c>
      <c r="C125" s="75" t="s">
        <v>226</v>
      </c>
      <c r="D125" s="75" t="s">
        <v>133</v>
      </c>
      <c r="E125" s="75">
        <v>11882</v>
      </c>
      <c r="F125" s="76">
        <v>789</v>
      </c>
      <c r="G125" s="75">
        <v>9057</v>
      </c>
      <c r="H125" s="75">
        <v>155</v>
      </c>
      <c r="I125" s="75">
        <v>8</v>
      </c>
      <c r="J125" s="75" t="s">
        <v>84</v>
      </c>
    </row>
    <row r="126" spans="1:10" ht="13.5" x14ac:dyDescent="0.35">
      <c r="A126" s="75">
        <v>125</v>
      </c>
      <c r="B126" s="75">
        <v>2013</v>
      </c>
      <c r="C126" s="75" t="s">
        <v>227</v>
      </c>
      <c r="D126" s="75" t="s">
        <v>133</v>
      </c>
      <c r="E126" s="75">
        <v>9501</v>
      </c>
      <c r="F126" s="76">
        <v>339</v>
      </c>
      <c r="G126" s="75">
        <v>9422</v>
      </c>
      <c r="H126" s="75">
        <v>24</v>
      </c>
      <c r="I126" s="75">
        <v>141</v>
      </c>
      <c r="J126" s="75" t="s">
        <v>84</v>
      </c>
    </row>
    <row r="127" spans="1:10" ht="13.5" x14ac:dyDescent="0.35">
      <c r="A127" s="75">
        <v>126</v>
      </c>
      <c r="B127" s="75">
        <v>2013</v>
      </c>
      <c r="C127" s="75" t="s">
        <v>228</v>
      </c>
      <c r="D127" s="75" t="s">
        <v>229</v>
      </c>
      <c r="E127" s="75">
        <v>8082</v>
      </c>
      <c r="F127" s="76">
        <v>433</v>
      </c>
      <c r="G127" s="75">
        <v>9552</v>
      </c>
      <c r="H127" s="75">
        <v>15</v>
      </c>
      <c r="I127" s="75">
        <v>83</v>
      </c>
      <c r="J127" s="75" t="s">
        <v>84</v>
      </c>
    </row>
    <row r="128" spans="1:10" ht="13.5" x14ac:dyDescent="0.35">
      <c r="A128" s="75">
        <v>127</v>
      </c>
      <c r="B128" s="75">
        <v>2013</v>
      </c>
      <c r="C128" s="75" t="s">
        <v>230</v>
      </c>
      <c r="D128" s="75" t="s">
        <v>136</v>
      </c>
      <c r="E128" s="75">
        <v>9619</v>
      </c>
      <c r="F128" s="76">
        <v>54</v>
      </c>
      <c r="G128" s="75">
        <v>9946</v>
      </c>
      <c r="H128" s="75">
        <v>0</v>
      </c>
      <c r="I128" s="75">
        <v>27</v>
      </c>
      <c r="J128" s="75" t="s">
        <v>84</v>
      </c>
    </row>
    <row r="129" spans="1:10" ht="13.5" x14ac:dyDescent="0.35">
      <c r="A129" s="75">
        <v>128</v>
      </c>
      <c r="B129" s="75">
        <v>2013</v>
      </c>
      <c r="C129" s="75" t="s">
        <v>231</v>
      </c>
      <c r="D129" s="75" t="s">
        <v>136</v>
      </c>
      <c r="E129" s="75">
        <v>6982</v>
      </c>
      <c r="F129" s="76">
        <v>111</v>
      </c>
      <c r="G129" s="75">
        <v>957</v>
      </c>
      <c r="H129" s="75">
        <v>319</v>
      </c>
      <c r="I129" s="75">
        <v>258</v>
      </c>
      <c r="J129" s="75" t="s">
        <v>84</v>
      </c>
    </row>
    <row r="130" spans="1:10" ht="13.5" x14ac:dyDescent="0.35">
      <c r="A130" s="75">
        <v>129</v>
      </c>
      <c r="B130" s="75">
        <v>2013</v>
      </c>
      <c r="C130" s="75" t="s">
        <v>232</v>
      </c>
      <c r="D130" s="75" t="s">
        <v>136</v>
      </c>
      <c r="E130" s="75">
        <v>4694</v>
      </c>
      <c r="F130" s="76">
        <v>291</v>
      </c>
      <c r="G130" s="75">
        <v>939</v>
      </c>
      <c r="H130" s="75">
        <v>32</v>
      </c>
      <c r="I130" s="75">
        <v>523</v>
      </c>
      <c r="J130" s="75" t="s">
        <v>84</v>
      </c>
    </row>
    <row r="131" spans="1:10" ht="13.5" x14ac:dyDescent="0.35">
      <c r="A131" s="75">
        <v>130</v>
      </c>
      <c r="B131" s="75">
        <v>2013</v>
      </c>
      <c r="C131" s="75" t="s">
        <v>233</v>
      </c>
      <c r="D131" s="75" t="s">
        <v>136</v>
      </c>
      <c r="E131" s="75">
        <v>8123</v>
      </c>
      <c r="F131" s="76">
        <v>186</v>
      </c>
      <c r="G131" s="75">
        <v>9758</v>
      </c>
      <c r="H131" s="75">
        <v>57</v>
      </c>
      <c r="I131" s="75">
        <v>0</v>
      </c>
      <c r="J131" s="75" t="s">
        <v>84</v>
      </c>
    </row>
    <row r="132" spans="1:10" ht="13.5" x14ac:dyDescent="0.35">
      <c r="A132" s="75">
        <v>131</v>
      </c>
      <c r="B132" s="75">
        <v>2013</v>
      </c>
      <c r="C132" s="75" t="s">
        <v>234</v>
      </c>
      <c r="D132" s="75" t="s">
        <v>141</v>
      </c>
      <c r="E132" s="75">
        <v>9451</v>
      </c>
      <c r="F132" s="76">
        <v>19</v>
      </c>
      <c r="G132" s="75">
        <v>8663</v>
      </c>
      <c r="H132" s="75">
        <v>1146</v>
      </c>
      <c r="I132" s="75">
        <v>36</v>
      </c>
      <c r="J132" s="75" t="s">
        <v>91</v>
      </c>
    </row>
    <row r="133" spans="1:10" ht="13.5" x14ac:dyDescent="0.35">
      <c r="A133" s="75">
        <v>132</v>
      </c>
      <c r="B133" s="75">
        <v>2013</v>
      </c>
      <c r="C133" s="75" t="s">
        <v>235</v>
      </c>
      <c r="D133" s="75" t="s">
        <v>143</v>
      </c>
      <c r="E133" s="75">
        <v>9026</v>
      </c>
      <c r="F133" s="76">
        <v>424</v>
      </c>
      <c r="G133" s="75">
        <v>9519</v>
      </c>
      <c r="H133" s="75">
        <v>58</v>
      </c>
      <c r="I133" s="75">
        <v>47</v>
      </c>
      <c r="J133" s="75" t="s">
        <v>84</v>
      </c>
    </row>
    <row r="134" spans="1:10" ht="13.5" x14ac:dyDescent="0.35">
      <c r="A134" s="75">
        <v>133</v>
      </c>
      <c r="B134" s="75">
        <v>2013</v>
      </c>
      <c r="C134" s="75" t="s">
        <v>236</v>
      </c>
      <c r="D134" s="75" t="s">
        <v>143</v>
      </c>
      <c r="E134" s="75">
        <v>9674</v>
      </c>
      <c r="F134" s="76">
        <v>68</v>
      </c>
      <c r="G134" s="75">
        <v>8594</v>
      </c>
      <c r="H134" s="75">
        <v>725</v>
      </c>
      <c r="I134" s="75">
        <v>19</v>
      </c>
      <c r="J134" s="75" t="s">
        <v>84</v>
      </c>
    </row>
    <row r="135" spans="1:10" ht="13.5" x14ac:dyDescent="0.35">
      <c r="A135" s="75">
        <v>134</v>
      </c>
      <c r="B135" s="75">
        <v>2013</v>
      </c>
      <c r="C135" s="75" t="s">
        <v>237</v>
      </c>
      <c r="D135" s="75" t="s">
        <v>146</v>
      </c>
      <c r="E135" s="75">
        <v>6357</v>
      </c>
      <c r="F135" s="76">
        <v>402</v>
      </c>
      <c r="G135" s="75">
        <v>9033</v>
      </c>
      <c r="H135" s="75">
        <v>565</v>
      </c>
      <c r="I135" s="75">
        <v>41</v>
      </c>
      <c r="J135" s="75" t="s">
        <v>108</v>
      </c>
    </row>
    <row r="136" spans="1:10" ht="13.5" x14ac:dyDescent="0.35">
      <c r="A136" s="75">
        <v>135</v>
      </c>
      <c r="B136" s="75">
        <v>2013</v>
      </c>
      <c r="C136" s="75" t="s">
        <v>238</v>
      </c>
      <c r="D136" s="75" t="s">
        <v>146</v>
      </c>
      <c r="E136" s="75">
        <v>917</v>
      </c>
      <c r="F136" s="76">
        <v>502</v>
      </c>
      <c r="G136" s="75">
        <v>9194</v>
      </c>
      <c r="H136" s="75">
        <v>304</v>
      </c>
      <c r="I136" s="75">
        <v>92</v>
      </c>
      <c r="J136" s="75" t="s">
        <v>108</v>
      </c>
    </row>
    <row r="137" spans="1:10" ht="13.5" x14ac:dyDescent="0.35">
      <c r="A137" s="75">
        <v>136</v>
      </c>
      <c r="B137" s="75">
        <v>2013</v>
      </c>
      <c r="C137" s="75" t="s">
        <v>239</v>
      </c>
      <c r="D137" s="75" t="s">
        <v>149</v>
      </c>
      <c r="E137" s="75">
        <v>11052</v>
      </c>
      <c r="F137" s="76">
        <v>267</v>
      </c>
      <c r="G137" s="75">
        <v>8618</v>
      </c>
      <c r="H137" s="75">
        <v>1115</v>
      </c>
      <c r="I137" s="75">
        <v>241</v>
      </c>
      <c r="J137" s="75" t="s">
        <v>129</v>
      </c>
    </row>
    <row r="138" spans="1:10" ht="13.5" x14ac:dyDescent="0.35">
      <c r="A138" s="75">
        <v>137</v>
      </c>
      <c r="B138" s="75">
        <v>2013</v>
      </c>
      <c r="C138" s="75" t="s">
        <v>240</v>
      </c>
      <c r="D138" s="75" t="s">
        <v>151</v>
      </c>
      <c r="E138" s="75">
        <v>60</v>
      </c>
      <c r="F138" s="76">
        <v>336</v>
      </c>
      <c r="G138" s="75">
        <v>9664</v>
      </c>
      <c r="H138" s="75">
        <v>0</v>
      </c>
      <c r="I138" s="75">
        <v>675</v>
      </c>
      <c r="J138" s="75" t="s">
        <v>105</v>
      </c>
    </row>
    <row r="139" spans="1:10" ht="13.5" x14ac:dyDescent="0.35">
      <c r="A139" s="75">
        <v>138</v>
      </c>
      <c r="B139" s="75">
        <v>2014</v>
      </c>
      <c r="C139" s="75" t="s">
        <v>241</v>
      </c>
      <c r="D139" s="75" t="s">
        <v>83</v>
      </c>
      <c r="E139" s="75">
        <v>8236</v>
      </c>
      <c r="F139" s="76">
        <v>189</v>
      </c>
      <c r="G139" s="75">
        <v>9811</v>
      </c>
      <c r="H139" s="75">
        <v>0</v>
      </c>
      <c r="I139" s="75">
        <v>28</v>
      </c>
      <c r="J139" s="75" t="s">
        <v>84</v>
      </c>
    </row>
    <row r="140" spans="1:10" ht="13.5" x14ac:dyDescent="0.35">
      <c r="A140" s="75">
        <v>139</v>
      </c>
      <c r="B140" s="75">
        <v>2014</v>
      </c>
      <c r="C140" s="75" t="s">
        <v>153</v>
      </c>
      <c r="D140" s="75" t="s">
        <v>83</v>
      </c>
      <c r="E140" s="75">
        <v>8486</v>
      </c>
      <c r="F140" s="76">
        <v>26</v>
      </c>
      <c r="G140" s="75">
        <v>9714</v>
      </c>
      <c r="H140" s="75">
        <v>26</v>
      </c>
      <c r="I140" s="75">
        <v>48</v>
      </c>
      <c r="J140" s="75" t="s">
        <v>84</v>
      </c>
    </row>
    <row r="141" spans="1:10" ht="13.5" x14ac:dyDescent="0.35">
      <c r="A141" s="75">
        <v>140</v>
      </c>
      <c r="B141" s="75">
        <v>2014</v>
      </c>
      <c r="C141" s="75" t="s">
        <v>242</v>
      </c>
      <c r="D141" s="75" t="s">
        <v>83</v>
      </c>
      <c r="E141" s="75">
        <v>11705</v>
      </c>
      <c r="F141" s="76">
        <v>145</v>
      </c>
      <c r="G141" s="75">
        <v>9855</v>
      </c>
      <c r="H141" s="75">
        <v>0</v>
      </c>
      <c r="I141" s="75">
        <v>8</v>
      </c>
      <c r="J141" s="75" t="s">
        <v>84</v>
      </c>
    </row>
    <row r="142" spans="1:10" ht="13.5" x14ac:dyDescent="0.35">
      <c r="A142" s="75">
        <v>141</v>
      </c>
      <c r="B142" s="75">
        <v>2014</v>
      </c>
      <c r="C142" s="75" t="s">
        <v>155</v>
      </c>
      <c r="D142" s="75" t="s">
        <v>83</v>
      </c>
      <c r="E142" s="75">
        <v>7877</v>
      </c>
      <c r="F142" s="76">
        <v>28</v>
      </c>
      <c r="G142" s="75">
        <v>9711</v>
      </c>
      <c r="H142" s="75">
        <v>9</v>
      </c>
      <c r="I142" s="75">
        <v>266</v>
      </c>
      <c r="J142" s="75" t="s">
        <v>84</v>
      </c>
    </row>
    <row r="143" spans="1:10" ht="13.5" x14ac:dyDescent="0.35">
      <c r="A143" s="75">
        <v>142</v>
      </c>
      <c r="B143" s="75">
        <v>2014</v>
      </c>
      <c r="C143" s="75" t="s">
        <v>243</v>
      </c>
      <c r="D143" s="75" t="s">
        <v>83</v>
      </c>
      <c r="E143" s="75">
        <v>10438</v>
      </c>
      <c r="F143" s="76">
        <v>114</v>
      </c>
      <c r="G143" s="75">
        <v>9883</v>
      </c>
      <c r="H143" s="75">
        <v>4</v>
      </c>
      <c r="I143" s="75">
        <v>154</v>
      </c>
      <c r="J143" s="75" t="s">
        <v>84</v>
      </c>
    </row>
    <row r="144" spans="1:10" ht="13.5" x14ac:dyDescent="0.35">
      <c r="A144" s="75">
        <v>143</v>
      </c>
      <c r="B144" s="75">
        <v>2014</v>
      </c>
      <c r="C144" s="75" t="s">
        <v>157</v>
      </c>
      <c r="D144" s="75" t="s">
        <v>90</v>
      </c>
      <c r="E144" s="75">
        <v>9628</v>
      </c>
      <c r="F144" s="76">
        <v>125</v>
      </c>
      <c r="G144" s="75">
        <v>9868</v>
      </c>
      <c r="H144" s="75">
        <v>7</v>
      </c>
      <c r="I144" s="75">
        <v>293</v>
      </c>
      <c r="J144" s="75" t="s">
        <v>91</v>
      </c>
    </row>
    <row r="145" spans="1:10" ht="13.5" x14ac:dyDescent="0.35">
      <c r="A145" s="75">
        <v>144</v>
      </c>
      <c r="B145" s="75">
        <v>2014</v>
      </c>
      <c r="C145" s="75" t="s">
        <v>244</v>
      </c>
      <c r="D145" s="75" t="s">
        <v>93</v>
      </c>
      <c r="E145" s="75">
        <v>922</v>
      </c>
      <c r="F145" s="76">
        <v>558</v>
      </c>
      <c r="G145" s="75">
        <v>9415</v>
      </c>
      <c r="H145" s="75">
        <v>26</v>
      </c>
      <c r="I145" s="75">
        <v>143</v>
      </c>
      <c r="J145" s="75" t="s">
        <v>91</v>
      </c>
    </row>
    <row r="146" spans="1:10" ht="13.5" x14ac:dyDescent="0.35">
      <c r="A146" s="75">
        <v>145</v>
      </c>
      <c r="B146" s="75">
        <v>2014</v>
      </c>
      <c r="C146" s="75" t="s">
        <v>245</v>
      </c>
      <c r="D146" s="75" t="s">
        <v>93</v>
      </c>
      <c r="E146" s="75">
        <v>3463</v>
      </c>
      <c r="F146" s="76">
        <v>45</v>
      </c>
      <c r="G146" s="75">
        <v>9955</v>
      </c>
      <c r="H146" s="75">
        <v>0</v>
      </c>
      <c r="I146" s="75">
        <v>9</v>
      </c>
      <c r="J146" s="75" t="s">
        <v>91</v>
      </c>
    </row>
    <row r="147" spans="1:10" ht="13.5" x14ac:dyDescent="0.35">
      <c r="A147" s="75">
        <v>146</v>
      </c>
      <c r="B147" s="75">
        <v>2014</v>
      </c>
      <c r="C147" s="75" t="s">
        <v>160</v>
      </c>
      <c r="D147" s="75" t="s">
        <v>96</v>
      </c>
      <c r="E147" s="75">
        <v>1065</v>
      </c>
      <c r="F147" s="76">
        <v>96</v>
      </c>
      <c r="G147" s="75">
        <v>9552</v>
      </c>
      <c r="H147" s="75">
        <v>351</v>
      </c>
      <c r="I147" s="75">
        <v>4</v>
      </c>
      <c r="J147" s="75" t="s">
        <v>84</v>
      </c>
    </row>
    <row r="148" spans="1:10" ht="13.5" x14ac:dyDescent="0.35">
      <c r="A148" s="75">
        <v>147</v>
      </c>
      <c r="B148" s="75">
        <v>2014</v>
      </c>
      <c r="C148" s="75" t="s">
        <v>246</v>
      </c>
      <c r="D148" s="75" t="s">
        <v>96</v>
      </c>
      <c r="E148" s="75">
        <v>6879</v>
      </c>
      <c r="F148" s="76">
        <v>93</v>
      </c>
      <c r="G148" s="75">
        <v>9576</v>
      </c>
      <c r="H148" s="75">
        <v>331</v>
      </c>
      <c r="I148" s="75">
        <v>1</v>
      </c>
      <c r="J148" s="75" t="s">
        <v>84</v>
      </c>
    </row>
    <row r="149" spans="1:10" ht="13.5" x14ac:dyDescent="0.35">
      <c r="A149" s="75">
        <v>148</v>
      </c>
      <c r="B149" s="75">
        <v>2014</v>
      </c>
      <c r="C149" s="75" t="s">
        <v>247</v>
      </c>
      <c r="D149" s="75" t="s">
        <v>96</v>
      </c>
      <c r="E149" s="75">
        <v>8036</v>
      </c>
      <c r="F149" s="76">
        <v>54</v>
      </c>
      <c r="G149" s="75">
        <v>9742</v>
      </c>
      <c r="H149" s="75">
        <v>204</v>
      </c>
      <c r="I149" s="75">
        <v>108</v>
      </c>
      <c r="J149" s="75" t="s">
        <v>84</v>
      </c>
    </row>
    <row r="150" spans="1:10" ht="13.5" x14ac:dyDescent="0.35">
      <c r="A150" s="75">
        <v>149</v>
      </c>
      <c r="B150" s="75">
        <v>2014</v>
      </c>
      <c r="C150" s="75" t="s">
        <v>248</v>
      </c>
      <c r="D150" s="75" t="s">
        <v>96</v>
      </c>
      <c r="E150" s="75">
        <v>7939</v>
      </c>
      <c r="F150" s="76">
        <v>266</v>
      </c>
      <c r="G150" s="75">
        <v>9563</v>
      </c>
      <c r="H150" s="75">
        <v>171</v>
      </c>
      <c r="I150" s="75">
        <v>437</v>
      </c>
      <c r="J150" s="75" t="s">
        <v>84</v>
      </c>
    </row>
    <row r="151" spans="1:10" ht="13.5" x14ac:dyDescent="0.35">
      <c r="A151" s="75">
        <v>150</v>
      </c>
      <c r="B151" s="75">
        <v>2014</v>
      </c>
      <c r="C151" s="75" t="s">
        <v>249</v>
      </c>
      <c r="D151" s="75" t="s">
        <v>96</v>
      </c>
      <c r="E151" s="75">
        <v>7068</v>
      </c>
      <c r="F151" s="76">
        <v>96</v>
      </c>
      <c r="G151" s="75">
        <v>9898</v>
      </c>
      <c r="H151" s="75">
        <v>6</v>
      </c>
      <c r="I151" s="75">
        <v>45</v>
      </c>
      <c r="J151" s="75" t="s">
        <v>84</v>
      </c>
    </row>
    <row r="152" spans="1:10" ht="13.5" x14ac:dyDescent="0.35">
      <c r="A152" s="75">
        <v>151</v>
      </c>
      <c r="B152" s="75">
        <v>2014</v>
      </c>
      <c r="C152" s="75" t="s">
        <v>165</v>
      </c>
      <c r="D152" s="75" t="s">
        <v>102</v>
      </c>
      <c r="E152" s="75">
        <v>8408</v>
      </c>
      <c r="F152" s="76">
        <v>26</v>
      </c>
      <c r="G152" s="75">
        <v>9384</v>
      </c>
      <c r="H152" s="75">
        <v>356</v>
      </c>
      <c r="I152" s="75">
        <v>372</v>
      </c>
      <c r="J152" s="75" t="s">
        <v>84</v>
      </c>
    </row>
    <row r="153" spans="1:10" ht="13.5" x14ac:dyDescent="0.35">
      <c r="A153" s="75">
        <v>152</v>
      </c>
      <c r="B153" s="75">
        <v>2014</v>
      </c>
      <c r="C153" s="75" t="s">
        <v>166</v>
      </c>
      <c r="D153" s="75" t="s">
        <v>102</v>
      </c>
      <c r="E153" s="75">
        <v>8539</v>
      </c>
      <c r="F153" s="76">
        <v>158</v>
      </c>
      <c r="G153" s="75">
        <v>9197</v>
      </c>
      <c r="H153" s="75">
        <v>644</v>
      </c>
      <c r="I153" s="75">
        <v>292</v>
      </c>
      <c r="J153" s="75" t="s">
        <v>84</v>
      </c>
    </row>
    <row r="154" spans="1:10" ht="13.5" x14ac:dyDescent="0.35">
      <c r="A154" s="75">
        <v>153</v>
      </c>
      <c r="B154" s="75">
        <v>2014</v>
      </c>
      <c r="C154" s="75" t="s">
        <v>250</v>
      </c>
      <c r="D154" s="75" t="s">
        <v>107</v>
      </c>
      <c r="E154" s="75">
        <v>7139</v>
      </c>
      <c r="F154" s="76">
        <v>296</v>
      </c>
      <c r="G154" s="75">
        <v>9704</v>
      </c>
      <c r="H154" s="75">
        <v>0</v>
      </c>
      <c r="I154" s="75">
        <v>39</v>
      </c>
      <c r="J154" s="75" t="s">
        <v>108</v>
      </c>
    </row>
    <row r="155" spans="1:10" ht="13.5" x14ac:dyDescent="0.35">
      <c r="A155" s="75">
        <v>154</v>
      </c>
      <c r="B155" s="75">
        <v>2014</v>
      </c>
      <c r="C155" s="75" t="s">
        <v>251</v>
      </c>
      <c r="D155" s="75" t="s">
        <v>107</v>
      </c>
      <c r="E155" s="75">
        <v>6944</v>
      </c>
      <c r="F155" s="76">
        <v>72</v>
      </c>
      <c r="G155" s="75">
        <v>925</v>
      </c>
      <c r="H155" s="75">
        <v>3</v>
      </c>
      <c r="I155" s="75">
        <v>94</v>
      </c>
      <c r="J155" s="75" t="s">
        <v>108</v>
      </c>
    </row>
    <row r="156" spans="1:10" ht="13.5" x14ac:dyDescent="0.35">
      <c r="A156" s="75">
        <v>155</v>
      </c>
      <c r="B156" s="75">
        <v>2014</v>
      </c>
      <c r="C156" s="75" t="s">
        <v>169</v>
      </c>
      <c r="D156" s="75" t="s">
        <v>110</v>
      </c>
      <c r="E156" s="75">
        <v>644</v>
      </c>
      <c r="F156" s="76">
        <v>29</v>
      </c>
      <c r="G156" s="75">
        <v>9338</v>
      </c>
      <c r="H156" s="75">
        <v>372</v>
      </c>
      <c r="I156" s="75">
        <v>23</v>
      </c>
      <c r="J156" s="75" t="s">
        <v>91</v>
      </c>
    </row>
    <row r="157" spans="1:10" ht="13.5" x14ac:dyDescent="0.35">
      <c r="A157" s="75">
        <v>156</v>
      </c>
      <c r="B157" s="75">
        <v>2014</v>
      </c>
      <c r="C157" s="75" t="s">
        <v>252</v>
      </c>
      <c r="D157" s="75" t="s">
        <v>112</v>
      </c>
      <c r="E157" s="75">
        <v>8969</v>
      </c>
      <c r="F157" s="76">
        <v>551</v>
      </c>
      <c r="G157" s="75">
        <v>9449</v>
      </c>
      <c r="H157" s="75">
        <v>0</v>
      </c>
      <c r="I157" s="75">
        <v>301</v>
      </c>
      <c r="J157" s="75" t="s">
        <v>91</v>
      </c>
    </row>
    <row r="158" spans="1:10" ht="13.5" x14ac:dyDescent="0.35">
      <c r="A158" s="75">
        <v>157</v>
      </c>
      <c r="B158" s="75">
        <v>2014</v>
      </c>
      <c r="C158" s="75" t="s">
        <v>253</v>
      </c>
      <c r="D158" s="75" t="s">
        <v>115</v>
      </c>
      <c r="E158" s="75">
        <v>11036</v>
      </c>
      <c r="F158" s="76">
        <v>136</v>
      </c>
      <c r="G158" s="75">
        <v>9861</v>
      </c>
      <c r="H158" s="75">
        <v>4</v>
      </c>
      <c r="I158" s="75">
        <v>166</v>
      </c>
      <c r="J158" s="75" t="s">
        <v>84</v>
      </c>
    </row>
    <row r="159" spans="1:10" ht="13.5" x14ac:dyDescent="0.35">
      <c r="A159" s="75">
        <v>158</v>
      </c>
      <c r="B159" s="75">
        <v>2014</v>
      </c>
      <c r="C159" s="75" t="s">
        <v>254</v>
      </c>
      <c r="D159" s="75" t="s">
        <v>115</v>
      </c>
      <c r="E159" s="75">
        <v>10297</v>
      </c>
      <c r="F159" s="76">
        <v>17</v>
      </c>
      <c r="G159" s="75">
        <v>9814</v>
      </c>
      <c r="H159" s="75">
        <v>16</v>
      </c>
      <c r="I159" s="75">
        <v>136</v>
      </c>
      <c r="J159" s="75" t="s">
        <v>84</v>
      </c>
    </row>
    <row r="160" spans="1:10" ht="13.5" x14ac:dyDescent="0.35">
      <c r="A160" s="75">
        <v>159</v>
      </c>
      <c r="B160" s="75">
        <v>2014</v>
      </c>
      <c r="C160" s="75" t="s">
        <v>173</v>
      </c>
      <c r="D160" s="75" t="s">
        <v>115</v>
      </c>
      <c r="E160" s="75">
        <v>9223</v>
      </c>
      <c r="F160" s="76">
        <v>109</v>
      </c>
      <c r="G160" s="75">
        <v>9891</v>
      </c>
      <c r="H160" s="75">
        <v>0</v>
      </c>
      <c r="I160" s="75">
        <v>51</v>
      </c>
      <c r="J160" s="75" t="s">
        <v>84</v>
      </c>
    </row>
    <row r="161" spans="1:10" ht="13.5" x14ac:dyDescent="0.35">
      <c r="A161" s="75">
        <v>160</v>
      </c>
      <c r="B161" s="75">
        <v>2014</v>
      </c>
      <c r="C161" s="75" t="s">
        <v>255</v>
      </c>
      <c r="D161" s="75" t="s">
        <v>115</v>
      </c>
      <c r="E161" s="75">
        <v>8796</v>
      </c>
      <c r="F161" s="76">
        <v>101</v>
      </c>
      <c r="G161" s="75">
        <v>9885</v>
      </c>
      <c r="H161" s="75">
        <v>14</v>
      </c>
      <c r="I161" s="75">
        <v>292</v>
      </c>
      <c r="J161" s="75" t="s">
        <v>84</v>
      </c>
    </row>
    <row r="162" spans="1:10" ht="13.5" x14ac:dyDescent="0.35">
      <c r="A162" s="75">
        <v>161</v>
      </c>
      <c r="B162" s="75">
        <v>2014</v>
      </c>
      <c r="C162" s="75" t="s">
        <v>256</v>
      </c>
      <c r="D162" s="75" t="s">
        <v>115</v>
      </c>
      <c r="E162" s="75">
        <v>9497</v>
      </c>
      <c r="F162" s="76">
        <v>159</v>
      </c>
      <c r="G162" s="75">
        <v>9809</v>
      </c>
      <c r="H162" s="75">
        <v>32</v>
      </c>
      <c r="I162" s="75">
        <v>0</v>
      </c>
      <c r="J162" s="75" t="s">
        <v>84</v>
      </c>
    </row>
    <row r="163" spans="1:10" ht="13.5" x14ac:dyDescent="0.35">
      <c r="A163" s="75">
        <v>162</v>
      </c>
      <c r="B163" s="75">
        <v>2014</v>
      </c>
      <c r="C163" s="75" t="s">
        <v>257</v>
      </c>
      <c r="D163" s="75" t="s">
        <v>121</v>
      </c>
      <c r="E163" s="75">
        <v>7418</v>
      </c>
      <c r="F163" s="76">
        <v>437</v>
      </c>
      <c r="G163" s="75">
        <v>9095</v>
      </c>
      <c r="H163" s="75">
        <v>467</v>
      </c>
      <c r="I163" s="75">
        <v>2</v>
      </c>
      <c r="J163" s="75" t="s">
        <v>91</v>
      </c>
    </row>
    <row r="164" spans="1:10" ht="13.5" x14ac:dyDescent="0.35">
      <c r="A164" s="75">
        <v>163</v>
      </c>
      <c r="B164" s="75">
        <v>2014</v>
      </c>
      <c r="C164" s="75" t="s">
        <v>258</v>
      </c>
      <c r="D164" s="75" t="s">
        <v>123</v>
      </c>
      <c r="E164" s="75">
        <v>496</v>
      </c>
      <c r="F164" s="76">
        <v>261</v>
      </c>
      <c r="G164" s="75">
        <v>9739</v>
      </c>
      <c r="H164" s="75">
        <v>0</v>
      </c>
      <c r="I164" s="75">
        <v>131</v>
      </c>
      <c r="J164" s="75" t="s">
        <v>84</v>
      </c>
    </row>
    <row r="165" spans="1:10" ht="13.5" x14ac:dyDescent="0.35">
      <c r="A165" s="75">
        <v>164</v>
      </c>
      <c r="B165" s="75">
        <v>2014</v>
      </c>
      <c r="C165" s="75" t="s">
        <v>259</v>
      </c>
      <c r="D165" s="75" t="s">
        <v>123</v>
      </c>
      <c r="E165" s="75">
        <v>6632</v>
      </c>
      <c r="F165" s="76">
        <v>159</v>
      </c>
      <c r="G165" s="75">
        <v>9834</v>
      </c>
      <c r="H165" s="75">
        <v>8</v>
      </c>
      <c r="I165" s="75">
        <v>224</v>
      </c>
      <c r="J165" s="75" t="s">
        <v>84</v>
      </c>
    </row>
    <row r="166" spans="1:10" ht="13.5" x14ac:dyDescent="0.35">
      <c r="A166" s="75">
        <v>165</v>
      </c>
      <c r="B166" s="75">
        <v>2014</v>
      </c>
      <c r="C166" s="75" t="s">
        <v>260</v>
      </c>
      <c r="D166" s="75" t="s">
        <v>126</v>
      </c>
      <c r="E166" s="75">
        <v>11644</v>
      </c>
      <c r="F166" s="76">
        <v>454</v>
      </c>
      <c r="G166" s="75">
        <v>9473</v>
      </c>
      <c r="H166" s="75">
        <v>73</v>
      </c>
      <c r="I166" s="75">
        <v>241</v>
      </c>
      <c r="J166" s="75" t="s">
        <v>91</v>
      </c>
    </row>
    <row r="167" spans="1:10" ht="13.5" x14ac:dyDescent="0.35">
      <c r="A167" s="75">
        <v>166</v>
      </c>
      <c r="B167" s="75">
        <v>2014</v>
      </c>
      <c r="C167" s="75" t="s">
        <v>261</v>
      </c>
      <c r="D167" s="75" t="s">
        <v>126</v>
      </c>
      <c r="E167" s="75">
        <v>11219</v>
      </c>
      <c r="F167" s="76">
        <v>172</v>
      </c>
      <c r="G167" s="75">
        <v>9666</v>
      </c>
      <c r="H167" s="75">
        <v>161</v>
      </c>
      <c r="I167" s="75">
        <v>217</v>
      </c>
      <c r="J167" s="75" t="s">
        <v>91</v>
      </c>
    </row>
    <row r="168" spans="1:10" ht="13.5" x14ac:dyDescent="0.35">
      <c r="A168" s="75">
        <v>167</v>
      </c>
      <c r="B168" s="75">
        <v>2014</v>
      </c>
      <c r="C168" s="75" t="s">
        <v>214</v>
      </c>
      <c r="D168" s="75" t="s">
        <v>128</v>
      </c>
      <c r="E168" s="75">
        <v>5062</v>
      </c>
      <c r="F168" s="76">
        <v>476</v>
      </c>
      <c r="G168" s="75">
        <v>9524</v>
      </c>
      <c r="H168" s="75">
        <v>0</v>
      </c>
      <c r="I168" s="75">
        <v>37</v>
      </c>
      <c r="J168" s="75" t="s">
        <v>129</v>
      </c>
    </row>
    <row r="169" spans="1:10" ht="13.5" x14ac:dyDescent="0.35">
      <c r="A169" s="75">
        <v>168</v>
      </c>
      <c r="B169" s="75">
        <v>2014</v>
      </c>
      <c r="C169" s="75" t="s">
        <v>262</v>
      </c>
      <c r="D169" s="75" t="s">
        <v>86</v>
      </c>
      <c r="E169" s="75">
        <v>7796</v>
      </c>
      <c r="F169" s="76">
        <v>194</v>
      </c>
      <c r="G169" s="75">
        <v>9806</v>
      </c>
      <c r="H169" s="75">
        <v>0</v>
      </c>
      <c r="I169" s="75">
        <v>25</v>
      </c>
      <c r="J169" s="75" t="s">
        <v>108</v>
      </c>
    </row>
    <row r="170" spans="1:10" ht="13.5" x14ac:dyDescent="0.35">
      <c r="A170" s="75">
        <v>169</v>
      </c>
      <c r="B170" s="75">
        <v>2014</v>
      </c>
      <c r="C170" s="75" t="s">
        <v>263</v>
      </c>
      <c r="D170" s="75" t="s">
        <v>86</v>
      </c>
      <c r="E170" s="75">
        <v>6382</v>
      </c>
      <c r="F170" s="76">
        <v>261</v>
      </c>
      <c r="G170" s="75">
        <v>9739</v>
      </c>
      <c r="H170" s="75">
        <v>0</v>
      </c>
      <c r="I170" s="75">
        <v>0</v>
      </c>
      <c r="J170" s="75" t="s">
        <v>108</v>
      </c>
    </row>
    <row r="171" spans="1:10" ht="13.5" x14ac:dyDescent="0.35">
      <c r="A171" s="75">
        <v>170</v>
      </c>
      <c r="B171" s="75">
        <v>2014</v>
      </c>
      <c r="C171" s="75" t="s">
        <v>264</v>
      </c>
      <c r="D171" s="75" t="s">
        <v>133</v>
      </c>
      <c r="E171" s="75">
        <v>7785</v>
      </c>
      <c r="F171" s="76">
        <v>271</v>
      </c>
      <c r="G171" s="75">
        <v>9695</v>
      </c>
      <c r="H171" s="75">
        <v>35</v>
      </c>
      <c r="I171" s="75">
        <v>35</v>
      </c>
      <c r="J171" s="75" t="s">
        <v>84</v>
      </c>
    </row>
    <row r="172" spans="1:10" ht="13.5" x14ac:dyDescent="0.35">
      <c r="A172" s="75">
        <v>171</v>
      </c>
      <c r="B172" s="75">
        <v>2014</v>
      </c>
      <c r="C172" s="75" t="s">
        <v>265</v>
      </c>
      <c r="D172" s="75" t="s">
        <v>133</v>
      </c>
      <c r="E172" s="75">
        <v>9015</v>
      </c>
      <c r="F172" s="76">
        <v>287</v>
      </c>
      <c r="G172" s="75">
        <v>9435</v>
      </c>
      <c r="H172" s="75">
        <v>278</v>
      </c>
      <c r="I172" s="75">
        <v>244</v>
      </c>
      <c r="J172" s="75" t="s">
        <v>84</v>
      </c>
    </row>
    <row r="173" spans="1:10" ht="13.5" x14ac:dyDescent="0.35">
      <c r="A173" s="75">
        <v>172</v>
      </c>
      <c r="B173" s="75">
        <v>2014</v>
      </c>
      <c r="C173" s="75" t="s">
        <v>266</v>
      </c>
      <c r="D173" s="75" t="s">
        <v>134</v>
      </c>
      <c r="E173" s="75">
        <v>7274</v>
      </c>
      <c r="F173" s="76">
        <v>522</v>
      </c>
      <c r="G173" s="75">
        <v>933</v>
      </c>
      <c r="H173" s="75">
        <v>149</v>
      </c>
      <c r="I173" s="75">
        <v>195</v>
      </c>
      <c r="J173" s="75" t="s">
        <v>84</v>
      </c>
    </row>
    <row r="174" spans="1:10" ht="13.5" x14ac:dyDescent="0.35">
      <c r="A174" s="75">
        <v>173</v>
      </c>
      <c r="B174" s="75">
        <v>2014</v>
      </c>
      <c r="C174" s="75" t="s">
        <v>267</v>
      </c>
      <c r="D174" s="75" t="s">
        <v>136</v>
      </c>
      <c r="E174" s="75">
        <v>9369</v>
      </c>
      <c r="F174" s="76">
        <v>372</v>
      </c>
      <c r="G174" s="75">
        <v>952</v>
      </c>
      <c r="H174" s="75">
        <v>108</v>
      </c>
      <c r="I174" s="75">
        <v>434</v>
      </c>
      <c r="J174" s="75" t="s">
        <v>84</v>
      </c>
    </row>
    <row r="175" spans="1:10" ht="13.5" x14ac:dyDescent="0.35">
      <c r="A175" s="75">
        <v>174</v>
      </c>
      <c r="B175" s="75">
        <v>2014</v>
      </c>
      <c r="C175" s="75" t="s">
        <v>268</v>
      </c>
      <c r="D175" s="75" t="s">
        <v>136</v>
      </c>
      <c r="E175" s="75">
        <v>7207</v>
      </c>
      <c r="F175" s="76">
        <v>219</v>
      </c>
      <c r="G175" s="75">
        <v>9667</v>
      </c>
      <c r="H175" s="75">
        <v>114</v>
      </c>
      <c r="I175" s="75">
        <v>29</v>
      </c>
      <c r="J175" s="75" t="s">
        <v>84</v>
      </c>
    </row>
    <row r="176" spans="1:10" ht="13.5" x14ac:dyDescent="0.35">
      <c r="A176" s="75">
        <v>175</v>
      </c>
      <c r="B176" s="75">
        <v>2014</v>
      </c>
      <c r="C176" s="75" t="s">
        <v>269</v>
      </c>
      <c r="D176" s="75" t="s">
        <v>136</v>
      </c>
      <c r="E176" s="75">
        <v>11475</v>
      </c>
      <c r="F176" s="76">
        <v>18</v>
      </c>
      <c r="G176" s="75">
        <v>9483</v>
      </c>
      <c r="H176" s="75">
        <v>337</v>
      </c>
      <c r="I176" s="75">
        <v>187</v>
      </c>
      <c r="J176" s="75" t="s">
        <v>84</v>
      </c>
    </row>
    <row r="177" spans="1:10" ht="13.5" x14ac:dyDescent="0.35">
      <c r="A177" s="75">
        <v>176</v>
      </c>
      <c r="B177" s="75">
        <v>2014</v>
      </c>
      <c r="C177" s="75" t="s">
        <v>270</v>
      </c>
      <c r="D177" s="75" t="s">
        <v>136</v>
      </c>
      <c r="E177" s="75">
        <v>9114</v>
      </c>
      <c r="F177" s="76">
        <v>355</v>
      </c>
      <c r="G177" s="75">
        <v>9645</v>
      </c>
      <c r="H177" s="75">
        <v>0</v>
      </c>
      <c r="I177" s="75">
        <v>89</v>
      </c>
      <c r="J177" s="75" t="s">
        <v>84</v>
      </c>
    </row>
    <row r="178" spans="1:10" ht="13.5" x14ac:dyDescent="0.35">
      <c r="A178" s="75">
        <v>177</v>
      </c>
      <c r="B178" s="75">
        <v>2014</v>
      </c>
      <c r="C178" s="75" t="s">
        <v>140</v>
      </c>
      <c r="D178" s="75" t="s">
        <v>141</v>
      </c>
      <c r="E178" s="75">
        <v>10525</v>
      </c>
      <c r="F178" s="76">
        <v>435</v>
      </c>
      <c r="G178" s="75">
        <v>8809</v>
      </c>
      <c r="H178" s="75">
        <v>755</v>
      </c>
      <c r="I178" s="75">
        <v>65</v>
      </c>
      <c r="J178" s="75" t="s">
        <v>91</v>
      </c>
    </row>
    <row r="179" spans="1:10" ht="13.5" x14ac:dyDescent="0.35">
      <c r="A179" s="75">
        <v>178</v>
      </c>
      <c r="B179" s="75">
        <v>2014</v>
      </c>
      <c r="C179" s="75" t="s">
        <v>271</v>
      </c>
      <c r="D179" s="75" t="s">
        <v>143</v>
      </c>
      <c r="E179" s="75">
        <v>9658</v>
      </c>
      <c r="F179" s="76">
        <v>465</v>
      </c>
      <c r="G179" s="75">
        <v>9394</v>
      </c>
      <c r="H179" s="75">
        <v>141</v>
      </c>
      <c r="I179" s="75">
        <v>8</v>
      </c>
      <c r="J179" s="75" t="s">
        <v>84</v>
      </c>
    </row>
    <row r="180" spans="1:10" ht="13.5" x14ac:dyDescent="0.35">
      <c r="A180" s="75">
        <v>179</v>
      </c>
      <c r="B180" s="75">
        <v>2014</v>
      </c>
      <c r="C180" s="75" t="s">
        <v>272</v>
      </c>
      <c r="D180" s="75" t="s">
        <v>143</v>
      </c>
      <c r="E180" s="75">
        <v>11519</v>
      </c>
      <c r="F180" s="76">
        <v>516</v>
      </c>
      <c r="G180" s="75">
        <v>9323</v>
      </c>
      <c r="H180" s="75">
        <v>16</v>
      </c>
      <c r="I180" s="75">
        <v>5</v>
      </c>
      <c r="J180" s="75" t="s">
        <v>84</v>
      </c>
    </row>
    <row r="181" spans="1:10" ht="13.5" x14ac:dyDescent="0.35">
      <c r="A181" s="75">
        <v>180</v>
      </c>
      <c r="B181" s="75">
        <v>2014</v>
      </c>
      <c r="C181" s="75" t="s">
        <v>145</v>
      </c>
      <c r="D181" s="75" t="s">
        <v>146</v>
      </c>
      <c r="E181" s="75">
        <v>1009</v>
      </c>
      <c r="F181" s="76">
        <v>122</v>
      </c>
      <c r="G181" s="75">
        <v>9766</v>
      </c>
      <c r="H181" s="75">
        <v>112</v>
      </c>
      <c r="I181" s="75">
        <v>276</v>
      </c>
      <c r="J181" s="75" t="s">
        <v>108</v>
      </c>
    </row>
    <row r="182" spans="1:10" ht="13.5" x14ac:dyDescent="0.35">
      <c r="A182" s="75">
        <v>181</v>
      </c>
      <c r="B182" s="75">
        <v>2014</v>
      </c>
      <c r="C182" s="75" t="s">
        <v>87</v>
      </c>
      <c r="D182" s="75" t="s">
        <v>146</v>
      </c>
      <c r="E182" s="75">
        <v>8528</v>
      </c>
      <c r="F182" s="76">
        <v>189</v>
      </c>
      <c r="G182" s="75">
        <v>9811</v>
      </c>
      <c r="H182" s="75">
        <v>0</v>
      </c>
      <c r="I182" s="75">
        <v>164</v>
      </c>
      <c r="J182" s="75" t="s">
        <v>108</v>
      </c>
    </row>
    <row r="183" spans="1:10" ht="13.5" x14ac:dyDescent="0.35">
      <c r="A183" s="75">
        <v>182</v>
      </c>
      <c r="B183" s="75">
        <v>2014</v>
      </c>
      <c r="C183" s="75" t="s">
        <v>273</v>
      </c>
      <c r="D183" s="75" t="s">
        <v>149</v>
      </c>
      <c r="E183" s="75">
        <v>7735</v>
      </c>
      <c r="F183" s="76">
        <v>98</v>
      </c>
      <c r="G183" s="75">
        <v>9216</v>
      </c>
      <c r="H183" s="75">
        <v>686</v>
      </c>
      <c r="I183" s="75">
        <v>33</v>
      </c>
      <c r="J183" s="75" t="s">
        <v>129</v>
      </c>
    </row>
    <row r="184" spans="1:10" ht="13.5" x14ac:dyDescent="0.35">
      <c r="A184" s="75">
        <v>183</v>
      </c>
      <c r="B184" s="75">
        <v>2014</v>
      </c>
      <c r="C184" s="75" t="s">
        <v>274</v>
      </c>
      <c r="D184" s="75" t="s">
        <v>197</v>
      </c>
      <c r="E184" s="75">
        <v>5284</v>
      </c>
      <c r="F184" s="76">
        <v>404</v>
      </c>
      <c r="G184" s="75">
        <v>9509</v>
      </c>
      <c r="H184" s="75">
        <v>87</v>
      </c>
      <c r="I184" s="75">
        <v>176</v>
      </c>
      <c r="J184" s="75" t="s">
        <v>105</v>
      </c>
    </row>
    <row r="185" spans="1:10" ht="13.5" x14ac:dyDescent="0.35">
      <c r="A185" s="75">
        <v>184</v>
      </c>
      <c r="B185" s="75">
        <v>2014</v>
      </c>
      <c r="C185" s="75" t="s">
        <v>275</v>
      </c>
      <c r="D185" s="75" t="s">
        <v>199</v>
      </c>
      <c r="E185" s="75">
        <v>7383</v>
      </c>
      <c r="F185" s="76">
        <v>426</v>
      </c>
      <c r="G185" s="75">
        <v>8434</v>
      </c>
      <c r="H185" s="75">
        <v>114</v>
      </c>
      <c r="I185" s="75">
        <v>89</v>
      </c>
      <c r="J185" s="75" t="s">
        <v>129</v>
      </c>
    </row>
    <row r="186" spans="1:10" ht="13.5" x14ac:dyDescent="0.35">
      <c r="A186" s="75">
        <v>185</v>
      </c>
      <c r="B186" s="75">
        <v>2015</v>
      </c>
      <c r="C186" s="75" t="s">
        <v>276</v>
      </c>
      <c r="D186" s="75" t="s">
        <v>83</v>
      </c>
      <c r="E186" s="75">
        <v>12929</v>
      </c>
      <c r="F186" s="76">
        <v>248</v>
      </c>
      <c r="G186" s="75">
        <v>9716</v>
      </c>
      <c r="H186" s="75">
        <v>35</v>
      </c>
      <c r="I186" s="75">
        <v>449</v>
      </c>
      <c r="J186" s="75" t="s">
        <v>84</v>
      </c>
    </row>
    <row r="187" spans="1:10" ht="13.5" x14ac:dyDescent="0.35">
      <c r="A187" s="75">
        <v>186</v>
      </c>
      <c r="B187" s="75">
        <v>2015</v>
      </c>
      <c r="C187" s="75" t="s">
        <v>277</v>
      </c>
      <c r="D187" s="75" t="s">
        <v>83</v>
      </c>
      <c r="E187" s="75">
        <v>9992</v>
      </c>
      <c r="F187" s="76">
        <v>532</v>
      </c>
      <c r="G187" s="75">
        <v>9077</v>
      </c>
      <c r="H187" s="75">
        <v>391</v>
      </c>
      <c r="I187" s="75">
        <v>317</v>
      </c>
      <c r="J187" s="75" t="s">
        <v>84</v>
      </c>
    </row>
    <row r="188" spans="1:10" ht="13.5" x14ac:dyDescent="0.35">
      <c r="A188" s="75">
        <v>187</v>
      </c>
      <c r="B188" s="75">
        <v>2015</v>
      </c>
      <c r="C188" s="75" t="s">
        <v>278</v>
      </c>
      <c r="D188" s="75" t="s">
        <v>83</v>
      </c>
      <c r="E188" s="75">
        <v>5934</v>
      </c>
      <c r="F188" s="76">
        <v>601</v>
      </c>
      <c r="G188" s="75">
        <v>8956</v>
      </c>
      <c r="H188" s="75">
        <v>442</v>
      </c>
      <c r="I188" s="75">
        <v>34</v>
      </c>
      <c r="J188" s="75" t="s">
        <v>84</v>
      </c>
    </row>
    <row r="189" spans="1:10" ht="13.5" x14ac:dyDescent="0.35">
      <c r="A189" s="75">
        <v>188</v>
      </c>
      <c r="B189" s="75">
        <v>2015</v>
      </c>
      <c r="C189" s="75" t="s">
        <v>205</v>
      </c>
      <c r="D189" s="75" t="s">
        <v>90</v>
      </c>
      <c r="E189" s="75">
        <v>9529</v>
      </c>
      <c r="F189" s="76">
        <v>92</v>
      </c>
      <c r="G189" s="75">
        <v>9776</v>
      </c>
      <c r="H189" s="75">
        <v>132</v>
      </c>
      <c r="I189" s="75">
        <v>118</v>
      </c>
      <c r="J189" s="75" t="s">
        <v>91</v>
      </c>
    </row>
    <row r="190" spans="1:10" ht="13.5" x14ac:dyDescent="0.35">
      <c r="A190" s="75">
        <v>189</v>
      </c>
      <c r="B190" s="75">
        <v>2015</v>
      </c>
      <c r="C190" s="75" t="s">
        <v>268</v>
      </c>
      <c r="D190" s="75" t="s">
        <v>93</v>
      </c>
      <c r="E190" s="75">
        <v>8163</v>
      </c>
      <c r="F190" s="76">
        <v>325</v>
      </c>
      <c r="G190" s="75">
        <v>9466</v>
      </c>
      <c r="H190" s="75">
        <v>209</v>
      </c>
      <c r="I190" s="75">
        <v>508</v>
      </c>
      <c r="J190" s="75" t="s">
        <v>91</v>
      </c>
    </row>
    <row r="191" spans="1:10" ht="13.5" x14ac:dyDescent="0.35">
      <c r="A191" s="75">
        <v>190</v>
      </c>
      <c r="B191" s="75">
        <v>2015</v>
      </c>
      <c r="C191" s="75" t="s">
        <v>279</v>
      </c>
      <c r="D191" s="75" t="s">
        <v>93</v>
      </c>
      <c r="E191" s="75">
        <v>6523</v>
      </c>
      <c r="F191" s="76">
        <v>573</v>
      </c>
      <c r="G191" s="75">
        <v>9005</v>
      </c>
      <c r="H191" s="75">
        <v>421</v>
      </c>
      <c r="I191" s="75">
        <v>196</v>
      </c>
      <c r="J191" s="75" t="s">
        <v>91</v>
      </c>
    </row>
    <row r="192" spans="1:10" ht="13.5" x14ac:dyDescent="0.35">
      <c r="A192" s="75">
        <v>191</v>
      </c>
      <c r="B192" s="75">
        <v>2015</v>
      </c>
      <c r="C192" s="75" t="s">
        <v>280</v>
      </c>
      <c r="D192" s="75" t="s">
        <v>96</v>
      </c>
      <c r="E192" s="75">
        <v>7841</v>
      </c>
      <c r="F192" s="76">
        <v>307</v>
      </c>
      <c r="G192" s="75">
        <v>8771</v>
      </c>
      <c r="H192" s="75">
        <v>922</v>
      </c>
      <c r="I192" s="75">
        <v>307</v>
      </c>
      <c r="J192" s="75" t="s">
        <v>84</v>
      </c>
    </row>
    <row r="193" spans="1:10" ht="13.5" x14ac:dyDescent="0.35">
      <c r="A193" s="75">
        <v>192</v>
      </c>
      <c r="B193" s="75">
        <v>2015</v>
      </c>
      <c r="C193" s="75" t="s">
        <v>281</v>
      </c>
      <c r="D193" s="75" t="s">
        <v>96</v>
      </c>
      <c r="E193" s="75">
        <v>7321</v>
      </c>
      <c r="F193" s="76">
        <v>316</v>
      </c>
      <c r="G193" s="75">
        <v>9097</v>
      </c>
      <c r="H193" s="75">
        <v>587</v>
      </c>
      <c r="I193" s="75">
        <v>72</v>
      </c>
      <c r="J193" s="75" t="s">
        <v>84</v>
      </c>
    </row>
    <row r="194" spans="1:10" ht="13.5" x14ac:dyDescent="0.35">
      <c r="A194" s="75">
        <v>193</v>
      </c>
      <c r="B194" s="75">
        <v>2015</v>
      </c>
      <c r="C194" s="75" t="s">
        <v>282</v>
      </c>
      <c r="D194" s="75" t="s">
        <v>96</v>
      </c>
      <c r="E194" s="75">
        <v>5791</v>
      </c>
      <c r="F194" s="76">
        <v>54</v>
      </c>
      <c r="G194" s="75">
        <v>946</v>
      </c>
      <c r="H194" s="75">
        <v>0</v>
      </c>
      <c r="I194" s="75">
        <v>114</v>
      </c>
      <c r="J194" s="75" t="s">
        <v>84</v>
      </c>
    </row>
    <row r="195" spans="1:10" ht="13.5" x14ac:dyDescent="0.35">
      <c r="A195" s="75">
        <v>194</v>
      </c>
      <c r="B195" s="75">
        <v>2015</v>
      </c>
      <c r="C195" s="75" t="s">
        <v>283</v>
      </c>
      <c r="D195" s="75" t="s">
        <v>96</v>
      </c>
      <c r="E195" s="75">
        <v>6775</v>
      </c>
      <c r="F195" s="76">
        <v>265</v>
      </c>
      <c r="G195" s="75">
        <v>9351</v>
      </c>
      <c r="H195" s="75">
        <v>384</v>
      </c>
      <c r="I195" s="75">
        <v>146</v>
      </c>
      <c r="J195" s="75" t="s">
        <v>84</v>
      </c>
    </row>
    <row r="196" spans="1:10" ht="13.5" x14ac:dyDescent="0.35">
      <c r="A196" s="75">
        <v>195</v>
      </c>
      <c r="B196" s="75">
        <v>2015</v>
      </c>
      <c r="C196" s="75" t="s">
        <v>284</v>
      </c>
      <c r="D196" s="75" t="s">
        <v>96</v>
      </c>
      <c r="E196" s="75">
        <v>9246</v>
      </c>
      <c r="F196" s="76">
        <v>62</v>
      </c>
      <c r="G196" s="75">
        <v>9675</v>
      </c>
      <c r="H196" s="75">
        <v>263</v>
      </c>
      <c r="I196" s="75">
        <v>77</v>
      </c>
      <c r="J196" s="75" t="s">
        <v>84</v>
      </c>
    </row>
    <row r="197" spans="1:10" ht="13.5" x14ac:dyDescent="0.35">
      <c r="A197" s="75">
        <v>196</v>
      </c>
      <c r="B197" s="75">
        <v>2015</v>
      </c>
      <c r="C197" s="75" t="s">
        <v>285</v>
      </c>
      <c r="D197" s="75" t="s">
        <v>102</v>
      </c>
      <c r="E197" s="75">
        <v>7255</v>
      </c>
      <c r="F197" s="76">
        <v>304</v>
      </c>
      <c r="G197" s="75">
        <v>9113</v>
      </c>
      <c r="H197" s="75">
        <v>583</v>
      </c>
      <c r="I197" s="75">
        <v>79</v>
      </c>
      <c r="J197" s="75" t="s">
        <v>84</v>
      </c>
    </row>
    <row r="198" spans="1:10" ht="13.5" x14ac:dyDescent="0.35">
      <c r="A198" s="75">
        <v>197</v>
      </c>
      <c r="B198" s="75">
        <v>2015</v>
      </c>
      <c r="C198" s="75" t="s">
        <v>286</v>
      </c>
      <c r="D198" s="75" t="s">
        <v>104</v>
      </c>
      <c r="E198" s="75">
        <v>5604</v>
      </c>
      <c r="F198" s="76">
        <v>456</v>
      </c>
      <c r="G198" s="75">
        <v>9107</v>
      </c>
      <c r="H198" s="75">
        <v>437</v>
      </c>
      <c r="I198" s="75">
        <v>653</v>
      </c>
      <c r="J198" s="75" t="s">
        <v>105</v>
      </c>
    </row>
    <row r="199" spans="1:10" ht="13.5" x14ac:dyDescent="0.35">
      <c r="A199" s="75">
        <v>198</v>
      </c>
      <c r="B199" s="75">
        <v>2015</v>
      </c>
      <c r="C199" s="75" t="s">
        <v>287</v>
      </c>
      <c r="D199" s="75" t="s">
        <v>107</v>
      </c>
      <c r="E199" s="75">
        <v>7386</v>
      </c>
      <c r="F199" s="76">
        <v>37</v>
      </c>
      <c r="G199" s="75">
        <v>8821</v>
      </c>
      <c r="H199" s="75">
        <v>809</v>
      </c>
      <c r="I199" s="75">
        <v>297</v>
      </c>
      <c r="J199" s="75" t="s">
        <v>108</v>
      </c>
    </row>
    <row r="200" spans="1:10" ht="13.5" x14ac:dyDescent="0.35">
      <c r="A200" s="75">
        <v>199</v>
      </c>
      <c r="B200" s="75">
        <v>2015</v>
      </c>
      <c r="C200" s="75" t="s">
        <v>288</v>
      </c>
      <c r="D200" s="75" t="s">
        <v>107</v>
      </c>
      <c r="E200" s="75">
        <v>10193</v>
      </c>
      <c r="F200" s="76">
        <v>166</v>
      </c>
      <c r="G200" s="75">
        <v>951</v>
      </c>
      <c r="H200" s="75">
        <v>324</v>
      </c>
      <c r="I200" s="75">
        <v>33</v>
      </c>
      <c r="J200" s="75" t="s">
        <v>108</v>
      </c>
    </row>
    <row r="201" spans="1:10" ht="13.5" x14ac:dyDescent="0.35">
      <c r="A201" s="75">
        <v>200</v>
      </c>
      <c r="B201" s="75">
        <v>2015</v>
      </c>
      <c r="C201" s="75" t="s">
        <v>289</v>
      </c>
      <c r="D201" s="75" t="s">
        <v>110</v>
      </c>
      <c r="E201" s="75">
        <v>8573</v>
      </c>
      <c r="F201" s="76">
        <v>638</v>
      </c>
      <c r="G201" s="75">
        <v>829</v>
      </c>
      <c r="H201" s="75">
        <v>1072</v>
      </c>
      <c r="I201" s="75">
        <v>61</v>
      </c>
      <c r="J201" s="75" t="s">
        <v>91</v>
      </c>
    </row>
    <row r="202" spans="1:10" ht="13.5" x14ac:dyDescent="0.35">
      <c r="A202" s="75">
        <v>201</v>
      </c>
      <c r="B202" s="75">
        <v>2015</v>
      </c>
      <c r="C202" s="75" t="s">
        <v>290</v>
      </c>
      <c r="D202" s="75" t="s">
        <v>112</v>
      </c>
      <c r="E202" s="75">
        <v>10346</v>
      </c>
      <c r="F202" s="76">
        <v>148</v>
      </c>
      <c r="G202" s="75">
        <v>9838</v>
      </c>
      <c r="H202" s="75">
        <v>14</v>
      </c>
      <c r="I202" s="75">
        <v>443</v>
      </c>
      <c r="J202" s="75" t="s">
        <v>91</v>
      </c>
    </row>
    <row r="203" spans="1:10" ht="13.5" x14ac:dyDescent="0.35">
      <c r="A203" s="75">
        <v>202</v>
      </c>
      <c r="B203" s="75">
        <v>2015</v>
      </c>
      <c r="C203" s="75" t="s">
        <v>291</v>
      </c>
      <c r="D203" s="75" t="s">
        <v>115</v>
      </c>
      <c r="E203" s="75">
        <v>7404</v>
      </c>
      <c r="F203" s="76">
        <v>51</v>
      </c>
      <c r="G203" s="75">
        <v>9949</v>
      </c>
      <c r="H203" s="75">
        <v>0</v>
      </c>
      <c r="I203" s="75">
        <v>124</v>
      </c>
      <c r="J203" s="75" t="s">
        <v>84</v>
      </c>
    </row>
    <row r="204" spans="1:10" ht="13.5" x14ac:dyDescent="0.35">
      <c r="A204" s="75">
        <v>203</v>
      </c>
      <c r="B204" s="75">
        <v>2015</v>
      </c>
      <c r="C204" s="75" t="s">
        <v>292</v>
      </c>
      <c r="D204" s="75" t="s">
        <v>115</v>
      </c>
      <c r="E204" s="75">
        <v>10601</v>
      </c>
      <c r="F204" s="76">
        <v>177</v>
      </c>
      <c r="G204" s="75">
        <v>9802</v>
      </c>
      <c r="H204" s="75">
        <v>22</v>
      </c>
      <c r="I204" s="75">
        <v>166</v>
      </c>
      <c r="J204" s="75" t="s">
        <v>84</v>
      </c>
    </row>
    <row r="205" spans="1:10" ht="13.5" x14ac:dyDescent="0.35">
      <c r="A205" s="75">
        <v>204</v>
      </c>
      <c r="B205" s="75">
        <v>2015</v>
      </c>
      <c r="C205" s="75" t="s">
        <v>293</v>
      </c>
      <c r="D205" s="75" t="s">
        <v>115</v>
      </c>
      <c r="E205" s="75">
        <v>3664</v>
      </c>
      <c r="F205" s="76">
        <v>51</v>
      </c>
      <c r="G205" s="75">
        <v>9588</v>
      </c>
      <c r="H205" s="75">
        <v>36</v>
      </c>
      <c r="I205" s="75">
        <v>446</v>
      </c>
      <c r="J205" s="75" t="s">
        <v>84</v>
      </c>
    </row>
    <row r="206" spans="1:10" ht="13.5" x14ac:dyDescent="0.35">
      <c r="A206" s="75">
        <v>205</v>
      </c>
      <c r="B206" s="75">
        <v>2015</v>
      </c>
      <c r="C206" s="75" t="s">
        <v>294</v>
      </c>
      <c r="D206" s="75" t="s">
        <v>115</v>
      </c>
      <c r="E206" s="75">
        <v>8332</v>
      </c>
      <c r="F206" s="76">
        <v>286</v>
      </c>
      <c r="G206" s="75">
        <v>9632</v>
      </c>
      <c r="H206" s="75">
        <v>82</v>
      </c>
      <c r="I206" s="75">
        <v>741</v>
      </c>
      <c r="J206" s="75" t="s">
        <v>84</v>
      </c>
    </row>
    <row r="207" spans="1:10" ht="13.5" x14ac:dyDescent="0.35">
      <c r="A207" s="75">
        <v>206</v>
      </c>
      <c r="B207" s="75">
        <v>2015</v>
      </c>
      <c r="C207" s="75" t="s">
        <v>295</v>
      </c>
      <c r="D207" s="75" t="s">
        <v>115</v>
      </c>
      <c r="E207" s="75">
        <v>8442</v>
      </c>
      <c r="F207" s="76">
        <v>286</v>
      </c>
      <c r="G207" s="75">
        <v>9714</v>
      </c>
      <c r="H207" s="75">
        <v>0</v>
      </c>
      <c r="I207" s="75">
        <v>95</v>
      </c>
      <c r="J207" s="75" t="s">
        <v>84</v>
      </c>
    </row>
    <row r="208" spans="1:10" ht="13.5" x14ac:dyDescent="0.35">
      <c r="A208" s="75">
        <v>207</v>
      </c>
      <c r="B208" s="75">
        <v>2015</v>
      </c>
      <c r="C208" s="75" t="s">
        <v>120</v>
      </c>
      <c r="D208" s="75" t="s">
        <v>121</v>
      </c>
      <c r="E208" s="75">
        <v>7718</v>
      </c>
      <c r="F208" s="76">
        <v>427</v>
      </c>
      <c r="G208" s="75">
        <v>8964</v>
      </c>
      <c r="H208" s="75">
        <v>609</v>
      </c>
      <c r="I208" s="75">
        <v>177</v>
      </c>
      <c r="J208" s="75" t="s">
        <v>91</v>
      </c>
    </row>
    <row r="209" spans="1:10" ht="13.5" x14ac:dyDescent="0.35">
      <c r="A209" s="75">
        <v>208</v>
      </c>
      <c r="B209" s="75">
        <v>2015</v>
      </c>
      <c r="C209" s="75" t="s">
        <v>296</v>
      </c>
      <c r="D209" s="75" t="s">
        <v>123</v>
      </c>
      <c r="E209" s="75">
        <v>86</v>
      </c>
      <c r="F209" s="76">
        <v>397</v>
      </c>
      <c r="G209" s="75">
        <v>8885</v>
      </c>
      <c r="H209" s="75">
        <v>718</v>
      </c>
      <c r="I209" s="75">
        <v>512</v>
      </c>
      <c r="J209" s="75" t="s">
        <v>84</v>
      </c>
    </row>
    <row r="210" spans="1:10" ht="13.5" x14ac:dyDescent="0.35">
      <c r="A210" s="75">
        <v>209</v>
      </c>
      <c r="B210" s="75">
        <v>2015</v>
      </c>
      <c r="C210" s="75" t="s">
        <v>297</v>
      </c>
      <c r="D210" s="75" t="s">
        <v>180</v>
      </c>
      <c r="E210" s="75">
        <v>8767</v>
      </c>
      <c r="F210" s="76">
        <v>47</v>
      </c>
      <c r="G210" s="75">
        <v>9953</v>
      </c>
      <c r="H210" s="75">
        <v>0</v>
      </c>
      <c r="I210" s="75">
        <v>607</v>
      </c>
      <c r="J210" s="75" t="s">
        <v>91</v>
      </c>
    </row>
    <row r="211" spans="1:10" ht="13.5" x14ac:dyDescent="0.35">
      <c r="A211" s="75">
        <v>210</v>
      </c>
      <c r="B211" s="75">
        <v>2015</v>
      </c>
      <c r="C211" s="75" t="s">
        <v>298</v>
      </c>
      <c r="D211" s="75" t="s">
        <v>126</v>
      </c>
      <c r="E211" s="75">
        <v>1101</v>
      </c>
      <c r="F211" s="76">
        <v>377</v>
      </c>
      <c r="G211" s="75">
        <v>9292</v>
      </c>
      <c r="H211" s="75">
        <v>331</v>
      </c>
      <c r="I211" s="75">
        <v>22</v>
      </c>
      <c r="J211" s="75" t="s">
        <v>91</v>
      </c>
    </row>
    <row r="212" spans="1:10" ht="13.5" x14ac:dyDescent="0.35">
      <c r="A212" s="75">
        <v>211</v>
      </c>
      <c r="B212" s="75">
        <v>2015</v>
      </c>
      <c r="C212" s="75" t="s">
        <v>299</v>
      </c>
      <c r="D212" s="75" t="s">
        <v>128</v>
      </c>
      <c r="E212" s="75">
        <v>1072</v>
      </c>
      <c r="F212" s="76">
        <v>448</v>
      </c>
      <c r="G212" s="75">
        <v>9479</v>
      </c>
      <c r="H212" s="75">
        <v>74</v>
      </c>
      <c r="I212" s="75">
        <v>233</v>
      </c>
      <c r="J212" s="75" t="s">
        <v>129</v>
      </c>
    </row>
    <row r="213" spans="1:10" ht="13.5" x14ac:dyDescent="0.35">
      <c r="A213" s="75">
        <v>212</v>
      </c>
      <c r="B213" s="75">
        <v>2015</v>
      </c>
      <c r="C213" s="75" t="s">
        <v>300</v>
      </c>
      <c r="D213" s="75" t="s">
        <v>86</v>
      </c>
      <c r="E213" s="75">
        <v>9567</v>
      </c>
      <c r="F213" s="76">
        <v>216</v>
      </c>
      <c r="G213" s="75">
        <v>9784</v>
      </c>
      <c r="H213" s="75">
        <v>0</v>
      </c>
      <c r="I213" s="75">
        <v>451</v>
      </c>
      <c r="J213" s="75" t="s">
        <v>108</v>
      </c>
    </row>
    <row r="214" spans="1:10" ht="13.5" x14ac:dyDescent="0.35">
      <c r="A214" s="75">
        <v>213</v>
      </c>
      <c r="B214" s="75">
        <v>2015</v>
      </c>
      <c r="C214" s="75" t="s">
        <v>301</v>
      </c>
      <c r="D214" s="75" t="s">
        <v>86</v>
      </c>
      <c r="E214" s="75">
        <v>7643</v>
      </c>
      <c r="F214" s="76">
        <v>115</v>
      </c>
      <c r="G214" s="75">
        <v>9878</v>
      </c>
      <c r="H214" s="75">
        <v>7</v>
      </c>
      <c r="I214" s="75">
        <v>204</v>
      </c>
      <c r="J214" s="75" t="s">
        <v>108</v>
      </c>
    </row>
    <row r="215" spans="1:10" ht="13.5" x14ac:dyDescent="0.35">
      <c r="A215" s="75">
        <v>214</v>
      </c>
      <c r="B215" s="75">
        <v>2015</v>
      </c>
      <c r="C215" s="75" t="s">
        <v>302</v>
      </c>
      <c r="D215" s="75" t="s">
        <v>86</v>
      </c>
      <c r="E215" s="75">
        <v>8234</v>
      </c>
      <c r="F215" s="76">
        <v>45</v>
      </c>
      <c r="G215" s="75">
        <v>9949</v>
      </c>
      <c r="H215" s="75">
        <v>6</v>
      </c>
      <c r="I215" s="75">
        <v>17</v>
      </c>
      <c r="J215" s="75" t="s">
        <v>108</v>
      </c>
    </row>
    <row r="216" spans="1:10" ht="13.5" x14ac:dyDescent="0.35">
      <c r="A216" s="75">
        <v>215</v>
      </c>
      <c r="B216" s="75">
        <v>2015</v>
      </c>
      <c r="C216" s="75" t="s">
        <v>132</v>
      </c>
      <c r="D216" s="75" t="s">
        <v>133</v>
      </c>
      <c r="E216" s="75">
        <v>6869</v>
      </c>
      <c r="F216" s="76">
        <v>88</v>
      </c>
      <c r="G216" s="75">
        <v>9912</v>
      </c>
      <c r="H216" s="75">
        <v>0</v>
      </c>
      <c r="I216" s="75">
        <v>188</v>
      </c>
      <c r="J216" s="75" t="s">
        <v>84</v>
      </c>
    </row>
    <row r="217" spans="1:10" ht="13.5" x14ac:dyDescent="0.35">
      <c r="A217" s="75">
        <v>216</v>
      </c>
      <c r="B217" s="75">
        <v>2015</v>
      </c>
      <c r="C217" s="75" t="s">
        <v>303</v>
      </c>
      <c r="D217" s="75" t="s">
        <v>134</v>
      </c>
      <c r="E217" s="75">
        <v>7828</v>
      </c>
      <c r="F217" s="76">
        <v>606</v>
      </c>
      <c r="G217" s="75">
        <v>8752</v>
      </c>
      <c r="H217" s="75">
        <v>642</v>
      </c>
      <c r="I217" s="75">
        <v>79</v>
      </c>
      <c r="J217" s="75" t="s">
        <v>84</v>
      </c>
    </row>
    <row r="218" spans="1:10" ht="13.5" x14ac:dyDescent="0.35">
      <c r="A218" s="75">
        <v>217</v>
      </c>
      <c r="B218" s="75">
        <v>2015</v>
      </c>
      <c r="C218" s="75" t="s">
        <v>187</v>
      </c>
      <c r="D218" s="75" t="s">
        <v>136</v>
      </c>
      <c r="E218" s="75">
        <v>10012</v>
      </c>
      <c r="F218" s="76">
        <v>293</v>
      </c>
      <c r="G218" s="75">
        <v>9436</v>
      </c>
      <c r="H218" s="75">
        <v>271</v>
      </c>
      <c r="I218" s="75">
        <v>176</v>
      </c>
      <c r="J218" s="75" t="s">
        <v>84</v>
      </c>
    </row>
    <row r="219" spans="1:10" ht="13.5" x14ac:dyDescent="0.35">
      <c r="A219" s="75">
        <v>218</v>
      </c>
      <c r="B219" s="75">
        <v>2015</v>
      </c>
      <c r="C219" s="75" t="s">
        <v>188</v>
      </c>
      <c r="D219" s="75" t="s">
        <v>136</v>
      </c>
      <c r="E219" s="75">
        <v>5986</v>
      </c>
      <c r="F219" s="76">
        <v>79</v>
      </c>
      <c r="G219" s="75">
        <v>9871</v>
      </c>
      <c r="H219" s="75">
        <v>5</v>
      </c>
      <c r="I219" s="75">
        <v>218</v>
      </c>
      <c r="J219" s="75" t="s">
        <v>84</v>
      </c>
    </row>
    <row r="220" spans="1:10" ht="13.5" x14ac:dyDescent="0.35">
      <c r="A220" s="75">
        <v>219</v>
      </c>
      <c r="B220" s="75">
        <v>2015</v>
      </c>
      <c r="C220" s="75" t="s">
        <v>304</v>
      </c>
      <c r="D220" s="75" t="s">
        <v>136</v>
      </c>
      <c r="E220" s="75">
        <v>6906</v>
      </c>
      <c r="F220" s="76">
        <v>142</v>
      </c>
      <c r="G220" s="75">
        <v>9534</v>
      </c>
      <c r="H220" s="75">
        <v>324</v>
      </c>
      <c r="I220" s="75">
        <v>32</v>
      </c>
      <c r="J220" s="75" t="s">
        <v>84</v>
      </c>
    </row>
    <row r="221" spans="1:10" ht="13.5" x14ac:dyDescent="0.35">
      <c r="A221" s="75">
        <v>220</v>
      </c>
      <c r="B221" s="75">
        <v>2015</v>
      </c>
      <c r="C221" s="75" t="s">
        <v>190</v>
      </c>
      <c r="D221" s="75" t="s">
        <v>136</v>
      </c>
      <c r="E221" s="75">
        <v>96</v>
      </c>
      <c r="F221" s="76">
        <v>339</v>
      </c>
      <c r="G221" s="75">
        <v>9097</v>
      </c>
      <c r="H221" s="75">
        <v>564</v>
      </c>
      <c r="I221" s="75">
        <v>248</v>
      </c>
      <c r="J221" s="75" t="s">
        <v>84</v>
      </c>
    </row>
    <row r="222" spans="1:10" ht="13.5" x14ac:dyDescent="0.35">
      <c r="A222" s="75">
        <v>221</v>
      </c>
      <c r="B222" s="75">
        <v>2015</v>
      </c>
      <c r="C222" s="75" t="s">
        <v>305</v>
      </c>
      <c r="D222" s="75" t="s">
        <v>141</v>
      </c>
      <c r="E222" s="75">
        <v>11278</v>
      </c>
      <c r="F222" s="76">
        <v>153</v>
      </c>
      <c r="G222" s="75">
        <v>868</v>
      </c>
      <c r="H222" s="75">
        <v>1167</v>
      </c>
      <c r="I222" s="75">
        <v>69</v>
      </c>
      <c r="J222" s="75" t="s">
        <v>91</v>
      </c>
    </row>
    <row r="223" spans="1:10" ht="13.5" x14ac:dyDescent="0.35">
      <c r="A223" s="75">
        <v>222</v>
      </c>
      <c r="B223" s="75">
        <v>2015</v>
      </c>
      <c r="C223" s="75" t="s">
        <v>271</v>
      </c>
      <c r="D223" s="75" t="s">
        <v>143</v>
      </c>
      <c r="E223" s="75">
        <v>9492</v>
      </c>
      <c r="F223" s="76">
        <v>255</v>
      </c>
      <c r="G223" s="75">
        <v>9007</v>
      </c>
      <c r="H223" s="75">
        <v>737</v>
      </c>
      <c r="I223" s="75">
        <v>6</v>
      </c>
      <c r="J223" s="75" t="s">
        <v>84</v>
      </c>
    </row>
    <row r="224" spans="1:10" ht="13.5" x14ac:dyDescent="0.35">
      <c r="A224" s="75">
        <v>223</v>
      </c>
      <c r="B224" s="75">
        <v>2015</v>
      </c>
      <c r="C224" s="75" t="s">
        <v>272</v>
      </c>
      <c r="D224" s="75" t="s">
        <v>143</v>
      </c>
      <c r="E224" s="75">
        <v>11192</v>
      </c>
      <c r="F224" s="76">
        <v>401</v>
      </c>
      <c r="G224" s="75">
        <v>9283</v>
      </c>
      <c r="H224" s="75">
        <v>316</v>
      </c>
      <c r="I224" s="75">
        <v>43</v>
      </c>
      <c r="J224" s="75" t="s">
        <v>84</v>
      </c>
    </row>
    <row r="225" spans="1:10" ht="13.5" x14ac:dyDescent="0.35">
      <c r="A225" s="75">
        <v>224</v>
      </c>
      <c r="B225" s="75">
        <v>2015</v>
      </c>
      <c r="C225" s="75" t="s">
        <v>145</v>
      </c>
      <c r="D225" s="75" t="s">
        <v>146</v>
      </c>
      <c r="E225" s="75">
        <v>9531</v>
      </c>
      <c r="F225" s="76">
        <v>172</v>
      </c>
      <c r="G225" s="75">
        <v>9765</v>
      </c>
      <c r="H225" s="75">
        <v>62</v>
      </c>
      <c r="I225" s="75">
        <v>285</v>
      </c>
      <c r="J225" s="75" t="s">
        <v>108</v>
      </c>
    </row>
    <row r="226" spans="1:10" ht="13.5" x14ac:dyDescent="0.35">
      <c r="A226" s="75">
        <v>225</v>
      </c>
      <c r="B226" s="75">
        <v>2015</v>
      </c>
      <c r="C226" s="75" t="s">
        <v>87</v>
      </c>
      <c r="D226" s="75" t="s">
        <v>146</v>
      </c>
      <c r="E226" s="75">
        <v>833</v>
      </c>
      <c r="F226" s="76">
        <v>262</v>
      </c>
      <c r="G226" s="75">
        <v>9487</v>
      </c>
      <c r="H226" s="75">
        <v>251</v>
      </c>
      <c r="I226" s="75">
        <v>223</v>
      </c>
      <c r="J226" s="75" t="s">
        <v>108</v>
      </c>
    </row>
    <row r="227" spans="1:10" ht="13.5" x14ac:dyDescent="0.35">
      <c r="A227" s="75">
        <v>226</v>
      </c>
      <c r="B227" s="75">
        <v>2015</v>
      </c>
      <c r="C227" s="75" t="s">
        <v>306</v>
      </c>
      <c r="D227" s="75" t="s">
        <v>149</v>
      </c>
      <c r="E227" s="75">
        <v>7784</v>
      </c>
      <c r="F227" s="76">
        <v>286</v>
      </c>
      <c r="G227" s="75">
        <v>9098</v>
      </c>
      <c r="H227" s="75">
        <v>616</v>
      </c>
      <c r="I227" s="75">
        <v>22</v>
      </c>
      <c r="J227" s="75" t="s">
        <v>129</v>
      </c>
    </row>
    <row r="228" spans="1:10" ht="13.5" x14ac:dyDescent="0.35">
      <c r="A228" s="75">
        <v>227</v>
      </c>
      <c r="B228" s="75">
        <v>2015</v>
      </c>
      <c r="C228" s="75" t="s">
        <v>307</v>
      </c>
      <c r="D228" s="75" t="s">
        <v>197</v>
      </c>
      <c r="E228" s="75">
        <v>9998</v>
      </c>
      <c r="F228" s="76">
        <v>526</v>
      </c>
      <c r="G228" s="75">
        <v>8859</v>
      </c>
      <c r="H228" s="75">
        <v>615</v>
      </c>
      <c r="I228" s="75">
        <v>669</v>
      </c>
      <c r="J228" s="75" t="s">
        <v>105</v>
      </c>
    </row>
    <row r="229" spans="1:10" ht="13.5" x14ac:dyDescent="0.35">
      <c r="A229" s="75">
        <v>228</v>
      </c>
      <c r="B229" s="75">
        <v>2016</v>
      </c>
      <c r="C229" s="75" t="s">
        <v>308</v>
      </c>
      <c r="D229" s="75" t="s">
        <v>83</v>
      </c>
      <c r="E229" s="75">
        <v>78</v>
      </c>
      <c r="F229" s="76">
        <v>496</v>
      </c>
      <c r="G229" s="75">
        <v>8699</v>
      </c>
      <c r="H229" s="75">
        <v>805</v>
      </c>
      <c r="I229" s="75">
        <v>15</v>
      </c>
      <c r="J229" s="75" t="s">
        <v>84</v>
      </c>
    </row>
    <row r="230" spans="1:10" ht="13.5" x14ac:dyDescent="0.35">
      <c r="A230" s="75">
        <v>229</v>
      </c>
      <c r="B230" s="75">
        <v>2016</v>
      </c>
      <c r="C230" s="75" t="s">
        <v>309</v>
      </c>
      <c r="D230" s="75" t="s">
        <v>83</v>
      </c>
      <c r="E230" s="75">
        <v>679</v>
      </c>
      <c r="F230" s="76">
        <v>427</v>
      </c>
      <c r="G230" s="75">
        <v>8876</v>
      </c>
      <c r="H230" s="75">
        <v>697</v>
      </c>
      <c r="I230" s="75">
        <v>0</v>
      </c>
      <c r="J230" s="75" t="s">
        <v>84</v>
      </c>
    </row>
    <row r="231" spans="1:10" ht="13.5" x14ac:dyDescent="0.35">
      <c r="A231" s="75">
        <v>230</v>
      </c>
      <c r="B231" s="75">
        <v>2016</v>
      </c>
      <c r="C231" s="75" t="s">
        <v>310</v>
      </c>
      <c r="D231" s="75" t="s">
        <v>83</v>
      </c>
      <c r="E231" s="75">
        <v>912</v>
      </c>
      <c r="F231" s="76">
        <v>615</v>
      </c>
      <c r="G231" s="75">
        <v>924</v>
      </c>
      <c r="H231" s="75">
        <v>146</v>
      </c>
      <c r="I231" s="75">
        <v>0</v>
      </c>
      <c r="J231" s="75" t="s">
        <v>84</v>
      </c>
    </row>
    <row r="232" spans="1:10" ht="13.5" x14ac:dyDescent="0.35">
      <c r="A232" s="75">
        <v>231</v>
      </c>
      <c r="B232" s="75">
        <v>2016</v>
      </c>
      <c r="C232" s="75" t="s">
        <v>277</v>
      </c>
      <c r="D232" s="75" t="s">
        <v>83</v>
      </c>
      <c r="E232" s="75">
        <v>97</v>
      </c>
      <c r="F232" s="76">
        <v>456</v>
      </c>
      <c r="G232" s="75">
        <v>9175</v>
      </c>
      <c r="H232" s="75">
        <v>368</v>
      </c>
      <c r="I232" s="75">
        <v>9</v>
      </c>
      <c r="J232" s="75" t="s">
        <v>84</v>
      </c>
    </row>
    <row r="233" spans="1:10" ht="13.5" x14ac:dyDescent="0.35">
      <c r="A233" s="75">
        <v>232</v>
      </c>
      <c r="B233" s="75">
        <v>2016</v>
      </c>
      <c r="C233" s="75" t="s">
        <v>311</v>
      </c>
      <c r="D233" s="75" t="s">
        <v>83</v>
      </c>
      <c r="E233" s="75">
        <v>1087</v>
      </c>
      <c r="F233" s="76">
        <v>352</v>
      </c>
      <c r="G233" s="75">
        <v>9244</v>
      </c>
      <c r="H233" s="75">
        <v>404</v>
      </c>
      <c r="I233" s="75">
        <v>174</v>
      </c>
      <c r="J233" s="75" t="s">
        <v>84</v>
      </c>
    </row>
    <row r="234" spans="1:10" ht="13.5" x14ac:dyDescent="0.35">
      <c r="A234" s="75">
        <v>233</v>
      </c>
      <c r="B234" s="75">
        <v>2016</v>
      </c>
      <c r="C234" s="75" t="s">
        <v>312</v>
      </c>
      <c r="D234" s="75" t="s">
        <v>83</v>
      </c>
      <c r="E234" s="75">
        <v>187</v>
      </c>
      <c r="F234" s="76">
        <v>245</v>
      </c>
      <c r="G234" s="75">
        <v>9563</v>
      </c>
      <c r="H234" s="75">
        <v>192</v>
      </c>
      <c r="I234" s="75">
        <v>11</v>
      </c>
      <c r="J234" s="75" t="s">
        <v>84</v>
      </c>
    </row>
    <row r="235" spans="1:10" ht="13.5" x14ac:dyDescent="0.35">
      <c r="A235" s="75">
        <v>234</v>
      </c>
      <c r="B235" s="75">
        <v>2016</v>
      </c>
      <c r="C235" s="75" t="s">
        <v>313</v>
      </c>
      <c r="D235" s="75" t="s">
        <v>90</v>
      </c>
      <c r="E235" s="75">
        <v>814</v>
      </c>
      <c r="F235" s="76">
        <v>283</v>
      </c>
      <c r="G235" s="75">
        <v>9255</v>
      </c>
      <c r="H235" s="75">
        <v>462</v>
      </c>
      <c r="I235" s="75">
        <v>126</v>
      </c>
      <c r="J235" s="75" t="s">
        <v>91</v>
      </c>
    </row>
    <row r="236" spans="1:10" ht="13.5" x14ac:dyDescent="0.35">
      <c r="A236" s="75">
        <v>235</v>
      </c>
      <c r="B236" s="75">
        <v>2016</v>
      </c>
      <c r="C236" s="75" t="s">
        <v>314</v>
      </c>
      <c r="D236" s="75" t="s">
        <v>93</v>
      </c>
      <c r="E236" s="75">
        <v>934</v>
      </c>
      <c r="F236" s="76">
        <v>417</v>
      </c>
      <c r="G236" s="75">
        <v>9207</v>
      </c>
      <c r="H236" s="75">
        <v>376</v>
      </c>
      <c r="I236" s="75">
        <v>239</v>
      </c>
      <c r="J236" s="75" t="s">
        <v>91</v>
      </c>
    </row>
    <row r="237" spans="1:10" ht="13.5" x14ac:dyDescent="0.35">
      <c r="A237" s="75">
        <v>236</v>
      </c>
      <c r="B237" s="75">
        <v>2016</v>
      </c>
      <c r="C237" s="75" t="s">
        <v>279</v>
      </c>
      <c r="D237" s="75" t="s">
        <v>93</v>
      </c>
      <c r="E237" s="75">
        <v>658</v>
      </c>
      <c r="F237" s="76">
        <v>47</v>
      </c>
      <c r="G237" s="75">
        <v>9119</v>
      </c>
      <c r="H237" s="75">
        <v>412</v>
      </c>
      <c r="I237" s="75">
        <v>124</v>
      </c>
      <c r="J237" s="75" t="s">
        <v>91</v>
      </c>
    </row>
    <row r="238" spans="1:10" ht="13.5" x14ac:dyDescent="0.35">
      <c r="A238" s="75">
        <v>237</v>
      </c>
      <c r="B238" s="75">
        <v>2016</v>
      </c>
      <c r="C238" s="75" t="s">
        <v>315</v>
      </c>
      <c r="D238" s="75" t="s">
        <v>96</v>
      </c>
      <c r="E238" s="75">
        <v>839</v>
      </c>
      <c r="F238" s="76">
        <v>203</v>
      </c>
      <c r="G238" s="75">
        <v>9109</v>
      </c>
      <c r="H238" s="75">
        <v>688</v>
      </c>
      <c r="I238" s="75">
        <v>78</v>
      </c>
      <c r="J238" s="75" t="s">
        <v>84</v>
      </c>
    </row>
    <row r="239" spans="1:10" ht="13.5" x14ac:dyDescent="0.35">
      <c r="A239" s="75">
        <v>238</v>
      </c>
      <c r="B239" s="75">
        <v>2016</v>
      </c>
      <c r="C239" s="75" t="s">
        <v>281</v>
      </c>
      <c r="D239" s="75" t="s">
        <v>96</v>
      </c>
      <c r="E239" s="75">
        <v>725</v>
      </c>
      <c r="F239" s="76">
        <v>239</v>
      </c>
      <c r="G239" s="75">
        <v>9107</v>
      </c>
      <c r="H239" s="75">
        <v>654</v>
      </c>
      <c r="I239" s="75">
        <v>65</v>
      </c>
      <c r="J239" s="75" t="s">
        <v>84</v>
      </c>
    </row>
    <row r="240" spans="1:10" ht="13.5" x14ac:dyDescent="0.35">
      <c r="A240" s="75">
        <v>239</v>
      </c>
      <c r="B240" s="75">
        <v>2016</v>
      </c>
      <c r="C240" s="75" t="s">
        <v>316</v>
      </c>
      <c r="D240" s="75" t="s">
        <v>96</v>
      </c>
      <c r="E240" s="75">
        <v>667</v>
      </c>
      <c r="F240" s="76">
        <v>111</v>
      </c>
      <c r="G240" s="75">
        <v>9585</v>
      </c>
      <c r="H240" s="75">
        <v>303</v>
      </c>
      <c r="I240" s="75">
        <v>71</v>
      </c>
      <c r="J240" s="75" t="s">
        <v>84</v>
      </c>
    </row>
    <row r="241" spans="1:10" ht="13.5" x14ac:dyDescent="0.35">
      <c r="A241" s="75">
        <v>240</v>
      </c>
      <c r="B241" s="75">
        <v>2016</v>
      </c>
      <c r="C241" s="75" t="s">
        <v>317</v>
      </c>
      <c r="D241" s="75" t="s">
        <v>96</v>
      </c>
      <c r="E241" s="75">
        <v>798</v>
      </c>
      <c r="F241" s="76">
        <v>283</v>
      </c>
      <c r="G241" s="75">
        <v>9152</v>
      </c>
      <c r="H241" s="75">
        <v>565</v>
      </c>
      <c r="I241" s="75">
        <v>89</v>
      </c>
      <c r="J241" s="75" t="s">
        <v>84</v>
      </c>
    </row>
    <row r="242" spans="1:10" ht="13.5" x14ac:dyDescent="0.35">
      <c r="A242" s="75">
        <v>241</v>
      </c>
      <c r="B242" s="75">
        <v>2016</v>
      </c>
      <c r="C242" s="75" t="s">
        <v>318</v>
      </c>
      <c r="D242" s="75" t="s">
        <v>96</v>
      </c>
      <c r="E242" s="75">
        <v>816</v>
      </c>
      <c r="F242" s="76">
        <v>248</v>
      </c>
      <c r="G242" s="75">
        <v>919</v>
      </c>
      <c r="H242" s="75">
        <v>562</v>
      </c>
      <c r="I242" s="75">
        <v>0</v>
      </c>
      <c r="J242" s="75" t="s">
        <v>84</v>
      </c>
    </row>
    <row r="243" spans="1:10" ht="13.5" x14ac:dyDescent="0.35">
      <c r="A243" s="75">
        <v>242</v>
      </c>
      <c r="B243" s="75">
        <v>2016</v>
      </c>
      <c r="C243" s="75" t="s">
        <v>319</v>
      </c>
      <c r="D243" s="75" t="s">
        <v>102</v>
      </c>
      <c r="E243" s="75">
        <v>766</v>
      </c>
      <c r="F243" s="76">
        <v>543</v>
      </c>
      <c r="G243" s="75">
        <v>8096</v>
      </c>
      <c r="H243" s="75">
        <v>1361</v>
      </c>
      <c r="I243" s="75">
        <v>43</v>
      </c>
      <c r="J243" s="75" t="s">
        <v>84</v>
      </c>
    </row>
    <row r="244" spans="1:10" ht="13.5" x14ac:dyDescent="0.35">
      <c r="A244" s="75">
        <v>243</v>
      </c>
      <c r="B244" s="75">
        <v>2016</v>
      </c>
      <c r="C244" s="75" t="s">
        <v>320</v>
      </c>
      <c r="D244" s="75" t="s">
        <v>104</v>
      </c>
      <c r="E244" s="75">
        <v>678</v>
      </c>
      <c r="F244" s="76">
        <v>354</v>
      </c>
      <c r="G244" s="75">
        <v>9528</v>
      </c>
      <c r="H244" s="75">
        <v>118</v>
      </c>
      <c r="I244" s="75">
        <v>386</v>
      </c>
      <c r="J244" s="75" t="s">
        <v>105</v>
      </c>
    </row>
    <row r="245" spans="1:10" ht="13.5" x14ac:dyDescent="0.35">
      <c r="A245" s="75">
        <v>244</v>
      </c>
      <c r="B245" s="75">
        <v>2016</v>
      </c>
      <c r="C245" s="75" t="s">
        <v>321</v>
      </c>
      <c r="D245" s="75" t="s">
        <v>107</v>
      </c>
      <c r="E245" s="75">
        <v>1596</v>
      </c>
      <c r="F245" s="76">
        <v>215</v>
      </c>
      <c r="G245" s="75">
        <v>9284</v>
      </c>
      <c r="H245" s="75">
        <v>501</v>
      </c>
      <c r="I245" s="75">
        <v>32</v>
      </c>
      <c r="J245" s="75" t="s">
        <v>108</v>
      </c>
    </row>
    <row r="246" spans="1:10" ht="13.5" x14ac:dyDescent="0.35">
      <c r="A246" s="75">
        <v>245</v>
      </c>
      <c r="B246" s="75">
        <v>2016</v>
      </c>
      <c r="C246" s="75" t="s">
        <v>322</v>
      </c>
      <c r="D246" s="75" t="s">
        <v>107</v>
      </c>
      <c r="E246" s="75">
        <v>402</v>
      </c>
      <c r="F246" s="76">
        <v>374</v>
      </c>
      <c r="G246" s="75">
        <v>9268</v>
      </c>
      <c r="H246" s="75">
        <v>357</v>
      </c>
      <c r="I246" s="75">
        <v>17</v>
      </c>
      <c r="J246" s="75" t="s">
        <v>108</v>
      </c>
    </row>
    <row r="247" spans="1:10" ht="13.5" x14ac:dyDescent="0.35">
      <c r="A247" s="75">
        <v>246</v>
      </c>
      <c r="B247" s="75">
        <v>2016</v>
      </c>
      <c r="C247" s="75" t="s">
        <v>323</v>
      </c>
      <c r="D247" s="75" t="s">
        <v>110</v>
      </c>
      <c r="E247" s="75">
        <v>998</v>
      </c>
      <c r="F247" s="76">
        <v>529</v>
      </c>
      <c r="G247" s="75">
        <v>8931</v>
      </c>
      <c r="H247" s="75">
        <v>54</v>
      </c>
      <c r="I247" s="75">
        <v>32</v>
      </c>
      <c r="J247" s="75" t="s">
        <v>91</v>
      </c>
    </row>
    <row r="248" spans="1:10" ht="13.5" x14ac:dyDescent="0.35">
      <c r="A248" s="75">
        <v>247</v>
      </c>
      <c r="B248" s="75">
        <v>2016</v>
      </c>
      <c r="C248" s="75" t="s">
        <v>170</v>
      </c>
      <c r="D248" s="75" t="s">
        <v>112</v>
      </c>
      <c r="E248" s="75">
        <v>761</v>
      </c>
      <c r="F248" s="76">
        <v>702</v>
      </c>
      <c r="G248" s="75">
        <v>9298</v>
      </c>
      <c r="H248" s="75">
        <v>0</v>
      </c>
      <c r="I248" s="75">
        <v>12</v>
      </c>
      <c r="J248" s="75" t="s">
        <v>91</v>
      </c>
    </row>
    <row r="249" spans="1:10" ht="13.5" x14ac:dyDescent="0.35">
      <c r="A249" s="75">
        <v>248</v>
      </c>
      <c r="B249" s="75">
        <v>2016</v>
      </c>
      <c r="C249" s="75" t="s">
        <v>324</v>
      </c>
      <c r="D249" s="75" t="s">
        <v>115</v>
      </c>
      <c r="E249" s="75">
        <v>986</v>
      </c>
      <c r="F249" s="76">
        <v>324</v>
      </c>
      <c r="G249" s="75">
        <v>9369</v>
      </c>
      <c r="H249" s="75">
        <v>307</v>
      </c>
      <c r="I249" s="75">
        <v>58</v>
      </c>
      <c r="J249" s="75" t="s">
        <v>84</v>
      </c>
    </row>
    <row r="250" spans="1:10" ht="13.5" x14ac:dyDescent="0.35">
      <c r="A250" s="75">
        <v>249</v>
      </c>
      <c r="B250" s="75">
        <v>2016</v>
      </c>
      <c r="C250" s="75" t="s">
        <v>325</v>
      </c>
      <c r="D250" s="75" t="s">
        <v>115</v>
      </c>
      <c r="E250" s="75">
        <v>886</v>
      </c>
      <c r="F250" s="76">
        <v>467</v>
      </c>
      <c r="G250" s="75">
        <v>9529</v>
      </c>
      <c r="H250" s="75">
        <v>5</v>
      </c>
      <c r="I250" s="75">
        <v>351</v>
      </c>
      <c r="J250" s="75" t="s">
        <v>84</v>
      </c>
    </row>
    <row r="251" spans="1:10" ht="13.5" x14ac:dyDescent="0.35">
      <c r="A251" s="75">
        <v>250</v>
      </c>
      <c r="B251" s="75">
        <v>2016</v>
      </c>
      <c r="C251" s="75" t="s">
        <v>326</v>
      </c>
      <c r="D251" s="75" t="s">
        <v>115</v>
      </c>
      <c r="E251" s="75">
        <v>737</v>
      </c>
      <c r="F251" s="76">
        <v>238</v>
      </c>
      <c r="G251" s="75">
        <v>9762</v>
      </c>
      <c r="H251" s="75">
        <v>0</v>
      </c>
      <c r="I251" s="75">
        <v>24</v>
      </c>
      <c r="J251" s="75" t="s">
        <v>84</v>
      </c>
    </row>
    <row r="252" spans="1:10" ht="13.5" x14ac:dyDescent="0.35">
      <c r="A252" s="75">
        <v>251</v>
      </c>
      <c r="B252" s="75">
        <v>2016</v>
      </c>
      <c r="C252" s="75" t="s">
        <v>327</v>
      </c>
      <c r="D252" s="75" t="s">
        <v>115</v>
      </c>
      <c r="E252" s="75">
        <v>941</v>
      </c>
      <c r="F252" s="76">
        <v>16</v>
      </c>
      <c r="G252" s="75">
        <v>9832</v>
      </c>
      <c r="H252" s="75">
        <v>8</v>
      </c>
      <c r="I252" s="75">
        <v>176</v>
      </c>
      <c r="J252" s="75" t="s">
        <v>84</v>
      </c>
    </row>
    <row r="253" spans="1:10" ht="13.5" x14ac:dyDescent="0.35">
      <c r="A253" s="75">
        <v>252</v>
      </c>
      <c r="B253" s="75">
        <v>2016</v>
      </c>
      <c r="C253" s="75" t="s">
        <v>328</v>
      </c>
      <c r="D253" s="75" t="s">
        <v>115</v>
      </c>
      <c r="E253" s="75">
        <v>671</v>
      </c>
      <c r="F253" s="76">
        <v>231</v>
      </c>
      <c r="G253" s="75">
        <v>9769</v>
      </c>
      <c r="H253" s="75">
        <v>0</v>
      </c>
      <c r="I253" s="75">
        <v>306</v>
      </c>
      <c r="J253" s="75" t="s">
        <v>84</v>
      </c>
    </row>
    <row r="254" spans="1:10" ht="13.5" x14ac:dyDescent="0.35">
      <c r="A254" s="75">
        <v>253</v>
      </c>
      <c r="B254" s="75">
        <v>2016</v>
      </c>
      <c r="C254" s="75" t="s">
        <v>329</v>
      </c>
      <c r="D254" s="75" t="s">
        <v>121</v>
      </c>
      <c r="E254" s="75">
        <v>479</v>
      </c>
      <c r="F254" s="76">
        <v>732</v>
      </c>
      <c r="G254" s="75">
        <v>8295</v>
      </c>
      <c r="H254" s="75">
        <v>973</v>
      </c>
      <c r="I254" s="75">
        <v>471</v>
      </c>
      <c r="J254" s="75" t="s">
        <v>91</v>
      </c>
    </row>
    <row r="255" spans="1:10" ht="13.5" x14ac:dyDescent="0.35">
      <c r="A255" s="75">
        <v>254</v>
      </c>
      <c r="B255" s="75">
        <v>2016</v>
      </c>
      <c r="C255" s="75" t="s">
        <v>330</v>
      </c>
      <c r="D255" s="75" t="s">
        <v>121</v>
      </c>
      <c r="E255" s="75">
        <v>807</v>
      </c>
      <c r="F255" s="76">
        <v>1039</v>
      </c>
      <c r="G255" s="75">
        <v>8429</v>
      </c>
      <c r="H255" s="75">
        <v>532</v>
      </c>
      <c r="I255" s="75">
        <v>164</v>
      </c>
      <c r="J255" s="75" t="s">
        <v>91</v>
      </c>
    </row>
    <row r="256" spans="1:10" ht="13.5" x14ac:dyDescent="0.35">
      <c r="A256" s="75">
        <v>255</v>
      </c>
      <c r="B256" s="75">
        <v>2016</v>
      </c>
      <c r="C256" s="75" t="s">
        <v>296</v>
      </c>
      <c r="D256" s="75" t="s">
        <v>123</v>
      </c>
      <c r="E256" s="75">
        <v>845</v>
      </c>
      <c r="F256" s="76">
        <v>4</v>
      </c>
      <c r="G256" s="75">
        <v>891</v>
      </c>
      <c r="H256" s="75">
        <v>69</v>
      </c>
      <c r="I256" s="75">
        <v>365</v>
      </c>
      <c r="J256" s="75" t="s">
        <v>84</v>
      </c>
    </row>
    <row r="257" spans="1:10" ht="13.5" x14ac:dyDescent="0.35">
      <c r="A257" s="75">
        <v>256</v>
      </c>
      <c r="B257" s="75">
        <v>2016</v>
      </c>
      <c r="C257" s="75" t="s">
        <v>331</v>
      </c>
      <c r="D257" s="75" t="s">
        <v>180</v>
      </c>
      <c r="E257" s="75">
        <v>524</v>
      </c>
      <c r="F257" s="76">
        <v>772</v>
      </c>
      <c r="G257" s="75">
        <v>9228</v>
      </c>
      <c r="H257" s="75">
        <v>0</v>
      </c>
      <c r="I257" s="75">
        <v>416</v>
      </c>
      <c r="J257" s="75" t="s">
        <v>91</v>
      </c>
    </row>
    <row r="258" spans="1:10" ht="13.5" x14ac:dyDescent="0.35">
      <c r="A258" s="75">
        <v>257</v>
      </c>
      <c r="B258" s="75">
        <v>2016</v>
      </c>
      <c r="C258" s="75" t="s">
        <v>332</v>
      </c>
      <c r="D258" s="75" t="s">
        <v>126</v>
      </c>
      <c r="E258" s="75">
        <v>114</v>
      </c>
      <c r="F258" s="76">
        <v>37</v>
      </c>
      <c r="G258" s="75">
        <v>9409</v>
      </c>
      <c r="H258" s="75">
        <v>221</v>
      </c>
      <c r="I258" s="75">
        <v>671</v>
      </c>
      <c r="J258" s="75" t="s">
        <v>91</v>
      </c>
    </row>
    <row r="259" spans="1:10" ht="13.5" x14ac:dyDescent="0.35">
      <c r="A259" s="75">
        <v>258</v>
      </c>
      <c r="B259" s="75">
        <v>2016</v>
      </c>
      <c r="C259" s="75" t="s">
        <v>333</v>
      </c>
      <c r="D259" s="75" t="s">
        <v>128</v>
      </c>
      <c r="E259" s="75">
        <v>1287</v>
      </c>
      <c r="F259" s="76">
        <v>461</v>
      </c>
      <c r="G259" s="75">
        <v>874</v>
      </c>
      <c r="H259" s="75">
        <v>799</v>
      </c>
      <c r="I259" s="75">
        <v>162</v>
      </c>
      <c r="J259" s="75" t="s">
        <v>129</v>
      </c>
    </row>
    <row r="260" spans="1:10" ht="13.5" x14ac:dyDescent="0.35">
      <c r="A260" s="75">
        <v>259</v>
      </c>
      <c r="B260" s="75">
        <v>2016</v>
      </c>
      <c r="C260" s="75" t="s">
        <v>215</v>
      </c>
      <c r="D260" s="75" t="s">
        <v>128</v>
      </c>
      <c r="E260" s="75">
        <v>933</v>
      </c>
      <c r="F260" s="76">
        <v>805</v>
      </c>
      <c r="G260" s="75">
        <v>826</v>
      </c>
      <c r="H260" s="75">
        <v>934</v>
      </c>
      <c r="I260" s="75">
        <v>56</v>
      </c>
      <c r="J260" s="75" t="s">
        <v>129</v>
      </c>
    </row>
    <row r="261" spans="1:10" ht="13.5" x14ac:dyDescent="0.35">
      <c r="A261" s="75">
        <v>260</v>
      </c>
      <c r="B261" s="75">
        <v>2016</v>
      </c>
      <c r="C261" s="75" t="s">
        <v>334</v>
      </c>
      <c r="D261" s="75" t="s">
        <v>86</v>
      </c>
      <c r="E261" s="75">
        <v>995</v>
      </c>
      <c r="F261" s="76">
        <v>77</v>
      </c>
      <c r="G261" s="75">
        <v>9923</v>
      </c>
      <c r="H261" s="75">
        <v>0</v>
      </c>
      <c r="I261" s="75">
        <v>553</v>
      </c>
      <c r="J261" s="75" t="s">
        <v>108</v>
      </c>
    </row>
    <row r="262" spans="1:10" ht="13.5" x14ac:dyDescent="0.35">
      <c r="A262" s="75">
        <v>261</v>
      </c>
      <c r="B262" s="75">
        <v>2016</v>
      </c>
      <c r="C262" s="75" t="s">
        <v>335</v>
      </c>
      <c r="D262" s="75" t="s">
        <v>86</v>
      </c>
      <c r="E262" s="75">
        <v>257</v>
      </c>
      <c r="F262" s="76">
        <v>66</v>
      </c>
      <c r="G262" s="75">
        <v>9934</v>
      </c>
      <c r="H262" s="75">
        <v>0</v>
      </c>
      <c r="I262" s="75">
        <v>66</v>
      </c>
      <c r="J262" s="75" t="s">
        <v>108</v>
      </c>
    </row>
    <row r="263" spans="1:10" ht="13.5" x14ac:dyDescent="0.35">
      <c r="A263" s="75">
        <v>262</v>
      </c>
      <c r="B263" s="75">
        <v>2016</v>
      </c>
      <c r="C263" s="75" t="s">
        <v>336</v>
      </c>
      <c r="D263" s="75" t="s">
        <v>133</v>
      </c>
      <c r="E263" s="75">
        <v>1003</v>
      </c>
      <c r="F263" s="76">
        <v>323</v>
      </c>
      <c r="G263" s="75">
        <v>9634</v>
      </c>
      <c r="H263" s="75">
        <v>43</v>
      </c>
      <c r="I263" s="75">
        <v>34</v>
      </c>
      <c r="J263" s="75" t="s">
        <v>84</v>
      </c>
    </row>
    <row r="264" spans="1:10" ht="13.5" x14ac:dyDescent="0.35">
      <c r="A264" s="75">
        <v>263</v>
      </c>
      <c r="B264" s="75">
        <v>2016</v>
      </c>
      <c r="C264" s="75" t="s">
        <v>337</v>
      </c>
      <c r="D264" s="75" t="s">
        <v>133</v>
      </c>
      <c r="E264" s="75">
        <v>668</v>
      </c>
      <c r="F264" s="76">
        <v>678</v>
      </c>
      <c r="G264" s="75">
        <v>8541</v>
      </c>
      <c r="H264" s="75">
        <v>781</v>
      </c>
      <c r="I264" s="75">
        <v>263</v>
      </c>
      <c r="J264" s="75" t="s">
        <v>84</v>
      </c>
    </row>
    <row r="265" spans="1:10" ht="13.5" x14ac:dyDescent="0.35">
      <c r="A265" s="75">
        <v>264</v>
      </c>
      <c r="B265" s="75">
        <v>2016</v>
      </c>
      <c r="C265" s="75" t="s">
        <v>338</v>
      </c>
      <c r="D265" s="75" t="s">
        <v>134</v>
      </c>
      <c r="E265" s="75">
        <v>727</v>
      </c>
      <c r="F265" s="76">
        <v>561</v>
      </c>
      <c r="G265" s="75">
        <v>8516</v>
      </c>
      <c r="H265" s="75">
        <v>923</v>
      </c>
      <c r="I265" s="75">
        <v>98</v>
      </c>
      <c r="J265" s="75" t="s">
        <v>84</v>
      </c>
    </row>
    <row r="266" spans="1:10" ht="13.5" x14ac:dyDescent="0.35">
      <c r="A266" s="75">
        <v>265</v>
      </c>
      <c r="B266" s="75">
        <v>2016</v>
      </c>
      <c r="C266" s="75" t="s">
        <v>339</v>
      </c>
      <c r="D266" s="75" t="s">
        <v>136</v>
      </c>
      <c r="E266" s="75">
        <v>964</v>
      </c>
      <c r="F266" s="76">
        <v>371</v>
      </c>
      <c r="G266" s="75">
        <v>934</v>
      </c>
      <c r="H266" s="75">
        <v>289</v>
      </c>
      <c r="I266" s="75">
        <v>264</v>
      </c>
      <c r="J266" s="75" t="s">
        <v>84</v>
      </c>
    </row>
    <row r="267" spans="1:10" ht="13.5" x14ac:dyDescent="0.35">
      <c r="A267" s="75">
        <v>266</v>
      </c>
      <c r="B267" s="75">
        <v>2016</v>
      </c>
      <c r="C267" s="75" t="s">
        <v>340</v>
      </c>
      <c r="D267" s="75" t="s">
        <v>136</v>
      </c>
      <c r="E267" s="75">
        <v>1053</v>
      </c>
      <c r="F267" s="76">
        <v>265</v>
      </c>
      <c r="G267" s="75">
        <v>8851</v>
      </c>
      <c r="H267" s="75">
        <v>884</v>
      </c>
      <c r="I267" s="75">
        <v>162</v>
      </c>
      <c r="J267" s="75" t="s">
        <v>84</v>
      </c>
    </row>
    <row r="268" spans="1:10" ht="13.5" x14ac:dyDescent="0.35">
      <c r="A268" s="75">
        <v>267</v>
      </c>
      <c r="B268" s="75">
        <v>2016</v>
      </c>
      <c r="C268" s="75" t="s">
        <v>341</v>
      </c>
      <c r="D268" s="75" t="s">
        <v>136</v>
      </c>
      <c r="E268" s="75">
        <v>71</v>
      </c>
      <c r="F268" s="76">
        <v>151</v>
      </c>
      <c r="G268" s="75">
        <v>9298</v>
      </c>
      <c r="H268" s="75">
        <v>55</v>
      </c>
      <c r="I268" s="75">
        <v>41</v>
      </c>
      <c r="J268" s="75" t="s">
        <v>84</v>
      </c>
    </row>
    <row r="269" spans="1:10" ht="13.5" x14ac:dyDescent="0.35">
      <c r="A269" s="75">
        <v>268</v>
      </c>
      <c r="B269" s="75">
        <v>2016</v>
      </c>
      <c r="C269" s="75" t="s">
        <v>270</v>
      </c>
      <c r="D269" s="75" t="s">
        <v>136</v>
      </c>
      <c r="E269" s="75">
        <v>1045</v>
      </c>
      <c r="F269" s="76">
        <v>216</v>
      </c>
      <c r="G269" s="75">
        <v>9397</v>
      </c>
      <c r="H269" s="75">
        <v>387</v>
      </c>
      <c r="I269" s="75">
        <v>72</v>
      </c>
      <c r="J269" s="75" t="s">
        <v>84</v>
      </c>
    </row>
    <row r="270" spans="1:10" ht="13.5" x14ac:dyDescent="0.35">
      <c r="A270" s="75">
        <v>269</v>
      </c>
      <c r="B270" s="75">
        <v>2016</v>
      </c>
      <c r="C270" s="75" t="s">
        <v>305</v>
      </c>
      <c r="D270" s="75" t="s">
        <v>141</v>
      </c>
      <c r="E270" s="75">
        <v>1137</v>
      </c>
      <c r="F270" s="76">
        <v>117</v>
      </c>
      <c r="G270" s="75">
        <v>8861</v>
      </c>
      <c r="H270" s="75">
        <v>1022</v>
      </c>
      <c r="I270" s="75">
        <v>12</v>
      </c>
      <c r="J270" s="75" t="s">
        <v>91</v>
      </c>
    </row>
    <row r="271" spans="1:10" ht="13.5" x14ac:dyDescent="0.35">
      <c r="A271" s="75">
        <v>270</v>
      </c>
      <c r="B271" s="75">
        <v>2016</v>
      </c>
      <c r="C271" s="75" t="s">
        <v>142</v>
      </c>
      <c r="D271" s="75" t="s">
        <v>143</v>
      </c>
      <c r="E271" s="75">
        <v>1049</v>
      </c>
      <c r="F271" s="76">
        <v>376</v>
      </c>
      <c r="G271" s="75">
        <v>9142</v>
      </c>
      <c r="H271" s="75">
        <v>482</v>
      </c>
      <c r="I271" s="75">
        <v>0</v>
      </c>
      <c r="J271" s="75" t="s">
        <v>84</v>
      </c>
    </row>
    <row r="272" spans="1:10" ht="13.5" x14ac:dyDescent="0.35">
      <c r="A272" s="75">
        <v>271</v>
      </c>
      <c r="B272" s="75">
        <v>2016</v>
      </c>
      <c r="C272" s="75" t="s">
        <v>144</v>
      </c>
      <c r="D272" s="75" t="s">
        <v>143</v>
      </c>
      <c r="E272" s="75">
        <v>748</v>
      </c>
      <c r="F272" s="76">
        <v>294</v>
      </c>
      <c r="G272" s="75">
        <v>8742</v>
      </c>
      <c r="H272" s="75">
        <v>964</v>
      </c>
      <c r="I272" s="75">
        <v>55</v>
      </c>
      <c r="J272" s="75" t="s">
        <v>84</v>
      </c>
    </row>
    <row r="273" spans="1:10" ht="13.5" x14ac:dyDescent="0.35">
      <c r="A273" s="75">
        <v>272</v>
      </c>
      <c r="B273" s="75">
        <v>2016</v>
      </c>
      <c r="C273" s="75" t="s">
        <v>342</v>
      </c>
      <c r="D273" s="75" t="s">
        <v>146</v>
      </c>
      <c r="E273" s="75">
        <v>109</v>
      </c>
      <c r="F273" s="76">
        <v>602</v>
      </c>
      <c r="G273" s="75">
        <v>8529</v>
      </c>
      <c r="H273" s="75">
        <v>868</v>
      </c>
      <c r="I273" s="75">
        <v>14</v>
      </c>
      <c r="J273" s="75" t="s">
        <v>108</v>
      </c>
    </row>
    <row r="274" spans="1:10" ht="13.5" x14ac:dyDescent="0.35">
      <c r="A274" s="75">
        <v>273</v>
      </c>
      <c r="B274" s="75">
        <v>2016</v>
      </c>
      <c r="C274" s="75" t="s">
        <v>343</v>
      </c>
      <c r="D274" s="75" t="s">
        <v>146</v>
      </c>
      <c r="E274" s="75">
        <v>1023</v>
      </c>
      <c r="F274" s="76">
        <v>553</v>
      </c>
      <c r="G274" s="75">
        <v>8971</v>
      </c>
      <c r="H274" s="75">
        <v>476</v>
      </c>
      <c r="I274" s="75">
        <v>154</v>
      </c>
      <c r="J274" s="75" t="s">
        <v>108</v>
      </c>
    </row>
    <row r="275" spans="1:10" ht="13.5" x14ac:dyDescent="0.35">
      <c r="A275" s="75">
        <v>274</v>
      </c>
      <c r="B275" s="75">
        <v>2016</v>
      </c>
      <c r="C275" s="75" t="s">
        <v>344</v>
      </c>
      <c r="D275" s="75" t="s">
        <v>149</v>
      </c>
      <c r="E275" s="75">
        <v>891</v>
      </c>
      <c r="F275" s="76">
        <v>596</v>
      </c>
      <c r="G275" s="75">
        <v>9055</v>
      </c>
      <c r="H275" s="75">
        <v>348</v>
      </c>
      <c r="I275" s="75">
        <v>348</v>
      </c>
      <c r="J275" s="75" t="s">
        <v>129</v>
      </c>
    </row>
    <row r="276" spans="1:10" ht="13.5" x14ac:dyDescent="0.35">
      <c r="A276" s="75">
        <v>275</v>
      </c>
      <c r="B276" s="75">
        <v>2016</v>
      </c>
      <c r="C276" s="75" t="s">
        <v>345</v>
      </c>
      <c r="D276" s="75" t="s">
        <v>197</v>
      </c>
      <c r="E276" s="75">
        <v>1038</v>
      </c>
      <c r="F276" s="76">
        <v>344</v>
      </c>
      <c r="G276" s="75">
        <v>9285</v>
      </c>
      <c r="H276" s="75">
        <v>371</v>
      </c>
      <c r="I276" s="75">
        <v>309</v>
      </c>
      <c r="J276" s="75" t="s">
        <v>105</v>
      </c>
    </row>
    <row r="277" spans="1:10" ht="13.5" x14ac:dyDescent="0.35">
      <c r="A277" s="75">
        <v>276</v>
      </c>
      <c r="B277" s="75">
        <v>2016</v>
      </c>
      <c r="C277" s="75" t="s">
        <v>346</v>
      </c>
      <c r="D277" s="75" t="s">
        <v>347</v>
      </c>
      <c r="E277" s="75">
        <v>21</v>
      </c>
      <c r="F277" s="76">
        <v>1436</v>
      </c>
      <c r="G277" s="75">
        <v>6103</v>
      </c>
      <c r="H277" s="75">
        <v>2462</v>
      </c>
      <c r="I277" s="75">
        <v>41</v>
      </c>
      <c r="J277" s="75" t="s">
        <v>105</v>
      </c>
    </row>
    <row r="278" spans="1:10" ht="13.5" x14ac:dyDescent="0.35">
      <c r="A278" s="75">
        <v>277</v>
      </c>
      <c r="B278" s="75">
        <v>2017</v>
      </c>
      <c r="C278" s="75" t="s">
        <v>348</v>
      </c>
      <c r="D278" s="75" t="s">
        <v>83</v>
      </c>
      <c r="E278" s="75">
        <v>936</v>
      </c>
      <c r="F278" s="76">
        <v>526</v>
      </c>
      <c r="G278" s="75">
        <v>8981</v>
      </c>
      <c r="H278" s="75">
        <v>493</v>
      </c>
      <c r="I278" s="75">
        <v>715</v>
      </c>
      <c r="J278" s="75" t="s">
        <v>84</v>
      </c>
    </row>
    <row r="279" spans="1:10" ht="13.5" x14ac:dyDescent="0.35">
      <c r="A279" s="75">
        <v>278</v>
      </c>
      <c r="B279" s="75">
        <v>2017</v>
      </c>
      <c r="C279" s="75" t="s">
        <v>349</v>
      </c>
      <c r="D279" s="75" t="s">
        <v>83</v>
      </c>
      <c r="E279" s="75">
        <v>839</v>
      </c>
      <c r="F279" s="76">
        <v>274</v>
      </c>
      <c r="G279" s="75">
        <v>8766</v>
      </c>
      <c r="H279" s="75">
        <v>961</v>
      </c>
      <c r="I279" s="75">
        <v>622</v>
      </c>
      <c r="J279" s="75" t="s">
        <v>84</v>
      </c>
    </row>
    <row r="280" spans="1:10" ht="13.5" x14ac:dyDescent="0.35">
      <c r="A280" s="75">
        <v>279</v>
      </c>
      <c r="B280" s="75">
        <v>2017</v>
      </c>
      <c r="C280" s="75" t="s">
        <v>242</v>
      </c>
      <c r="D280" s="75" t="s">
        <v>83</v>
      </c>
      <c r="E280" s="75">
        <v>1249</v>
      </c>
      <c r="F280" s="76">
        <v>272</v>
      </c>
      <c r="G280" s="75">
        <v>8755</v>
      </c>
      <c r="H280" s="75">
        <v>973</v>
      </c>
      <c r="I280" s="75">
        <v>202</v>
      </c>
      <c r="J280" s="75" t="s">
        <v>84</v>
      </c>
    </row>
    <row r="281" spans="1:10" ht="13.5" x14ac:dyDescent="0.35">
      <c r="A281" s="75">
        <v>280</v>
      </c>
      <c r="B281" s="75">
        <v>2017</v>
      </c>
      <c r="C281" s="75" t="s">
        <v>335</v>
      </c>
      <c r="D281" s="75" t="s">
        <v>86</v>
      </c>
      <c r="E281" s="75">
        <v>245</v>
      </c>
      <c r="F281" s="76">
        <v>79</v>
      </c>
      <c r="G281" s="75">
        <v>9876</v>
      </c>
      <c r="H281" s="75">
        <v>45</v>
      </c>
      <c r="I281" s="75">
        <v>0</v>
      </c>
      <c r="J281" s="75" t="s">
        <v>108</v>
      </c>
    </row>
    <row r="282" spans="1:10" ht="13.5" x14ac:dyDescent="0.35">
      <c r="A282" s="75">
        <v>281</v>
      </c>
      <c r="B282" s="75">
        <v>2017</v>
      </c>
      <c r="C282" s="75" t="s">
        <v>350</v>
      </c>
      <c r="D282" s="75" t="s">
        <v>83</v>
      </c>
      <c r="E282" s="75">
        <v>778</v>
      </c>
      <c r="F282" s="76">
        <v>279</v>
      </c>
      <c r="G282" s="75">
        <v>902</v>
      </c>
      <c r="H282" s="75">
        <v>701</v>
      </c>
      <c r="I282" s="75">
        <v>369</v>
      </c>
      <c r="J282" s="75" t="s">
        <v>84</v>
      </c>
    </row>
    <row r="283" spans="1:10" ht="13.5" x14ac:dyDescent="0.35">
      <c r="A283" s="75">
        <v>282</v>
      </c>
      <c r="B283" s="75">
        <v>2017</v>
      </c>
      <c r="C283" s="75" t="s">
        <v>351</v>
      </c>
      <c r="D283" s="75" t="s">
        <v>83</v>
      </c>
      <c r="E283" s="75">
        <v>891</v>
      </c>
      <c r="F283" s="76">
        <v>864</v>
      </c>
      <c r="G283" s="75">
        <v>812</v>
      </c>
      <c r="H283" s="75">
        <v>1017</v>
      </c>
      <c r="I283" s="75">
        <v>94</v>
      </c>
      <c r="J283" s="75" t="s">
        <v>84</v>
      </c>
    </row>
    <row r="284" spans="1:10" ht="13.5" x14ac:dyDescent="0.35">
      <c r="A284" s="75">
        <v>283</v>
      </c>
      <c r="B284" s="75">
        <v>2017</v>
      </c>
      <c r="C284" s="75" t="s">
        <v>352</v>
      </c>
      <c r="D284" s="75" t="s">
        <v>90</v>
      </c>
      <c r="E284" s="75">
        <v>934</v>
      </c>
      <c r="F284" s="76">
        <v>14</v>
      </c>
      <c r="G284" s="75">
        <v>9185</v>
      </c>
      <c r="H284" s="75">
        <v>675</v>
      </c>
      <c r="I284" s="75">
        <v>63</v>
      </c>
      <c r="J284" s="75" t="s">
        <v>91</v>
      </c>
    </row>
    <row r="285" spans="1:10" ht="13.5" x14ac:dyDescent="0.35">
      <c r="A285" s="75">
        <v>284</v>
      </c>
      <c r="B285" s="75">
        <v>2017</v>
      </c>
      <c r="C285" s="75" t="s">
        <v>353</v>
      </c>
      <c r="D285" s="75" t="s">
        <v>93</v>
      </c>
      <c r="E285" s="75">
        <v>53</v>
      </c>
      <c r="F285" s="76">
        <v>514</v>
      </c>
      <c r="G285" s="75">
        <v>8943</v>
      </c>
      <c r="H285" s="75">
        <v>543</v>
      </c>
      <c r="I285" s="75">
        <v>11</v>
      </c>
      <c r="J285" s="75" t="s">
        <v>91</v>
      </c>
    </row>
    <row r="286" spans="1:10" ht="13.5" x14ac:dyDescent="0.35">
      <c r="A286" s="75">
        <v>285</v>
      </c>
      <c r="B286" s="75">
        <v>2017</v>
      </c>
      <c r="C286" s="75" t="s">
        <v>94</v>
      </c>
      <c r="D286" s="75" t="s">
        <v>93</v>
      </c>
      <c r="E286" s="75">
        <v>787</v>
      </c>
      <c r="F286" s="76">
        <v>23</v>
      </c>
      <c r="G286" s="75">
        <v>958</v>
      </c>
      <c r="H286" s="75">
        <v>396</v>
      </c>
      <c r="I286" s="75">
        <v>56</v>
      </c>
      <c r="J286" s="75" t="s">
        <v>91</v>
      </c>
    </row>
    <row r="287" spans="1:10" ht="13.5" x14ac:dyDescent="0.35">
      <c r="A287" s="75">
        <v>286</v>
      </c>
      <c r="B287" s="75">
        <v>2017</v>
      </c>
      <c r="C287" s="75" t="s">
        <v>95</v>
      </c>
      <c r="D287" s="75" t="s">
        <v>96</v>
      </c>
      <c r="E287" s="75">
        <v>296</v>
      </c>
      <c r="F287" s="76">
        <v>142</v>
      </c>
      <c r="G287" s="75">
        <v>9026</v>
      </c>
      <c r="H287" s="75">
        <v>832</v>
      </c>
      <c r="I287" s="75">
        <v>649</v>
      </c>
      <c r="J287" s="75" t="s">
        <v>84</v>
      </c>
    </row>
    <row r="288" spans="1:10" ht="13.5" x14ac:dyDescent="0.35">
      <c r="A288" s="75">
        <v>287</v>
      </c>
      <c r="B288" s="75">
        <v>2017</v>
      </c>
      <c r="C288" s="75" t="s">
        <v>354</v>
      </c>
      <c r="D288" s="75" t="s">
        <v>96</v>
      </c>
      <c r="E288" s="75">
        <v>726</v>
      </c>
      <c r="F288" s="76">
        <v>12</v>
      </c>
      <c r="G288" s="75">
        <v>9657</v>
      </c>
      <c r="H288" s="75">
        <v>223</v>
      </c>
      <c r="I288" s="75">
        <v>32</v>
      </c>
      <c r="J288" s="75" t="s">
        <v>84</v>
      </c>
    </row>
    <row r="289" spans="1:10" ht="13.5" x14ac:dyDescent="0.35">
      <c r="A289" s="75">
        <v>288</v>
      </c>
      <c r="B289" s="75">
        <v>2017</v>
      </c>
      <c r="C289" s="75" t="s">
        <v>98</v>
      </c>
      <c r="D289" s="75" t="s">
        <v>96</v>
      </c>
      <c r="E289" s="75">
        <v>1276</v>
      </c>
      <c r="F289" s="76">
        <v>256</v>
      </c>
      <c r="G289" s="75">
        <v>9091</v>
      </c>
      <c r="H289" s="75">
        <v>653</v>
      </c>
      <c r="I289" s="75">
        <v>57</v>
      </c>
      <c r="J289" s="75" t="s">
        <v>84</v>
      </c>
    </row>
    <row r="290" spans="1:10" ht="13.5" x14ac:dyDescent="0.35">
      <c r="A290" s="75">
        <v>289</v>
      </c>
      <c r="B290" s="75">
        <v>2017</v>
      </c>
      <c r="C290" s="75" t="s">
        <v>99</v>
      </c>
      <c r="D290" s="75" t="s">
        <v>96</v>
      </c>
      <c r="E290" s="75">
        <v>863</v>
      </c>
      <c r="F290" s="76">
        <v>208</v>
      </c>
      <c r="G290" s="75">
        <v>9792</v>
      </c>
      <c r="H290" s="75">
        <v>0</v>
      </c>
      <c r="I290" s="75">
        <v>114</v>
      </c>
      <c r="J290" s="75" t="s">
        <v>84</v>
      </c>
    </row>
    <row r="291" spans="1:10" ht="13.5" x14ac:dyDescent="0.35">
      <c r="A291" s="75">
        <v>290</v>
      </c>
      <c r="B291" s="75">
        <v>2017</v>
      </c>
      <c r="C291" s="75" t="s">
        <v>100</v>
      </c>
      <c r="D291" s="75" t="s">
        <v>96</v>
      </c>
      <c r="E291" s="75">
        <v>966</v>
      </c>
      <c r="F291" s="76">
        <v>3</v>
      </c>
      <c r="G291" s="75">
        <v>9296</v>
      </c>
      <c r="H291" s="75">
        <v>403</v>
      </c>
      <c r="I291" s="75">
        <v>9</v>
      </c>
      <c r="J291" s="75" t="s">
        <v>84</v>
      </c>
    </row>
    <row r="292" spans="1:10" ht="13.5" x14ac:dyDescent="0.35">
      <c r="A292" s="75">
        <v>291</v>
      </c>
      <c r="B292" s="75">
        <v>2017</v>
      </c>
      <c r="C292" s="75" t="s">
        <v>101</v>
      </c>
      <c r="D292" s="75" t="s">
        <v>102</v>
      </c>
      <c r="E292" s="75">
        <v>839</v>
      </c>
      <c r="F292" s="76">
        <v>339</v>
      </c>
      <c r="G292" s="75">
        <v>8078</v>
      </c>
      <c r="H292" s="75">
        <v>1583</v>
      </c>
      <c r="I292" s="75">
        <v>495</v>
      </c>
      <c r="J292" s="75" t="s">
        <v>84</v>
      </c>
    </row>
    <row r="293" spans="1:10" ht="13.5" x14ac:dyDescent="0.35">
      <c r="A293" s="75">
        <v>292</v>
      </c>
      <c r="B293" s="75">
        <v>2017</v>
      </c>
      <c r="C293" s="75" t="s">
        <v>355</v>
      </c>
      <c r="D293" s="75" t="s">
        <v>104</v>
      </c>
      <c r="E293" s="75">
        <v>674</v>
      </c>
      <c r="F293" s="76">
        <v>521</v>
      </c>
      <c r="G293" s="75">
        <v>897</v>
      </c>
      <c r="H293" s="75">
        <v>509</v>
      </c>
      <c r="I293" s="75">
        <v>646</v>
      </c>
      <c r="J293" s="75" t="s">
        <v>105</v>
      </c>
    </row>
    <row r="294" spans="1:10" ht="13.5" x14ac:dyDescent="0.35">
      <c r="A294" s="75">
        <v>293</v>
      </c>
      <c r="B294" s="75">
        <v>2017</v>
      </c>
      <c r="C294" s="75" t="s">
        <v>356</v>
      </c>
      <c r="D294" s="75" t="s">
        <v>107</v>
      </c>
      <c r="E294" s="75">
        <v>885</v>
      </c>
      <c r="F294" s="76">
        <v>392</v>
      </c>
      <c r="G294" s="75">
        <v>9195</v>
      </c>
      <c r="H294" s="75">
        <v>413</v>
      </c>
      <c r="I294" s="75">
        <v>38</v>
      </c>
      <c r="J294" s="75" t="s">
        <v>108</v>
      </c>
    </row>
    <row r="295" spans="1:10" ht="13.5" x14ac:dyDescent="0.35">
      <c r="A295" s="75">
        <v>294</v>
      </c>
      <c r="B295" s="75">
        <v>2017</v>
      </c>
      <c r="C295" s="75" t="s">
        <v>357</v>
      </c>
      <c r="D295" s="75" t="s">
        <v>107</v>
      </c>
      <c r="E295" s="75">
        <v>856</v>
      </c>
      <c r="F295" s="76">
        <v>344</v>
      </c>
      <c r="G295" s="75">
        <v>9092</v>
      </c>
      <c r="H295" s="75">
        <v>564</v>
      </c>
      <c r="I295" s="75">
        <v>16</v>
      </c>
      <c r="J295" s="75" t="s">
        <v>108</v>
      </c>
    </row>
    <row r="296" spans="1:10" ht="13.5" x14ac:dyDescent="0.35">
      <c r="A296" s="75">
        <v>295</v>
      </c>
      <c r="B296" s="75">
        <v>2017</v>
      </c>
      <c r="C296" s="75" t="s">
        <v>358</v>
      </c>
      <c r="D296" s="75" t="s">
        <v>110</v>
      </c>
      <c r="E296" s="75">
        <v>1104</v>
      </c>
      <c r="F296" s="76">
        <v>576</v>
      </c>
      <c r="G296" s="75">
        <v>8902</v>
      </c>
      <c r="H296" s="75">
        <v>521</v>
      </c>
      <c r="I296" s="75">
        <v>98</v>
      </c>
      <c r="J296" s="75" t="s">
        <v>91</v>
      </c>
    </row>
    <row r="297" spans="1:10" ht="13.5" x14ac:dyDescent="0.35">
      <c r="A297" s="75">
        <v>296</v>
      </c>
      <c r="B297" s="75">
        <v>2017</v>
      </c>
      <c r="C297" s="75" t="s">
        <v>359</v>
      </c>
      <c r="D297" s="75" t="s">
        <v>112</v>
      </c>
      <c r="E297" s="75">
        <v>674</v>
      </c>
      <c r="F297" s="76">
        <v>356</v>
      </c>
      <c r="G297" s="75">
        <v>951</v>
      </c>
      <c r="H297" s="75">
        <v>135</v>
      </c>
      <c r="I297" s="75">
        <v>263</v>
      </c>
      <c r="J297" s="75" t="s">
        <v>91</v>
      </c>
    </row>
    <row r="298" spans="1:10" ht="13.5" x14ac:dyDescent="0.35">
      <c r="A298" s="75">
        <v>297</v>
      </c>
      <c r="B298" s="75">
        <v>2017</v>
      </c>
      <c r="C298" s="75" t="s">
        <v>360</v>
      </c>
      <c r="D298" s="75" t="s">
        <v>115</v>
      </c>
      <c r="E298" s="75">
        <v>1044</v>
      </c>
      <c r="F298" s="76">
        <v>279</v>
      </c>
      <c r="G298" s="75">
        <v>9435</v>
      </c>
      <c r="H298" s="75">
        <v>286</v>
      </c>
      <c r="I298" s="75">
        <v>3</v>
      </c>
      <c r="J298" s="75" t="s">
        <v>84</v>
      </c>
    </row>
    <row r="299" spans="1:10" ht="13.5" x14ac:dyDescent="0.35">
      <c r="A299" s="75">
        <v>298</v>
      </c>
      <c r="B299" s="75">
        <v>2017</v>
      </c>
      <c r="C299" s="75" t="s">
        <v>361</v>
      </c>
      <c r="D299" s="75" t="s">
        <v>115</v>
      </c>
      <c r="E299" s="75">
        <v>687</v>
      </c>
      <c r="F299" s="76">
        <v>72</v>
      </c>
      <c r="G299" s="75">
        <v>9716</v>
      </c>
      <c r="H299" s="75">
        <v>211</v>
      </c>
      <c r="I299" s="75">
        <v>205</v>
      </c>
      <c r="J299" s="75" t="s">
        <v>84</v>
      </c>
    </row>
    <row r="300" spans="1:10" ht="13.5" x14ac:dyDescent="0.35">
      <c r="A300" s="75">
        <v>299</v>
      </c>
      <c r="B300" s="75">
        <v>2017</v>
      </c>
      <c r="C300" s="75" t="s">
        <v>362</v>
      </c>
      <c r="D300" s="75" t="s">
        <v>115</v>
      </c>
      <c r="E300" s="75">
        <v>708</v>
      </c>
      <c r="F300" s="76">
        <v>657</v>
      </c>
      <c r="G300" s="75">
        <v>9276</v>
      </c>
      <c r="H300" s="75">
        <v>67</v>
      </c>
      <c r="I300" s="75">
        <v>269</v>
      </c>
      <c r="J300" s="75" t="s">
        <v>84</v>
      </c>
    </row>
    <row r="301" spans="1:10" ht="13.5" x14ac:dyDescent="0.35">
      <c r="A301" s="75">
        <v>300</v>
      </c>
      <c r="B301" s="75">
        <v>2017</v>
      </c>
      <c r="C301" s="75" t="s">
        <v>363</v>
      </c>
      <c r="D301" s="75" t="s">
        <v>115</v>
      </c>
      <c r="E301" s="75">
        <v>767</v>
      </c>
      <c r="F301" s="76">
        <v>334</v>
      </c>
      <c r="G301" s="75">
        <v>9666</v>
      </c>
      <c r="H301" s="75">
        <v>0</v>
      </c>
      <c r="I301" s="75">
        <v>18</v>
      </c>
      <c r="J301" s="75" t="s">
        <v>84</v>
      </c>
    </row>
    <row r="302" spans="1:10" ht="13.5" x14ac:dyDescent="0.35">
      <c r="A302" s="75">
        <v>301</v>
      </c>
      <c r="B302" s="75">
        <v>2017</v>
      </c>
      <c r="C302" s="75" t="s">
        <v>364</v>
      </c>
      <c r="D302" s="75" t="s">
        <v>115</v>
      </c>
      <c r="E302" s="75">
        <v>682</v>
      </c>
      <c r="F302" s="76">
        <v>183</v>
      </c>
      <c r="G302" s="75">
        <v>9817</v>
      </c>
      <c r="H302" s="75">
        <v>0</v>
      </c>
      <c r="I302" s="75">
        <v>26</v>
      </c>
      <c r="J302" s="75" t="s">
        <v>84</v>
      </c>
    </row>
    <row r="303" spans="1:10" ht="13.5" x14ac:dyDescent="0.35">
      <c r="A303" s="75">
        <v>302</v>
      </c>
      <c r="B303" s="75">
        <v>2017</v>
      </c>
      <c r="C303" s="75" t="s">
        <v>365</v>
      </c>
      <c r="D303" s="75" t="s">
        <v>121</v>
      </c>
      <c r="E303" s="75">
        <v>556</v>
      </c>
      <c r="F303" s="76">
        <v>288</v>
      </c>
      <c r="G303" s="75">
        <v>9352</v>
      </c>
      <c r="H303" s="75">
        <v>36</v>
      </c>
      <c r="I303" s="75">
        <v>7</v>
      </c>
      <c r="J303" s="75" t="s">
        <v>91</v>
      </c>
    </row>
    <row r="304" spans="1:10" ht="13.5" x14ac:dyDescent="0.35">
      <c r="A304" s="75">
        <v>303</v>
      </c>
      <c r="B304" s="75">
        <v>2017</v>
      </c>
      <c r="C304" s="75" t="s">
        <v>366</v>
      </c>
      <c r="D304" s="75" t="s">
        <v>123</v>
      </c>
      <c r="E304" s="75">
        <v>1015</v>
      </c>
      <c r="F304" s="76">
        <v>476</v>
      </c>
      <c r="G304" s="75">
        <v>847</v>
      </c>
      <c r="H304" s="75">
        <v>1054</v>
      </c>
      <c r="I304" s="75">
        <v>397</v>
      </c>
      <c r="J304" s="75" t="s">
        <v>84</v>
      </c>
    </row>
    <row r="305" spans="1:10" ht="13.5" x14ac:dyDescent="0.35">
      <c r="A305" s="75">
        <v>304</v>
      </c>
      <c r="B305" s="75">
        <v>2017</v>
      </c>
      <c r="C305" s="75" t="s">
        <v>367</v>
      </c>
      <c r="D305" s="75" t="s">
        <v>123</v>
      </c>
      <c r="E305" s="75">
        <v>949</v>
      </c>
      <c r="F305" s="76">
        <v>19</v>
      </c>
      <c r="G305" s="75">
        <v>9039</v>
      </c>
      <c r="H305" s="75">
        <v>771</v>
      </c>
      <c r="I305" s="75">
        <v>35</v>
      </c>
      <c r="J305" s="75" t="s">
        <v>84</v>
      </c>
    </row>
    <row r="306" spans="1:10" ht="13.5" x14ac:dyDescent="0.35">
      <c r="A306" s="75">
        <v>305</v>
      </c>
      <c r="B306" s="75">
        <v>2017</v>
      </c>
      <c r="C306" s="75" t="s">
        <v>368</v>
      </c>
      <c r="D306" s="75" t="s">
        <v>180</v>
      </c>
      <c r="E306" s="75">
        <v>943</v>
      </c>
      <c r="F306" s="76">
        <v>22</v>
      </c>
      <c r="G306" s="75">
        <v>9765</v>
      </c>
      <c r="H306" s="75">
        <v>15</v>
      </c>
      <c r="I306" s="75">
        <v>169</v>
      </c>
      <c r="J306" s="75" t="s">
        <v>91</v>
      </c>
    </row>
    <row r="307" spans="1:10" ht="13.5" x14ac:dyDescent="0.35">
      <c r="A307" s="75">
        <v>306</v>
      </c>
      <c r="B307" s="75">
        <v>2017</v>
      </c>
      <c r="C307" s="75" t="s">
        <v>369</v>
      </c>
      <c r="D307" s="75" t="s">
        <v>126</v>
      </c>
      <c r="E307" s="75">
        <v>925</v>
      </c>
      <c r="F307" s="76">
        <v>553</v>
      </c>
      <c r="G307" s="75">
        <v>9165</v>
      </c>
      <c r="H307" s="75">
        <v>282</v>
      </c>
      <c r="I307" s="75">
        <v>282</v>
      </c>
      <c r="J307" s="75" t="s">
        <v>91</v>
      </c>
    </row>
    <row r="308" spans="1:10" ht="13.5" x14ac:dyDescent="0.35">
      <c r="A308" s="75">
        <v>307</v>
      </c>
      <c r="B308" s="75">
        <v>2017</v>
      </c>
      <c r="C308" s="75" t="s">
        <v>370</v>
      </c>
      <c r="D308" s="75" t="s">
        <v>128</v>
      </c>
      <c r="E308" s="75">
        <v>849</v>
      </c>
      <c r="F308" s="76">
        <v>559</v>
      </c>
      <c r="G308" s="75">
        <v>8612</v>
      </c>
      <c r="H308" s="75">
        <v>829</v>
      </c>
      <c r="I308" s="75">
        <v>4</v>
      </c>
      <c r="J308" s="75" t="s">
        <v>129</v>
      </c>
    </row>
    <row r="309" spans="1:10" ht="13.5" x14ac:dyDescent="0.35">
      <c r="A309" s="75">
        <v>308</v>
      </c>
      <c r="B309" s="75">
        <v>2017</v>
      </c>
      <c r="C309" s="75" t="s">
        <v>300</v>
      </c>
      <c r="D309" s="75" t="s">
        <v>86</v>
      </c>
      <c r="E309" s="75">
        <v>923</v>
      </c>
      <c r="F309" s="76">
        <v>291</v>
      </c>
      <c r="G309" s="75">
        <v>9709</v>
      </c>
      <c r="H309" s="75">
        <v>0</v>
      </c>
      <c r="I309" s="75">
        <v>433</v>
      </c>
      <c r="J309" s="75" t="s">
        <v>108</v>
      </c>
    </row>
    <row r="310" spans="1:10" ht="13.5" x14ac:dyDescent="0.35">
      <c r="A310" s="75">
        <v>309</v>
      </c>
      <c r="B310" s="75">
        <v>2017</v>
      </c>
      <c r="C310" s="75" t="s">
        <v>301</v>
      </c>
      <c r="D310" s="75" t="s">
        <v>86</v>
      </c>
      <c r="E310" s="75">
        <v>74</v>
      </c>
      <c r="F310" s="76">
        <v>81</v>
      </c>
      <c r="G310" s="75">
        <v>9913</v>
      </c>
      <c r="H310" s="75">
        <v>6</v>
      </c>
      <c r="I310" s="75">
        <v>667</v>
      </c>
      <c r="J310" s="75" t="s">
        <v>108</v>
      </c>
    </row>
    <row r="311" spans="1:10" ht="13.5" x14ac:dyDescent="0.35">
      <c r="A311" s="75">
        <v>310</v>
      </c>
      <c r="B311" s="75">
        <v>2017</v>
      </c>
      <c r="C311" s="75" t="s">
        <v>371</v>
      </c>
      <c r="D311" s="75" t="s">
        <v>86</v>
      </c>
      <c r="E311" s="75">
        <v>66</v>
      </c>
      <c r="F311" s="76">
        <v>333</v>
      </c>
      <c r="G311" s="75">
        <v>9667</v>
      </c>
      <c r="H311" s="75">
        <v>0</v>
      </c>
      <c r="I311" s="75">
        <v>101</v>
      </c>
      <c r="J311" s="75" t="s">
        <v>108</v>
      </c>
    </row>
    <row r="312" spans="1:10" ht="13.5" x14ac:dyDescent="0.35">
      <c r="A312" s="75">
        <v>311</v>
      </c>
      <c r="B312" s="75">
        <v>2017</v>
      </c>
      <c r="C312" s="75" t="s">
        <v>372</v>
      </c>
      <c r="D312" s="75" t="s">
        <v>133</v>
      </c>
      <c r="E312" s="75">
        <v>1537</v>
      </c>
      <c r="F312" s="76">
        <v>88</v>
      </c>
      <c r="G312" s="75">
        <v>9912</v>
      </c>
      <c r="H312" s="75">
        <v>0</v>
      </c>
      <c r="I312" s="75">
        <v>0</v>
      </c>
      <c r="J312" s="75" t="s">
        <v>84</v>
      </c>
    </row>
    <row r="313" spans="1:10" ht="13.5" x14ac:dyDescent="0.35">
      <c r="A313" s="75">
        <v>312</v>
      </c>
      <c r="B313" s="75">
        <v>2017</v>
      </c>
      <c r="C313" s="75" t="s">
        <v>373</v>
      </c>
      <c r="D313" s="75" t="s">
        <v>133</v>
      </c>
      <c r="E313" s="75">
        <v>1235</v>
      </c>
      <c r="F313" s="76">
        <v>66</v>
      </c>
      <c r="G313" s="75">
        <v>8761</v>
      </c>
      <c r="H313" s="75">
        <v>578</v>
      </c>
      <c r="I313" s="75">
        <v>16</v>
      </c>
      <c r="J313" s="75" t="s">
        <v>84</v>
      </c>
    </row>
    <row r="314" spans="1:10" ht="13.5" x14ac:dyDescent="0.35">
      <c r="A314" s="75">
        <v>313</v>
      </c>
      <c r="B314" s="75">
        <v>2017</v>
      </c>
      <c r="C314" s="75" t="s">
        <v>374</v>
      </c>
      <c r="D314" s="75" t="s">
        <v>229</v>
      </c>
      <c r="E314" s="75">
        <v>872</v>
      </c>
      <c r="F314" s="76">
        <v>657</v>
      </c>
      <c r="G314" s="75">
        <v>8804</v>
      </c>
      <c r="H314" s="75">
        <v>539</v>
      </c>
      <c r="I314" s="75">
        <v>189</v>
      </c>
      <c r="J314" s="75" t="s">
        <v>84</v>
      </c>
    </row>
    <row r="315" spans="1:10" ht="13.5" x14ac:dyDescent="0.35">
      <c r="A315" s="75">
        <v>314</v>
      </c>
      <c r="B315" s="75">
        <v>2017</v>
      </c>
      <c r="C315" s="75" t="s">
        <v>375</v>
      </c>
      <c r="D315" s="75" t="s">
        <v>136</v>
      </c>
      <c r="E315" s="75">
        <v>1035</v>
      </c>
      <c r="F315" s="76">
        <v>181</v>
      </c>
      <c r="G315" s="75">
        <v>9431</v>
      </c>
      <c r="H315" s="75">
        <v>387</v>
      </c>
      <c r="I315" s="75">
        <v>14</v>
      </c>
      <c r="J315" s="75" t="s">
        <v>84</v>
      </c>
    </row>
    <row r="316" spans="1:10" ht="13.5" x14ac:dyDescent="0.35">
      <c r="A316" s="75">
        <v>315</v>
      </c>
      <c r="B316" s="75">
        <v>2017</v>
      </c>
      <c r="C316" s="75" t="s">
        <v>376</v>
      </c>
      <c r="D316" s="75" t="s">
        <v>136</v>
      </c>
      <c r="E316" s="75">
        <v>886</v>
      </c>
      <c r="F316" s="76">
        <v>123</v>
      </c>
      <c r="G316" s="75">
        <v>925</v>
      </c>
      <c r="H316" s="75">
        <v>627</v>
      </c>
      <c r="I316" s="75">
        <v>21</v>
      </c>
      <c r="J316" s="75" t="s">
        <v>84</v>
      </c>
    </row>
    <row r="317" spans="1:10" ht="13.5" x14ac:dyDescent="0.35">
      <c r="A317" s="75">
        <v>316</v>
      </c>
      <c r="B317" s="75">
        <v>2017</v>
      </c>
      <c r="C317" s="75" t="s">
        <v>377</v>
      </c>
      <c r="D317" s="75" t="s">
        <v>136</v>
      </c>
      <c r="E317" s="75">
        <v>987</v>
      </c>
      <c r="F317" s="76">
        <v>34</v>
      </c>
      <c r="G317" s="75">
        <v>8952</v>
      </c>
      <c r="H317" s="75">
        <v>707</v>
      </c>
      <c r="I317" s="75">
        <v>167</v>
      </c>
      <c r="J317" s="75" t="s">
        <v>84</v>
      </c>
    </row>
    <row r="318" spans="1:10" ht="13.5" x14ac:dyDescent="0.35">
      <c r="A318" s="75">
        <v>317</v>
      </c>
      <c r="B318" s="75">
        <v>2017</v>
      </c>
      <c r="C318" s="75" t="s">
        <v>378</v>
      </c>
      <c r="D318" s="75" t="s">
        <v>136</v>
      </c>
      <c r="E318" s="75">
        <v>791</v>
      </c>
      <c r="F318" s="76">
        <v>238</v>
      </c>
      <c r="G318" s="75">
        <v>9014</v>
      </c>
      <c r="H318" s="75">
        <v>748</v>
      </c>
      <c r="I318" s="75">
        <v>192</v>
      </c>
      <c r="J318" s="75" t="s">
        <v>84</v>
      </c>
    </row>
    <row r="319" spans="1:10" ht="13.5" x14ac:dyDescent="0.35">
      <c r="A319" s="75">
        <v>318</v>
      </c>
      <c r="B319" s="75">
        <v>2017</v>
      </c>
      <c r="C319" s="75" t="s">
        <v>379</v>
      </c>
      <c r="D319" s="75" t="s">
        <v>141</v>
      </c>
      <c r="E319" s="75">
        <v>925</v>
      </c>
      <c r="F319" s="76">
        <v>484</v>
      </c>
      <c r="G319" s="75">
        <v>8802</v>
      </c>
      <c r="H319" s="75">
        <v>714</v>
      </c>
      <c r="I319" s="75">
        <v>103</v>
      </c>
      <c r="J319" s="75" t="s">
        <v>91</v>
      </c>
    </row>
    <row r="320" spans="1:10" ht="13.5" x14ac:dyDescent="0.35">
      <c r="A320" s="75">
        <v>319</v>
      </c>
      <c r="B320" s="75">
        <v>2017</v>
      </c>
      <c r="C320" s="75" t="s">
        <v>235</v>
      </c>
      <c r="D320" s="75" t="s">
        <v>143</v>
      </c>
      <c r="E320" s="75">
        <v>873</v>
      </c>
      <c r="F320" s="76">
        <v>436</v>
      </c>
      <c r="G320" s="75">
        <v>8788</v>
      </c>
      <c r="H320" s="75">
        <v>777</v>
      </c>
      <c r="I320" s="75">
        <v>22</v>
      </c>
      <c r="J320" s="75" t="s">
        <v>84</v>
      </c>
    </row>
    <row r="321" spans="1:10" ht="13.5" x14ac:dyDescent="0.35">
      <c r="A321" s="75">
        <v>320</v>
      </c>
      <c r="B321" s="75">
        <v>2017</v>
      </c>
      <c r="C321" s="75" t="s">
        <v>236</v>
      </c>
      <c r="D321" s="75" t="s">
        <v>143</v>
      </c>
      <c r="E321" s="75">
        <v>905</v>
      </c>
      <c r="F321" s="76">
        <v>36</v>
      </c>
      <c r="G321" s="75">
        <v>9145</v>
      </c>
      <c r="H321" s="75">
        <v>495</v>
      </c>
      <c r="I321" s="75">
        <v>48</v>
      </c>
      <c r="J321" s="75" t="s">
        <v>84</v>
      </c>
    </row>
    <row r="322" spans="1:10" ht="13.5" x14ac:dyDescent="0.35">
      <c r="A322" s="75">
        <v>321</v>
      </c>
      <c r="B322" s="75">
        <v>2017</v>
      </c>
      <c r="C322" s="75" t="s">
        <v>380</v>
      </c>
      <c r="D322" s="75" t="s">
        <v>146</v>
      </c>
      <c r="E322" s="75">
        <v>738</v>
      </c>
      <c r="F322" s="76">
        <v>383</v>
      </c>
      <c r="G322" s="75">
        <v>9068</v>
      </c>
      <c r="H322" s="75">
        <v>55</v>
      </c>
      <c r="I322" s="75">
        <v>0</v>
      </c>
      <c r="J322" s="75" t="s">
        <v>108</v>
      </c>
    </row>
    <row r="323" spans="1:10" ht="13.5" x14ac:dyDescent="0.35">
      <c r="A323" s="75">
        <v>322</v>
      </c>
      <c r="B323" s="75">
        <v>2017</v>
      </c>
      <c r="C323" s="75" t="s">
        <v>381</v>
      </c>
      <c r="D323" s="75" t="s">
        <v>146</v>
      </c>
      <c r="E323" s="75">
        <v>883</v>
      </c>
      <c r="F323" s="76">
        <v>513</v>
      </c>
      <c r="G323" s="75">
        <v>8397</v>
      </c>
      <c r="H323" s="75">
        <v>1091</v>
      </c>
      <c r="I323" s="75">
        <v>742</v>
      </c>
      <c r="J323" s="75" t="s">
        <v>108</v>
      </c>
    </row>
    <row r="324" spans="1:10" ht="13.5" x14ac:dyDescent="0.35">
      <c r="A324" s="75">
        <v>323</v>
      </c>
      <c r="B324" s="75">
        <v>2017</v>
      </c>
      <c r="C324" s="75" t="s">
        <v>239</v>
      </c>
      <c r="D324" s="75" t="s">
        <v>149</v>
      </c>
      <c r="E324" s="75">
        <v>1248</v>
      </c>
      <c r="F324" s="76">
        <v>214</v>
      </c>
      <c r="G324" s="75">
        <v>9455</v>
      </c>
      <c r="H324" s="75">
        <v>331</v>
      </c>
      <c r="I324" s="75">
        <v>166</v>
      </c>
      <c r="J324" s="75" t="s">
        <v>129</v>
      </c>
    </row>
    <row r="325" spans="1:10" ht="13.5" x14ac:dyDescent="0.35">
      <c r="A325" s="75">
        <v>324</v>
      </c>
      <c r="B325" s="75">
        <v>2020</v>
      </c>
      <c r="C325" s="75" t="s">
        <v>382</v>
      </c>
      <c r="D325" s="75" t="s">
        <v>151</v>
      </c>
      <c r="E325" s="41">
        <v>9864</v>
      </c>
      <c r="F325" s="41">
        <v>272</v>
      </c>
      <c r="G325" s="41">
        <v>8689</v>
      </c>
      <c r="H325" s="41">
        <v>104</v>
      </c>
      <c r="I325" s="41">
        <v>983</v>
      </c>
      <c r="J325" s="75" t="s">
        <v>105</v>
      </c>
    </row>
    <row r="326" spans="1:10" ht="13.5" x14ac:dyDescent="0.35">
      <c r="A326" s="75">
        <v>325</v>
      </c>
      <c r="B326" s="75">
        <v>2017</v>
      </c>
      <c r="C326" s="75" t="s">
        <v>383</v>
      </c>
      <c r="D326" s="75" t="s">
        <v>384</v>
      </c>
      <c r="E326" s="75">
        <v>398</v>
      </c>
      <c r="F326" s="76">
        <v>251</v>
      </c>
      <c r="G326" s="75">
        <v>9749</v>
      </c>
      <c r="H326" s="75">
        <v>0</v>
      </c>
      <c r="I326" s="75">
        <v>9</v>
      </c>
      <c r="J326" s="75" t="s">
        <v>105</v>
      </c>
    </row>
    <row r="327" spans="1:10" ht="13.5" x14ac:dyDescent="0.35">
      <c r="A327" s="75">
        <v>326</v>
      </c>
      <c r="B327" s="75">
        <v>2018</v>
      </c>
      <c r="C327" s="75" t="s">
        <v>385</v>
      </c>
      <c r="D327" s="75" t="s">
        <v>83</v>
      </c>
      <c r="E327" s="75">
        <v>5672</v>
      </c>
      <c r="F327" s="76">
        <v>478</v>
      </c>
      <c r="G327" s="75">
        <v>8682</v>
      </c>
      <c r="H327" s="75">
        <v>84</v>
      </c>
      <c r="I327" s="75">
        <v>89</v>
      </c>
      <c r="J327" s="75" t="s">
        <v>84</v>
      </c>
    </row>
    <row r="328" spans="1:10" ht="13.5" x14ac:dyDescent="0.35">
      <c r="A328" s="75">
        <v>327</v>
      </c>
      <c r="B328" s="75">
        <v>2018</v>
      </c>
      <c r="C328" s="75" t="s">
        <v>386</v>
      </c>
      <c r="D328" s="75" t="s">
        <v>83</v>
      </c>
      <c r="E328" s="75">
        <v>6838</v>
      </c>
      <c r="F328" s="76">
        <v>508</v>
      </c>
      <c r="G328" s="75">
        <v>8877</v>
      </c>
      <c r="H328" s="75">
        <v>615</v>
      </c>
      <c r="I328" s="75">
        <v>346</v>
      </c>
      <c r="J328" s="75" t="s">
        <v>84</v>
      </c>
    </row>
    <row r="329" spans="1:10" ht="13.5" x14ac:dyDescent="0.35">
      <c r="A329" s="75">
        <v>328</v>
      </c>
      <c r="B329" s="75">
        <v>2018</v>
      </c>
      <c r="C329" s="75" t="s">
        <v>387</v>
      </c>
      <c r="D329" s="75" t="s">
        <v>83</v>
      </c>
      <c r="E329" s="75">
        <v>7049</v>
      </c>
      <c r="F329" s="76">
        <v>288</v>
      </c>
      <c r="G329" s="75">
        <v>8969</v>
      </c>
      <c r="H329" s="75">
        <v>742</v>
      </c>
      <c r="I329" s="75">
        <v>265</v>
      </c>
      <c r="J329" s="75" t="s">
        <v>84</v>
      </c>
    </row>
    <row r="330" spans="1:10" ht="13.5" x14ac:dyDescent="0.35">
      <c r="A330" s="75">
        <v>329</v>
      </c>
      <c r="B330" s="75">
        <v>2018</v>
      </c>
      <c r="C330" s="75" t="s">
        <v>388</v>
      </c>
      <c r="D330" s="75" t="s">
        <v>83</v>
      </c>
      <c r="E330" s="75">
        <v>7522</v>
      </c>
      <c r="F330" s="76">
        <v>662</v>
      </c>
      <c r="G330" s="75">
        <v>872</v>
      </c>
      <c r="H330" s="75">
        <v>618</v>
      </c>
      <c r="I330" s="75">
        <v>967</v>
      </c>
      <c r="J330" s="75" t="s">
        <v>84</v>
      </c>
    </row>
    <row r="331" spans="1:10" ht="13.5" x14ac:dyDescent="0.35">
      <c r="A331" s="75">
        <v>330</v>
      </c>
      <c r="B331" s="75">
        <v>2018</v>
      </c>
      <c r="C331" s="75" t="s">
        <v>389</v>
      </c>
      <c r="D331" s="75" t="s">
        <v>83</v>
      </c>
      <c r="E331" s="75">
        <v>804</v>
      </c>
      <c r="F331" s="76">
        <v>888</v>
      </c>
      <c r="G331" s="75">
        <v>8946</v>
      </c>
      <c r="H331" s="75">
        <v>166</v>
      </c>
      <c r="I331" s="75">
        <v>452</v>
      </c>
      <c r="J331" s="75" t="s">
        <v>84</v>
      </c>
    </row>
    <row r="332" spans="1:10" ht="13.5" x14ac:dyDescent="0.35">
      <c r="A332" s="75">
        <v>331</v>
      </c>
      <c r="B332" s="75">
        <v>2018</v>
      </c>
      <c r="C332" s="75" t="s">
        <v>390</v>
      </c>
      <c r="D332" s="75" t="s">
        <v>90</v>
      </c>
      <c r="E332" s="75">
        <v>1132</v>
      </c>
      <c r="F332" s="76">
        <v>211</v>
      </c>
      <c r="G332" s="75">
        <v>9155</v>
      </c>
      <c r="H332" s="75">
        <v>634</v>
      </c>
      <c r="I332" s="75">
        <v>128</v>
      </c>
      <c r="J332" s="75" t="s">
        <v>91</v>
      </c>
    </row>
    <row r="333" spans="1:10" ht="13.5" x14ac:dyDescent="0.35">
      <c r="A333" s="75">
        <v>332</v>
      </c>
      <c r="B333" s="75">
        <v>2018</v>
      </c>
      <c r="C333" s="75" t="s">
        <v>244</v>
      </c>
      <c r="D333" s="75" t="s">
        <v>93</v>
      </c>
      <c r="E333" s="75">
        <v>10364</v>
      </c>
      <c r="F333" s="76">
        <v>224</v>
      </c>
      <c r="G333" s="75">
        <v>961</v>
      </c>
      <c r="H333" s="75">
        <v>166</v>
      </c>
      <c r="I333" s="75">
        <v>35</v>
      </c>
      <c r="J333" s="75" t="s">
        <v>91</v>
      </c>
    </row>
    <row r="334" spans="1:10" ht="13.5" x14ac:dyDescent="0.35">
      <c r="A334" s="75">
        <v>333</v>
      </c>
      <c r="B334" s="75">
        <v>2018</v>
      </c>
      <c r="C334" s="75" t="s">
        <v>391</v>
      </c>
      <c r="D334" s="75" t="s">
        <v>93</v>
      </c>
      <c r="E334" s="75">
        <v>8534</v>
      </c>
      <c r="F334" s="76">
        <v>368</v>
      </c>
      <c r="G334" s="75">
        <v>9042</v>
      </c>
      <c r="H334" s="75">
        <v>591</v>
      </c>
      <c r="I334" s="75">
        <v>183</v>
      </c>
      <c r="J334" s="75" t="s">
        <v>91</v>
      </c>
    </row>
    <row r="335" spans="1:10" ht="13.5" x14ac:dyDescent="0.35">
      <c r="A335" s="75">
        <v>334</v>
      </c>
      <c r="B335" s="75">
        <v>2018</v>
      </c>
      <c r="C335" s="75" t="s">
        <v>392</v>
      </c>
      <c r="D335" s="75" t="s">
        <v>96</v>
      </c>
      <c r="E335" s="75">
        <v>7098</v>
      </c>
      <c r="F335" s="76">
        <v>13</v>
      </c>
      <c r="G335" s="75">
        <v>9394</v>
      </c>
      <c r="H335" s="75">
        <v>476</v>
      </c>
      <c r="I335" s="75">
        <v>0</v>
      </c>
      <c r="J335" s="75" t="s">
        <v>84</v>
      </c>
    </row>
    <row r="336" spans="1:10" ht="13.5" x14ac:dyDescent="0.35">
      <c r="A336" s="75">
        <v>335</v>
      </c>
      <c r="B336" s="75">
        <v>2018</v>
      </c>
      <c r="C336" s="75" t="s">
        <v>393</v>
      </c>
      <c r="D336" s="75" t="s">
        <v>96</v>
      </c>
      <c r="E336" s="75">
        <v>10172</v>
      </c>
      <c r="F336" s="76">
        <v>226</v>
      </c>
      <c r="G336" s="75">
        <v>9186</v>
      </c>
      <c r="H336" s="75">
        <v>588</v>
      </c>
      <c r="I336" s="75">
        <v>249</v>
      </c>
      <c r="J336" s="75" t="s">
        <v>84</v>
      </c>
    </row>
    <row r="337" spans="1:10" ht="13.5" x14ac:dyDescent="0.35">
      <c r="A337" s="75">
        <v>336</v>
      </c>
      <c r="B337" s="75">
        <v>2018</v>
      </c>
      <c r="C337" s="75" t="s">
        <v>394</v>
      </c>
      <c r="D337" s="75" t="s">
        <v>96</v>
      </c>
      <c r="E337" s="75">
        <v>9017</v>
      </c>
      <c r="F337" s="76">
        <v>226</v>
      </c>
      <c r="G337" s="75">
        <v>9573</v>
      </c>
      <c r="H337" s="75">
        <v>201</v>
      </c>
      <c r="I337" s="75">
        <v>5</v>
      </c>
      <c r="J337" s="75" t="s">
        <v>84</v>
      </c>
    </row>
    <row r="338" spans="1:10" ht="13.5" x14ac:dyDescent="0.35">
      <c r="A338" s="75">
        <v>337</v>
      </c>
      <c r="B338" s="75">
        <v>2018</v>
      </c>
      <c r="C338" s="75" t="s">
        <v>395</v>
      </c>
      <c r="D338" s="75" t="s">
        <v>96</v>
      </c>
      <c r="E338" s="75">
        <v>13028</v>
      </c>
      <c r="F338" s="76">
        <v>518</v>
      </c>
      <c r="G338" s="75">
        <v>8598</v>
      </c>
      <c r="H338" s="75">
        <v>884</v>
      </c>
      <c r="I338" s="75">
        <v>0</v>
      </c>
      <c r="J338" s="75" t="s">
        <v>84</v>
      </c>
    </row>
    <row r="339" spans="1:10" ht="13.5" x14ac:dyDescent="0.35">
      <c r="A339" s="75">
        <v>338</v>
      </c>
      <c r="B339" s="75">
        <v>2018</v>
      </c>
      <c r="C339" s="75" t="s">
        <v>396</v>
      </c>
      <c r="D339" s="75" t="s">
        <v>96</v>
      </c>
      <c r="E339" s="75">
        <v>11003</v>
      </c>
      <c r="F339" s="76">
        <v>103</v>
      </c>
      <c r="G339" s="75">
        <v>9621</v>
      </c>
      <c r="H339" s="75">
        <v>276</v>
      </c>
      <c r="I339" s="75">
        <v>51</v>
      </c>
      <c r="J339" s="75" t="s">
        <v>84</v>
      </c>
    </row>
    <row r="340" spans="1:10" ht="13.5" x14ac:dyDescent="0.35">
      <c r="A340" s="75">
        <v>339</v>
      </c>
      <c r="B340" s="75">
        <v>2018</v>
      </c>
      <c r="C340" s="75" t="s">
        <v>397</v>
      </c>
      <c r="D340" s="75" t="s">
        <v>96</v>
      </c>
      <c r="E340" s="75">
        <v>4603</v>
      </c>
      <c r="F340" s="76">
        <v>163</v>
      </c>
      <c r="G340" s="75">
        <v>9409</v>
      </c>
      <c r="H340" s="75">
        <v>427</v>
      </c>
      <c r="I340" s="75">
        <v>0</v>
      </c>
      <c r="J340" s="75" t="s">
        <v>84</v>
      </c>
    </row>
    <row r="341" spans="1:10" ht="13.5" x14ac:dyDescent="0.35">
      <c r="A341" s="75">
        <v>340</v>
      </c>
      <c r="B341" s="75">
        <v>2018</v>
      </c>
      <c r="C341" s="75" t="s">
        <v>229</v>
      </c>
      <c r="D341" s="75" t="s">
        <v>102</v>
      </c>
      <c r="E341" s="75">
        <v>9086</v>
      </c>
      <c r="F341" s="76">
        <v>314</v>
      </c>
      <c r="G341" s="75">
        <v>8682</v>
      </c>
      <c r="H341" s="75">
        <v>1004</v>
      </c>
      <c r="I341" s="75">
        <v>258</v>
      </c>
      <c r="J341" s="75" t="s">
        <v>84</v>
      </c>
    </row>
    <row r="342" spans="1:10" ht="13.5" x14ac:dyDescent="0.35">
      <c r="A342" s="75">
        <v>341</v>
      </c>
      <c r="B342" s="75">
        <v>2018</v>
      </c>
      <c r="C342" s="75" t="s">
        <v>204</v>
      </c>
      <c r="D342" s="75" t="s">
        <v>104</v>
      </c>
      <c r="E342" s="75">
        <v>4721</v>
      </c>
      <c r="F342" s="76">
        <v>52</v>
      </c>
      <c r="G342" s="75">
        <v>9187</v>
      </c>
      <c r="H342" s="75">
        <v>293</v>
      </c>
      <c r="I342" s="75">
        <v>234</v>
      </c>
      <c r="J342" s="75" t="s">
        <v>105</v>
      </c>
    </row>
    <row r="343" spans="1:10" ht="13.5" x14ac:dyDescent="0.35">
      <c r="A343" s="75">
        <v>342</v>
      </c>
      <c r="B343" s="75">
        <v>2018</v>
      </c>
      <c r="C343" s="75" t="s">
        <v>398</v>
      </c>
      <c r="D343" s="75" t="s">
        <v>107</v>
      </c>
      <c r="E343" s="75">
        <v>9976</v>
      </c>
      <c r="F343" s="76">
        <v>33</v>
      </c>
      <c r="G343" s="75">
        <v>9426</v>
      </c>
      <c r="H343" s="75">
        <v>244</v>
      </c>
      <c r="I343" s="75">
        <v>0</v>
      </c>
      <c r="J343" s="75" t="s">
        <v>108</v>
      </c>
    </row>
    <row r="344" spans="1:10" ht="13.5" x14ac:dyDescent="0.35">
      <c r="A344" s="75">
        <v>343</v>
      </c>
      <c r="B344" s="75">
        <v>2018</v>
      </c>
      <c r="C344" s="75" t="s">
        <v>399</v>
      </c>
      <c r="D344" s="75" t="s">
        <v>110</v>
      </c>
      <c r="E344" s="75">
        <v>89</v>
      </c>
      <c r="F344" s="76">
        <v>434</v>
      </c>
      <c r="G344" s="75">
        <v>8796</v>
      </c>
      <c r="H344" s="75">
        <v>77</v>
      </c>
      <c r="I344" s="75">
        <v>17</v>
      </c>
      <c r="J344" s="75" t="s">
        <v>91</v>
      </c>
    </row>
    <row r="345" spans="1:10" ht="13.5" x14ac:dyDescent="0.35">
      <c r="A345" s="75">
        <v>344</v>
      </c>
      <c r="B345" s="75">
        <v>2018</v>
      </c>
      <c r="C345" s="75" t="s">
        <v>400</v>
      </c>
      <c r="D345" s="75" t="s">
        <v>112</v>
      </c>
      <c r="E345" s="75">
        <v>8066</v>
      </c>
      <c r="F345" s="76">
        <v>19</v>
      </c>
      <c r="G345" s="75">
        <v>97</v>
      </c>
      <c r="H345" s="75">
        <v>11</v>
      </c>
      <c r="I345" s="75">
        <v>324</v>
      </c>
      <c r="J345" s="75" t="s">
        <v>91</v>
      </c>
    </row>
    <row r="346" spans="1:10" ht="13.5" x14ac:dyDescent="0.35">
      <c r="A346" s="75">
        <v>345</v>
      </c>
      <c r="B346" s="75">
        <v>2018</v>
      </c>
      <c r="C346" s="75" t="s">
        <v>401</v>
      </c>
      <c r="D346" s="75" t="s">
        <v>112</v>
      </c>
      <c r="E346" s="75">
        <v>8034</v>
      </c>
      <c r="F346" s="76">
        <v>242</v>
      </c>
      <c r="G346" s="75">
        <v>972</v>
      </c>
      <c r="H346" s="75">
        <v>38</v>
      </c>
      <c r="I346" s="75">
        <v>317</v>
      </c>
      <c r="J346" s="75" t="s">
        <v>91</v>
      </c>
    </row>
    <row r="347" spans="1:10" ht="13.5" x14ac:dyDescent="0.35">
      <c r="A347" s="75">
        <v>346</v>
      </c>
      <c r="B347" s="75">
        <v>2018</v>
      </c>
      <c r="C347" s="75" t="s">
        <v>402</v>
      </c>
      <c r="D347" s="75" t="s">
        <v>115</v>
      </c>
      <c r="E347" s="75">
        <v>9283</v>
      </c>
      <c r="F347" s="76">
        <v>196</v>
      </c>
      <c r="G347" s="75">
        <v>9804</v>
      </c>
      <c r="H347" s="75">
        <v>0</v>
      </c>
      <c r="I347" s="75">
        <v>247</v>
      </c>
      <c r="J347" s="75" t="s">
        <v>84</v>
      </c>
    </row>
    <row r="348" spans="1:10" ht="13.5" x14ac:dyDescent="0.35">
      <c r="A348" s="75">
        <v>347</v>
      </c>
      <c r="B348" s="75">
        <v>2018</v>
      </c>
      <c r="C348" s="75" t="s">
        <v>218</v>
      </c>
      <c r="D348" s="75" t="s">
        <v>115</v>
      </c>
      <c r="E348" s="75">
        <v>6577</v>
      </c>
      <c r="F348" s="76">
        <v>253</v>
      </c>
      <c r="G348" s="75">
        <v>9747</v>
      </c>
      <c r="H348" s="75">
        <v>0</v>
      </c>
      <c r="I348" s="75">
        <v>115</v>
      </c>
      <c r="J348" s="75" t="s">
        <v>84</v>
      </c>
    </row>
    <row r="349" spans="1:10" ht="13.5" x14ac:dyDescent="0.35">
      <c r="A349" s="75">
        <v>348</v>
      </c>
      <c r="B349" s="75">
        <v>2018</v>
      </c>
      <c r="C349" s="75" t="s">
        <v>403</v>
      </c>
      <c r="D349" s="75" t="s">
        <v>115</v>
      </c>
      <c r="E349" s="75">
        <v>14343</v>
      </c>
      <c r="F349" s="76">
        <v>191</v>
      </c>
      <c r="G349" s="75">
        <v>9797</v>
      </c>
      <c r="H349" s="75">
        <v>11</v>
      </c>
      <c r="I349" s="75">
        <v>0</v>
      </c>
      <c r="J349" s="75" t="s">
        <v>84</v>
      </c>
    </row>
    <row r="350" spans="1:10" ht="13.5" x14ac:dyDescent="0.35">
      <c r="A350" s="75">
        <v>349</v>
      </c>
      <c r="B350" s="75">
        <v>2018</v>
      </c>
      <c r="C350" s="75" t="s">
        <v>404</v>
      </c>
      <c r="D350" s="75" t="s">
        <v>115</v>
      </c>
      <c r="E350" s="75">
        <v>10051</v>
      </c>
      <c r="F350" s="76">
        <v>22</v>
      </c>
      <c r="G350" s="75">
        <v>8998</v>
      </c>
      <c r="H350" s="75">
        <v>782</v>
      </c>
      <c r="I350" s="75">
        <v>185</v>
      </c>
      <c r="J350" s="75" t="s">
        <v>84</v>
      </c>
    </row>
    <row r="351" spans="1:10" ht="13.5" x14ac:dyDescent="0.35">
      <c r="A351" s="75">
        <v>350</v>
      </c>
      <c r="B351" s="75">
        <v>2018</v>
      </c>
      <c r="C351" s="75" t="s">
        <v>295</v>
      </c>
      <c r="D351" s="75" t="s">
        <v>115</v>
      </c>
      <c r="E351" s="75">
        <v>8168</v>
      </c>
      <c r="F351" s="76">
        <v>375</v>
      </c>
      <c r="G351" s="75">
        <v>9625</v>
      </c>
      <c r="H351" s="75">
        <v>0</v>
      </c>
      <c r="I351" s="75">
        <v>275</v>
      </c>
      <c r="J351" s="75" t="s">
        <v>84</v>
      </c>
    </row>
    <row r="352" spans="1:10" ht="13.5" x14ac:dyDescent="0.35">
      <c r="A352" s="75">
        <v>351</v>
      </c>
      <c r="B352" s="75">
        <v>2018</v>
      </c>
      <c r="C352" s="75" t="s">
        <v>405</v>
      </c>
      <c r="D352" s="75" t="s">
        <v>121</v>
      </c>
      <c r="E352" s="75">
        <v>8477</v>
      </c>
      <c r="F352" s="76">
        <v>186</v>
      </c>
      <c r="G352" s="75">
        <v>916</v>
      </c>
      <c r="H352" s="75">
        <v>654</v>
      </c>
      <c r="I352" s="75">
        <v>28</v>
      </c>
      <c r="J352" s="75" t="s">
        <v>91</v>
      </c>
    </row>
    <row r="353" spans="1:10" ht="13.5" x14ac:dyDescent="0.35">
      <c r="A353" s="75">
        <v>352</v>
      </c>
      <c r="B353" s="75">
        <v>2018</v>
      </c>
      <c r="C353" s="75" t="s">
        <v>406</v>
      </c>
      <c r="D353" s="75" t="s">
        <v>123</v>
      </c>
      <c r="E353" s="75">
        <v>6722</v>
      </c>
      <c r="F353" s="76">
        <v>456</v>
      </c>
      <c r="G353" s="75">
        <v>872</v>
      </c>
      <c r="H353" s="75">
        <v>824</v>
      </c>
      <c r="I353" s="75">
        <v>228</v>
      </c>
      <c r="J353" s="75" t="s">
        <v>84</v>
      </c>
    </row>
    <row r="354" spans="1:10" ht="13.5" x14ac:dyDescent="0.35">
      <c r="A354" s="75">
        <v>353</v>
      </c>
      <c r="B354" s="75">
        <v>2018</v>
      </c>
      <c r="C354" s="75" t="s">
        <v>407</v>
      </c>
      <c r="D354" s="75" t="s">
        <v>123</v>
      </c>
      <c r="E354" s="75">
        <v>734</v>
      </c>
      <c r="F354" s="76">
        <v>516</v>
      </c>
      <c r="G354" s="75">
        <v>844</v>
      </c>
      <c r="H354" s="75">
        <v>1044</v>
      </c>
      <c r="I354" s="75">
        <v>646</v>
      </c>
      <c r="J354" s="75" t="s">
        <v>84</v>
      </c>
    </row>
    <row r="355" spans="1:10" ht="13.5" x14ac:dyDescent="0.35">
      <c r="A355" s="75">
        <v>354</v>
      </c>
      <c r="B355" s="75">
        <v>2018</v>
      </c>
      <c r="C355" s="75" t="s">
        <v>408</v>
      </c>
      <c r="D355" s="75" t="s">
        <v>126</v>
      </c>
      <c r="E355" s="75">
        <v>1039</v>
      </c>
      <c r="F355" s="76">
        <v>573</v>
      </c>
      <c r="G355" s="75">
        <v>8974</v>
      </c>
      <c r="H355" s="75">
        <v>452</v>
      </c>
      <c r="I355" s="75">
        <v>205</v>
      </c>
      <c r="J355" s="75" t="s">
        <v>91</v>
      </c>
    </row>
    <row r="356" spans="1:10" ht="13.5" x14ac:dyDescent="0.35">
      <c r="A356" s="75">
        <v>355</v>
      </c>
      <c r="B356" s="75">
        <v>2018</v>
      </c>
      <c r="C356" s="75" t="s">
        <v>409</v>
      </c>
      <c r="D356" s="75" t="s">
        <v>126</v>
      </c>
      <c r="E356" s="75">
        <v>1054</v>
      </c>
      <c r="F356" s="76">
        <v>221</v>
      </c>
      <c r="G356" s="75">
        <v>9512</v>
      </c>
      <c r="H356" s="75">
        <v>266</v>
      </c>
      <c r="I356" s="75">
        <v>69</v>
      </c>
      <c r="J356" s="75" t="s">
        <v>91</v>
      </c>
    </row>
    <row r="357" spans="1:10" ht="13.5" x14ac:dyDescent="0.35">
      <c r="A357" s="75">
        <v>356</v>
      </c>
      <c r="B357" s="75">
        <v>2018</v>
      </c>
      <c r="C357" s="75" t="s">
        <v>410</v>
      </c>
      <c r="D357" s="75" t="s">
        <v>128</v>
      </c>
      <c r="E357" s="75">
        <v>9474</v>
      </c>
      <c r="F357" s="76">
        <v>502</v>
      </c>
      <c r="G357" s="75">
        <v>8951</v>
      </c>
      <c r="H357" s="75">
        <v>547</v>
      </c>
      <c r="I357" s="75">
        <v>26</v>
      </c>
      <c r="J357" s="75" t="s">
        <v>129</v>
      </c>
    </row>
    <row r="358" spans="1:10" ht="13.5" x14ac:dyDescent="0.35">
      <c r="A358" s="75">
        <v>357</v>
      </c>
      <c r="B358" s="75">
        <v>2018</v>
      </c>
      <c r="C358" s="75" t="s">
        <v>411</v>
      </c>
      <c r="D358" s="75" t="s">
        <v>86</v>
      </c>
      <c r="E358" s="75">
        <v>3483</v>
      </c>
      <c r="F358" s="76">
        <v>145</v>
      </c>
      <c r="G358" s="75">
        <v>9855</v>
      </c>
      <c r="H358" s="75">
        <v>0</v>
      </c>
      <c r="I358" s="75">
        <v>243</v>
      </c>
      <c r="J358" s="75" t="s">
        <v>108</v>
      </c>
    </row>
    <row r="359" spans="1:10" ht="13.5" x14ac:dyDescent="0.35">
      <c r="A359" s="75">
        <v>358</v>
      </c>
      <c r="B359" s="75">
        <v>2018</v>
      </c>
      <c r="C359" s="75" t="s">
        <v>412</v>
      </c>
      <c r="D359" s="75" t="s">
        <v>86</v>
      </c>
      <c r="E359" s="75">
        <v>3026</v>
      </c>
      <c r="F359" s="76">
        <v>15</v>
      </c>
      <c r="G359" s="75">
        <v>998</v>
      </c>
      <c r="H359" s="75">
        <v>5</v>
      </c>
      <c r="I359" s="75">
        <v>1161</v>
      </c>
      <c r="J359" s="75" t="s">
        <v>108</v>
      </c>
    </row>
    <row r="360" spans="1:10" ht="13.5" x14ac:dyDescent="0.35">
      <c r="A360" s="75">
        <v>359</v>
      </c>
      <c r="B360" s="75">
        <v>2018</v>
      </c>
      <c r="C360" s="75" t="s">
        <v>413</v>
      </c>
      <c r="D360" s="75" t="s">
        <v>133</v>
      </c>
      <c r="E360" s="75">
        <v>9734</v>
      </c>
      <c r="F360" s="76">
        <v>352</v>
      </c>
      <c r="G360" s="75">
        <v>9178</v>
      </c>
      <c r="H360" s="75">
        <v>47</v>
      </c>
      <c r="I360" s="75">
        <v>203</v>
      </c>
      <c r="J360" s="75" t="s">
        <v>84</v>
      </c>
    </row>
    <row r="361" spans="1:10" ht="13.5" x14ac:dyDescent="0.35">
      <c r="A361" s="75">
        <v>360</v>
      </c>
      <c r="B361" s="75">
        <v>2018</v>
      </c>
      <c r="C361" s="75" t="s">
        <v>414</v>
      </c>
      <c r="D361" s="75" t="s">
        <v>133</v>
      </c>
      <c r="E361" s="75">
        <v>9451</v>
      </c>
      <c r="F361" s="76">
        <v>478</v>
      </c>
      <c r="G361" s="75">
        <v>844</v>
      </c>
      <c r="H361" s="75">
        <v>1082</v>
      </c>
      <c r="I361" s="75">
        <v>38</v>
      </c>
      <c r="J361" s="75" t="s">
        <v>84</v>
      </c>
    </row>
    <row r="362" spans="1:10" ht="13.5" x14ac:dyDescent="0.35">
      <c r="A362" s="75">
        <v>361</v>
      </c>
      <c r="B362" s="75">
        <v>2018</v>
      </c>
      <c r="C362" s="75" t="s">
        <v>415</v>
      </c>
      <c r="D362" s="75" t="s">
        <v>134</v>
      </c>
      <c r="E362" s="75">
        <v>8987</v>
      </c>
      <c r="F362" s="76">
        <v>625</v>
      </c>
      <c r="G362" s="75">
        <v>8662</v>
      </c>
      <c r="H362" s="75">
        <v>714</v>
      </c>
      <c r="I362" s="75">
        <v>178</v>
      </c>
      <c r="J362" s="75" t="s">
        <v>84</v>
      </c>
    </row>
    <row r="363" spans="1:10" ht="13.5" x14ac:dyDescent="0.35">
      <c r="A363" s="75">
        <v>362</v>
      </c>
      <c r="B363" s="75">
        <v>2018</v>
      </c>
      <c r="C363" s="75" t="s">
        <v>416</v>
      </c>
      <c r="D363" s="75" t="s">
        <v>136</v>
      </c>
      <c r="E363" s="75">
        <v>9404</v>
      </c>
      <c r="F363" s="76">
        <v>86</v>
      </c>
      <c r="G363" s="75">
        <v>9767</v>
      </c>
      <c r="H363" s="75">
        <v>147</v>
      </c>
      <c r="I363" s="75">
        <v>43</v>
      </c>
      <c r="J363" s="75" t="s">
        <v>84</v>
      </c>
    </row>
    <row r="364" spans="1:10" ht="13.5" x14ac:dyDescent="0.35">
      <c r="A364" s="75">
        <v>363</v>
      </c>
      <c r="B364" s="75">
        <v>2018</v>
      </c>
      <c r="C364" s="75" t="s">
        <v>417</v>
      </c>
      <c r="D364" s="75" t="s">
        <v>136</v>
      </c>
      <c r="E364" s="75">
        <v>8965</v>
      </c>
      <c r="F364" s="76">
        <v>14</v>
      </c>
      <c r="G364" s="75">
        <v>9216</v>
      </c>
      <c r="H364" s="75">
        <v>644</v>
      </c>
      <c r="I364" s="75">
        <v>168</v>
      </c>
      <c r="J364" s="75" t="s">
        <v>84</v>
      </c>
    </row>
    <row r="365" spans="1:10" ht="13.5" x14ac:dyDescent="0.35">
      <c r="A365" s="75">
        <v>364</v>
      </c>
      <c r="B365" s="75">
        <v>2018</v>
      </c>
      <c r="C365" s="75" t="s">
        <v>418</v>
      </c>
      <c r="D365" s="75" t="s">
        <v>136</v>
      </c>
      <c r="E365" s="75">
        <v>10302</v>
      </c>
      <c r="F365" s="76">
        <v>96</v>
      </c>
      <c r="G365" s="75">
        <v>9111</v>
      </c>
      <c r="H365" s="75">
        <v>793</v>
      </c>
      <c r="I365" s="75">
        <v>12</v>
      </c>
      <c r="J365" s="75" t="s">
        <v>84</v>
      </c>
    </row>
    <row r="366" spans="1:10" ht="13.5" x14ac:dyDescent="0.35">
      <c r="A366" s="75">
        <v>365</v>
      </c>
      <c r="B366" s="75">
        <v>2018</v>
      </c>
      <c r="C366" s="75" t="s">
        <v>139</v>
      </c>
      <c r="D366" s="75" t="s">
        <v>136</v>
      </c>
      <c r="E366" s="75">
        <v>10374</v>
      </c>
      <c r="F366" s="76">
        <v>85</v>
      </c>
      <c r="G366" s="75">
        <v>8998</v>
      </c>
      <c r="H366" s="75">
        <v>917</v>
      </c>
      <c r="I366" s="75">
        <v>128</v>
      </c>
      <c r="J366" s="75" t="s">
        <v>84</v>
      </c>
    </row>
    <row r="367" spans="1:10" ht="13.5" x14ac:dyDescent="0.35">
      <c r="A367" s="75">
        <v>366</v>
      </c>
      <c r="B367" s="75">
        <v>2018</v>
      </c>
      <c r="C367" s="75" t="s">
        <v>419</v>
      </c>
      <c r="D367" s="75" t="s">
        <v>141</v>
      </c>
      <c r="E367" s="75">
        <v>9027</v>
      </c>
      <c r="F367" s="76">
        <v>243</v>
      </c>
      <c r="G367" s="75">
        <v>8619</v>
      </c>
      <c r="H367" s="75">
        <v>1138</v>
      </c>
      <c r="I367" s="75">
        <v>34</v>
      </c>
      <c r="J367" s="75" t="s">
        <v>91</v>
      </c>
    </row>
    <row r="368" spans="1:10" ht="13.5" x14ac:dyDescent="0.35">
      <c r="A368" s="75">
        <v>367</v>
      </c>
      <c r="B368" s="75">
        <v>2018</v>
      </c>
      <c r="C368" s="75" t="s">
        <v>420</v>
      </c>
      <c r="D368" s="75" t="s">
        <v>143</v>
      </c>
      <c r="E368" s="75">
        <v>3975</v>
      </c>
      <c r="F368" s="76">
        <v>403</v>
      </c>
      <c r="G368" s="75">
        <v>8911</v>
      </c>
      <c r="H368" s="75">
        <v>686</v>
      </c>
      <c r="I368" s="75">
        <v>5</v>
      </c>
      <c r="J368" s="75" t="s">
        <v>84</v>
      </c>
    </row>
    <row r="369" spans="1:10" ht="13.5" x14ac:dyDescent="0.35">
      <c r="A369" s="75">
        <v>368</v>
      </c>
      <c r="B369" s="75">
        <v>2018</v>
      </c>
      <c r="C369" s="75" t="s">
        <v>421</v>
      </c>
      <c r="D369" s="75" t="s">
        <v>143</v>
      </c>
      <c r="E369" s="75">
        <v>6234</v>
      </c>
      <c r="F369" s="76">
        <v>477</v>
      </c>
      <c r="G369" s="75">
        <v>809</v>
      </c>
      <c r="H369" s="75">
        <v>1432</v>
      </c>
      <c r="I369" s="75">
        <v>389</v>
      </c>
      <c r="J369" s="75" t="s">
        <v>84</v>
      </c>
    </row>
    <row r="370" spans="1:10" ht="13.5" x14ac:dyDescent="0.35">
      <c r="A370" s="75">
        <v>369</v>
      </c>
      <c r="B370" s="75">
        <v>2018</v>
      </c>
      <c r="C370" s="75" t="s">
        <v>422</v>
      </c>
      <c r="D370" s="75" t="s">
        <v>146</v>
      </c>
      <c r="E370" s="75">
        <v>7476</v>
      </c>
      <c r="F370" s="76">
        <v>749</v>
      </c>
      <c r="G370" s="75">
        <v>8335</v>
      </c>
      <c r="H370" s="75">
        <v>916</v>
      </c>
      <c r="I370" s="75">
        <v>261</v>
      </c>
      <c r="J370" s="75" t="s">
        <v>108</v>
      </c>
    </row>
    <row r="371" spans="1:10" ht="13.5" x14ac:dyDescent="0.35">
      <c r="A371" s="75">
        <v>370</v>
      </c>
      <c r="B371" s="75">
        <v>2018</v>
      </c>
      <c r="C371" s="75" t="s">
        <v>423</v>
      </c>
      <c r="D371" s="75" t="s">
        <v>146</v>
      </c>
      <c r="E371" s="75">
        <v>9778</v>
      </c>
      <c r="F371" s="76">
        <v>38</v>
      </c>
      <c r="G371" s="75">
        <v>8729</v>
      </c>
      <c r="H371" s="75">
        <v>891</v>
      </c>
      <c r="I371" s="75">
        <v>91</v>
      </c>
      <c r="J371" s="75" t="s">
        <v>108</v>
      </c>
    </row>
    <row r="372" spans="1:10" ht="13.5" x14ac:dyDescent="0.35">
      <c r="A372" s="75">
        <v>371</v>
      </c>
      <c r="B372" s="75">
        <v>2018</v>
      </c>
      <c r="C372" s="75" t="s">
        <v>424</v>
      </c>
      <c r="D372" s="75" t="s">
        <v>425</v>
      </c>
      <c r="E372" s="75">
        <v>927</v>
      </c>
      <c r="F372" s="76">
        <v>242</v>
      </c>
      <c r="G372" s="75">
        <v>975</v>
      </c>
      <c r="H372" s="75">
        <v>8</v>
      </c>
      <c r="I372" s="75">
        <v>464</v>
      </c>
      <c r="J372" s="75" t="s">
        <v>129</v>
      </c>
    </row>
    <row r="373" spans="1:10" ht="13.5" x14ac:dyDescent="0.35">
      <c r="A373" s="75">
        <v>372</v>
      </c>
      <c r="B373" s="75">
        <v>2018</v>
      </c>
      <c r="C373" s="75" t="s">
        <v>426</v>
      </c>
      <c r="D373" s="75" t="s">
        <v>197</v>
      </c>
      <c r="E373" s="75">
        <v>8827</v>
      </c>
      <c r="F373" s="76">
        <v>504</v>
      </c>
      <c r="G373" s="75">
        <v>8391</v>
      </c>
      <c r="H373" s="75">
        <v>1106</v>
      </c>
      <c r="I373" s="75">
        <v>247</v>
      </c>
      <c r="J373" s="75" t="s">
        <v>105</v>
      </c>
    </row>
    <row r="374" spans="1:10" ht="13.5" x14ac:dyDescent="0.35">
      <c r="A374" s="75">
        <v>373</v>
      </c>
      <c r="B374" s="75">
        <v>2018</v>
      </c>
      <c r="C374" s="75" t="s">
        <v>427</v>
      </c>
      <c r="D374" s="75" t="s">
        <v>347</v>
      </c>
      <c r="E374" s="75">
        <v>12957</v>
      </c>
      <c r="F374" s="76">
        <v>56</v>
      </c>
      <c r="G374" s="75">
        <v>7266</v>
      </c>
      <c r="H374" s="75">
        <v>2174</v>
      </c>
      <c r="I374" s="75">
        <v>1239</v>
      </c>
      <c r="J374" s="75" t="s">
        <v>105</v>
      </c>
    </row>
    <row r="375" spans="1:10" ht="13.5" x14ac:dyDescent="0.35">
      <c r="A375" s="75">
        <v>374</v>
      </c>
      <c r="B375" s="75">
        <v>2019</v>
      </c>
      <c r="C375" s="75" t="s">
        <v>428</v>
      </c>
      <c r="D375" s="75" t="s">
        <v>83</v>
      </c>
      <c r="E375" s="75">
        <v>6576</v>
      </c>
      <c r="F375" s="76">
        <v>56</v>
      </c>
      <c r="G375" s="75">
        <v>95</v>
      </c>
      <c r="H375" s="75">
        <v>444</v>
      </c>
      <c r="I375" s="75">
        <v>833</v>
      </c>
      <c r="J375" s="75" t="s">
        <v>84</v>
      </c>
    </row>
    <row r="376" spans="1:10" ht="13.5" x14ac:dyDescent="0.35">
      <c r="A376" s="75">
        <v>375</v>
      </c>
      <c r="B376" s="75">
        <v>2019</v>
      </c>
      <c r="C376" s="75" t="s">
        <v>82</v>
      </c>
      <c r="D376" s="75" t="s">
        <v>83</v>
      </c>
      <c r="E376" s="75">
        <v>8196</v>
      </c>
      <c r="F376" s="76">
        <v>225</v>
      </c>
      <c r="G376" s="75">
        <v>9434</v>
      </c>
      <c r="H376" s="75">
        <v>341</v>
      </c>
      <c r="I376" s="75">
        <v>0</v>
      </c>
      <c r="J376" s="75" t="s">
        <v>84</v>
      </c>
    </row>
    <row r="377" spans="1:10" ht="13.5" x14ac:dyDescent="0.35">
      <c r="A377" s="75">
        <v>376</v>
      </c>
      <c r="B377" s="75">
        <v>2019</v>
      </c>
      <c r="C377" s="75" t="s">
        <v>85</v>
      </c>
      <c r="D377" s="75" t="s">
        <v>83</v>
      </c>
      <c r="E377" s="75">
        <v>9221</v>
      </c>
      <c r="F377" s="76">
        <v>37</v>
      </c>
      <c r="G377" s="75">
        <v>8961</v>
      </c>
      <c r="H377" s="75">
        <v>669</v>
      </c>
      <c r="I377" s="75">
        <v>735</v>
      </c>
      <c r="J377" s="75" t="s">
        <v>84</v>
      </c>
    </row>
    <row r="378" spans="1:10" ht="13.5" x14ac:dyDescent="0.35">
      <c r="A378" s="75">
        <v>377</v>
      </c>
      <c r="B378" s="75">
        <v>2019</v>
      </c>
      <c r="C378" s="75" t="s">
        <v>429</v>
      </c>
      <c r="D378" s="75" t="s">
        <v>83</v>
      </c>
      <c r="E378" s="75">
        <v>12552</v>
      </c>
      <c r="F378" s="76">
        <v>617</v>
      </c>
      <c r="G378" s="75">
        <v>896</v>
      </c>
      <c r="H378" s="75">
        <v>423</v>
      </c>
      <c r="I378" s="75">
        <v>174</v>
      </c>
      <c r="J378" s="75" t="s">
        <v>84</v>
      </c>
    </row>
    <row r="379" spans="1:10" ht="13.5" x14ac:dyDescent="0.35">
      <c r="A379" s="75">
        <v>378</v>
      </c>
      <c r="B379" s="75">
        <v>2019</v>
      </c>
      <c r="C379" s="75" t="s">
        <v>430</v>
      </c>
      <c r="D379" s="75" t="s">
        <v>83</v>
      </c>
      <c r="E379" s="75">
        <v>942</v>
      </c>
      <c r="F379" s="76">
        <v>251</v>
      </c>
      <c r="G379" s="75">
        <v>9067</v>
      </c>
      <c r="H379" s="75">
        <v>682</v>
      </c>
      <c r="I379" s="75">
        <v>325</v>
      </c>
      <c r="J379" s="75" t="s">
        <v>84</v>
      </c>
    </row>
    <row r="380" spans="1:10" ht="13.5" x14ac:dyDescent="0.35">
      <c r="A380" s="75">
        <v>379</v>
      </c>
      <c r="B380" s="75">
        <v>2019</v>
      </c>
      <c r="C380" s="75" t="s">
        <v>431</v>
      </c>
      <c r="D380" s="75" t="s">
        <v>83</v>
      </c>
      <c r="E380" s="75">
        <v>10273</v>
      </c>
      <c r="F380" s="76">
        <v>625</v>
      </c>
      <c r="G380" s="75">
        <v>925</v>
      </c>
      <c r="H380" s="75">
        <v>125</v>
      </c>
      <c r="I380" s="75">
        <v>203</v>
      </c>
      <c r="J380" s="75" t="s">
        <v>84</v>
      </c>
    </row>
    <row r="381" spans="1:10" ht="13.5" x14ac:dyDescent="0.35">
      <c r="A381" s="75">
        <v>380</v>
      </c>
      <c r="B381" s="75">
        <v>2019</v>
      </c>
      <c r="C381" s="75" t="s">
        <v>205</v>
      </c>
      <c r="D381" s="75" t="s">
        <v>90</v>
      </c>
      <c r="E381" s="75">
        <v>91</v>
      </c>
      <c r="F381" s="76">
        <v>197</v>
      </c>
      <c r="G381" s="75">
        <v>9428</v>
      </c>
      <c r="H381" s="75">
        <v>375</v>
      </c>
      <c r="I381" s="75">
        <v>0</v>
      </c>
      <c r="J381" s="75" t="s">
        <v>91</v>
      </c>
    </row>
    <row r="382" spans="1:10" ht="13.5" x14ac:dyDescent="0.35">
      <c r="A382" s="75">
        <v>381</v>
      </c>
      <c r="B382" s="75">
        <v>2019</v>
      </c>
      <c r="C382" s="75" t="s">
        <v>268</v>
      </c>
      <c r="D382" s="75" t="s">
        <v>93</v>
      </c>
      <c r="E382" s="75">
        <v>9583</v>
      </c>
      <c r="F382" s="76">
        <v>343</v>
      </c>
      <c r="G382" s="75">
        <v>8944</v>
      </c>
      <c r="H382" s="75">
        <v>713</v>
      </c>
      <c r="I382" s="75">
        <v>366</v>
      </c>
      <c r="J382" s="75" t="s">
        <v>91</v>
      </c>
    </row>
    <row r="383" spans="1:10" ht="13.5" x14ac:dyDescent="0.35">
      <c r="A383" s="75">
        <v>382</v>
      </c>
      <c r="B383" s="75">
        <v>2019</v>
      </c>
      <c r="C383" s="75" t="s">
        <v>279</v>
      </c>
      <c r="D383" s="75" t="s">
        <v>93</v>
      </c>
      <c r="E383" s="75">
        <v>10344</v>
      </c>
      <c r="F383" s="76">
        <v>474</v>
      </c>
      <c r="G383" s="75">
        <v>9099</v>
      </c>
      <c r="H383" s="75">
        <v>427</v>
      </c>
      <c r="I383" s="75">
        <v>174</v>
      </c>
      <c r="J383" s="75" t="s">
        <v>91</v>
      </c>
    </row>
    <row r="384" spans="1:10" ht="13.5" x14ac:dyDescent="0.35">
      <c r="A384" s="75">
        <v>383</v>
      </c>
      <c r="B384" s="75">
        <v>2019</v>
      </c>
      <c r="C384" s="75" t="s">
        <v>315</v>
      </c>
      <c r="D384" s="75" t="s">
        <v>96</v>
      </c>
      <c r="E384" s="75">
        <v>8977</v>
      </c>
      <c r="F384" s="76">
        <v>53</v>
      </c>
      <c r="G384" s="75">
        <v>9385</v>
      </c>
      <c r="H384" s="75">
        <v>562</v>
      </c>
      <c r="I384" s="75">
        <v>0</v>
      </c>
      <c r="J384" s="75" t="s">
        <v>84</v>
      </c>
    </row>
    <row r="385" spans="1:10" ht="13.5" x14ac:dyDescent="0.35">
      <c r="A385" s="75">
        <v>384</v>
      </c>
      <c r="B385" s="75">
        <v>2019</v>
      </c>
      <c r="C385" s="75" t="s">
        <v>432</v>
      </c>
      <c r="D385" s="75" t="s">
        <v>96</v>
      </c>
      <c r="E385" s="75">
        <v>893</v>
      </c>
      <c r="F385" s="76">
        <v>148</v>
      </c>
      <c r="G385" s="75">
        <v>9483</v>
      </c>
      <c r="H385" s="75">
        <v>369</v>
      </c>
      <c r="I385" s="75">
        <v>42</v>
      </c>
      <c r="J385" s="75" t="s">
        <v>84</v>
      </c>
    </row>
    <row r="386" spans="1:10" ht="13.5" x14ac:dyDescent="0.35">
      <c r="A386" s="75">
        <v>385</v>
      </c>
      <c r="B386" s="75">
        <v>2019</v>
      </c>
      <c r="C386" s="75" t="s">
        <v>282</v>
      </c>
      <c r="D386" s="75" t="s">
        <v>96</v>
      </c>
      <c r="E386" s="75">
        <v>7921</v>
      </c>
      <c r="F386" s="76">
        <v>354</v>
      </c>
      <c r="G386" s="75">
        <v>9626</v>
      </c>
      <c r="H386" s="75">
        <v>21</v>
      </c>
      <c r="I386" s="75">
        <v>215</v>
      </c>
      <c r="J386" s="75" t="s">
        <v>84</v>
      </c>
    </row>
    <row r="387" spans="1:10" ht="13.5" x14ac:dyDescent="0.35">
      <c r="A387" s="75">
        <v>386</v>
      </c>
      <c r="B387" s="75">
        <v>2019</v>
      </c>
      <c r="C387" s="75" t="s">
        <v>283</v>
      </c>
      <c r="D387" s="75" t="s">
        <v>96</v>
      </c>
      <c r="E387" s="75">
        <v>9906</v>
      </c>
      <c r="F387" s="76">
        <v>329</v>
      </c>
      <c r="G387" s="75">
        <v>9297</v>
      </c>
      <c r="H387" s="75">
        <v>374</v>
      </c>
      <c r="I387" s="75">
        <v>75</v>
      </c>
      <c r="J387" s="75" t="s">
        <v>84</v>
      </c>
    </row>
    <row r="388" spans="1:10" ht="13.5" x14ac:dyDescent="0.35">
      <c r="A388" s="75">
        <v>387</v>
      </c>
      <c r="B388" s="75">
        <v>2019</v>
      </c>
      <c r="C388" s="75" t="s">
        <v>433</v>
      </c>
      <c r="D388" s="75" t="s">
        <v>96</v>
      </c>
      <c r="E388" s="75">
        <v>8252</v>
      </c>
      <c r="F388" s="76">
        <v>366</v>
      </c>
      <c r="G388" s="75">
        <v>8704</v>
      </c>
      <c r="H388" s="75">
        <v>93</v>
      </c>
      <c r="I388" s="75">
        <v>112</v>
      </c>
      <c r="J388" s="75" t="s">
        <v>84</v>
      </c>
    </row>
    <row r="389" spans="1:10" ht="13.5" x14ac:dyDescent="0.35">
      <c r="A389" s="75">
        <v>388</v>
      </c>
      <c r="B389" s="75">
        <v>2019</v>
      </c>
      <c r="C389" s="75" t="s">
        <v>434</v>
      </c>
      <c r="D389" s="75" t="s">
        <v>102</v>
      </c>
      <c r="E389" s="75">
        <v>10188</v>
      </c>
      <c r="F389" s="76">
        <v>467</v>
      </c>
      <c r="G389" s="75">
        <v>8841</v>
      </c>
      <c r="H389" s="75">
        <v>691</v>
      </c>
      <c r="I389" s="75">
        <v>29</v>
      </c>
      <c r="J389" s="75" t="s">
        <v>84</v>
      </c>
    </row>
    <row r="390" spans="1:10" ht="13.5" x14ac:dyDescent="0.35">
      <c r="A390" s="75">
        <v>389</v>
      </c>
      <c r="B390" s="75">
        <v>2019</v>
      </c>
      <c r="C390" s="75" t="s">
        <v>435</v>
      </c>
      <c r="D390" s="75" t="s">
        <v>104</v>
      </c>
      <c r="E390" s="75">
        <v>9293</v>
      </c>
      <c r="F390" s="76">
        <v>405</v>
      </c>
      <c r="G390" s="75">
        <v>9328</v>
      </c>
      <c r="H390" s="75">
        <v>267</v>
      </c>
      <c r="I390" s="75">
        <v>1</v>
      </c>
      <c r="J390" s="75" t="s">
        <v>105</v>
      </c>
    </row>
    <row r="391" spans="1:10" ht="13.5" x14ac:dyDescent="0.35">
      <c r="A391" s="75">
        <v>390</v>
      </c>
      <c r="B391" s="75">
        <v>2019</v>
      </c>
      <c r="C391" s="75" t="s">
        <v>436</v>
      </c>
      <c r="D391" s="75" t="s">
        <v>107</v>
      </c>
      <c r="E391" s="75">
        <v>10204</v>
      </c>
      <c r="F391" s="76">
        <v>218</v>
      </c>
      <c r="G391" s="75">
        <v>9297</v>
      </c>
      <c r="H391" s="75">
        <v>484</v>
      </c>
      <c r="I391" s="75">
        <v>66</v>
      </c>
      <c r="J391" s="75" t="s">
        <v>108</v>
      </c>
    </row>
    <row r="392" spans="1:10" ht="13.5" x14ac:dyDescent="0.35">
      <c r="A392" s="75">
        <v>391</v>
      </c>
      <c r="B392" s="75">
        <v>2019</v>
      </c>
      <c r="C392" s="75" t="s">
        <v>437</v>
      </c>
      <c r="D392" s="75" t="s">
        <v>107</v>
      </c>
      <c r="E392" s="75">
        <v>5967</v>
      </c>
      <c r="F392" s="76">
        <v>209</v>
      </c>
      <c r="G392" s="75">
        <v>9321</v>
      </c>
      <c r="H392" s="75">
        <v>471</v>
      </c>
      <c r="I392" s="75">
        <v>256</v>
      </c>
      <c r="J392" s="75" t="s">
        <v>108</v>
      </c>
    </row>
    <row r="393" spans="1:10" ht="13.5" x14ac:dyDescent="0.35">
      <c r="A393" s="75">
        <v>392</v>
      </c>
      <c r="B393" s="75">
        <v>2019</v>
      </c>
      <c r="C393" s="75" t="s">
        <v>438</v>
      </c>
      <c r="D393" s="75" t="s">
        <v>110</v>
      </c>
      <c r="E393" s="75">
        <v>1017</v>
      </c>
      <c r="F393" s="76">
        <v>489</v>
      </c>
      <c r="G393" s="75">
        <v>8523</v>
      </c>
      <c r="H393" s="75">
        <v>988</v>
      </c>
      <c r="I393" s="75">
        <v>357</v>
      </c>
      <c r="J393" s="75" t="s">
        <v>91</v>
      </c>
    </row>
    <row r="394" spans="1:10" ht="13.5" x14ac:dyDescent="0.35">
      <c r="A394" s="75">
        <v>393</v>
      </c>
      <c r="B394" s="75">
        <v>2019</v>
      </c>
      <c r="C394" s="75" t="s">
        <v>439</v>
      </c>
      <c r="D394" s="75" t="s">
        <v>112</v>
      </c>
      <c r="E394" s="75">
        <v>9658</v>
      </c>
      <c r="F394" s="76">
        <v>248</v>
      </c>
      <c r="G394" s="75">
        <v>9538</v>
      </c>
      <c r="H394" s="75">
        <v>215</v>
      </c>
      <c r="I394" s="75">
        <v>197</v>
      </c>
      <c r="J394" s="75" t="s">
        <v>91</v>
      </c>
    </row>
    <row r="395" spans="1:10" ht="13.5" x14ac:dyDescent="0.35">
      <c r="A395" s="75">
        <v>394</v>
      </c>
      <c r="B395" s="75">
        <v>2019</v>
      </c>
      <c r="C395" s="75" t="s">
        <v>440</v>
      </c>
      <c r="D395" s="75" t="s">
        <v>115</v>
      </c>
      <c r="E395" s="75">
        <v>10127</v>
      </c>
      <c r="F395" s="76">
        <v>189</v>
      </c>
      <c r="G395" s="75">
        <v>8629</v>
      </c>
      <c r="H395" s="75">
        <v>1182</v>
      </c>
      <c r="I395" s="75">
        <v>24</v>
      </c>
      <c r="J395" s="75" t="s">
        <v>84</v>
      </c>
    </row>
    <row r="396" spans="1:10" ht="13.5" x14ac:dyDescent="0.35">
      <c r="A396" s="75">
        <v>395</v>
      </c>
      <c r="B396" s="75">
        <v>2019</v>
      </c>
      <c r="C396" s="75" t="s">
        <v>172</v>
      </c>
      <c r="D396" s="75" t="s">
        <v>115</v>
      </c>
      <c r="E396" s="75">
        <v>15386</v>
      </c>
      <c r="F396" s="76">
        <v>233</v>
      </c>
      <c r="G396" s="75">
        <v>9727</v>
      </c>
      <c r="H396" s="75">
        <v>4</v>
      </c>
      <c r="I396" s="75">
        <v>93</v>
      </c>
      <c r="J396" s="75" t="s">
        <v>84</v>
      </c>
    </row>
    <row r="397" spans="1:10" ht="13.5" x14ac:dyDescent="0.35">
      <c r="A397" s="75">
        <v>396</v>
      </c>
      <c r="B397" s="75">
        <v>2019</v>
      </c>
      <c r="C397" s="75" t="s">
        <v>441</v>
      </c>
      <c r="D397" s="75" t="s">
        <v>115</v>
      </c>
      <c r="E397" s="75">
        <v>8948</v>
      </c>
      <c r="F397" s="76">
        <v>226</v>
      </c>
      <c r="G397" s="75">
        <v>9483</v>
      </c>
      <c r="H397" s="75">
        <v>29</v>
      </c>
      <c r="I397" s="75">
        <v>197</v>
      </c>
      <c r="J397" s="75" t="s">
        <v>84</v>
      </c>
    </row>
    <row r="398" spans="1:10" ht="13.5" x14ac:dyDescent="0.35">
      <c r="A398" s="75">
        <v>397</v>
      </c>
      <c r="B398" s="75">
        <v>2019</v>
      </c>
      <c r="C398" s="75" t="s">
        <v>442</v>
      </c>
      <c r="D398" s="75" t="s">
        <v>115</v>
      </c>
      <c r="E398" s="75">
        <v>6881</v>
      </c>
      <c r="F398" s="76">
        <v>581</v>
      </c>
      <c r="G398" s="75">
        <v>9419</v>
      </c>
      <c r="H398" s="75">
        <v>0</v>
      </c>
      <c r="I398" s="75">
        <v>548</v>
      </c>
      <c r="J398" s="75" t="s">
        <v>84</v>
      </c>
    </row>
    <row r="399" spans="1:10" ht="13.5" x14ac:dyDescent="0.35">
      <c r="A399" s="75">
        <v>398</v>
      </c>
      <c r="B399" s="75">
        <v>2019</v>
      </c>
      <c r="C399" s="75" t="s">
        <v>443</v>
      </c>
      <c r="D399" s="75" t="s">
        <v>115</v>
      </c>
      <c r="E399" s="75">
        <v>869</v>
      </c>
      <c r="F399" s="76">
        <v>166</v>
      </c>
      <c r="G399" s="75">
        <v>9834</v>
      </c>
      <c r="H399" s="75">
        <v>0</v>
      </c>
      <c r="I399" s="75">
        <v>0</v>
      </c>
      <c r="J399" s="75" t="s">
        <v>84</v>
      </c>
    </row>
    <row r="400" spans="1:10" ht="13.5" x14ac:dyDescent="0.35">
      <c r="A400" s="75">
        <v>399</v>
      </c>
      <c r="B400" s="75">
        <v>2019</v>
      </c>
      <c r="C400" s="75" t="s">
        <v>444</v>
      </c>
      <c r="D400" s="75" t="s">
        <v>121</v>
      </c>
      <c r="E400" s="75">
        <v>10011</v>
      </c>
      <c r="F400" s="76">
        <v>333</v>
      </c>
      <c r="G400" s="75">
        <v>8702</v>
      </c>
      <c r="H400" s="75">
        <v>965</v>
      </c>
      <c r="I400" s="75">
        <v>163</v>
      </c>
      <c r="J400" s="75" t="s">
        <v>91</v>
      </c>
    </row>
    <row r="401" spans="1:10" ht="13.5" x14ac:dyDescent="0.35">
      <c r="A401" s="75">
        <v>400</v>
      </c>
      <c r="B401" s="75">
        <v>2019</v>
      </c>
      <c r="C401" s="75" t="s">
        <v>445</v>
      </c>
      <c r="D401" s="75" t="s">
        <v>121</v>
      </c>
      <c r="E401" s="75">
        <v>8923</v>
      </c>
      <c r="F401" s="76">
        <v>647</v>
      </c>
      <c r="G401" s="75">
        <v>8402</v>
      </c>
      <c r="H401" s="75">
        <v>95</v>
      </c>
      <c r="I401" s="75">
        <v>0</v>
      </c>
      <c r="J401" s="75" t="s">
        <v>91</v>
      </c>
    </row>
    <row r="402" spans="1:10" ht="13.5" x14ac:dyDescent="0.35"/>
    <row r="403" spans="1:10" ht="13.5" x14ac:dyDescent="0.35"/>
    <row r="404" spans="1:10" ht="13.5" x14ac:dyDescent="0.35"/>
    <row r="405" spans="1:10" ht="13.5" x14ac:dyDescent="0.35"/>
    <row r="406" spans="1:10" ht="13.5" x14ac:dyDescent="0.35"/>
    <row r="407" spans="1:10" ht="13.5" x14ac:dyDescent="0.35"/>
    <row r="408" spans="1:10" ht="13.5" x14ac:dyDescent="0.35"/>
    <row r="409" spans="1:10" ht="13.5" x14ac:dyDescent="0.35"/>
    <row r="410" spans="1:10" ht="13.5" x14ac:dyDescent="0.35"/>
    <row r="411" spans="1:10" ht="13.5" x14ac:dyDescent="0.35"/>
    <row r="412" spans="1:10" ht="13.5" x14ac:dyDescent="0.35"/>
    <row r="413" spans="1:10" ht="13.5" x14ac:dyDescent="0.35"/>
    <row r="414" spans="1:10" ht="13.5" x14ac:dyDescent="0.35"/>
    <row r="415" spans="1:10" ht="13.5" x14ac:dyDescent="0.35"/>
    <row r="416" spans="1:10" ht="13.5" x14ac:dyDescent="0.35"/>
    <row r="417" ht="13.5" x14ac:dyDescent="0.35"/>
    <row r="418" ht="13.5" x14ac:dyDescent="0.35"/>
    <row r="419" ht="13.5" x14ac:dyDescent="0.35"/>
    <row r="420" ht="13.5" x14ac:dyDescent="0.35"/>
    <row r="421" ht="13.5" x14ac:dyDescent="0.35"/>
    <row r="422" ht="13.5" x14ac:dyDescent="0.35"/>
    <row r="423" ht="13.5" x14ac:dyDescent="0.35"/>
    <row r="424" ht="13.5" x14ac:dyDescent="0.35"/>
    <row r="425" ht="13.5" x14ac:dyDescent="0.35"/>
    <row r="426" ht="13.5" x14ac:dyDescent="0.35"/>
    <row r="427" ht="13.5" x14ac:dyDescent="0.35"/>
    <row r="428" ht="13.5" x14ac:dyDescent="0.35"/>
    <row r="429" ht="13.5" x14ac:dyDescent="0.35"/>
    <row r="430" ht="13.5" x14ac:dyDescent="0.35"/>
    <row r="431" ht="13.5" x14ac:dyDescent="0.35"/>
    <row r="432" ht="13.5" x14ac:dyDescent="0.35"/>
    <row r="433" ht="13.5" x14ac:dyDescent="0.35"/>
    <row r="434" ht="13.5" x14ac:dyDescent="0.35"/>
    <row r="435" ht="13.5" x14ac:dyDescent="0.35"/>
    <row r="436" ht="13.5" x14ac:dyDescent="0.35"/>
    <row r="437" ht="13.5" x14ac:dyDescent="0.35"/>
    <row r="438" ht="13.5" x14ac:dyDescent="0.35"/>
    <row r="439" ht="13.5" x14ac:dyDescent="0.35"/>
    <row r="440" ht="13.5" x14ac:dyDescent="0.35"/>
    <row r="441" ht="13.5" x14ac:dyDescent="0.35"/>
    <row r="442" ht="13.5" x14ac:dyDescent="0.35"/>
    <row r="443" ht="13.5" x14ac:dyDescent="0.35"/>
    <row r="444" ht="13.5" x14ac:dyDescent="0.35"/>
    <row r="445" ht="13.5" x14ac:dyDescent="0.35"/>
    <row r="446" ht="13.5" x14ac:dyDescent="0.35"/>
    <row r="447" ht="13.5" x14ac:dyDescent="0.35"/>
    <row r="448" ht="13.5" x14ac:dyDescent="0.35"/>
    <row r="449" ht="13.5" x14ac:dyDescent="0.35"/>
    <row r="450" ht="13.5" x14ac:dyDescent="0.35"/>
    <row r="451" ht="13.5" x14ac:dyDescent="0.35"/>
    <row r="452" ht="13.5" x14ac:dyDescent="0.35"/>
    <row r="453" ht="13.5" x14ac:dyDescent="0.35"/>
    <row r="454" ht="13.5" x14ac:dyDescent="0.35"/>
    <row r="455" ht="13.5" x14ac:dyDescent="0.35"/>
    <row r="456" ht="13.5" x14ac:dyDescent="0.35"/>
    <row r="457" ht="13.5" x14ac:dyDescent="0.35"/>
    <row r="458" ht="13.5" x14ac:dyDescent="0.35"/>
    <row r="459" ht="13.5" x14ac:dyDescent="0.35"/>
    <row r="460" ht="13.5" x14ac:dyDescent="0.35"/>
    <row r="461" ht="13.5" x14ac:dyDescent="0.35"/>
    <row r="462" ht="13.5" x14ac:dyDescent="0.35"/>
    <row r="463" ht="13.5" x14ac:dyDescent="0.35"/>
    <row r="464" ht="13.5" x14ac:dyDescent="0.35"/>
    <row r="465" ht="13.5" x14ac:dyDescent="0.35"/>
    <row r="466" ht="13.5" x14ac:dyDescent="0.35"/>
    <row r="467" ht="13.5" x14ac:dyDescent="0.35"/>
    <row r="468" ht="13.5" x14ac:dyDescent="0.35"/>
    <row r="469" ht="13.5" x14ac:dyDescent="0.35"/>
    <row r="470" ht="13.5" x14ac:dyDescent="0.35"/>
    <row r="471" ht="13.5" x14ac:dyDescent="0.35"/>
    <row r="472" ht="13.5" x14ac:dyDescent="0.35"/>
    <row r="473" ht="13.5" x14ac:dyDescent="0.35"/>
    <row r="474" ht="13.5" x14ac:dyDescent="0.35"/>
    <row r="475" ht="13.5" x14ac:dyDescent="0.35"/>
    <row r="476" ht="13.5" x14ac:dyDescent="0.35"/>
    <row r="477" ht="13.5" x14ac:dyDescent="0.35"/>
    <row r="478" ht="13.5" x14ac:dyDescent="0.35"/>
    <row r="479" ht="13.5" x14ac:dyDescent="0.35"/>
    <row r="480" ht="13.5" x14ac:dyDescent="0.35"/>
    <row r="481" ht="13.5" x14ac:dyDescent="0.35"/>
    <row r="482" ht="13.5" x14ac:dyDescent="0.35"/>
    <row r="483" ht="13.5" x14ac:dyDescent="0.35"/>
    <row r="484" ht="13.5" x14ac:dyDescent="0.35"/>
    <row r="485" ht="13.5" x14ac:dyDescent="0.35"/>
    <row r="486" ht="13.5" x14ac:dyDescent="0.35"/>
    <row r="487" ht="13.5" x14ac:dyDescent="0.35"/>
    <row r="488" ht="13.5" x14ac:dyDescent="0.35"/>
    <row r="489" ht="13.5" x14ac:dyDescent="0.35"/>
    <row r="490" ht="13.5" x14ac:dyDescent="0.35"/>
    <row r="491" ht="13.5" x14ac:dyDescent="0.35"/>
    <row r="492" ht="13.5" x14ac:dyDescent="0.35"/>
    <row r="493" ht="13.5" x14ac:dyDescent="0.35"/>
    <row r="494" ht="13.5" x14ac:dyDescent="0.35"/>
    <row r="495" ht="13.5" x14ac:dyDescent="0.35"/>
    <row r="496" ht="13.5" x14ac:dyDescent="0.35"/>
    <row r="497" ht="13.5" x14ac:dyDescent="0.35"/>
    <row r="498" ht="13.5" x14ac:dyDescent="0.35"/>
    <row r="499" ht="13.5" x14ac:dyDescent="0.35"/>
    <row r="500" ht="13.5" x14ac:dyDescent="0.35"/>
    <row r="501" ht="13.5" x14ac:dyDescent="0.35"/>
    <row r="502" ht="13.5" x14ac:dyDescent="0.35"/>
    <row r="503" ht="13.5" x14ac:dyDescent="0.35"/>
    <row r="504" ht="13.5" x14ac:dyDescent="0.35"/>
    <row r="505" ht="13.5" x14ac:dyDescent="0.35"/>
    <row r="506" ht="13.5" x14ac:dyDescent="0.35"/>
    <row r="507" ht="13.5" x14ac:dyDescent="0.35"/>
    <row r="508" ht="13.5" x14ac:dyDescent="0.35"/>
    <row r="509" ht="13.5" x14ac:dyDescent="0.35"/>
    <row r="510" ht="13.5" x14ac:dyDescent="0.35"/>
    <row r="511" ht="13.5" x14ac:dyDescent="0.35"/>
    <row r="512" ht="13.5" x14ac:dyDescent="0.35"/>
    <row r="513" ht="13.5" x14ac:dyDescent="0.35"/>
    <row r="514" ht="13.5" x14ac:dyDescent="0.35"/>
    <row r="515" ht="13.5" x14ac:dyDescent="0.35"/>
    <row r="516" ht="13.5" x14ac:dyDescent="0.35"/>
    <row r="517" ht="13.5" x14ac:dyDescent="0.35"/>
    <row r="518" ht="13.5" x14ac:dyDescent="0.35"/>
    <row r="519" ht="13.5" x14ac:dyDescent="0.35"/>
    <row r="520" ht="13.5" x14ac:dyDescent="0.35"/>
    <row r="521" ht="13.5" x14ac:dyDescent="0.35"/>
    <row r="522" ht="13.5" x14ac:dyDescent="0.35"/>
    <row r="523" ht="13.5" x14ac:dyDescent="0.35"/>
    <row r="524" ht="13.5" x14ac:dyDescent="0.35"/>
    <row r="525" ht="13.5" x14ac:dyDescent="0.35"/>
    <row r="526" ht="13.5" x14ac:dyDescent="0.35"/>
    <row r="527" ht="13.5" x14ac:dyDescent="0.35"/>
    <row r="528" ht="13.5" x14ac:dyDescent="0.35"/>
    <row r="529" ht="13.5" x14ac:dyDescent="0.35"/>
    <row r="530" ht="13.5" x14ac:dyDescent="0.35"/>
    <row r="531" ht="13.5" x14ac:dyDescent="0.35"/>
    <row r="532" ht="13.5" x14ac:dyDescent="0.35"/>
    <row r="533" ht="13.5" x14ac:dyDescent="0.35"/>
    <row r="534" ht="13.5" x14ac:dyDescent="0.35"/>
    <row r="535" ht="13.5" x14ac:dyDescent="0.35"/>
    <row r="536" ht="13.5" x14ac:dyDescent="0.35"/>
    <row r="537" ht="13.5" x14ac:dyDescent="0.35"/>
    <row r="538" ht="13.5" x14ac:dyDescent="0.35"/>
    <row r="539" ht="13.5" x14ac:dyDescent="0.35"/>
    <row r="540" ht="13.5" x14ac:dyDescent="0.35"/>
    <row r="541" ht="13.5" x14ac:dyDescent="0.35"/>
    <row r="542" ht="13.5" x14ac:dyDescent="0.35"/>
    <row r="543" ht="13.5" x14ac:dyDescent="0.35"/>
    <row r="544" ht="13.5" x14ac:dyDescent="0.35"/>
    <row r="545" ht="13.5" x14ac:dyDescent="0.35"/>
    <row r="546" ht="13.5" x14ac:dyDescent="0.35"/>
    <row r="547" ht="13.5" x14ac:dyDescent="0.35"/>
    <row r="548" ht="13.5" x14ac:dyDescent="0.35"/>
    <row r="549" ht="13.5" x14ac:dyDescent="0.35"/>
    <row r="550" ht="13.5" x14ac:dyDescent="0.35"/>
    <row r="551" ht="13.5" x14ac:dyDescent="0.35"/>
    <row r="552" ht="13.5" x14ac:dyDescent="0.35"/>
    <row r="553" ht="13.5" x14ac:dyDescent="0.35"/>
    <row r="554" ht="13.5" x14ac:dyDescent="0.35"/>
    <row r="555" ht="13.5" x14ac:dyDescent="0.35"/>
    <row r="556" ht="13.5" x14ac:dyDescent="0.35"/>
    <row r="557" ht="13.5" x14ac:dyDescent="0.35"/>
    <row r="558" ht="13.5" x14ac:dyDescent="0.35"/>
    <row r="559" ht="13.5" x14ac:dyDescent="0.35"/>
    <row r="560" ht="13.5" x14ac:dyDescent="0.35"/>
    <row r="561" ht="13.5" x14ac:dyDescent="0.35"/>
    <row r="562" ht="13.5" x14ac:dyDescent="0.35"/>
    <row r="563" ht="13.5" x14ac:dyDescent="0.35"/>
    <row r="564" ht="13.5" x14ac:dyDescent="0.35"/>
    <row r="565" ht="13.5" x14ac:dyDescent="0.35"/>
    <row r="566" ht="13.5" x14ac:dyDescent="0.35"/>
    <row r="567" ht="13.5" x14ac:dyDescent="0.35"/>
    <row r="568" ht="13.5" x14ac:dyDescent="0.35"/>
    <row r="569" ht="13.5" x14ac:dyDescent="0.35"/>
    <row r="570" ht="13.5" x14ac:dyDescent="0.35"/>
    <row r="571" ht="13.5" x14ac:dyDescent="0.35"/>
    <row r="572" ht="13.5" x14ac:dyDescent="0.35"/>
    <row r="573" ht="13.5" x14ac:dyDescent="0.35"/>
    <row r="574" ht="13.5" x14ac:dyDescent="0.35"/>
    <row r="575" ht="13.5" x14ac:dyDescent="0.35"/>
    <row r="576" ht="13.5" x14ac:dyDescent="0.35"/>
    <row r="577" ht="13.5" x14ac:dyDescent="0.35"/>
    <row r="578" ht="13.5" x14ac:dyDescent="0.35"/>
    <row r="579" ht="13.5" x14ac:dyDescent="0.35"/>
    <row r="580" ht="13.5" x14ac:dyDescent="0.35"/>
    <row r="581" ht="13.5" x14ac:dyDescent="0.35"/>
    <row r="582" ht="13.5" x14ac:dyDescent="0.35"/>
    <row r="583" ht="13.5" x14ac:dyDescent="0.35"/>
    <row r="584" ht="13.5" x14ac:dyDescent="0.35"/>
    <row r="585" ht="13.5" x14ac:dyDescent="0.35"/>
    <row r="586" ht="13.5" x14ac:dyDescent="0.35"/>
    <row r="587" ht="13.5" x14ac:dyDescent="0.35"/>
    <row r="588" ht="13.5" x14ac:dyDescent="0.35"/>
    <row r="589" ht="13.5" x14ac:dyDescent="0.35"/>
    <row r="590" ht="13.5" x14ac:dyDescent="0.35"/>
    <row r="591" ht="13.5" x14ac:dyDescent="0.35"/>
    <row r="592" ht="13.5" x14ac:dyDescent="0.35"/>
    <row r="593" ht="13.5" x14ac:dyDescent="0.35"/>
    <row r="594" ht="13.5" x14ac:dyDescent="0.35"/>
    <row r="595" ht="13.5" x14ac:dyDescent="0.35"/>
    <row r="596" ht="13.5" x14ac:dyDescent="0.35"/>
    <row r="597" ht="13.5" x14ac:dyDescent="0.35"/>
    <row r="598" ht="13.5" x14ac:dyDescent="0.35"/>
    <row r="599" ht="13.5" x14ac:dyDescent="0.35"/>
    <row r="600" ht="13.5" x14ac:dyDescent="0.35"/>
    <row r="601" ht="13.5" x14ac:dyDescent="0.35"/>
    <row r="602" ht="13.5" x14ac:dyDescent="0.35"/>
    <row r="603" ht="13.5" x14ac:dyDescent="0.35"/>
    <row r="604" ht="13.5" x14ac:dyDescent="0.35"/>
    <row r="605" ht="13.5" x14ac:dyDescent="0.35"/>
    <row r="606" ht="13.5" x14ac:dyDescent="0.35"/>
    <row r="607" ht="13.5" x14ac:dyDescent="0.35"/>
    <row r="608" ht="13.5" x14ac:dyDescent="0.35"/>
    <row r="609" ht="13.5" x14ac:dyDescent="0.35"/>
    <row r="610" ht="13.5" x14ac:dyDescent="0.35"/>
    <row r="611" ht="13.5" x14ac:dyDescent="0.35"/>
    <row r="612" ht="13.5" x14ac:dyDescent="0.35"/>
    <row r="613" ht="13.5" x14ac:dyDescent="0.35"/>
    <row r="614" ht="13.5" x14ac:dyDescent="0.35"/>
    <row r="615" ht="13.5" x14ac:dyDescent="0.35"/>
    <row r="616" ht="13.5" x14ac:dyDescent="0.35"/>
    <row r="617" ht="13.5" x14ac:dyDescent="0.35"/>
    <row r="618" ht="13.5" x14ac:dyDescent="0.35"/>
    <row r="619" ht="13.5" x14ac:dyDescent="0.35"/>
    <row r="620" ht="13.5" x14ac:dyDescent="0.35"/>
    <row r="621" ht="13.5" x14ac:dyDescent="0.35"/>
    <row r="622" ht="13.5" x14ac:dyDescent="0.35"/>
    <row r="623" ht="13.5" x14ac:dyDescent="0.35"/>
    <row r="624" ht="13.5" x14ac:dyDescent="0.35"/>
    <row r="625" ht="13.5" x14ac:dyDescent="0.35"/>
    <row r="626" ht="13.5" x14ac:dyDescent="0.35"/>
    <row r="627" ht="13.5" x14ac:dyDescent="0.35"/>
    <row r="628" ht="13.5" x14ac:dyDescent="0.35"/>
    <row r="629" ht="13.5" x14ac:dyDescent="0.35"/>
    <row r="630" ht="13.5" x14ac:dyDescent="0.35"/>
    <row r="631" ht="13.5" x14ac:dyDescent="0.35"/>
    <row r="632" ht="13.5" x14ac:dyDescent="0.35"/>
    <row r="633" ht="13.5" x14ac:dyDescent="0.35"/>
    <row r="634" ht="13.5" x14ac:dyDescent="0.35"/>
    <row r="635" ht="13.5" x14ac:dyDescent="0.35"/>
    <row r="636" ht="13.5" x14ac:dyDescent="0.35"/>
    <row r="637" ht="13.5" x14ac:dyDescent="0.35"/>
    <row r="638" ht="13.5" x14ac:dyDescent="0.35"/>
    <row r="639" ht="13.5" x14ac:dyDescent="0.35"/>
    <row r="640" ht="13.5" x14ac:dyDescent="0.35"/>
    <row r="641" ht="13.5" x14ac:dyDescent="0.35"/>
    <row r="642" ht="13.5" x14ac:dyDescent="0.35"/>
    <row r="643" ht="13.5" x14ac:dyDescent="0.35"/>
    <row r="644" ht="13.5" x14ac:dyDescent="0.35"/>
    <row r="645" ht="13.5" x14ac:dyDescent="0.35"/>
    <row r="646" ht="13.5" x14ac:dyDescent="0.35"/>
    <row r="647" ht="13.5" x14ac:dyDescent="0.35"/>
    <row r="648" ht="13.5" x14ac:dyDescent="0.35"/>
    <row r="649" ht="13.5" x14ac:dyDescent="0.35"/>
    <row r="650" ht="13.5" x14ac:dyDescent="0.35"/>
    <row r="651" ht="13.5" x14ac:dyDescent="0.35"/>
    <row r="652" ht="13.5" x14ac:dyDescent="0.35"/>
    <row r="653" ht="13.5" x14ac:dyDescent="0.35"/>
    <row r="654" ht="13.5" x14ac:dyDescent="0.35"/>
    <row r="655" ht="13.5" x14ac:dyDescent="0.35"/>
    <row r="656" ht="13.5" x14ac:dyDescent="0.35"/>
    <row r="657" ht="13.5" x14ac:dyDescent="0.35"/>
    <row r="658" ht="13.5" x14ac:dyDescent="0.35"/>
    <row r="659" ht="13.5" x14ac:dyDescent="0.35"/>
    <row r="660" ht="13.5" x14ac:dyDescent="0.35"/>
    <row r="661" ht="13.5" x14ac:dyDescent="0.35"/>
    <row r="662" ht="13.5" x14ac:dyDescent="0.35"/>
    <row r="663" ht="13.5" x14ac:dyDescent="0.35"/>
    <row r="664" ht="13.5" x14ac:dyDescent="0.35"/>
    <row r="665" ht="13.5" x14ac:dyDescent="0.35"/>
    <row r="666" ht="13.5" x14ac:dyDescent="0.35"/>
    <row r="667" ht="13.5" x14ac:dyDescent="0.35"/>
    <row r="668" ht="13.5" x14ac:dyDescent="0.35"/>
    <row r="669" ht="13.5" x14ac:dyDescent="0.35"/>
    <row r="670" ht="13.5" x14ac:dyDescent="0.35"/>
    <row r="671" ht="13.5" x14ac:dyDescent="0.35"/>
    <row r="672" ht="13.5" x14ac:dyDescent="0.35"/>
    <row r="673" ht="13.5" x14ac:dyDescent="0.35"/>
    <row r="674" ht="13.5" x14ac:dyDescent="0.35"/>
    <row r="675" ht="13.5" x14ac:dyDescent="0.35"/>
    <row r="676" ht="13.5" x14ac:dyDescent="0.35"/>
    <row r="677" ht="13.5" x14ac:dyDescent="0.35"/>
    <row r="678" ht="13.5" x14ac:dyDescent="0.35"/>
    <row r="679" ht="13.5" x14ac:dyDescent="0.35"/>
    <row r="680" ht="13.5" x14ac:dyDescent="0.35"/>
    <row r="681" ht="13.5" x14ac:dyDescent="0.35"/>
    <row r="682" ht="13.5" x14ac:dyDescent="0.35"/>
    <row r="683" ht="13.5" x14ac:dyDescent="0.35"/>
    <row r="684" ht="13.5" x14ac:dyDescent="0.35"/>
    <row r="685" ht="13.5" x14ac:dyDescent="0.35"/>
    <row r="686" ht="13.5" x14ac:dyDescent="0.35"/>
    <row r="687" ht="13.5" x14ac:dyDescent="0.35"/>
    <row r="688" ht="13.5" x14ac:dyDescent="0.35"/>
    <row r="689" ht="13.5" x14ac:dyDescent="0.35"/>
    <row r="690" ht="13.5" x14ac:dyDescent="0.35"/>
    <row r="691" ht="13.5" x14ac:dyDescent="0.35"/>
    <row r="692" ht="13.5" x14ac:dyDescent="0.35"/>
    <row r="693" ht="13.5" x14ac:dyDescent="0.35"/>
    <row r="694" ht="13.5" x14ac:dyDescent="0.35"/>
    <row r="695" ht="13.5" x14ac:dyDescent="0.35"/>
    <row r="696" ht="13.5" x14ac:dyDescent="0.35"/>
    <row r="697" ht="13.5" x14ac:dyDescent="0.35"/>
    <row r="698" ht="13.5" x14ac:dyDescent="0.35"/>
    <row r="699" ht="13.5" x14ac:dyDescent="0.35"/>
    <row r="700" ht="13.5" x14ac:dyDescent="0.35"/>
    <row r="701" ht="13.5" x14ac:dyDescent="0.35"/>
    <row r="702" ht="13.5" x14ac:dyDescent="0.35"/>
    <row r="703" ht="13.5" x14ac:dyDescent="0.35"/>
    <row r="704" ht="13.5" x14ac:dyDescent="0.35"/>
    <row r="705" ht="13.5" x14ac:dyDescent="0.35"/>
    <row r="706" ht="13.5" x14ac:dyDescent="0.35"/>
    <row r="707" ht="13.5" x14ac:dyDescent="0.35"/>
    <row r="708" ht="13.5" x14ac:dyDescent="0.35"/>
    <row r="709" ht="13.5" x14ac:dyDescent="0.35"/>
    <row r="710" ht="13.5" x14ac:dyDescent="0.35"/>
    <row r="711" ht="13.5" x14ac:dyDescent="0.35"/>
    <row r="712" ht="13.5" x14ac:dyDescent="0.35"/>
    <row r="713" ht="13.5" x14ac:dyDescent="0.35"/>
    <row r="714" ht="13.5" x14ac:dyDescent="0.35"/>
    <row r="715" ht="13.5" x14ac:dyDescent="0.35"/>
    <row r="716" ht="13.5" x14ac:dyDescent="0.35"/>
    <row r="717" ht="13.5" x14ac:dyDescent="0.35"/>
    <row r="718" ht="13.5" x14ac:dyDescent="0.35"/>
    <row r="719" ht="13.5" x14ac:dyDescent="0.35"/>
    <row r="720" ht="13.5" x14ac:dyDescent="0.35"/>
    <row r="721" ht="13.5" x14ac:dyDescent="0.35"/>
    <row r="722" ht="13.5" x14ac:dyDescent="0.35"/>
    <row r="723" ht="13.5" x14ac:dyDescent="0.35"/>
    <row r="724" ht="13.5" x14ac:dyDescent="0.35"/>
    <row r="725" ht="13.5" x14ac:dyDescent="0.35"/>
    <row r="726" ht="13.5" x14ac:dyDescent="0.35"/>
    <row r="727" ht="13.5" x14ac:dyDescent="0.35"/>
    <row r="728" ht="13.5" x14ac:dyDescent="0.35"/>
    <row r="729" ht="13.5" x14ac:dyDescent="0.35"/>
    <row r="730" ht="13.5" x14ac:dyDescent="0.35"/>
    <row r="731" ht="13.5" x14ac:dyDescent="0.35"/>
    <row r="732" ht="13.5" x14ac:dyDescent="0.35"/>
    <row r="733" ht="13.5" x14ac:dyDescent="0.35"/>
    <row r="734" ht="13.5" x14ac:dyDescent="0.35"/>
    <row r="735" ht="13.5" x14ac:dyDescent="0.35"/>
    <row r="736" ht="13.5" x14ac:dyDescent="0.35"/>
    <row r="737" ht="13.5" x14ac:dyDescent="0.35"/>
    <row r="738" ht="13.5" x14ac:dyDescent="0.35"/>
    <row r="739" ht="13.5" x14ac:dyDescent="0.35"/>
    <row r="740" ht="13.5" x14ac:dyDescent="0.35"/>
    <row r="741" ht="13.5" x14ac:dyDescent="0.35"/>
    <row r="742" ht="13.5" x14ac:dyDescent="0.35"/>
    <row r="743" ht="13.5" x14ac:dyDescent="0.35"/>
    <row r="744" ht="13.5" x14ac:dyDescent="0.35"/>
    <row r="745" ht="13.5" x14ac:dyDescent="0.35"/>
    <row r="746" ht="13.5" x14ac:dyDescent="0.35"/>
    <row r="747" ht="13.5" x14ac:dyDescent="0.35"/>
    <row r="748" ht="13.5" x14ac:dyDescent="0.35"/>
    <row r="749" ht="13.5" x14ac:dyDescent="0.35"/>
    <row r="750" ht="13.5" x14ac:dyDescent="0.35"/>
    <row r="751" ht="13.5" x14ac:dyDescent="0.35"/>
    <row r="752" ht="13.5" x14ac:dyDescent="0.35"/>
    <row r="753" ht="13.5" x14ac:dyDescent="0.35"/>
    <row r="754" ht="13.5" x14ac:dyDescent="0.35"/>
    <row r="755" ht="13.5" x14ac:dyDescent="0.35"/>
    <row r="756" ht="13.5" x14ac:dyDescent="0.35"/>
    <row r="757" ht="13.5" x14ac:dyDescent="0.35"/>
    <row r="758" ht="13.5" x14ac:dyDescent="0.35"/>
    <row r="759" ht="13.5" x14ac:dyDescent="0.35"/>
    <row r="760" ht="13.5" x14ac:dyDescent="0.35"/>
    <row r="761" ht="13.5" x14ac:dyDescent="0.35"/>
    <row r="762" ht="13.5" x14ac:dyDescent="0.35"/>
    <row r="763" ht="13.5" x14ac:dyDescent="0.35"/>
    <row r="764" ht="13.5" x14ac:dyDescent="0.35"/>
    <row r="765" ht="13.5" x14ac:dyDescent="0.35"/>
    <row r="766" ht="13.5" x14ac:dyDescent="0.35"/>
    <row r="767" ht="13.5" x14ac:dyDescent="0.35"/>
    <row r="768" ht="13.5" x14ac:dyDescent="0.35"/>
    <row r="769" ht="13.5" x14ac:dyDescent="0.35"/>
    <row r="770" ht="13.5" x14ac:dyDescent="0.35"/>
    <row r="771" ht="13.5" x14ac:dyDescent="0.35"/>
    <row r="772" ht="13.5" x14ac:dyDescent="0.35"/>
    <row r="773" ht="13.5" x14ac:dyDescent="0.35"/>
    <row r="774" ht="13.5" x14ac:dyDescent="0.35"/>
    <row r="775" ht="13.5" x14ac:dyDescent="0.35"/>
    <row r="776" ht="13.5" x14ac:dyDescent="0.35"/>
    <row r="777" ht="13.5" x14ac:dyDescent="0.35"/>
    <row r="778" ht="13.5" x14ac:dyDescent="0.35"/>
    <row r="779" ht="13.5" x14ac:dyDescent="0.35"/>
    <row r="780" ht="13.5" x14ac:dyDescent="0.35"/>
    <row r="781" ht="13.5" x14ac:dyDescent="0.35"/>
    <row r="782" ht="13.5" x14ac:dyDescent="0.35"/>
    <row r="783" ht="13.5" x14ac:dyDescent="0.35"/>
    <row r="784" ht="13.5" x14ac:dyDescent="0.35"/>
    <row r="785" ht="13.5" x14ac:dyDescent="0.35"/>
    <row r="786" ht="13.5" x14ac:dyDescent="0.35"/>
    <row r="787" ht="13.5" x14ac:dyDescent="0.35"/>
    <row r="788" ht="13.5" x14ac:dyDescent="0.35"/>
    <row r="789" ht="13.5" x14ac:dyDescent="0.35"/>
    <row r="790" ht="13.5" x14ac:dyDescent="0.35"/>
    <row r="791" ht="13.5" x14ac:dyDescent="0.35"/>
    <row r="792" ht="13.5" x14ac:dyDescent="0.35"/>
    <row r="793" ht="13.5" x14ac:dyDescent="0.35"/>
    <row r="794" ht="13.5" x14ac:dyDescent="0.35"/>
    <row r="795" ht="13.5" x14ac:dyDescent="0.35"/>
    <row r="796" ht="13.5" x14ac:dyDescent="0.35"/>
    <row r="797" ht="13.5" x14ac:dyDescent="0.35"/>
    <row r="798" ht="13.5" x14ac:dyDescent="0.35"/>
    <row r="799" ht="13.5" x14ac:dyDescent="0.35"/>
    <row r="800" ht="13.5" x14ac:dyDescent="0.35"/>
    <row r="801" ht="13.5" x14ac:dyDescent="0.35"/>
    <row r="802" ht="13.5" x14ac:dyDescent="0.35"/>
    <row r="803" ht="13.5" x14ac:dyDescent="0.35"/>
    <row r="804" ht="13.5" x14ac:dyDescent="0.35"/>
    <row r="805" ht="13.5" x14ac:dyDescent="0.35"/>
    <row r="806" ht="13.5" x14ac:dyDescent="0.35"/>
    <row r="807" ht="13.5" x14ac:dyDescent="0.35"/>
    <row r="808" ht="13.5" x14ac:dyDescent="0.35"/>
    <row r="809" ht="13.5" x14ac:dyDescent="0.35"/>
    <row r="810" ht="13.5" x14ac:dyDescent="0.35"/>
    <row r="811" ht="13.5" x14ac:dyDescent="0.35"/>
    <row r="812" ht="13.5" x14ac:dyDescent="0.35"/>
    <row r="813" ht="13.5" x14ac:dyDescent="0.35"/>
    <row r="814" ht="13.5" x14ac:dyDescent="0.35"/>
    <row r="815" ht="13.5" x14ac:dyDescent="0.35"/>
    <row r="816" ht="13.5" x14ac:dyDescent="0.35"/>
    <row r="817" ht="13.5" x14ac:dyDescent="0.35"/>
    <row r="818" ht="13.5" x14ac:dyDescent="0.35"/>
    <row r="819" ht="13.5" x14ac:dyDescent="0.35"/>
    <row r="820" ht="13.5" x14ac:dyDescent="0.35"/>
    <row r="821" ht="13.5" x14ac:dyDescent="0.35"/>
    <row r="822" ht="13.5" x14ac:dyDescent="0.35"/>
    <row r="823" ht="13.5" x14ac:dyDescent="0.35"/>
    <row r="824" ht="13.5" x14ac:dyDescent="0.35"/>
    <row r="825" ht="13.5" x14ac:dyDescent="0.35"/>
    <row r="826" ht="13.5" x14ac:dyDescent="0.35"/>
    <row r="827" ht="13.5" x14ac:dyDescent="0.35"/>
    <row r="828" ht="13.5" x14ac:dyDescent="0.35"/>
    <row r="829" ht="13.5" x14ac:dyDescent="0.35"/>
    <row r="830" ht="13.5" x14ac:dyDescent="0.35"/>
    <row r="831" ht="13.5" x14ac:dyDescent="0.35"/>
    <row r="832" ht="13.5" x14ac:dyDescent="0.35"/>
    <row r="833" ht="13.5" x14ac:dyDescent="0.35"/>
    <row r="834" ht="13.5" x14ac:dyDescent="0.35"/>
    <row r="835" ht="13.5" x14ac:dyDescent="0.35"/>
    <row r="836" ht="13.5" x14ac:dyDescent="0.35"/>
    <row r="837" ht="13.5" x14ac:dyDescent="0.35"/>
    <row r="838" ht="13.5" x14ac:dyDescent="0.35"/>
    <row r="839" ht="13.5" x14ac:dyDescent="0.35"/>
    <row r="840" ht="13.5" x14ac:dyDescent="0.35"/>
    <row r="841" ht="13.5" x14ac:dyDescent="0.35"/>
    <row r="842" ht="13.5" x14ac:dyDescent="0.35"/>
    <row r="843" ht="13.5" x14ac:dyDescent="0.35"/>
    <row r="844" ht="13.5" x14ac:dyDescent="0.35"/>
    <row r="845" ht="13.5" x14ac:dyDescent="0.35"/>
    <row r="846" ht="13.5" x14ac:dyDescent="0.35"/>
    <row r="847" ht="13.5" x14ac:dyDescent="0.35"/>
    <row r="848" ht="13.5" x14ac:dyDescent="0.35"/>
    <row r="849" ht="13.5" x14ac:dyDescent="0.35"/>
    <row r="850" ht="13.5" x14ac:dyDescent="0.35"/>
    <row r="851" ht="13.5" x14ac:dyDescent="0.35"/>
    <row r="852" ht="13.5" x14ac:dyDescent="0.35"/>
    <row r="853" ht="13.5" x14ac:dyDescent="0.35"/>
    <row r="854" ht="13.5" x14ac:dyDescent="0.35"/>
    <row r="855" ht="13.5" x14ac:dyDescent="0.35"/>
    <row r="856" ht="13.5" x14ac:dyDescent="0.35"/>
    <row r="857" ht="13.5" x14ac:dyDescent="0.35"/>
    <row r="858" ht="13.5" x14ac:dyDescent="0.35"/>
    <row r="859" ht="13.5" x14ac:dyDescent="0.35"/>
    <row r="860" ht="13.5" x14ac:dyDescent="0.35"/>
    <row r="861" ht="13.5" x14ac:dyDescent="0.35"/>
    <row r="862" ht="13.5" x14ac:dyDescent="0.35"/>
    <row r="863" ht="13.5" x14ac:dyDescent="0.35"/>
    <row r="864" ht="13.5" x14ac:dyDescent="0.35"/>
    <row r="865" ht="13.5" x14ac:dyDescent="0.35"/>
    <row r="866" ht="13.5" x14ac:dyDescent="0.35"/>
    <row r="867" ht="13.5" x14ac:dyDescent="0.35"/>
    <row r="868" ht="13.5" x14ac:dyDescent="0.35"/>
    <row r="869" ht="13.5" x14ac:dyDescent="0.35"/>
    <row r="870" ht="13.5" x14ac:dyDescent="0.35"/>
    <row r="871" ht="13.5" x14ac:dyDescent="0.35"/>
    <row r="872" ht="13.5" x14ac:dyDescent="0.35"/>
    <row r="873" ht="13.5" x14ac:dyDescent="0.35"/>
    <row r="874" ht="13.5" x14ac:dyDescent="0.35"/>
    <row r="875" ht="13.5" x14ac:dyDescent="0.35"/>
    <row r="876" ht="13.5" x14ac:dyDescent="0.35"/>
    <row r="877" ht="13.5" x14ac:dyDescent="0.35"/>
    <row r="878" ht="13.5" x14ac:dyDescent="0.35"/>
    <row r="879" ht="13.5" x14ac:dyDescent="0.35"/>
    <row r="880" ht="13.5" x14ac:dyDescent="0.35"/>
    <row r="881" ht="13.5" x14ac:dyDescent="0.35"/>
    <row r="882" ht="13.5" x14ac:dyDescent="0.35"/>
    <row r="883" ht="13.5" x14ac:dyDescent="0.35"/>
    <row r="884" ht="13.5" x14ac:dyDescent="0.35"/>
    <row r="885" ht="13.5" x14ac:dyDescent="0.35"/>
    <row r="886" ht="13.5" x14ac:dyDescent="0.35"/>
    <row r="887" ht="13.5" x14ac:dyDescent="0.35"/>
    <row r="888" ht="13.5" x14ac:dyDescent="0.35"/>
    <row r="889" ht="13.5" x14ac:dyDescent="0.35"/>
    <row r="890" ht="13.5" x14ac:dyDescent="0.35"/>
    <row r="891" ht="13.5" x14ac:dyDescent="0.35"/>
    <row r="892" ht="13.5" x14ac:dyDescent="0.35"/>
    <row r="893" ht="13.5" x14ac:dyDescent="0.35"/>
    <row r="894" ht="13.5" x14ac:dyDescent="0.35"/>
    <row r="895" ht="13.5" x14ac:dyDescent="0.35"/>
    <row r="896" ht="13.5" x14ac:dyDescent="0.35"/>
    <row r="897" ht="13.5" x14ac:dyDescent="0.35"/>
    <row r="898" ht="13.5" x14ac:dyDescent="0.35"/>
    <row r="899" ht="13.5" x14ac:dyDescent="0.35"/>
    <row r="900" ht="13.5" x14ac:dyDescent="0.3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25" defaultRowHeight="15" customHeight="1" x14ac:dyDescent="0.35"/>
  <sheetData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Z1000"/>
  <sheetViews>
    <sheetView zoomScale="66" zoomScaleNormal="66" workbookViewId="0">
      <selection activeCell="D13" sqref="D13"/>
    </sheetView>
  </sheetViews>
  <sheetFormatPr defaultColWidth="12.625" defaultRowHeight="15" customHeight="1" x14ac:dyDescent="0.35"/>
  <cols>
    <col min="1" max="1" width="9.375" customWidth="1"/>
    <col min="2" max="2" width="26.875" customWidth="1"/>
    <col min="3" max="3" width="50.125" customWidth="1"/>
    <col min="4" max="4" width="45.875" customWidth="1"/>
    <col min="5" max="26" width="9.375" customWidth="1"/>
  </cols>
  <sheetData>
    <row r="1" spans="1:26" ht="57.75" customHeight="1" x14ac:dyDescent="0.55000000000000004">
      <c r="A1" s="114" t="s">
        <v>69</v>
      </c>
      <c r="B1" s="115"/>
      <c r="C1" s="115"/>
      <c r="D1" s="115"/>
      <c r="E1" s="11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x14ac:dyDescent="0.45">
      <c r="A2" s="1"/>
      <c r="B2" s="116" t="s">
        <v>10</v>
      </c>
      <c r="C2" s="117"/>
      <c r="D2" s="11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65">
      <c r="A3" s="5"/>
      <c r="B3" s="93" t="s">
        <v>11</v>
      </c>
      <c r="C3" s="93" t="s">
        <v>12</v>
      </c>
      <c r="D3" s="93" t="s">
        <v>13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79.5" customHeight="1" x14ac:dyDescent="0.6">
      <c r="A4" s="1"/>
      <c r="B4" s="92" t="s">
        <v>65</v>
      </c>
      <c r="C4" s="6"/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9.5" customHeight="1" x14ac:dyDescent="0.6">
      <c r="A5" s="1"/>
      <c r="B5" s="92" t="s">
        <v>66</v>
      </c>
      <c r="C5" s="6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79.5" customHeight="1" x14ac:dyDescent="0.6">
      <c r="A6" s="1"/>
      <c r="B6" s="92" t="s">
        <v>67</v>
      </c>
      <c r="C6" s="6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9.5" customHeight="1" x14ac:dyDescent="0.6">
      <c r="A7" s="1"/>
      <c r="B7" s="92" t="s">
        <v>68</v>
      </c>
      <c r="C7" s="6" t="s">
        <v>495</v>
      </c>
      <c r="D7" s="6" t="s">
        <v>496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9.5" customHeight="1" x14ac:dyDescent="0.6">
      <c r="A8" s="1"/>
      <c r="B8" s="92" t="s">
        <v>44</v>
      </c>
      <c r="C8" s="6"/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E1"/>
    <mergeCell ref="B2:D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2425-E10F-430B-A8B0-34B196399A60}">
  <dimension ref="A3:G8"/>
  <sheetViews>
    <sheetView workbookViewId="0">
      <selection activeCell="A3" sqref="A3:G8"/>
    </sheetView>
  </sheetViews>
  <sheetFormatPr defaultRowHeight="13.5" x14ac:dyDescent="0.35"/>
  <cols>
    <col min="1" max="1" width="15.9375" bestFit="1" customWidth="1"/>
    <col min="2" max="2" width="15.3125" bestFit="1" customWidth="1"/>
    <col min="3" max="3" width="6.3125" bestFit="1" customWidth="1"/>
    <col min="4" max="4" width="6.1875" bestFit="1" customWidth="1"/>
    <col min="5" max="5" width="8.6875" bestFit="1" customWidth="1"/>
    <col min="6" max="6" width="7.3125" bestFit="1" customWidth="1"/>
    <col min="7" max="7" width="10.375" bestFit="1" customWidth="1"/>
  </cols>
  <sheetData>
    <row r="3" spans="1:7" x14ac:dyDescent="0.35">
      <c r="A3" s="98" t="s">
        <v>472</v>
      </c>
      <c r="B3" s="98" t="s">
        <v>471</v>
      </c>
      <c r="C3" s="96"/>
      <c r="D3" s="96"/>
      <c r="E3" s="96"/>
      <c r="F3" s="96"/>
      <c r="G3" s="97"/>
    </row>
    <row r="4" spans="1:7" x14ac:dyDescent="0.35">
      <c r="A4" s="98" t="s">
        <v>469</v>
      </c>
      <c r="B4" s="95" t="s">
        <v>105</v>
      </c>
      <c r="C4" s="99" t="s">
        <v>84</v>
      </c>
      <c r="D4" s="99" t="s">
        <v>91</v>
      </c>
      <c r="E4" s="99" t="s">
        <v>129</v>
      </c>
      <c r="F4" s="99" t="s">
        <v>108</v>
      </c>
      <c r="G4" s="100" t="s">
        <v>470</v>
      </c>
    </row>
    <row r="5" spans="1:7" x14ac:dyDescent="0.35">
      <c r="A5" s="101" t="s">
        <v>24</v>
      </c>
      <c r="B5" s="95">
        <v>1</v>
      </c>
      <c r="C5" s="99">
        <v>25</v>
      </c>
      <c r="D5" s="99">
        <v>10</v>
      </c>
      <c r="E5" s="99">
        <v>5</v>
      </c>
      <c r="F5" s="99">
        <v>1</v>
      </c>
      <c r="G5" s="100">
        <v>42</v>
      </c>
    </row>
    <row r="6" spans="1:7" x14ac:dyDescent="0.35">
      <c r="A6" s="102" t="s">
        <v>27</v>
      </c>
      <c r="B6" s="104">
        <v>9</v>
      </c>
      <c r="C6" s="105">
        <v>76</v>
      </c>
      <c r="D6" s="105">
        <v>32</v>
      </c>
      <c r="E6" s="105">
        <v>8</v>
      </c>
      <c r="F6" s="105">
        <v>20</v>
      </c>
      <c r="G6" s="106">
        <v>145</v>
      </c>
    </row>
    <row r="7" spans="1:7" x14ac:dyDescent="0.35">
      <c r="A7" s="102" t="s">
        <v>28</v>
      </c>
      <c r="B7" s="104">
        <v>8</v>
      </c>
      <c r="C7" s="105">
        <v>128</v>
      </c>
      <c r="D7" s="105">
        <v>40</v>
      </c>
      <c r="E7" s="105">
        <v>6</v>
      </c>
      <c r="F7" s="105">
        <v>31</v>
      </c>
      <c r="G7" s="106">
        <v>213</v>
      </c>
    </row>
    <row r="8" spans="1:7" x14ac:dyDescent="0.35">
      <c r="A8" s="103" t="s">
        <v>470</v>
      </c>
      <c r="B8" s="107">
        <v>18</v>
      </c>
      <c r="C8" s="108">
        <v>229</v>
      </c>
      <c r="D8" s="108">
        <v>82</v>
      </c>
      <c r="E8" s="108">
        <v>19</v>
      </c>
      <c r="F8" s="108">
        <v>52</v>
      </c>
      <c r="G8" s="109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F5496"/>
  </sheetPr>
  <dimension ref="A1:Y898"/>
  <sheetViews>
    <sheetView tabSelected="1" topLeftCell="B53" zoomScale="70" zoomScaleNormal="70" workbookViewId="0">
      <selection activeCell="G60" sqref="G60:H60"/>
    </sheetView>
  </sheetViews>
  <sheetFormatPr defaultColWidth="12.625" defaultRowHeight="15" customHeight="1" x14ac:dyDescent="0.35"/>
  <cols>
    <col min="1" max="1" width="14.25" customWidth="1"/>
    <col min="2" max="2" width="9.625" customWidth="1"/>
    <col min="3" max="3" width="15.625" customWidth="1"/>
    <col min="4" max="4" width="8.375" customWidth="1"/>
    <col min="5" max="5" width="21" customWidth="1"/>
    <col min="6" max="6" width="15.625" customWidth="1"/>
    <col min="7" max="8" width="26.125" customWidth="1"/>
    <col min="9" max="11" width="23.875" customWidth="1"/>
    <col min="12" max="12" width="11.5" customWidth="1"/>
    <col min="13" max="13" width="10.625" customWidth="1"/>
    <col min="14" max="14" width="9.375" customWidth="1"/>
    <col min="15" max="15" width="15.625" customWidth="1"/>
    <col min="16" max="18" width="9.375" customWidth="1"/>
    <col min="19" max="19" width="15.625" customWidth="1"/>
    <col min="20" max="25" width="9.375" customWidth="1"/>
  </cols>
  <sheetData>
    <row r="1" spans="1:25" ht="8.25" customHeight="1" x14ac:dyDescent="0.45">
      <c r="A1" s="3"/>
      <c r="B1" s="3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30" customHeight="1" x14ac:dyDescent="0.4">
      <c r="A2" s="38" t="s">
        <v>14</v>
      </c>
      <c r="B2" s="1"/>
      <c r="C2" s="39" t="s">
        <v>15</v>
      </c>
      <c r="D2" s="1"/>
      <c r="E2" s="7" t="s">
        <v>16</v>
      </c>
      <c r="F2" s="8" t="s">
        <v>80</v>
      </c>
      <c r="M2" s="45"/>
      <c r="N2" s="45"/>
      <c r="O2" s="45"/>
      <c r="P2" s="45"/>
      <c r="Q2" s="45"/>
      <c r="R2" s="45"/>
      <c r="S2" s="45"/>
      <c r="T2" s="45"/>
      <c r="U2" s="46"/>
      <c r="V2" s="45"/>
      <c r="W2" s="45"/>
    </row>
    <row r="3" spans="1:25" ht="48.75" customHeight="1" x14ac:dyDescent="0.4">
      <c r="A3" s="42" t="str">
        <f>+F2</f>
        <v>TASA_MATRICULACIÓN</v>
      </c>
      <c r="B3" s="42" t="s">
        <v>17</v>
      </c>
      <c r="C3" s="61" t="str">
        <f>+'Base de datos '!L15</f>
        <v xml:space="preserve">REGIÓN </v>
      </c>
      <c r="D3" s="9"/>
      <c r="E3" s="10"/>
      <c r="F3" s="10"/>
      <c r="G3" s="10"/>
      <c r="H3" s="10"/>
      <c r="I3" s="10"/>
      <c r="J3" s="10"/>
      <c r="K3" s="10"/>
      <c r="L3" s="10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10"/>
      <c r="Y3" s="10"/>
    </row>
    <row r="4" spans="1:25" ht="15.75" x14ac:dyDescent="0.5">
      <c r="A4" s="43">
        <f>IF($A$3='Base de datos '!$L$5,'Base de datos '!E2,IF($A$3='Base de datos '!$L$6,'Base de datos '!F2,IF($A$3='Base de datos '!$L$7,'Base de datos '!G2,IF($A$3='Base de datos '!$L$8,'Base de datos '!H2,IF($A$3='Base de datos '!$L$9,'Base de datos '!I2)))))</f>
        <v>7725</v>
      </c>
      <c r="B4" s="44" t="str">
        <f t="shared" ref="B4:B67" si="0">IF(A4&lt;=$I$5,"BAJO",IF(A4&lt;=$I$6,"MEDIO","ALTO"))</f>
        <v>MEDIO</v>
      </c>
      <c r="C4" s="75" t="s">
        <v>84</v>
      </c>
      <c r="D4" s="11"/>
      <c r="E4" s="12" t="s">
        <v>18</v>
      </c>
      <c r="F4" s="94">
        <f>MIN(A4:A403)</f>
        <v>21</v>
      </c>
      <c r="H4" s="131" t="s">
        <v>17</v>
      </c>
      <c r="I4" s="132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5" ht="15.75" x14ac:dyDescent="0.5">
      <c r="A5" s="43">
        <f>IF($A$3='Base de datos '!$L$5,'Base de datos '!E3,IF($A$3='Base de datos '!$L$6,'Base de datos '!F3,IF($A$3='Base de datos '!$L$7,'Base de datos '!G3,IF($A$3='Base de datos '!$L$8,'Base de datos '!H3,IF($A$3='Base de datos '!$L$9,'Base de datos '!I3)))))</f>
        <v>12387</v>
      </c>
      <c r="B5" s="44" t="str">
        <f t="shared" si="0"/>
        <v>ALTO</v>
      </c>
      <c r="C5" s="75" t="s">
        <v>84</v>
      </c>
      <c r="D5" s="11"/>
      <c r="E5" s="13" t="s">
        <v>19</v>
      </c>
      <c r="F5" s="62">
        <f>MAX(A4:A403)</f>
        <v>15386</v>
      </c>
      <c r="H5" s="14" t="s">
        <v>20</v>
      </c>
      <c r="I5" s="15">
        <f>F4+F7</f>
        <v>5142.666666666667</v>
      </c>
      <c r="J5" t="s">
        <v>466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5" ht="15.75" x14ac:dyDescent="0.5">
      <c r="A6" s="43">
        <f>IF($A$3='Base de datos '!$L$5,'Base de datos '!E4,IF($A$3='Base de datos '!$L$6,'Base de datos '!F4,IF($A$3='Base de datos '!$L$7,'Base de datos '!G4,IF($A$3='Base de datos '!$L$8,'Base de datos '!H4,IF($A$3='Base de datos '!$L$9,'Base de datos '!I4)))))</f>
        <v>63</v>
      </c>
      <c r="B6" s="44" t="str">
        <f t="shared" si="0"/>
        <v>BAJO</v>
      </c>
      <c r="C6" s="75" t="s">
        <v>84</v>
      </c>
      <c r="D6" s="11"/>
      <c r="E6" s="13" t="s">
        <v>21</v>
      </c>
      <c r="F6" s="62">
        <f>F5-F4</f>
        <v>15365</v>
      </c>
      <c r="H6" s="16" t="s">
        <v>22</v>
      </c>
      <c r="I6" s="17">
        <f>I5+F7</f>
        <v>10264.333333333334</v>
      </c>
      <c r="J6" s="63" t="s">
        <v>467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5" ht="15.75" x14ac:dyDescent="0.5">
      <c r="A7" s="43">
        <f>IF($A$3='Base de datos '!$L$5,'Base de datos '!E5,IF($A$3='Base de datos '!$L$6,'Base de datos '!F5,IF($A$3='Base de datos '!$L$7,'Base de datos '!G5,IF($A$3='Base de datos '!$L$8,'Base de datos '!H5,IF($A$3='Base de datos '!$L$9,'Base de datos '!I5)))))</f>
        <v>9275</v>
      </c>
      <c r="B7" s="44" t="str">
        <f t="shared" si="0"/>
        <v>MEDIO</v>
      </c>
      <c r="C7" s="75" t="s">
        <v>84</v>
      </c>
      <c r="D7" s="11"/>
      <c r="E7" s="18" t="s">
        <v>23</v>
      </c>
      <c r="F7" s="62">
        <f>F6/3</f>
        <v>5121.666666666667</v>
      </c>
      <c r="H7" s="16" t="s">
        <v>24</v>
      </c>
      <c r="I7" s="17">
        <f>I6+F7</f>
        <v>15386</v>
      </c>
      <c r="J7" s="63" t="s">
        <v>468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5" ht="15.75" x14ac:dyDescent="0.5">
      <c r="A8" s="43">
        <f>IF($A$3='Base de datos '!$L$5,'Base de datos '!E6,IF($A$3='Base de datos '!$L$6,'Base de datos '!F6,IF($A$3='Base de datos '!$L$7,'Base de datos '!G6,IF($A$3='Base de datos '!$L$8,'Base de datos '!H6,IF($A$3='Base de datos '!$L$9,'Base de datos '!I6)))))</f>
        <v>8982</v>
      </c>
      <c r="B8" s="44" t="str">
        <f t="shared" si="0"/>
        <v>MEDIO</v>
      </c>
      <c r="C8" s="75" t="s">
        <v>84</v>
      </c>
      <c r="D8" s="11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5" ht="15.75" x14ac:dyDescent="0.5">
      <c r="A9" s="43">
        <f>IF($A$3='Base de datos '!$L$5,'Base de datos '!E7,IF($A$3='Base de datos '!$L$6,'Base de datos '!F7,IF($A$3='Base de datos '!$L$7,'Base de datos '!G7,IF($A$3='Base de datos '!$L$8,'Base de datos '!H7,IF($A$3='Base de datos '!$L$9,'Base de datos '!I7)))))</f>
        <v>7712</v>
      </c>
      <c r="B9" s="44" t="str">
        <f t="shared" si="0"/>
        <v>MEDIO</v>
      </c>
      <c r="C9" s="75" t="s">
        <v>91</v>
      </c>
      <c r="D9" s="11"/>
      <c r="E9" s="3"/>
      <c r="F9" s="3"/>
      <c r="G9" s="3"/>
      <c r="H9" s="3"/>
      <c r="I9" s="3"/>
      <c r="J9" s="3"/>
      <c r="K9" s="3"/>
      <c r="L9" s="3"/>
      <c r="M9" s="36"/>
      <c r="N9" s="36"/>
      <c r="O9" s="36"/>
      <c r="P9" s="36"/>
      <c r="Q9" s="45"/>
      <c r="R9" s="45"/>
      <c r="S9" s="45"/>
      <c r="T9" s="45"/>
      <c r="U9" s="45"/>
      <c r="V9" s="45"/>
      <c r="W9" s="45"/>
    </row>
    <row r="10" spans="1:25" ht="17.649999999999999" x14ac:dyDescent="0.5">
      <c r="A10" s="43">
        <f>IF($A$3='Base de datos '!$L$5,'Base de datos '!E8,IF($A$3='Base de datos '!$L$6,'Base de datos '!F8,IF($A$3='Base de datos '!$L$7,'Base de datos '!G8,IF($A$3='Base de datos '!$L$8,'Base de datos '!H8,IF($A$3='Base de datos '!$L$9,'Base de datos '!I8)))))</f>
        <v>897</v>
      </c>
      <c r="B10" s="44" t="str">
        <f t="shared" si="0"/>
        <v>BAJO</v>
      </c>
      <c r="C10" s="75" t="s">
        <v>91</v>
      </c>
      <c r="D10" s="11"/>
      <c r="E10" s="127" t="str">
        <f>+F2</f>
        <v>TASA_MATRICULACIÓN</v>
      </c>
      <c r="F10" s="127"/>
      <c r="G10" s="127"/>
      <c r="H10" s="127"/>
      <c r="I10" s="127"/>
      <c r="J10" s="127"/>
      <c r="K10" s="3"/>
      <c r="L10" s="3"/>
      <c r="M10" s="36"/>
      <c r="N10" s="36"/>
      <c r="O10" s="36"/>
      <c r="P10" s="36"/>
      <c r="Q10" s="45"/>
      <c r="R10" s="45"/>
      <c r="S10" s="45"/>
      <c r="T10" s="45"/>
      <c r="U10" s="45"/>
      <c r="V10" s="45"/>
      <c r="W10" s="45"/>
    </row>
    <row r="11" spans="1:25" ht="15" customHeight="1" x14ac:dyDescent="0.5">
      <c r="A11" s="43">
        <f>IF($A$3='Base de datos '!$L$5,'Base de datos '!E9,IF($A$3='Base de datos '!$L$6,'Base de datos '!F9,IF($A$3='Base de datos '!$L$7,'Base de datos '!G9,IF($A$3='Base de datos '!$L$8,'Base de datos '!H9,IF($A$3='Base de datos '!$L$9,'Base de datos '!I9)))))</f>
        <v>8147</v>
      </c>
      <c r="B11" s="44" t="str">
        <f t="shared" si="0"/>
        <v>MEDIO</v>
      </c>
      <c r="C11" s="75" t="s">
        <v>91</v>
      </c>
      <c r="D11" s="11"/>
      <c r="E11" s="19"/>
      <c r="F11" s="19"/>
      <c r="G11" s="19"/>
      <c r="H11" s="19"/>
      <c r="I11" s="3"/>
      <c r="J11" s="3"/>
      <c r="K11" s="3"/>
      <c r="L11" s="3"/>
      <c r="M11" s="36" t="s">
        <v>472</v>
      </c>
      <c r="N11" s="36" t="s">
        <v>471</v>
      </c>
      <c r="O11" s="36"/>
      <c r="P11" s="36"/>
      <c r="Q11" s="45"/>
      <c r="R11" s="45"/>
      <c r="S11" s="45"/>
      <c r="T11" s="45"/>
      <c r="U11" s="45"/>
      <c r="V11" s="45"/>
      <c r="W11" s="45"/>
    </row>
    <row r="12" spans="1:25" ht="15" customHeight="1" x14ac:dyDescent="0.5">
      <c r="A12" s="43">
        <f>IF($A$3='Base de datos '!$L$5,'Base de datos '!E10,IF($A$3='Base de datos '!$L$6,'Base de datos '!F10,IF($A$3='Base de datos '!$L$7,'Base de datos '!G10,IF($A$3='Base de datos '!$L$8,'Base de datos '!H10,IF($A$3='Base de datos '!$L$9,'Base de datos '!I10)))))</f>
        <v>3676</v>
      </c>
      <c r="B12" s="44" t="str">
        <f t="shared" si="0"/>
        <v>BAJO</v>
      </c>
      <c r="C12" s="75" t="s">
        <v>84</v>
      </c>
      <c r="D12" s="11"/>
      <c r="E12" s="65" t="s">
        <v>25</v>
      </c>
      <c r="F12" s="80" t="s">
        <v>105</v>
      </c>
      <c r="G12" s="66" t="s">
        <v>84</v>
      </c>
      <c r="H12" s="66" t="s">
        <v>91</v>
      </c>
      <c r="I12" s="66" t="s">
        <v>129</v>
      </c>
      <c r="J12" s="66" t="s">
        <v>108</v>
      </c>
      <c r="K12" s="58" t="s">
        <v>26</v>
      </c>
      <c r="M12" s="45" t="s">
        <v>469</v>
      </c>
      <c r="N12" s="36" t="s">
        <v>105</v>
      </c>
      <c r="O12" s="36" t="s">
        <v>84</v>
      </c>
      <c r="P12" s="45" t="s">
        <v>91</v>
      </c>
      <c r="Q12" s="45" t="s">
        <v>129</v>
      </c>
      <c r="R12" s="45" t="s">
        <v>108</v>
      </c>
      <c r="S12" s="45" t="s">
        <v>470</v>
      </c>
      <c r="T12" s="45"/>
      <c r="U12" s="45"/>
      <c r="V12" s="45"/>
      <c r="W12" s="45"/>
    </row>
    <row r="13" spans="1:25" ht="15" customHeight="1" x14ac:dyDescent="0.5">
      <c r="A13" s="43">
        <f>IF($A$3='Base de datos '!$L$5,'Base de datos '!E11,IF($A$3='Base de datos '!$L$6,'Base de datos '!F11,IF($A$3='Base de datos '!$L$7,'Base de datos '!G11,IF($A$3='Base de datos '!$L$8,'Base de datos '!H11,IF($A$3='Base de datos '!$L$9,'Base de datos '!I11)))))</f>
        <v>8059</v>
      </c>
      <c r="B13" s="44" t="str">
        <f t="shared" si="0"/>
        <v>MEDIO</v>
      </c>
      <c r="C13" s="75" t="s">
        <v>84</v>
      </c>
      <c r="D13" s="11"/>
      <c r="E13" s="64" t="s">
        <v>24</v>
      </c>
      <c r="F13" s="59">
        <v>1</v>
      </c>
      <c r="G13" s="59">
        <v>25</v>
      </c>
      <c r="H13" s="60">
        <v>10</v>
      </c>
      <c r="I13" s="60">
        <v>5</v>
      </c>
      <c r="J13" s="81">
        <v>1</v>
      </c>
      <c r="K13" s="49">
        <f>SUM(Table_1[[#This Row],[Amazonica]:[Pacifica]])</f>
        <v>42</v>
      </c>
      <c r="M13" s="45" t="s">
        <v>24</v>
      </c>
      <c r="N13" s="36">
        <v>1</v>
      </c>
      <c r="O13" s="36">
        <v>25</v>
      </c>
      <c r="P13" s="45">
        <v>10</v>
      </c>
      <c r="Q13" s="45">
        <v>5</v>
      </c>
      <c r="R13" s="45">
        <v>1</v>
      </c>
      <c r="S13" s="45">
        <v>42</v>
      </c>
      <c r="T13" s="45"/>
      <c r="U13" s="45"/>
      <c r="V13" s="45"/>
      <c r="W13" s="45"/>
    </row>
    <row r="14" spans="1:25" ht="15" customHeight="1" x14ac:dyDescent="0.5">
      <c r="A14" s="43">
        <f>IF($A$3='Base de datos '!$L$5,'Base de datos '!E12,IF($A$3='Base de datos '!$L$6,'Base de datos '!F12,IF($A$3='Base de datos '!$L$7,'Base de datos '!G12,IF($A$3='Base de datos '!$L$8,'Base de datos '!H12,IF($A$3='Base de datos '!$L$9,'Base de datos '!I12)))))</f>
        <v>1284</v>
      </c>
      <c r="B14" s="44" t="str">
        <f t="shared" si="0"/>
        <v>BAJO</v>
      </c>
      <c r="C14" s="75" t="s">
        <v>84</v>
      </c>
      <c r="D14" s="11"/>
      <c r="E14" s="20" t="s">
        <v>27</v>
      </c>
      <c r="F14" s="21">
        <v>9</v>
      </c>
      <c r="G14" s="21">
        <v>76</v>
      </c>
      <c r="H14" s="48">
        <v>32</v>
      </c>
      <c r="I14" s="48">
        <v>8</v>
      </c>
      <c r="J14" s="81">
        <v>20</v>
      </c>
      <c r="K14" s="49">
        <f>SUM(Table_1[[#This Row],[Amazonica]:[Pacifica]])</f>
        <v>145</v>
      </c>
      <c r="M14" s="45" t="s">
        <v>27</v>
      </c>
      <c r="N14" s="36">
        <v>9</v>
      </c>
      <c r="O14" s="36">
        <v>76</v>
      </c>
      <c r="P14" s="45">
        <v>32</v>
      </c>
      <c r="Q14" s="45">
        <v>8</v>
      </c>
      <c r="R14" s="45">
        <v>20</v>
      </c>
      <c r="S14" s="45">
        <v>145</v>
      </c>
      <c r="T14" s="45"/>
      <c r="U14" s="45"/>
      <c r="V14" s="45"/>
      <c r="W14" s="45"/>
    </row>
    <row r="15" spans="1:25" ht="15" customHeight="1" x14ac:dyDescent="0.5">
      <c r="A15" s="43">
        <f>IF($A$3='Base de datos '!$L$5,'Base de datos '!E13,IF($A$3='Base de datos '!$L$6,'Base de datos '!F13,IF($A$3='Base de datos '!$L$7,'Base de datos '!G13,IF($A$3='Base de datos '!$L$8,'Base de datos '!H13,IF($A$3='Base de datos '!$L$9,'Base de datos '!I13)))))</f>
        <v>9924</v>
      </c>
      <c r="B15" s="44" t="str">
        <f t="shared" si="0"/>
        <v>MEDIO</v>
      </c>
      <c r="C15" s="75" t="s">
        <v>84</v>
      </c>
      <c r="D15" s="11"/>
      <c r="E15" s="20" t="s">
        <v>28</v>
      </c>
      <c r="F15" s="21">
        <v>8</v>
      </c>
      <c r="G15" s="21">
        <v>128</v>
      </c>
      <c r="H15" s="48">
        <v>40</v>
      </c>
      <c r="I15" s="48">
        <v>6</v>
      </c>
      <c r="J15" s="81">
        <v>31</v>
      </c>
      <c r="K15" s="49">
        <f>SUM(Table_1[[#This Row],[Amazonica]:[Pacifica]])</f>
        <v>213</v>
      </c>
      <c r="M15" s="45" t="s">
        <v>28</v>
      </c>
      <c r="N15" s="36">
        <v>8</v>
      </c>
      <c r="O15" s="36">
        <v>128</v>
      </c>
      <c r="P15" s="45">
        <v>40</v>
      </c>
      <c r="Q15" s="45">
        <v>6</v>
      </c>
      <c r="R15" s="45">
        <v>31</v>
      </c>
      <c r="S15" s="45">
        <v>213</v>
      </c>
      <c r="T15" s="45"/>
      <c r="U15" s="45"/>
      <c r="V15" s="45"/>
      <c r="W15" s="45"/>
    </row>
    <row r="16" spans="1:25" ht="15" customHeight="1" x14ac:dyDescent="0.5">
      <c r="A16" s="43">
        <f>IF($A$3='Base de datos '!$L$5,'Base de datos '!E14,IF($A$3='Base de datos '!$L$6,'Base de datos '!F14,IF($A$3='Base de datos '!$L$7,'Base de datos '!G14,IF($A$3='Base de datos '!$L$8,'Base de datos '!H14,IF($A$3='Base de datos '!$L$9,'Base de datos '!I14)))))</f>
        <v>9671</v>
      </c>
      <c r="B16" s="44" t="str">
        <f t="shared" si="0"/>
        <v>MEDIO</v>
      </c>
      <c r="C16" s="75" t="s">
        <v>84</v>
      </c>
      <c r="D16" s="11"/>
      <c r="E16" s="23" t="s">
        <v>26</v>
      </c>
      <c r="F16" s="22">
        <f t="shared" ref="F16" si="1">SUM(F13:F15)</f>
        <v>18</v>
      </c>
      <c r="G16" s="22">
        <f t="shared" ref="G16" si="2">SUM(G13:G15)</f>
        <v>229</v>
      </c>
      <c r="H16" s="22">
        <f t="shared" ref="H16" si="3">SUM(H13:H15)</f>
        <v>82</v>
      </c>
      <c r="I16" s="22">
        <f t="shared" ref="I16" si="4">SUM(I13:I15)</f>
        <v>19</v>
      </c>
      <c r="J16" s="22">
        <f t="shared" ref="J16" si="5">SUM(J13:J15)</f>
        <v>52</v>
      </c>
      <c r="K16" s="49">
        <f>SUM(Table_1[[#This Row],[Amazonica]:[Pacifica]])</f>
        <v>400</v>
      </c>
      <c r="M16" s="45" t="s">
        <v>470</v>
      </c>
      <c r="N16" s="36">
        <v>18</v>
      </c>
      <c r="O16" s="36">
        <v>229</v>
      </c>
      <c r="P16" s="45">
        <v>82</v>
      </c>
      <c r="Q16" s="45">
        <v>19</v>
      </c>
      <c r="R16" s="45">
        <v>52</v>
      </c>
      <c r="S16" s="45">
        <v>400</v>
      </c>
      <c r="T16" s="45"/>
      <c r="U16" s="45"/>
      <c r="V16" s="45"/>
      <c r="W16" s="45"/>
    </row>
    <row r="17" spans="1:23" ht="15.75" x14ac:dyDescent="0.5">
      <c r="A17" s="43">
        <f>IF($A$3='Base de datos '!$L$5,'Base de datos '!E15,IF($A$3='Base de datos '!$L$6,'Base de datos '!F15,IF($A$3='Base de datos '!$L$7,'Base de datos '!G15,IF($A$3='Base de datos '!$L$8,'Base de datos '!H15,IF($A$3='Base de datos '!$L$9,'Base de datos '!I15)))))</f>
        <v>9334</v>
      </c>
      <c r="B17" s="44" t="str">
        <f t="shared" si="0"/>
        <v>MEDIO</v>
      </c>
      <c r="C17" s="75" t="s">
        <v>84</v>
      </c>
      <c r="D17" s="11"/>
      <c r="E17" s="3"/>
      <c r="F17" s="3"/>
      <c r="G17" s="3"/>
      <c r="H17" s="3"/>
      <c r="I17" s="3"/>
      <c r="J17" s="3"/>
      <c r="K17" s="3"/>
      <c r="L17" s="3"/>
      <c r="M17" s="36"/>
      <c r="N17" s="36"/>
      <c r="O17" s="36"/>
      <c r="P17" s="36"/>
      <c r="Q17" s="45"/>
      <c r="R17" s="45"/>
      <c r="S17" s="45"/>
      <c r="T17" s="45"/>
      <c r="U17" s="45"/>
      <c r="V17" s="45"/>
      <c r="W17" s="45"/>
    </row>
    <row r="18" spans="1:23" ht="15.75" x14ac:dyDescent="0.5">
      <c r="A18" s="43">
        <f>IF($A$3='Base de datos '!$L$5,'Base de datos '!E16,IF($A$3='Base de datos '!$L$6,'Base de datos '!F16,IF($A$3='Base de datos '!$L$7,'Base de datos '!G16,IF($A$3='Base de datos '!$L$8,'Base de datos '!H16,IF($A$3='Base de datos '!$L$9,'Base de datos '!I16)))))</f>
        <v>9679</v>
      </c>
      <c r="B18" s="44" t="str">
        <f t="shared" si="0"/>
        <v>MEDIO</v>
      </c>
      <c r="C18" s="75" t="s">
        <v>105</v>
      </c>
      <c r="D18" s="11"/>
      <c r="E18" s="130" t="s">
        <v>29</v>
      </c>
      <c r="F18" s="119"/>
      <c r="G18" s="3"/>
      <c r="H18" s="3"/>
      <c r="I18" s="3"/>
      <c r="J18" s="3"/>
      <c r="K18" s="3"/>
      <c r="L18" s="3"/>
      <c r="M18" s="36"/>
      <c r="N18" s="36"/>
      <c r="O18" s="36"/>
      <c r="P18" s="36"/>
      <c r="Q18" s="45"/>
      <c r="R18" s="45"/>
      <c r="S18" s="45"/>
      <c r="T18" s="45"/>
      <c r="U18" s="45"/>
      <c r="V18" s="45"/>
      <c r="W18" s="45"/>
    </row>
    <row r="19" spans="1:23" ht="15" customHeight="1" x14ac:dyDescent="0.5">
      <c r="A19" s="43">
        <f>IF($A$3='Base de datos '!$L$5,'Base de datos '!E17,IF($A$3='Base de datos '!$L$6,'Base de datos '!F17,IF($A$3='Base de datos '!$L$7,'Base de datos '!G17,IF($A$3='Base de datos '!$L$8,'Base de datos '!H17,IF($A$3='Base de datos '!$L$9,'Base de datos '!I17)))))</f>
        <v>9897</v>
      </c>
      <c r="B19" s="44" t="str">
        <f t="shared" si="0"/>
        <v>MEDIO</v>
      </c>
      <c r="C19" s="75" t="s">
        <v>108</v>
      </c>
      <c r="D19" s="11"/>
      <c r="E19" s="3"/>
      <c r="F19" s="3"/>
      <c r="G19" s="3"/>
      <c r="H19" s="3"/>
      <c r="I19" s="3"/>
      <c r="J19" s="3"/>
      <c r="K19" s="3"/>
      <c r="L19" s="3"/>
      <c r="M19" s="36"/>
      <c r="N19" s="36"/>
      <c r="O19" s="36"/>
      <c r="P19" s="36"/>
      <c r="Q19" s="45"/>
      <c r="R19" s="45"/>
      <c r="S19" s="45"/>
      <c r="T19" s="45"/>
      <c r="U19" s="45"/>
      <c r="V19" s="45"/>
      <c r="W19" s="45"/>
    </row>
    <row r="20" spans="1:23" ht="15" customHeight="1" x14ac:dyDescent="0.5">
      <c r="A20" s="43">
        <f>IF($A$3='Base de datos '!$L$5,'Base de datos '!E18,IF($A$3='Base de datos '!$L$6,'Base de datos '!F18,IF($A$3='Base de datos '!$L$7,'Base de datos '!G18,IF($A$3='Base de datos '!$L$8,'Base de datos '!H18,IF($A$3='Base de datos '!$L$9,'Base de datos '!I18)))))</f>
        <v>8776</v>
      </c>
      <c r="B20" s="44" t="str">
        <f t="shared" si="0"/>
        <v>MEDIO</v>
      </c>
      <c r="C20" s="75" t="s">
        <v>91</v>
      </c>
      <c r="D20" s="24"/>
      <c r="E20" s="133" t="s">
        <v>30</v>
      </c>
      <c r="F20" s="25" t="s">
        <v>31</v>
      </c>
      <c r="G20" s="123" t="s">
        <v>473</v>
      </c>
      <c r="H20" s="124"/>
      <c r="I20" s="124"/>
      <c r="J20" s="124"/>
      <c r="K20" s="125"/>
      <c r="L20" s="3"/>
      <c r="M20" s="36"/>
      <c r="N20" s="36"/>
      <c r="O20" s="36"/>
      <c r="P20" s="36"/>
      <c r="Q20" s="45"/>
      <c r="R20" s="45"/>
      <c r="S20" s="45"/>
      <c r="T20" s="45"/>
      <c r="U20" s="45"/>
      <c r="V20" s="45"/>
      <c r="W20" s="45"/>
    </row>
    <row r="21" spans="1:23" ht="15.75" customHeight="1" x14ac:dyDescent="0.5">
      <c r="A21" s="43">
        <f>IF($A$3='Base de datos '!$L$5,'Base de datos '!E19,IF($A$3='Base de datos '!$L$6,'Base de datos '!F19,IF($A$3='Base de datos '!$L$7,'Base de datos '!G19,IF($A$3='Base de datos '!$L$8,'Base de datos '!H19,IF($A$3='Base de datos '!$L$9,'Base de datos '!I19)))))</f>
        <v>9971</v>
      </c>
      <c r="B21" s="44" t="str">
        <f t="shared" si="0"/>
        <v>MEDIO</v>
      </c>
      <c r="C21" s="75" t="s">
        <v>91</v>
      </c>
      <c r="D21" s="26"/>
      <c r="E21" s="134"/>
      <c r="F21" s="25" t="s">
        <v>32</v>
      </c>
      <c r="G21" s="126" t="s">
        <v>477</v>
      </c>
      <c r="H21" s="125"/>
      <c r="I21" s="25" t="s">
        <v>33</v>
      </c>
      <c r="J21" s="153">
        <f>H13/K13</f>
        <v>0.23809523809523808</v>
      </c>
      <c r="K21" s="154"/>
      <c r="L21" s="3"/>
      <c r="M21" s="36"/>
      <c r="N21" s="36"/>
      <c r="O21" s="36"/>
      <c r="P21" s="36"/>
      <c r="Q21" s="45"/>
      <c r="R21" s="45"/>
      <c r="S21" s="45"/>
      <c r="T21" s="45"/>
      <c r="U21" s="45"/>
      <c r="V21" s="45"/>
      <c r="W21" s="45"/>
    </row>
    <row r="22" spans="1:23" ht="15.75" customHeight="1" x14ac:dyDescent="0.5">
      <c r="A22" s="43">
        <f>IF($A$3='Base de datos '!$L$5,'Base de datos '!E20,IF($A$3='Base de datos '!$L$6,'Base de datos '!F20,IF($A$3='Base de datos '!$L$7,'Base de datos '!G20,IF($A$3='Base de datos '!$L$8,'Base de datos '!H20,IF($A$3='Base de datos '!$L$9,'Base de datos '!I20)))))</f>
        <v>9827</v>
      </c>
      <c r="B22" s="44" t="str">
        <f t="shared" si="0"/>
        <v>MEDIO</v>
      </c>
      <c r="C22" s="75" t="s">
        <v>91</v>
      </c>
      <c r="D22" s="27"/>
      <c r="E22" s="3"/>
      <c r="F22" s="28"/>
      <c r="G22" s="28"/>
      <c r="H22" s="28"/>
      <c r="I22" s="28"/>
      <c r="J22" s="28"/>
      <c r="K22" s="53"/>
      <c r="L22" s="55"/>
      <c r="M22" s="54"/>
      <c r="N22" s="36"/>
      <c r="O22" s="36"/>
      <c r="P22" s="36"/>
      <c r="Q22" s="45"/>
      <c r="R22" s="45"/>
      <c r="S22" s="45"/>
      <c r="T22" s="45"/>
      <c r="U22" s="45"/>
      <c r="V22" s="45"/>
      <c r="W22" s="45"/>
    </row>
    <row r="23" spans="1:23" ht="15.75" customHeight="1" x14ac:dyDescent="0.5">
      <c r="A23" s="43">
        <f>IF($A$3='Base de datos '!$L$5,'Base de datos '!E21,IF($A$3='Base de datos '!$L$6,'Base de datos '!F21,IF($A$3='Base de datos '!$L$7,'Base de datos '!G21,IF($A$3='Base de datos '!$L$8,'Base de datos '!H21,IF($A$3='Base de datos '!$L$9,'Base de datos '!I21)))))</f>
        <v>9289</v>
      </c>
      <c r="B23" s="44" t="str">
        <f t="shared" si="0"/>
        <v>MEDIO</v>
      </c>
      <c r="C23" s="75" t="s">
        <v>84</v>
      </c>
      <c r="D23" s="50"/>
      <c r="E23" s="128" t="s">
        <v>34</v>
      </c>
      <c r="F23" s="52" t="s">
        <v>31</v>
      </c>
      <c r="G23" s="123" t="s">
        <v>474</v>
      </c>
      <c r="H23" s="124"/>
      <c r="I23" s="124"/>
      <c r="J23" s="124"/>
      <c r="K23" s="125"/>
      <c r="L23" s="3"/>
      <c r="M23" s="36"/>
      <c r="N23" s="36"/>
      <c r="O23" s="36"/>
      <c r="P23" s="36"/>
      <c r="Q23" s="45"/>
      <c r="R23" s="45"/>
      <c r="S23" s="45"/>
      <c r="T23" s="45"/>
      <c r="U23" s="45"/>
      <c r="V23" s="45"/>
      <c r="W23" s="45"/>
    </row>
    <row r="24" spans="1:23" ht="15.75" customHeight="1" x14ac:dyDescent="0.5">
      <c r="A24" s="43">
        <f>IF($A$3='Base de datos '!$L$5,'Base de datos '!E22,IF($A$3='Base de datos '!$L$6,'Base de datos '!F22,IF($A$3='Base de datos '!$L$7,'Base de datos '!G22,IF($A$3='Base de datos '!$L$8,'Base de datos '!H22,IF($A$3='Base de datos '!$L$9,'Base de datos '!I22)))))</f>
        <v>103</v>
      </c>
      <c r="B24" s="44" t="str">
        <f t="shared" si="0"/>
        <v>BAJO</v>
      </c>
      <c r="C24" s="75" t="s">
        <v>84</v>
      </c>
      <c r="D24" s="51"/>
      <c r="E24" s="129"/>
      <c r="F24" s="52" t="s">
        <v>32</v>
      </c>
      <c r="G24" s="155" t="s">
        <v>478</v>
      </c>
      <c r="H24" s="125"/>
      <c r="I24" s="25" t="s">
        <v>33</v>
      </c>
      <c r="J24" s="153">
        <f>J13/J16</f>
        <v>1.9230769230769232E-2</v>
      </c>
      <c r="K24" s="154"/>
      <c r="L24" s="3"/>
      <c r="M24" s="36"/>
      <c r="N24" s="36"/>
      <c r="O24" s="36"/>
      <c r="P24" s="36"/>
      <c r="Q24" s="45"/>
      <c r="R24" s="45"/>
      <c r="S24" s="45"/>
      <c r="T24" s="45"/>
      <c r="U24" s="45"/>
      <c r="V24" s="45"/>
      <c r="W24" s="45"/>
    </row>
    <row r="25" spans="1:23" ht="15.75" customHeight="1" x14ac:dyDescent="0.5">
      <c r="A25" s="43">
        <f>IF($A$3='Base de datos '!$L$5,'Base de datos '!E23,IF($A$3='Base de datos '!$L$6,'Base de datos '!F23,IF($A$3='Base de datos '!$L$7,'Base de datos '!G23,IF($A$3='Base de datos '!$L$8,'Base de datos '!H23,IF($A$3='Base de datos '!$L$9,'Base de datos '!I23)))))</f>
        <v>10389</v>
      </c>
      <c r="B25" s="44" t="str">
        <f t="shared" si="0"/>
        <v>ALTO</v>
      </c>
      <c r="C25" s="75" t="s">
        <v>84</v>
      </c>
      <c r="D25" s="27"/>
      <c r="E25" s="3"/>
      <c r="F25" s="3"/>
      <c r="G25" s="3"/>
      <c r="H25" s="3"/>
      <c r="I25" s="3"/>
      <c r="J25" s="3"/>
      <c r="K25" s="3"/>
      <c r="L25" s="3"/>
      <c r="M25" s="36"/>
      <c r="N25" s="36"/>
      <c r="O25" s="36"/>
      <c r="P25" s="36"/>
      <c r="Q25" s="45"/>
      <c r="R25" s="45"/>
      <c r="S25" s="45"/>
      <c r="T25" s="45"/>
      <c r="U25" s="45"/>
      <c r="V25" s="45"/>
      <c r="W25" s="45"/>
    </row>
    <row r="26" spans="1:23" ht="15.75" customHeight="1" x14ac:dyDescent="0.5">
      <c r="A26" s="43">
        <f>IF($A$3='Base de datos '!$L$5,'Base de datos '!E24,IF($A$3='Base de datos '!$L$6,'Base de datos '!F24,IF($A$3='Base de datos '!$L$7,'Base de datos '!G24,IF($A$3='Base de datos '!$L$8,'Base de datos '!H24,IF($A$3='Base de datos '!$L$9,'Base de datos '!I24)))))</f>
        <v>9495</v>
      </c>
      <c r="B26" s="44" t="str">
        <f t="shared" si="0"/>
        <v>MEDIO</v>
      </c>
      <c r="C26" s="75" t="s">
        <v>84</v>
      </c>
      <c r="D26" s="27"/>
      <c r="E26" s="3"/>
      <c r="F26" s="30"/>
      <c r="G26" s="30"/>
      <c r="H26" s="30"/>
      <c r="I26" s="30"/>
      <c r="J26" s="30"/>
      <c r="K26" s="30"/>
      <c r="L26" s="3"/>
      <c r="M26" s="36"/>
      <c r="N26" s="36"/>
      <c r="O26" s="36"/>
      <c r="P26" s="36"/>
      <c r="Q26" s="45"/>
      <c r="R26" s="45"/>
      <c r="S26" s="45"/>
      <c r="T26" s="45"/>
      <c r="U26" s="45"/>
      <c r="V26" s="45"/>
      <c r="W26" s="45"/>
    </row>
    <row r="27" spans="1:23" ht="15.75" customHeight="1" x14ac:dyDescent="0.5">
      <c r="A27" s="43">
        <f>IF($A$3='Base de datos '!$L$5,'Base de datos '!E25,IF($A$3='Base de datos '!$L$6,'Base de datos '!F25,IF($A$3='Base de datos '!$L$7,'Base de datos '!G25,IF($A$3='Base de datos '!$L$8,'Base de datos '!H25,IF($A$3='Base de datos '!$L$9,'Base de datos '!I25)))))</f>
        <v>9732</v>
      </c>
      <c r="B27" s="44" t="str">
        <f t="shared" si="0"/>
        <v>MEDIO</v>
      </c>
      <c r="C27" s="75" t="s">
        <v>84</v>
      </c>
      <c r="D27" s="27"/>
      <c r="E27" s="130" t="s">
        <v>35</v>
      </c>
      <c r="F27" s="119"/>
      <c r="G27" s="3"/>
      <c r="H27" s="3"/>
      <c r="I27" s="3"/>
      <c r="J27" s="3"/>
      <c r="K27" s="3"/>
      <c r="L27" s="3"/>
      <c r="M27" s="36"/>
      <c r="N27" s="36"/>
      <c r="O27" s="36"/>
      <c r="P27" s="36"/>
      <c r="Q27" s="45"/>
      <c r="R27" s="45"/>
      <c r="S27" s="45"/>
      <c r="T27" s="45"/>
      <c r="U27" s="45"/>
      <c r="V27" s="45"/>
      <c r="W27" s="45"/>
    </row>
    <row r="28" spans="1:23" ht="15.75" customHeight="1" x14ac:dyDescent="0.5">
      <c r="A28" s="43">
        <f>IF($A$3='Base de datos '!$L$5,'Base de datos '!E26,IF($A$3='Base de datos '!$L$6,'Base de datos '!F26,IF($A$3='Base de datos '!$L$7,'Base de datos '!G26,IF($A$3='Base de datos '!$L$8,'Base de datos '!H26,IF($A$3='Base de datos '!$L$9,'Base de datos '!I26)))))</f>
        <v>7923</v>
      </c>
      <c r="B28" s="44" t="str">
        <f t="shared" si="0"/>
        <v>MEDIO</v>
      </c>
      <c r="C28" s="75" t="s">
        <v>91</v>
      </c>
      <c r="D28" s="27"/>
      <c r="E28" s="3"/>
      <c r="F28" s="3"/>
      <c r="G28" s="3"/>
      <c r="H28" s="3"/>
      <c r="I28" s="3"/>
      <c r="J28" s="3"/>
      <c r="K28" s="3"/>
      <c r="L28" s="3"/>
      <c r="M28" s="36"/>
      <c r="N28" s="36"/>
      <c r="O28" s="36"/>
      <c r="P28" s="36"/>
      <c r="Q28" s="45"/>
      <c r="R28" s="45"/>
      <c r="S28" s="45"/>
      <c r="T28" s="45"/>
      <c r="U28" s="45"/>
      <c r="V28" s="45"/>
      <c r="W28" s="45"/>
    </row>
    <row r="29" spans="1:23" ht="15.75" customHeight="1" x14ac:dyDescent="0.5">
      <c r="A29" s="43">
        <f>IF($A$3='Base de datos '!$L$5,'Base de datos '!E27,IF($A$3='Base de datos '!$L$6,'Base de datos '!F27,IF($A$3='Base de datos '!$L$7,'Base de datos '!G27,IF($A$3='Base de datos '!$L$8,'Base de datos '!H27,IF($A$3='Base de datos '!$L$9,'Base de datos '!I27)))))</f>
        <v>9669</v>
      </c>
      <c r="B29" s="44" t="str">
        <f t="shared" si="0"/>
        <v>MEDIO</v>
      </c>
      <c r="C29" s="75" t="s">
        <v>84</v>
      </c>
      <c r="D29" s="50"/>
      <c r="E29" s="128" t="s">
        <v>30</v>
      </c>
      <c r="F29" s="52" t="s">
        <v>31</v>
      </c>
      <c r="G29" s="123" t="s">
        <v>475</v>
      </c>
      <c r="H29" s="124"/>
      <c r="I29" s="124"/>
      <c r="J29" s="124"/>
      <c r="K29" s="125"/>
      <c r="L29" s="3"/>
      <c r="M29" s="3"/>
      <c r="N29" s="3"/>
      <c r="O29" s="3"/>
      <c r="P29" s="3"/>
    </row>
    <row r="30" spans="1:23" ht="15.75" customHeight="1" x14ac:dyDescent="0.5">
      <c r="A30" s="43">
        <f>IF($A$3='Base de datos '!$L$5,'Base de datos '!E28,IF($A$3='Base de datos '!$L$6,'Base de datos '!F28,IF($A$3='Base de datos '!$L$7,'Base de datos '!G28,IF($A$3='Base de datos '!$L$8,'Base de datos '!H28,IF($A$3='Base de datos '!$L$9,'Base de datos '!I28)))))</f>
        <v>716</v>
      </c>
      <c r="B30" s="44" t="str">
        <f t="shared" si="0"/>
        <v>BAJO</v>
      </c>
      <c r="C30" s="75" t="s">
        <v>84</v>
      </c>
      <c r="D30" s="51"/>
      <c r="E30" s="129"/>
      <c r="F30" s="52" t="s">
        <v>32</v>
      </c>
      <c r="G30" s="126" t="s">
        <v>479</v>
      </c>
      <c r="H30" s="125"/>
      <c r="I30" s="25" t="s">
        <v>33</v>
      </c>
      <c r="J30" s="153">
        <f>G14/K14+H14/K14</f>
        <v>0.7448275862068966</v>
      </c>
      <c r="K30" s="154"/>
      <c r="L30" s="3"/>
      <c r="M30" s="3"/>
      <c r="N30" s="3"/>
      <c r="O30" s="3"/>
      <c r="P30" s="3"/>
    </row>
    <row r="31" spans="1:23" ht="15.75" customHeight="1" x14ac:dyDescent="0.5">
      <c r="A31" s="43">
        <f>IF($A$3='Base de datos '!$L$5,'Base de datos '!E29,IF($A$3='Base de datos '!$L$6,'Base de datos '!F29,IF($A$3='Base de datos '!$L$7,'Base de datos '!G29,IF($A$3='Base de datos '!$L$8,'Base de datos '!H29,IF($A$3='Base de datos '!$L$9,'Base de datos '!I29)))))</f>
        <v>9307</v>
      </c>
      <c r="B31" s="44" t="str">
        <f t="shared" si="0"/>
        <v>MEDIO</v>
      </c>
      <c r="C31" s="75" t="s">
        <v>91</v>
      </c>
      <c r="D31" s="27"/>
      <c r="E31" s="3"/>
      <c r="F31" s="28"/>
      <c r="G31" s="28"/>
      <c r="H31" s="28"/>
      <c r="I31" s="28"/>
      <c r="J31" s="28"/>
      <c r="K31" s="28"/>
      <c r="L31" s="3"/>
      <c r="M31" s="3"/>
      <c r="N31" s="3"/>
      <c r="O31" s="3"/>
      <c r="P31" s="3"/>
    </row>
    <row r="32" spans="1:23" ht="15.75" customHeight="1" x14ac:dyDescent="0.5">
      <c r="A32" s="43">
        <f>IF($A$3='Base de datos '!$L$5,'Base de datos '!E30,IF($A$3='Base de datos '!$L$6,'Base de datos '!F30,IF($A$3='Base de datos '!$L$7,'Base de datos '!G30,IF($A$3='Base de datos '!$L$8,'Base de datos '!H30,IF($A$3='Base de datos '!$L$9,'Base de datos '!I30)))))</f>
        <v>11636</v>
      </c>
      <c r="B32" s="44" t="str">
        <f t="shared" si="0"/>
        <v>ALTO</v>
      </c>
      <c r="C32" s="75" t="s">
        <v>129</v>
      </c>
      <c r="D32" s="50"/>
      <c r="E32" s="128" t="s">
        <v>34</v>
      </c>
      <c r="F32" s="52" t="s">
        <v>31</v>
      </c>
      <c r="G32" s="123" t="s">
        <v>476</v>
      </c>
      <c r="H32" s="124"/>
      <c r="I32" s="124"/>
      <c r="J32" s="124"/>
      <c r="K32" s="125"/>
      <c r="L32" s="3"/>
      <c r="M32" s="3"/>
      <c r="N32" s="3"/>
      <c r="O32" s="3"/>
      <c r="P32" s="3"/>
    </row>
    <row r="33" spans="1:16" ht="15.75" customHeight="1" x14ac:dyDescent="0.5">
      <c r="A33" s="43">
        <f>IF($A$3='Base de datos '!$L$5,'Base de datos '!E31,IF($A$3='Base de datos '!$L$6,'Base de datos '!F31,IF($A$3='Base de datos '!$L$7,'Base de datos '!G31,IF($A$3='Base de datos '!$L$8,'Base de datos '!H31,IF($A$3='Base de datos '!$L$9,'Base de datos '!I31)))))</f>
        <v>9188</v>
      </c>
      <c r="B33" s="44" t="str">
        <f t="shared" si="0"/>
        <v>MEDIO</v>
      </c>
      <c r="C33" s="75" t="s">
        <v>108</v>
      </c>
      <c r="D33" s="51"/>
      <c r="E33" s="129"/>
      <c r="F33" s="52" t="s">
        <v>32</v>
      </c>
      <c r="G33" s="126" t="s">
        <v>480</v>
      </c>
      <c r="H33" s="125"/>
      <c r="I33" s="25" t="s">
        <v>33</v>
      </c>
      <c r="J33" s="151">
        <f>F13/F16+F15/F16</f>
        <v>0.5</v>
      </c>
      <c r="K33" s="152"/>
      <c r="L33" s="3"/>
      <c r="M33" s="3"/>
      <c r="N33" s="3"/>
      <c r="O33" s="3"/>
      <c r="P33" s="3"/>
    </row>
    <row r="34" spans="1:16" ht="15.75" customHeight="1" x14ac:dyDescent="0.5">
      <c r="A34" s="43">
        <f>IF($A$3='Base de datos '!$L$5,'Base de datos '!E32,IF($A$3='Base de datos '!$L$6,'Base de datos '!F32,IF($A$3='Base de datos '!$L$7,'Base de datos '!G32,IF($A$3='Base de datos '!$L$8,'Base de datos '!H32,IF($A$3='Base de datos '!$L$9,'Base de datos '!I32)))))</f>
        <v>8252</v>
      </c>
      <c r="B34" s="44" t="str">
        <f t="shared" si="0"/>
        <v>MEDIO</v>
      </c>
      <c r="C34" s="75" t="s">
        <v>108</v>
      </c>
      <c r="D34" s="27"/>
      <c r="E34" s="3"/>
      <c r="F34" s="30"/>
      <c r="G34" s="30"/>
      <c r="H34" s="30"/>
      <c r="I34" s="30"/>
      <c r="J34" s="30"/>
      <c r="K34" s="30"/>
      <c r="L34" s="3"/>
      <c r="M34" s="3"/>
      <c r="N34" s="3"/>
      <c r="O34" s="3"/>
      <c r="P34" s="3"/>
    </row>
    <row r="35" spans="1:16" ht="15.75" customHeight="1" x14ac:dyDescent="0.5">
      <c r="A35" s="43">
        <f>IF($A$3='Base de datos '!$L$5,'Base de datos '!E33,IF($A$3='Base de datos '!$L$6,'Base de datos '!F33,IF($A$3='Base de datos '!$L$7,'Base de datos '!G33,IF($A$3='Base de datos '!$L$8,'Base de datos '!H33,IF($A$3='Base de datos '!$L$9,'Base de datos '!I33)))))</f>
        <v>8812</v>
      </c>
      <c r="B35" s="44" t="str">
        <f t="shared" si="0"/>
        <v>MEDIO</v>
      </c>
      <c r="C35" s="75" t="s">
        <v>84</v>
      </c>
      <c r="D35" s="27"/>
      <c r="E35" s="3"/>
      <c r="F35" s="30"/>
      <c r="G35" s="30"/>
      <c r="H35" s="30"/>
      <c r="I35" s="30"/>
      <c r="J35" s="30"/>
      <c r="K35" s="30"/>
      <c r="L35" s="3"/>
      <c r="M35" s="3"/>
      <c r="N35" s="3"/>
      <c r="O35" s="3"/>
      <c r="P35" s="3"/>
    </row>
    <row r="36" spans="1:16" ht="15.75" customHeight="1" x14ac:dyDescent="0.5">
      <c r="A36" s="43">
        <f>IF($A$3='Base de datos '!$L$5,'Base de datos '!E34,IF($A$3='Base de datos '!$L$6,'Base de datos '!F34,IF($A$3='Base de datos '!$L$7,'Base de datos '!G34,IF($A$3='Base de datos '!$L$8,'Base de datos '!H34,IF($A$3='Base de datos '!$L$9,'Base de datos '!I34)))))</f>
        <v>10259</v>
      </c>
      <c r="B36" s="44" t="str">
        <f t="shared" si="0"/>
        <v>MEDIO</v>
      </c>
      <c r="C36" s="75" t="s">
        <v>84</v>
      </c>
      <c r="D36" s="27"/>
      <c r="E36" s="130" t="s">
        <v>36</v>
      </c>
      <c r="F36" s="119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5.75" customHeight="1" x14ac:dyDescent="0.5">
      <c r="A37" s="43">
        <f>IF($A$3='Base de datos '!$L$5,'Base de datos '!E35,IF($A$3='Base de datos '!$L$6,'Base de datos '!F35,IF($A$3='Base de datos '!$L$7,'Base de datos '!G35,IF($A$3='Base de datos '!$L$8,'Base de datos '!H35,IF($A$3='Base de datos '!$L$9,'Base de datos '!I35)))))</f>
        <v>6552</v>
      </c>
      <c r="B37" s="44" t="str">
        <f t="shared" si="0"/>
        <v>MEDIO</v>
      </c>
      <c r="C37" s="75" t="s">
        <v>84</v>
      </c>
      <c r="D37" s="2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5.75" customHeight="1" x14ac:dyDescent="0.5">
      <c r="A38" s="43">
        <f>IF($A$3='Base de datos '!$L$5,'Base de datos '!E36,IF($A$3='Base de datos '!$L$6,'Base de datos '!F36,IF($A$3='Base de datos '!$L$7,'Base de datos '!G36,IF($A$3='Base de datos '!$L$8,'Base de datos '!H36,IF($A$3='Base de datos '!$L$9,'Base de datos '!I36)))))</f>
        <v>8194</v>
      </c>
      <c r="B38" s="44" t="str">
        <f t="shared" si="0"/>
        <v>MEDIO</v>
      </c>
      <c r="C38" s="75" t="s">
        <v>84</v>
      </c>
      <c r="D38" s="50"/>
      <c r="E38" s="128" t="s">
        <v>37</v>
      </c>
      <c r="F38" s="52" t="s">
        <v>31</v>
      </c>
      <c r="G38" s="123" t="s">
        <v>481</v>
      </c>
      <c r="H38" s="124"/>
      <c r="I38" s="124"/>
      <c r="J38" s="124"/>
      <c r="K38" s="125"/>
      <c r="L38" s="3"/>
      <c r="M38" s="3"/>
      <c r="N38" s="3"/>
      <c r="O38" s="3"/>
      <c r="P38" s="3"/>
    </row>
    <row r="39" spans="1:16" ht="15.75" customHeight="1" x14ac:dyDescent="0.5">
      <c r="A39" s="43">
        <f>IF($A$3='Base de datos '!$L$5,'Base de datos '!E37,IF($A$3='Base de datos '!$L$6,'Base de datos '!F37,IF($A$3='Base de datos '!$L$7,'Base de datos '!G37,IF($A$3='Base de datos '!$L$8,'Base de datos '!H37,IF($A$3='Base de datos '!$L$9,'Base de datos '!I37)))))</f>
        <v>883</v>
      </c>
      <c r="B39" s="44" t="str">
        <f t="shared" si="0"/>
        <v>BAJO</v>
      </c>
      <c r="C39" s="75" t="s">
        <v>84</v>
      </c>
      <c r="D39" s="51"/>
      <c r="E39" s="129"/>
      <c r="F39" s="52" t="s">
        <v>32</v>
      </c>
      <c r="G39" s="155" t="s">
        <v>482</v>
      </c>
      <c r="H39" s="125"/>
      <c r="I39" s="25" t="s">
        <v>33</v>
      </c>
      <c r="J39" s="149">
        <v>0</v>
      </c>
      <c r="K39" s="150"/>
      <c r="L39" s="3"/>
      <c r="M39" s="3"/>
      <c r="N39" s="3"/>
      <c r="O39" s="3"/>
      <c r="P39" s="3"/>
    </row>
    <row r="40" spans="1:16" ht="15.75" customHeight="1" x14ac:dyDescent="0.5">
      <c r="A40" s="43">
        <f>IF($A$3='Base de datos '!$L$5,'Base de datos '!E38,IF($A$3='Base de datos '!$L$6,'Base de datos '!F38,IF($A$3='Base de datos '!$L$7,'Base de datos '!G38,IF($A$3='Base de datos '!$L$8,'Base de datos '!H38,IF($A$3='Base de datos '!$L$9,'Base de datos '!I38)))))</f>
        <v>10291</v>
      </c>
      <c r="B40" s="44" t="str">
        <f t="shared" si="0"/>
        <v>ALTO</v>
      </c>
      <c r="C40" s="75" t="s">
        <v>84</v>
      </c>
      <c r="D40" s="27"/>
      <c r="E40" s="3"/>
      <c r="F40" s="28"/>
      <c r="G40" s="28"/>
      <c r="H40" s="28"/>
      <c r="I40" s="28"/>
      <c r="J40" s="28"/>
      <c r="K40" s="28"/>
      <c r="L40" s="3"/>
      <c r="M40" s="3"/>
      <c r="N40" s="3"/>
      <c r="O40" s="3"/>
      <c r="P40" s="3"/>
    </row>
    <row r="41" spans="1:16" ht="15.75" customHeight="1" x14ac:dyDescent="0.5">
      <c r="A41" s="43">
        <f>IF($A$3='Base de datos '!$L$5,'Base de datos '!E39,IF($A$3='Base de datos '!$L$6,'Base de datos '!F39,IF($A$3='Base de datos '!$L$7,'Base de datos '!G39,IF($A$3='Base de datos '!$L$8,'Base de datos '!H39,IF($A$3='Base de datos '!$L$9,'Base de datos '!I39)))))</f>
        <v>11575</v>
      </c>
      <c r="B41" s="44" t="str">
        <f t="shared" si="0"/>
        <v>ALTO</v>
      </c>
      <c r="C41" s="75" t="s">
        <v>91</v>
      </c>
      <c r="D41" s="27"/>
      <c r="E41" s="130" t="s">
        <v>38</v>
      </c>
      <c r="F41" s="119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5.75" customHeight="1" x14ac:dyDescent="0.5">
      <c r="A42" s="43">
        <f>IF($A$3='Base de datos '!$L$5,'Base de datos '!E40,IF($A$3='Base de datos '!$L$6,'Base de datos '!F40,IF($A$3='Base de datos '!$L$7,'Base de datos '!G40,IF($A$3='Base de datos '!$L$8,'Base de datos '!H40,IF($A$3='Base de datos '!$L$9,'Base de datos '!I40)))))</f>
        <v>10041</v>
      </c>
      <c r="B42" s="44" t="str">
        <f t="shared" si="0"/>
        <v>MEDIO</v>
      </c>
      <c r="C42" s="75" t="s">
        <v>84</v>
      </c>
      <c r="D42" s="2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5.75" customHeight="1" x14ac:dyDescent="0.5">
      <c r="A43" s="43">
        <f>IF($A$3='Base de datos '!$L$5,'Base de datos '!E41,IF($A$3='Base de datos '!$L$6,'Base de datos '!F41,IF($A$3='Base de datos '!$L$7,'Base de datos '!G41,IF($A$3='Base de datos '!$L$8,'Base de datos '!H41,IF($A$3='Base de datos '!$L$9,'Base de datos '!I41)))))</f>
        <v>8941</v>
      </c>
      <c r="B43" s="44" t="str">
        <f t="shared" si="0"/>
        <v>MEDIO</v>
      </c>
      <c r="C43" s="75" t="s">
        <v>84</v>
      </c>
      <c r="D43" s="50"/>
      <c r="E43" s="128" t="s">
        <v>37</v>
      </c>
      <c r="F43" s="52" t="s">
        <v>31</v>
      </c>
      <c r="G43" s="123" t="s">
        <v>483</v>
      </c>
      <c r="H43" s="124"/>
      <c r="I43" s="124"/>
      <c r="J43" s="124"/>
      <c r="K43" s="125"/>
      <c r="L43" s="3"/>
      <c r="M43" s="3"/>
      <c r="N43" s="3"/>
      <c r="O43" s="3"/>
      <c r="P43" s="3"/>
    </row>
    <row r="44" spans="1:16" ht="15.75" customHeight="1" x14ac:dyDescent="0.5">
      <c r="A44" s="43">
        <f>IF($A$3='Base de datos '!$L$5,'Base de datos '!E42,IF($A$3='Base de datos '!$L$6,'Base de datos '!F42,IF($A$3='Base de datos '!$L$7,'Base de datos '!G42,IF($A$3='Base de datos '!$L$8,'Base de datos '!H42,IF($A$3='Base de datos '!$L$9,'Base de datos '!I42)))))</f>
        <v>10265</v>
      </c>
      <c r="B44" s="44" t="str">
        <f t="shared" si="0"/>
        <v>ALTO</v>
      </c>
      <c r="C44" s="75" t="s">
        <v>108</v>
      </c>
      <c r="D44" s="50"/>
      <c r="E44" s="129"/>
      <c r="F44" s="52" t="s">
        <v>32</v>
      </c>
      <c r="G44" s="126" t="s">
        <v>484</v>
      </c>
      <c r="H44" s="125"/>
      <c r="I44" s="25" t="s">
        <v>33</v>
      </c>
      <c r="J44" s="149">
        <v>1</v>
      </c>
      <c r="K44" s="150"/>
      <c r="L44" s="3"/>
      <c r="M44" s="3"/>
      <c r="N44" s="3"/>
      <c r="O44" s="3"/>
      <c r="P44" s="3"/>
    </row>
    <row r="45" spans="1:16" ht="15.75" customHeight="1" x14ac:dyDescent="0.5">
      <c r="A45" s="43">
        <f>IF($A$3='Base de datos '!$L$5,'Base de datos '!E43,IF($A$3='Base de datos '!$L$6,'Base de datos '!F43,IF($A$3='Base de datos '!$L$7,'Base de datos '!G43,IF($A$3='Base de datos '!$L$8,'Base de datos '!H43,IF($A$3='Base de datos '!$L$9,'Base de datos '!I43)))))</f>
        <v>8295</v>
      </c>
      <c r="B45" s="44" t="str">
        <f t="shared" si="0"/>
        <v>MEDIO</v>
      </c>
      <c r="C45" s="75" t="s">
        <v>108</v>
      </c>
      <c r="D45" s="27"/>
      <c r="E45" s="1"/>
      <c r="L45" s="3"/>
      <c r="M45" s="3"/>
      <c r="N45" s="3"/>
      <c r="O45" s="3"/>
      <c r="P45" s="3"/>
    </row>
    <row r="46" spans="1:16" ht="15.75" customHeight="1" x14ac:dyDescent="0.5">
      <c r="A46" s="43">
        <f>IF($A$3='Base de datos '!$L$5,'Base de datos '!E44,IF($A$3='Base de datos '!$L$6,'Base de datos '!F44,IF($A$3='Base de datos '!$L$7,'Base de datos '!G44,IF($A$3='Base de datos '!$L$8,'Base de datos '!H44,IF($A$3='Base de datos '!$L$9,'Base de datos '!I44)))))</f>
        <v>11193</v>
      </c>
      <c r="B46" s="44" t="str">
        <f t="shared" si="0"/>
        <v>ALTO</v>
      </c>
      <c r="C46" s="75" t="s">
        <v>129</v>
      </c>
      <c r="D46" s="27"/>
      <c r="E46" s="1"/>
      <c r="F46" s="1"/>
      <c r="G46" s="1"/>
      <c r="H46" s="1"/>
      <c r="I46" s="1"/>
      <c r="J46" s="1"/>
      <c r="K46" s="1"/>
      <c r="L46" s="3"/>
      <c r="M46" s="3"/>
      <c r="N46" s="3"/>
      <c r="O46" s="3"/>
      <c r="P46" s="3"/>
    </row>
    <row r="47" spans="1:16" ht="15.75" customHeight="1" x14ac:dyDescent="0.5">
      <c r="A47" s="43">
        <f>IF($A$3='Base de datos '!$L$5,'Base de datos '!E45,IF($A$3='Base de datos '!$L$6,'Base de datos '!F45,IF($A$3='Base de datos '!$L$7,'Base de datos '!G45,IF($A$3='Base de datos '!$L$8,'Base de datos '!H45,IF($A$3='Base de datos '!$L$9,'Base de datos '!I45)))))</f>
        <v>3143</v>
      </c>
      <c r="B47" s="44" t="str">
        <f t="shared" si="0"/>
        <v>BAJO</v>
      </c>
      <c r="C47" s="75" t="s">
        <v>105</v>
      </c>
      <c r="D47" s="29"/>
      <c r="E47" s="1"/>
      <c r="F47" s="1"/>
      <c r="G47" s="1"/>
      <c r="H47" s="1"/>
      <c r="I47" s="1"/>
      <c r="J47" s="1"/>
      <c r="K47" s="1"/>
      <c r="L47" s="3"/>
      <c r="M47" s="3"/>
      <c r="N47" s="3"/>
      <c r="O47" s="3"/>
      <c r="P47" s="3"/>
    </row>
    <row r="48" spans="1:16" ht="15.75" customHeight="1" x14ac:dyDescent="0.5">
      <c r="A48" s="43">
        <f>IF($A$3='Base de datos '!$L$5,'Base de datos '!E46,IF($A$3='Base de datos '!$L$6,'Base de datos '!F46,IF($A$3='Base de datos '!$L$7,'Base de datos '!G46,IF($A$3='Base de datos '!$L$8,'Base de datos '!H46,IF($A$3='Base de datos '!$L$9,'Base de datos '!I46)))))</f>
        <v>7712</v>
      </c>
      <c r="B48" s="44" t="str">
        <f t="shared" si="0"/>
        <v>MEDIO</v>
      </c>
      <c r="C48" s="75" t="s">
        <v>84</v>
      </c>
      <c r="D48" s="27"/>
      <c r="E48" s="130" t="s">
        <v>39</v>
      </c>
      <c r="F48" s="119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5.75" customHeight="1" x14ac:dyDescent="0.5">
      <c r="A49" s="43">
        <f>IF($A$3='Base de datos '!$L$5,'Base de datos '!E47,IF($A$3='Base de datos '!$L$6,'Base de datos '!F47,IF($A$3='Base de datos '!$L$7,'Base de datos '!G47,IF($A$3='Base de datos '!$L$8,'Base de datos '!H47,IF($A$3='Base de datos '!$L$9,'Base de datos '!I47)))))</f>
        <v>8694</v>
      </c>
      <c r="B49" s="44" t="str">
        <f t="shared" si="0"/>
        <v>MEDIO</v>
      </c>
      <c r="C49" s="75" t="s">
        <v>84</v>
      </c>
      <c r="D49" s="2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5.75" customHeight="1" x14ac:dyDescent="0.5">
      <c r="A50" s="43">
        <f>IF($A$3='Base de datos '!$L$5,'Base de datos '!E48,IF($A$3='Base de datos '!$L$6,'Base de datos '!F48,IF($A$3='Base de datos '!$L$7,'Base de datos '!G48,IF($A$3='Base de datos '!$L$8,'Base de datos '!H48,IF($A$3='Base de datos '!$L$9,'Base de datos '!I48)))))</f>
        <v>6873</v>
      </c>
      <c r="B50" s="44" t="str">
        <f t="shared" si="0"/>
        <v>MEDIO</v>
      </c>
      <c r="C50" s="75" t="s">
        <v>84</v>
      </c>
      <c r="D50" s="51"/>
      <c r="E50" s="128" t="s">
        <v>37</v>
      </c>
      <c r="F50" s="52" t="s">
        <v>31</v>
      </c>
      <c r="G50" s="123" t="s">
        <v>485</v>
      </c>
      <c r="H50" s="124"/>
      <c r="I50" s="124"/>
      <c r="J50" s="124"/>
      <c r="K50" s="125"/>
      <c r="L50" s="3"/>
      <c r="M50" s="3"/>
      <c r="N50" s="3"/>
      <c r="O50" s="3"/>
      <c r="P50" s="3"/>
    </row>
    <row r="51" spans="1:16" ht="15.75" customHeight="1" x14ac:dyDescent="0.5">
      <c r="A51" s="43">
        <f>IF($A$3='Base de datos '!$L$5,'Base de datos '!E49,IF($A$3='Base de datos '!$L$6,'Base de datos '!F49,IF($A$3='Base de datos '!$L$7,'Base de datos '!G49,IF($A$3='Base de datos '!$L$8,'Base de datos '!H49,IF($A$3='Base de datos '!$L$9,'Base de datos '!I49)))))</f>
        <v>8457</v>
      </c>
      <c r="B51" s="44" t="str">
        <f t="shared" si="0"/>
        <v>MEDIO</v>
      </c>
      <c r="C51" s="75" t="s">
        <v>84</v>
      </c>
      <c r="D51" s="50"/>
      <c r="E51" s="129"/>
      <c r="F51" s="52" t="s">
        <v>32</v>
      </c>
      <c r="G51" s="155" t="s">
        <v>488</v>
      </c>
      <c r="H51" s="125"/>
      <c r="I51" s="25" t="s">
        <v>33</v>
      </c>
      <c r="J51" s="149">
        <v>0</v>
      </c>
      <c r="K51" s="150"/>
      <c r="L51" s="3"/>
      <c r="M51" s="3"/>
      <c r="N51" s="3"/>
      <c r="O51" s="3"/>
      <c r="P51" s="3"/>
    </row>
    <row r="52" spans="1:16" ht="15.75" customHeight="1" x14ac:dyDescent="0.5">
      <c r="A52" s="43">
        <f>IF($A$3='Base de datos '!$L$5,'Base de datos '!E50,IF($A$3='Base de datos '!$L$6,'Base de datos '!F50,IF($A$3='Base de datos '!$L$7,'Base de datos '!G50,IF($A$3='Base de datos '!$L$8,'Base de datos '!H50,IF($A$3='Base de datos '!$L$9,'Base de datos '!I50)))))</f>
        <v>11068</v>
      </c>
      <c r="B52" s="44" t="str">
        <f t="shared" si="0"/>
        <v>ALTO</v>
      </c>
      <c r="C52" s="75" t="s">
        <v>84</v>
      </c>
      <c r="D52" s="27"/>
      <c r="E52" s="3"/>
      <c r="F52" s="28"/>
      <c r="G52" s="28"/>
      <c r="H52" s="28"/>
      <c r="I52" s="28"/>
      <c r="J52" s="28"/>
      <c r="K52" s="28"/>
      <c r="L52" s="3"/>
      <c r="M52" s="3"/>
      <c r="N52" s="3"/>
      <c r="O52" s="3"/>
      <c r="P52" s="3"/>
    </row>
    <row r="53" spans="1:16" ht="15.75" customHeight="1" x14ac:dyDescent="0.5">
      <c r="A53" s="43">
        <f>IF($A$3='Base de datos '!$L$5,'Base de datos '!E51,IF($A$3='Base de datos '!$L$6,'Base de datos '!F51,IF($A$3='Base de datos '!$L$7,'Base de datos '!G51,IF($A$3='Base de datos '!$L$8,'Base de datos '!H51,IF($A$3='Base de datos '!$L$9,'Base de datos '!I51)))))</f>
        <v>9392</v>
      </c>
      <c r="B53" s="44" t="str">
        <f t="shared" si="0"/>
        <v>MEDIO</v>
      </c>
      <c r="C53" s="75" t="s">
        <v>91</v>
      </c>
      <c r="D53" s="50"/>
      <c r="E53" s="128" t="s">
        <v>40</v>
      </c>
      <c r="F53" s="52" t="s">
        <v>31</v>
      </c>
      <c r="G53" s="123" t="s">
        <v>486</v>
      </c>
      <c r="H53" s="124"/>
      <c r="I53" s="124"/>
      <c r="J53" s="124"/>
      <c r="K53" s="125"/>
      <c r="L53" s="3"/>
      <c r="M53" s="3"/>
      <c r="N53" s="3"/>
      <c r="O53" s="3"/>
      <c r="P53" s="3"/>
    </row>
    <row r="54" spans="1:16" ht="15.75" customHeight="1" x14ac:dyDescent="0.5">
      <c r="A54" s="43">
        <f>IF($A$3='Base de datos '!$L$5,'Base de datos '!E52,IF($A$3='Base de datos '!$L$6,'Base de datos '!F52,IF($A$3='Base de datos '!$L$7,'Base de datos '!G52,IF($A$3='Base de datos '!$L$8,'Base de datos '!H52,IF($A$3='Base de datos '!$L$9,'Base de datos '!I52)))))</f>
        <v>7034</v>
      </c>
      <c r="B54" s="44" t="str">
        <f t="shared" si="0"/>
        <v>MEDIO</v>
      </c>
      <c r="C54" s="75" t="s">
        <v>91</v>
      </c>
      <c r="D54" s="50"/>
      <c r="E54" s="129"/>
      <c r="F54" s="52" t="s">
        <v>32</v>
      </c>
      <c r="G54" s="126" t="s">
        <v>487</v>
      </c>
      <c r="H54" s="125"/>
      <c r="I54" s="25" t="s">
        <v>33</v>
      </c>
      <c r="J54" s="149">
        <v>0</v>
      </c>
      <c r="K54" s="150"/>
      <c r="L54" s="3"/>
      <c r="M54" s="3"/>
      <c r="N54" s="3"/>
      <c r="O54" s="3"/>
      <c r="P54" s="3"/>
    </row>
    <row r="55" spans="1:16" ht="15.75" customHeight="1" x14ac:dyDescent="0.5">
      <c r="A55" s="43">
        <f>IF($A$3='Base de datos '!$L$5,'Base de datos '!E53,IF($A$3='Base de datos '!$L$6,'Base de datos '!F53,IF($A$3='Base de datos '!$L$7,'Base de datos '!G53,IF($A$3='Base de datos '!$L$8,'Base de datos '!H53,IF($A$3='Base de datos '!$L$9,'Base de datos '!I53)))))</f>
        <v>9629</v>
      </c>
      <c r="B55" s="44" t="str">
        <f t="shared" si="0"/>
        <v>MEDIO</v>
      </c>
      <c r="C55" s="75" t="s">
        <v>91</v>
      </c>
      <c r="D55" s="2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5.75" customHeight="1" x14ac:dyDescent="0.5">
      <c r="A56" s="43">
        <f>IF($A$3='Base de datos '!$L$5,'Base de datos '!E54,IF($A$3='Base de datos '!$L$6,'Base de datos '!F54,IF($A$3='Base de datos '!$L$7,'Base de datos '!G54,IF($A$3='Base de datos '!$L$8,'Base de datos '!H54,IF($A$3='Base de datos '!$L$9,'Base de datos '!I54)))))</f>
        <v>10335</v>
      </c>
      <c r="B56" s="44" t="str">
        <f t="shared" si="0"/>
        <v>ALTO</v>
      </c>
      <c r="C56" s="75" t="s">
        <v>84</v>
      </c>
      <c r="D56" s="27"/>
      <c r="E56" s="3"/>
      <c r="F56" s="30"/>
      <c r="G56" s="30"/>
      <c r="H56" s="30"/>
      <c r="I56" s="30"/>
      <c r="J56" s="30"/>
      <c r="K56" s="30"/>
      <c r="L56" s="3"/>
      <c r="M56" s="3"/>
      <c r="N56" s="3"/>
      <c r="O56" s="3"/>
      <c r="P56" s="3"/>
    </row>
    <row r="57" spans="1:16" ht="15.75" customHeight="1" x14ac:dyDescent="0.5">
      <c r="A57" s="43">
        <f>IF($A$3='Base de datos '!$L$5,'Base de datos '!E55,IF($A$3='Base de datos '!$L$6,'Base de datos '!F55,IF($A$3='Base de datos '!$L$7,'Base de datos '!G55,IF($A$3='Base de datos '!$L$8,'Base de datos '!H55,IF($A$3='Base de datos '!$L$9,'Base de datos '!I55)))))</f>
        <v>9539</v>
      </c>
      <c r="B57" s="44" t="str">
        <f t="shared" si="0"/>
        <v>MEDIO</v>
      </c>
      <c r="C57" s="75" t="s">
        <v>84</v>
      </c>
      <c r="D57" s="27"/>
      <c r="E57" s="130" t="s">
        <v>41</v>
      </c>
      <c r="F57" s="119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15.75" customHeight="1" x14ac:dyDescent="0.5">
      <c r="A58" s="43">
        <f>IF($A$3='Base de datos '!$L$5,'Base de datos '!E56,IF($A$3='Base de datos '!$L$6,'Base de datos '!F56,IF($A$3='Base de datos '!$L$7,'Base de datos '!G56,IF($A$3='Base de datos '!$L$8,'Base de datos '!H56,IF($A$3='Base de datos '!$L$9,'Base de datos '!I56)))))</f>
        <v>9015</v>
      </c>
      <c r="B58" s="44" t="str">
        <f t="shared" si="0"/>
        <v>MEDIO</v>
      </c>
      <c r="C58" s="75" t="s">
        <v>84</v>
      </c>
      <c r="D58" s="2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15.75" customHeight="1" x14ac:dyDescent="0.5">
      <c r="A59" s="43">
        <f>IF($A$3='Base de datos '!$L$5,'Base de datos '!E57,IF($A$3='Base de datos '!$L$6,'Base de datos '!F57,IF($A$3='Base de datos '!$L$7,'Base de datos '!G57,IF($A$3='Base de datos '!$L$8,'Base de datos '!H57,IF($A$3='Base de datos '!$L$9,'Base de datos '!I57)))))</f>
        <v>7817</v>
      </c>
      <c r="B59" s="44" t="str">
        <f t="shared" si="0"/>
        <v>MEDIO</v>
      </c>
      <c r="C59" s="75" t="s">
        <v>84</v>
      </c>
      <c r="D59" s="50"/>
      <c r="E59" s="128" t="s">
        <v>37</v>
      </c>
      <c r="F59" s="52" t="s">
        <v>31</v>
      </c>
      <c r="G59" s="123" t="s">
        <v>489</v>
      </c>
      <c r="H59" s="124"/>
      <c r="I59" s="124"/>
      <c r="J59" s="124"/>
      <c r="K59" s="125"/>
      <c r="L59" s="3"/>
      <c r="M59" s="3"/>
      <c r="N59" s="3"/>
      <c r="O59" s="3"/>
      <c r="P59" s="3"/>
    </row>
    <row r="60" spans="1:16" ht="15.75" customHeight="1" x14ac:dyDescent="0.5">
      <c r="A60" s="43">
        <f>IF($A$3='Base de datos '!$L$5,'Base de datos '!E58,IF($A$3='Base de datos '!$L$6,'Base de datos '!F58,IF($A$3='Base de datos '!$L$7,'Base de datos '!G58,IF($A$3='Base de datos '!$L$8,'Base de datos '!H58,IF($A$3='Base de datos '!$L$9,'Base de datos '!I58)))))</f>
        <v>6245</v>
      </c>
      <c r="B60" s="44" t="str">
        <f t="shared" si="0"/>
        <v>MEDIO</v>
      </c>
      <c r="C60" s="75" t="s">
        <v>84</v>
      </c>
      <c r="D60" s="50"/>
      <c r="E60" s="129"/>
      <c r="F60" s="52" t="s">
        <v>32</v>
      </c>
      <c r="G60" s="126" t="s">
        <v>490</v>
      </c>
      <c r="H60" s="125"/>
      <c r="I60" s="25" t="s">
        <v>33</v>
      </c>
      <c r="J60" s="153">
        <f>H13/K16</f>
        <v>2.5000000000000001E-2</v>
      </c>
      <c r="K60" s="154"/>
      <c r="L60" s="3"/>
      <c r="M60" s="3"/>
      <c r="N60" s="3"/>
      <c r="O60" s="3"/>
      <c r="P60" s="3"/>
    </row>
    <row r="61" spans="1:16" ht="15.75" customHeight="1" x14ac:dyDescent="0.5">
      <c r="A61" s="43">
        <f>IF($A$3='Base de datos '!$L$5,'Base de datos '!E59,IF($A$3='Base de datos '!$L$6,'Base de datos '!F59,IF($A$3='Base de datos '!$L$7,'Base de datos '!G59,IF($A$3='Base de datos '!$L$8,'Base de datos '!H59,IF($A$3='Base de datos '!$L$9,'Base de datos '!I59)))))</f>
        <v>8582</v>
      </c>
      <c r="B61" s="44" t="str">
        <f t="shared" si="0"/>
        <v>MEDIO</v>
      </c>
      <c r="C61" s="75" t="s">
        <v>84</v>
      </c>
      <c r="D61" s="27"/>
      <c r="E61" s="3"/>
      <c r="F61" s="28"/>
      <c r="G61" s="28"/>
      <c r="H61" s="28"/>
      <c r="I61" s="28"/>
      <c r="J61" s="28"/>
      <c r="K61" s="28"/>
      <c r="L61" s="3"/>
      <c r="M61" s="3"/>
      <c r="N61" s="3"/>
      <c r="O61" s="3"/>
      <c r="P61" s="3"/>
    </row>
    <row r="62" spans="1:16" ht="15.75" customHeight="1" x14ac:dyDescent="0.5">
      <c r="A62" s="43">
        <f>IF($A$3='Base de datos '!$L$5,'Base de datos '!E60,IF($A$3='Base de datos '!$L$6,'Base de datos '!F60,IF($A$3='Base de datos '!$L$7,'Base de datos '!G60,IF($A$3='Base de datos '!$L$8,'Base de datos '!H60,IF($A$3='Base de datos '!$L$9,'Base de datos '!I60)))))</f>
        <v>8676</v>
      </c>
      <c r="B62" s="44" t="str">
        <f t="shared" si="0"/>
        <v>MEDIO</v>
      </c>
      <c r="C62" s="75" t="s">
        <v>84</v>
      </c>
      <c r="D62" s="50"/>
      <c r="E62" s="128" t="s">
        <v>40</v>
      </c>
      <c r="F62" s="52" t="s">
        <v>31</v>
      </c>
      <c r="G62" s="123" t="s">
        <v>491</v>
      </c>
      <c r="H62" s="124"/>
      <c r="I62" s="124"/>
      <c r="J62" s="124"/>
      <c r="K62" s="125"/>
      <c r="L62" s="3"/>
      <c r="M62" s="3"/>
      <c r="N62" s="3"/>
      <c r="O62" s="3"/>
      <c r="P62" s="3"/>
    </row>
    <row r="63" spans="1:16" ht="15.75" customHeight="1" x14ac:dyDescent="0.5">
      <c r="A63" s="43">
        <f>IF($A$3='Base de datos '!$L$5,'Base de datos '!E61,IF($A$3='Base de datos '!$L$6,'Base de datos '!F61,IF($A$3='Base de datos '!$L$7,'Base de datos '!G61,IF($A$3='Base de datos '!$L$8,'Base de datos '!H61,IF($A$3='Base de datos '!$L$9,'Base de datos '!I61)))))</f>
        <v>7823</v>
      </c>
      <c r="B63" s="44" t="str">
        <f t="shared" si="0"/>
        <v>MEDIO</v>
      </c>
      <c r="C63" s="75" t="s">
        <v>108</v>
      </c>
      <c r="D63" s="50"/>
      <c r="E63" s="129"/>
      <c r="F63" s="52" t="s">
        <v>32</v>
      </c>
      <c r="G63" s="126" t="s">
        <v>492</v>
      </c>
      <c r="H63" s="125"/>
      <c r="I63" s="25" t="s">
        <v>33</v>
      </c>
      <c r="J63" s="153">
        <f>I14/K16</f>
        <v>0.02</v>
      </c>
      <c r="K63" s="154"/>
      <c r="L63" s="3"/>
      <c r="M63" s="3"/>
      <c r="N63" s="3"/>
      <c r="O63" s="3"/>
      <c r="P63" s="3"/>
    </row>
    <row r="64" spans="1:16" ht="15.75" customHeight="1" x14ac:dyDescent="0.5">
      <c r="A64" s="43">
        <f>IF($A$3='Base de datos '!$L$5,'Base de datos '!E62,IF($A$3='Base de datos '!$L$6,'Base de datos '!F62,IF($A$3='Base de datos '!$L$7,'Base de datos '!G62,IF($A$3='Base de datos '!$L$8,'Base de datos '!H62,IF($A$3='Base de datos '!$L$9,'Base de datos '!I62)))))</f>
        <v>6113</v>
      </c>
      <c r="B64" s="44" t="str">
        <f t="shared" si="0"/>
        <v>MEDIO</v>
      </c>
      <c r="C64" s="75" t="s">
        <v>108</v>
      </c>
      <c r="D64" s="29"/>
      <c r="E64" s="1"/>
      <c r="L64" s="3"/>
      <c r="M64" s="3"/>
      <c r="N64" s="3"/>
      <c r="O64" s="3"/>
      <c r="P64" s="3"/>
    </row>
    <row r="65" spans="1:16" ht="15.75" customHeight="1" x14ac:dyDescent="0.5">
      <c r="A65" s="43">
        <f>IF($A$3='Base de datos '!$L$5,'Base de datos '!E63,IF($A$3='Base de datos '!$L$6,'Base de datos '!F63,IF($A$3='Base de datos '!$L$7,'Base de datos '!G63,IF($A$3='Base de datos '!$L$8,'Base de datos '!H63,IF($A$3='Base de datos '!$L$9,'Base de datos '!I63)))))</f>
        <v>6208</v>
      </c>
      <c r="B65" s="44" t="str">
        <f t="shared" si="0"/>
        <v>MEDIO</v>
      </c>
      <c r="C65" s="75" t="s">
        <v>91</v>
      </c>
      <c r="D65" s="27"/>
      <c r="E65" s="3"/>
      <c r="F65" s="30"/>
      <c r="G65" s="30"/>
      <c r="H65" s="30"/>
      <c r="I65" s="30"/>
      <c r="J65" s="30"/>
      <c r="K65" s="30"/>
      <c r="L65" s="3"/>
      <c r="M65" s="3"/>
      <c r="N65" s="3"/>
      <c r="O65" s="3"/>
      <c r="P65" s="3"/>
    </row>
    <row r="66" spans="1:16" ht="15.75" customHeight="1" x14ac:dyDescent="0.5">
      <c r="A66" s="43">
        <f>IF($A$3='Base de datos '!$L$5,'Base de datos '!E64,IF($A$3='Base de datos '!$L$6,'Base de datos '!F64,IF($A$3='Base de datos '!$L$7,'Base de datos '!G64,IF($A$3='Base de datos '!$L$8,'Base de datos '!H64,IF($A$3='Base de datos '!$L$9,'Base de datos '!I64)))))</f>
        <v>7925</v>
      </c>
      <c r="B66" s="44" t="str">
        <f t="shared" si="0"/>
        <v>MEDIO</v>
      </c>
      <c r="C66" s="75" t="s">
        <v>91</v>
      </c>
      <c r="D66" s="27"/>
      <c r="E66" s="130" t="s">
        <v>42</v>
      </c>
      <c r="F66" s="119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15.75" customHeight="1" x14ac:dyDescent="0.5">
      <c r="A67" s="43">
        <f>IF($A$3='Base de datos '!$L$5,'Base de datos '!E65,IF($A$3='Base de datos '!$L$6,'Base de datos '!F65,IF($A$3='Base de datos '!$L$7,'Base de datos '!G65,IF($A$3='Base de datos '!$L$8,'Base de datos '!H65,IF($A$3='Base de datos '!$L$9,'Base de datos '!I65)))))</f>
        <v>7465</v>
      </c>
      <c r="B67" s="44" t="str">
        <f t="shared" si="0"/>
        <v>MEDIO</v>
      </c>
      <c r="C67" s="75" t="s">
        <v>84</v>
      </c>
      <c r="D67" s="2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15.75" customHeight="1" x14ac:dyDescent="0.5">
      <c r="A68" s="43">
        <f>IF($A$3='Base de datos '!$L$5,'Base de datos '!E66,IF($A$3='Base de datos '!$L$6,'Base de datos '!F66,IF($A$3='Base de datos '!$L$7,'Base de datos '!G66,IF($A$3='Base de datos '!$L$8,'Base de datos '!H66,IF($A$3='Base de datos '!$L$9,'Base de datos '!I66)))))</f>
        <v>11282</v>
      </c>
      <c r="B68" s="44" t="str">
        <f t="shared" ref="B68:B131" si="6">IF(A68&lt;=$I$5,"BAJO",IF(A68&lt;=$I$6,"MEDIO","ALTO"))</f>
        <v>ALTO</v>
      </c>
      <c r="C68" s="75" t="s">
        <v>84</v>
      </c>
      <c r="D68" s="50"/>
      <c r="E68" s="128" t="s">
        <v>37</v>
      </c>
      <c r="F68" s="52" t="s">
        <v>31</v>
      </c>
      <c r="G68" s="123" t="s">
        <v>493</v>
      </c>
      <c r="H68" s="124"/>
      <c r="I68" s="124"/>
      <c r="J68" s="124"/>
      <c r="K68" s="125"/>
      <c r="L68" s="3"/>
      <c r="M68" s="3"/>
      <c r="N68" s="3"/>
      <c r="O68" s="3"/>
      <c r="P68" s="3"/>
    </row>
    <row r="69" spans="1:16" ht="15.75" customHeight="1" x14ac:dyDescent="0.5">
      <c r="A69" s="43">
        <f>IF($A$3='Base de datos '!$L$5,'Base de datos '!E67,IF($A$3='Base de datos '!$L$6,'Base de datos '!F67,IF($A$3='Base de datos '!$L$7,'Base de datos '!G67,IF($A$3='Base de datos '!$L$8,'Base de datos '!H67,IF($A$3='Base de datos '!$L$9,'Base de datos '!I67)))))</f>
        <v>10007</v>
      </c>
      <c r="B69" s="44" t="str">
        <f t="shared" si="6"/>
        <v>MEDIO</v>
      </c>
      <c r="C69" s="75" t="s">
        <v>84</v>
      </c>
      <c r="D69" s="50"/>
      <c r="E69" s="129"/>
      <c r="F69" s="52" t="s">
        <v>32</v>
      </c>
      <c r="G69" s="126" t="s">
        <v>494</v>
      </c>
      <c r="H69" s="125"/>
      <c r="I69" s="25" t="s">
        <v>33</v>
      </c>
      <c r="J69" s="153">
        <f>(G13/K13)*(H13/(K13-1))</f>
        <v>0.14518002322880372</v>
      </c>
      <c r="K69" s="154"/>
      <c r="L69" s="3"/>
      <c r="M69" s="3"/>
      <c r="N69" s="3"/>
      <c r="O69" s="3"/>
      <c r="P69" s="3"/>
    </row>
    <row r="70" spans="1:16" ht="15.75" customHeight="1" x14ac:dyDescent="0.5">
      <c r="A70" s="43">
        <f>IF($A$3='Base de datos '!$L$5,'Base de datos '!E68,IF($A$3='Base de datos '!$L$6,'Base de datos '!F68,IF($A$3='Base de datos '!$L$7,'Base de datos '!G68,IF($A$3='Base de datos '!$L$8,'Base de datos '!H68,IF($A$3='Base de datos '!$L$9,'Base de datos '!I68)))))</f>
        <v>8099</v>
      </c>
      <c r="B70" s="44" t="str">
        <f t="shared" si="6"/>
        <v>MEDIO</v>
      </c>
      <c r="C70" s="75" t="s">
        <v>84</v>
      </c>
      <c r="D70" s="27"/>
      <c r="E70" s="3"/>
      <c r="F70" s="28"/>
      <c r="G70" s="28"/>
      <c r="H70" s="28"/>
      <c r="I70" s="28"/>
      <c r="J70" s="28"/>
      <c r="K70" s="28"/>
      <c r="L70" s="3"/>
      <c r="M70" s="3"/>
      <c r="N70" s="3"/>
      <c r="O70" s="3"/>
      <c r="P70" s="3"/>
    </row>
    <row r="71" spans="1:16" ht="15.75" customHeight="1" x14ac:dyDescent="0.5">
      <c r="A71" s="43">
        <f>IF($A$3='Base de datos '!$L$5,'Base de datos '!E69,IF($A$3='Base de datos '!$L$6,'Base de datos '!F69,IF($A$3='Base de datos '!$L$7,'Base de datos '!G69,IF($A$3='Base de datos '!$L$8,'Base de datos '!H69,IF($A$3='Base de datos '!$L$9,'Base de datos '!I69)))))</f>
        <v>7415</v>
      </c>
      <c r="B71" s="44" t="str">
        <f t="shared" si="6"/>
        <v>MEDIO</v>
      </c>
      <c r="C71" s="75" t="s">
        <v>84</v>
      </c>
      <c r="D71" s="50"/>
      <c r="E71" s="128" t="s">
        <v>40</v>
      </c>
      <c r="F71" s="52" t="s">
        <v>31</v>
      </c>
      <c r="G71" s="123" t="s">
        <v>497</v>
      </c>
      <c r="H71" s="124"/>
      <c r="I71" s="124"/>
      <c r="J71" s="124"/>
      <c r="K71" s="125"/>
      <c r="L71" s="3"/>
      <c r="M71" s="3"/>
      <c r="N71" s="3"/>
      <c r="O71" s="3"/>
      <c r="P71" s="3"/>
    </row>
    <row r="72" spans="1:16" ht="15.75" customHeight="1" x14ac:dyDescent="0.5">
      <c r="A72" s="43">
        <f>IF($A$3='Base de datos '!$L$5,'Base de datos '!E70,IF($A$3='Base de datos '!$L$6,'Base de datos '!F70,IF($A$3='Base de datos '!$L$7,'Base de datos '!G70,IF($A$3='Base de datos '!$L$8,'Base de datos '!H70,IF($A$3='Base de datos '!$L$9,'Base de datos '!I70)))))</f>
        <v>8444</v>
      </c>
      <c r="B72" s="44" t="str">
        <f t="shared" si="6"/>
        <v>MEDIO</v>
      </c>
      <c r="C72" s="75" t="s">
        <v>91</v>
      </c>
      <c r="D72" s="50"/>
      <c r="E72" s="129"/>
      <c r="F72" s="52" t="s">
        <v>32</v>
      </c>
      <c r="G72" s="126" t="s">
        <v>498</v>
      </c>
      <c r="H72" s="125"/>
      <c r="I72" s="25" t="s">
        <v>33</v>
      </c>
      <c r="J72" s="153">
        <f>(F15/K15)*(J15/(K15-1))</f>
        <v>5.4920719284259015E-3</v>
      </c>
      <c r="K72" s="154"/>
      <c r="L72" s="3"/>
      <c r="M72" s="3"/>
      <c r="N72" s="3"/>
      <c r="O72" s="3"/>
      <c r="P72" s="3"/>
    </row>
    <row r="73" spans="1:16" ht="15.75" customHeight="1" x14ac:dyDescent="0.5">
      <c r="A73" s="43">
        <f>IF($A$3='Base de datos '!$L$5,'Base de datos '!E71,IF($A$3='Base de datos '!$L$6,'Base de datos '!F71,IF($A$3='Base de datos '!$L$7,'Base de datos '!G71,IF($A$3='Base de datos '!$L$8,'Base de datos '!H71,IF($A$3='Base de datos '!$L$9,'Base de datos '!I71)))))</f>
        <v>8866</v>
      </c>
      <c r="B73" s="44" t="str">
        <f t="shared" si="6"/>
        <v>MEDIO</v>
      </c>
      <c r="C73" s="75" t="s">
        <v>84</v>
      </c>
      <c r="D73" s="29"/>
      <c r="E73" s="3"/>
      <c r="F73" s="30"/>
      <c r="G73" s="30"/>
      <c r="H73" s="30"/>
      <c r="I73" s="30"/>
      <c r="J73" s="30"/>
      <c r="K73" s="30"/>
      <c r="L73" s="3"/>
      <c r="M73" s="3"/>
      <c r="N73" s="3"/>
      <c r="O73" s="3"/>
      <c r="P73" s="3"/>
    </row>
    <row r="74" spans="1:16" ht="15.75" customHeight="1" x14ac:dyDescent="0.5">
      <c r="A74" s="43">
        <f>IF($A$3='Base de datos '!$L$5,'Base de datos '!E72,IF($A$3='Base de datos '!$L$6,'Base de datos '!F72,IF($A$3='Base de datos '!$L$7,'Base de datos '!G72,IF($A$3='Base de datos '!$L$8,'Base de datos '!H72,IF($A$3='Base de datos '!$L$9,'Base de datos '!I72)))))</f>
        <v>1207</v>
      </c>
      <c r="B74" s="44" t="str">
        <f t="shared" si="6"/>
        <v>BAJO</v>
      </c>
      <c r="C74" s="75" t="s">
        <v>84</v>
      </c>
      <c r="D74" s="50"/>
      <c r="E74" s="128" t="s">
        <v>43</v>
      </c>
      <c r="F74" s="52" t="s">
        <v>31</v>
      </c>
      <c r="G74" s="123" t="s">
        <v>499</v>
      </c>
      <c r="H74" s="124"/>
      <c r="I74" s="124"/>
      <c r="J74" s="124"/>
      <c r="K74" s="125"/>
      <c r="L74" s="3"/>
      <c r="M74" s="3"/>
      <c r="N74" s="3"/>
      <c r="O74" s="3"/>
      <c r="P74" s="3"/>
    </row>
    <row r="75" spans="1:16" ht="15.75" customHeight="1" x14ac:dyDescent="0.5">
      <c r="A75" s="43">
        <f>IF($A$3='Base de datos '!$L$5,'Base de datos '!E73,IF($A$3='Base de datos '!$L$6,'Base de datos '!F73,IF($A$3='Base de datos '!$L$7,'Base de datos '!G73,IF($A$3='Base de datos '!$L$8,'Base de datos '!H73,IF($A$3='Base de datos '!$L$9,'Base de datos '!I73)))))</f>
        <v>5369</v>
      </c>
      <c r="B75" s="44" t="str">
        <f t="shared" si="6"/>
        <v>MEDIO</v>
      </c>
      <c r="C75" s="75" t="s">
        <v>91</v>
      </c>
      <c r="D75" s="50"/>
      <c r="E75" s="129"/>
      <c r="F75" s="52" t="s">
        <v>32</v>
      </c>
      <c r="G75" s="126" t="s">
        <v>500</v>
      </c>
      <c r="H75" s="125"/>
      <c r="I75" s="25" t="s">
        <v>33</v>
      </c>
      <c r="J75" s="153">
        <f>(H14/K14)*(G14/(K14-1))</f>
        <v>0.11647509578544062</v>
      </c>
      <c r="K75" s="154"/>
      <c r="L75" s="3"/>
      <c r="M75" s="3"/>
      <c r="N75" s="3"/>
      <c r="O75" s="3"/>
      <c r="P75" s="3"/>
    </row>
    <row r="76" spans="1:16" ht="15.75" customHeight="1" x14ac:dyDescent="0.5">
      <c r="A76" s="43">
        <f>IF($A$3='Base de datos '!$L$5,'Base de datos '!E74,IF($A$3='Base de datos '!$L$6,'Base de datos '!F74,IF($A$3='Base de datos '!$L$7,'Base de datos '!G74,IF($A$3='Base de datos '!$L$8,'Base de datos '!H74,IF($A$3='Base de datos '!$L$9,'Base de datos '!I74)))))</f>
        <v>11735</v>
      </c>
      <c r="B76" s="44" t="str">
        <f t="shared" si="6"/>
        <v>ALTO</v>
      </c>
      <c r="C76" s="75" t="s">
        <v>91</v>
      </c>
      <c r="D76" s="29"/>
      <c r="E76" s="31"/>
      <c r="F76" s="28"/>
      <c r="G76" s="28"/>
      <c r="H76" s="28"/>
      <c r="I76" s="28"/>
      <c r="J76" s="28"/>
      <c r="K76" s="28"/>
      <c r="L76" s="3"/>
      <c r="M76" s="3"/>
      <c r="N76" s="3"/>
      <c r="O76" s="3"/>
      <c r="P76" s="3"/>
    </row>
    <row r="77" spans="1:16" ht="15.75" customHeight="1" x14ac:dyDescent="0.5">
      <c r="A77" s="43">
        <f>IF($A$3='Base de datos '!$L$5,'Base de datos '!E75,IF($A$3='Base de datos '!$L$6,'Base de datos '!F75,IF($A$3='Base de datos '!$L$7,'Base de datos '!G75,IF($A$3='Base de datos '!$L$8,'Base de datos '!H75,IF($A$3='Base de datos '!$L$9,'Base de datos '!I75)))))</f>
        <v>10451</v>
      </c>
      <c r="B77" s="44" t="str">
        <f t="shared" si="6"/>
        <v>ALTO</v>
      </c>
      <c r="C77" s="75" t="s">
        <v>129</v>
      </c>
      <c r="D77" s="27"/>
      <c r="E77" s="32"/>
      <c r="F77" s="33"/>
      <c r="G77" s="34"/>
      <c r="H77" s="1"/>
      <c r="I77" s="1"/>
      <c r="J77" s="1"/>
      <c r="K77" s="1"/>
      <c r="L77" s="3"/>
      <c r="M77" s="3"/>
      <c r="N77" s="3"/>
      <c r="O77" s="3"/>
      <c r="P77" s="3"/>
    </row>
    <row r="78" spans="1:16" ht="15.75" customHeight="1" x14ac:dyDescent="0.5">
      <c r="A78" s="43">
        <f>IF($A$3='Base de datos '!$L$5,'Base de datos '!E76,IF($A$3='Base de datos '!$L$6,'Base de datos '!F76,IF($A$3='Base de datos '!$L$7,'Base de datos '!G76,IF($A$3='Base de datos '!$L$8,'Base de datos '!H76,IF($A$3='Base de datos '!$L$9,'Base de datos '!I76)))))</f>
        <v>6557</v>
      </c>
      <c r="B78" s="44" t="str">
        <f t="shared" si="6"/>
        <v>MEDIO</v>
      </c>
      <c r="C78" s="75" t="s">
        <v>108</v>
      </c>
      <c r="D78" s="27"/>
      <c r="E78" s="65" t="s">
        <v>25</v>
      </c>
      <c r="F78" s="80" t="s">
        <v>105</v>
      </c>
      <c r="G78" s="66" t="s">
        <v>84</v>
      </c>
      <c r="H78" s="66" t="s">
        <v>91</v>
      </c>
      <c r="I78" s="66" t="s">
        <v>129</v>
      </c>
      <c r="J78" s="66" t="s">
        <v>108</v>
      </c>
      <c r="K78" s="58" t="s">
        <v>26</v>
      </c>
      <c r="L78" s="3"/>
      <c r="M78" s="3"/>
      <c r="N78" s="3"/>
      <c r="O78" s="3"/>
      <c r="P78" s="3"/>
    </row>
    <row r="79" spans="1:16" ht="15.75" customHeight="1" x14ac:dyDescent="0.5">
      <c r="A79" s="43">
        <f>IF($A$3='Base de datos '!$L$5,'Base de datos '!E77,IF($A$3='Base de datos '!$L$6,'Base de datos '!F77,IF($A$3='Base de datos '!$L$7,'Base de datos '!G77,IF($A$3='Base de datos '!$L$8,'Base de datos '!H77,IF($A$3='Base de datos '!$L$9,'Base de datos '!I77)))))</f>
        <v>5437</v>
      </c>
      <c r="B79" s="44" t="str">
        <f t="shared" si="6"/>
        <v>MEDIO</v>
      </c>
      <c r="C79" s="75" t="s">
        <v>108</v>
      </c>
      <c r="D79" s="29"/>
      <c r="E79" s="64" t="s">
        <v>24</v>
      </c>
      <c r="F79" s="59">
        <f>F13</f>
        <v>1</v>
      </c>
      <c r="G79" s="59">
        <f t="shared" ref="G79:J79" si="7">G13</f>
        <v>25</v>
      </c>
      <c r="H79" s="59">
        <f t="shared" si="7"/>
        <v>10</v>
      </c>
      <c r="I79" s="59">
        <f t="shared" si="7"/>
        <v>5</v>
      </c>
      <c r="J79" s="59">
        <f t="shared" si="7"/>
        <v>1</v>
      </c>
      <c r="K79" s="49">
        <f>SUM(Table_13[[#This Row],[Amazonica]:[Pacifica]])</f>
        <v>42</v>
      </c>
      <c r="L79" s="3"/>
      <c r="M79" s="3"/>
      <c r="N79" s="3"/>
      <c r="O79" s="3"/>
      <c r="P79" s="3"/>
    </row>
    <row r="80" spans="1:16" ht="15.75" customHeight="1" x14ac:dyDescent="0.5">
      <c r="A80" s="43">
        <f>IF($A$3='Base de datos '!$L$5,'Base de datos '!E78,IF($A$3='Base de datos '!$L$6,'Base de datos '!F78,IF($A$3='Base de datos '!$L$7,'Base de datos '!G78,IF($A$3='Base de datos '!$L$8,'Base de datos '!H78,IF($A$3='Base de datos '!$L$9,'Base de datos '!I78)))))</f>
        <v>9666</v>
      </c>
      <c r="B80" s="44" t="str">
        <f t="shared" si="6"/>
        <v>MEDIO</v>
      </c>
      <c r="C80" s="75" t="s">
        <v>108</v>
      </c>
      <c r="D80" s="27"/>
      <c r="E80" s="20" t="s">
        <v>27</v>
      </c>
      <c r="F80" s="59">
        <f t="shared" ref="F80:J80" si="8">F14</f>
        <v>9</v>
      </c>
      <c r="G80" s="59">
        <f t="shared" si="8"/>
        <v>76</v>
      </c>
      <c r="H80" s="59">
        <f t="shared" si="8"/>
        <v>32</v>
      </c>
      <c r="I80" s="59">
        <f t="shared" si="8"/>
        <v>8</v>
      </c>
      <c r="J80" s="59">
        <f t="shared" si="8"/>
        <v>20</v>
      </c>
      <c r="K80" s="49">
        <f>SUM(Table_13[[#This Row],[Amazonica]:[Pacifica]])</f>
        <v>145</v>
      </c>
      <c r="L80" s="3"/>
      <c r="M80" s="3"/>
      <c r="N80" s="3"/>
      <c r="O80" s="3"/>
      <c r="P80" s="3"/>
    </row>
    <row r="81" spans="1:20" ht="15.75" customHeight="1" x14ac:dyDescent="0.5">
      <c r="A81" s="43">
        <f>IF($A$3='Base de datos '!$L$5,'Base de datos '!E79,IF($A$3='Base de datos '!$L$6,'Base de datos '!F79,IF($A$3='Base de datos '!$L$7,'Base de datos '!G79,IF($A$3='Base de datos '!$L$8,'Base de datos '!H79,IF($A$3='Base de datos '!$L$9,'Base de datos '!I79)))))</f>
        <v>7716</v>
      </c>
      <c r="B81" s="44" t="str">
        <f t="shared" si="6"/>
        <v>MEDIO</v>
      </c>
      <c r="C81" s="75" t="s">
        <v>84</v>
      </c>
      <c r="D81" s="27"/>
      <c r="E81" s="20" t="s">
        <v>28</v>
      </c>
      <c r="F81" s="59">
        <f t="shared" ref="F81:J81" si="9">F15</f>
        <v>8</v>
      </c>
      <c r="G81" s="59">
        <f t="shared" si="9"/>
        <v>128</v>
      </c>
      <c r="H81" s="59">
        <f t="shared" si="9"/>
        <v>40</v>
      </c>
      <c r="I81" s="59">
        <f t="shared" si="9"/>
        <v>6</v>
      </c>
      <c r="J81" s="59">
        <f t="shared" si="9"/>
        <v>31</v>
      </c>
      <c r="K81" s="49">
        <f>SUM(Table_13[[#This Row],[Amazonica]:[Pacifica]])</f>
        <v>213</v>
      </c>
    </row>
    <row r="82" spans="1:20" ht="15.75" customHeight="1" x14ac:dyDescent="0.5">
      <c r="A82" s="43">
        <f>IF($A$3='Base de datos '!$L$5,'Base de datos '!E80,IF($A$3='Base de datos '!$L$6,'Base de datos '!F80,IF($A$3='Base de datos '!$L$7,'Base de datos '!G80,IF($A$3='Base de datos '!$L$8,'Base de datos '!H80,IF($A$3='Base de datos '!$L$9,'Base de datos '!I80)))))</f>
        <v>10809</v>
      </c>
      <c r="B82" s="44" t="str">
        <f t="shared" si="6"/>
        <v>ALTO</v>
      </c>
      <c r="C82" s="75" t="s">
        <v>84</v>
      </c>
      <c r="D82" s="29"/>
      <c r="E82" s="23" t="s">
        <v>26</v>
      </c>
      <c r="F82" s="22">
        <f t="shared" ref="F82" si="10">SUM(F79:F81)</f>
        <v>18</v>
      </c>
      <c r="G82" s="22">
        <f t="shared" ref="G82" si="11">SUM(G79:G81)</f>
        <v>229</v>
      </c>
      <c r="H82" s="22">
        <f t="shared" ref="H82" si="12">SUM(H79:H81)</f>
        <v>82</v>
      </c>
      <c r="I82" s="22">
        <f t="shared" ref="I82" si="13">SUM(I79:I81)</f>
        <v>19</v>
      </c>
      <c r="J82" s="22">
        <f t="shared" ref="J82" si="14">SUM(J79:J81)</f>
        <v>52</v>
      </c>
      <c r="K82" s="49">
        <f>SUM(Table_13[[#This Row],[Amazonica]:[Pacifica]])</f>
        <v>400</v>
      </c>
    </row>
    <row r="83" spans="1:20" ht="15.75" customHeight="1" x14ac:dyDescent="0.5">
      <c r="A83" s="43">
        <f>IF($A$3='Base de datos '!$L$5,'Base de datos '!E81,IF($A$3='Base de datos '!$L$6,'Base de datos '!F81,IF($A$3='Base de datos '!$L$7,'Base de datos '!G81,IF($A$3='Base de datos '!$L$8,'Base de datos '!H81,IF($A$3='Base de datos '!$L$9,'Base de datos '!I81)))))</f>
        <v>9871</v>
      </c>
      <c r="B83" s="44" t="str">
        <f t="shared" si="6"/>
        <v>MEDIO</v>
      </c>
      <c r="C83" s="75" t="s">
        <v>84</v>
      </c>
      <c r="D83" s="27"/>
      <c r="E83" s="1"/>
    </row>
    <row r="84" spans="1:20" ht="15.75" customHeight="1" x14ac:dyDescent="0.5">
      <c r="A84" s="43">
        <f>IF($A$3='Base de datos '!$L$5,'Base de datos '!E82,IF($A$3='Base de datos '!$L$6,'Base de datos '!F82,IF($A$3='Base de datos '!$L$7,'Base de datos '!G82,IF($A$3='Base de datos '!$L$8,'Base de datos '!H82,IF($A$3='Base de datos '!$L$9,'Base de datos '!I82)))))</f>
        <v>6081</v>
      </c>
      <c r="B84" s="44" t="str">
        <f t="shared" si="6"/>
        <v>MEDIO</v>
      </c>
      <c r="C84" s="75" t="s">
        <v>84</v>
      </c>
      <c r="D84" s="27"/>
      <c r="E84" s="1"/>
    </row>
    <row r="85" spans="1:20" ht="15.75" customHeight="1" x14ac:dyDescent="0.65">
      <c r="A85" s="43">
        <f>IF($A$3='Base de datos '!$L$5,'Base de datos '!E83,IF($A$3='Base de datos '!$L$6,'Base de datos '!F83,IF($A$3='Base de datos '!$L$7,'Base de datos '!G83,IF($A$3='Base de datos '!$L$8,'Base de datos '!H83,IF($A$3='Base de datos '!$L$9,'Base de datos '!I83)))))</f>
        <v>9181</v>
      </c>
      <c r="B85" s="44" t="str">
        <f t="shared" si="6"/>
        <v>MEDIO</v>
      </c>
      <c r="C85" s="75" t="s">
        <v>84</v>
      </c>
      <c r="D85" s="27"/>
      <c r="E85" s="139" t="s">
        <v>44</v>
      </c>
      <c r="F85" s="119"/>
      <c r="G85" s="119"/>
      <c r="H85" s="119"/>
      <c r="I85" s="119"/>
      <c r="J85" s="119"/>
      <c r="K85" s="119"/>
      <c r="L85" s="3"/>
      <c r="M85" s="3"/>
      <c r="N85" s="3"/>
      <c r="O85" s="3"/>
      <c r="P85" s="3"/>
    </row>
    <row r="86" spans="1:20" ht="15.75" customHeight="1" x14ac:dyDescent="0.5">
      <c r="A86" s="43">
        <f>IF($A$3='Base de datos '!$L$5,'Base de datos '!E84,IF($A$3='Base de datos '!$L$6,'Base de datos '!F84,IF($A$3='Base de datos '!$L$7,'Base de datos '!G84,IF($A$3='Base de datos '!$L$8,'Base de datos '!H84,IF($A$3='Base de datos '!$L$9,'Base de datos '!I84)))))</f>
        <v>8885</v>
      </c>
      <c r="B86" s="44" t="str">
        <f t="shared" si="6"/>
        <v>MEDIO</v>
      </c>
      <c r="C86" s="75" t="s">
        <v>84</v>
      </c>
      <c r="D86" s="2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20" ht="15.75" customHeight="1" x14ac:dyDescent="0.5">
      <c r="A87" s="43">
        <f>IF($A$3='Base de datos '!$L$5,'Base de datos '!E85,IF($A$3='Base de datos '!$L$6,'Base de datos '!F85,IF($A$3='Base de datos '!$L$7,'Base de datos '!G85,IF($A$3='Base de datos '!$L$8,'Base de datos '!H85,IF($A$3='Base de datos '!$L$9,'Base de datos '!I85)))))</f>
        <v>8091</v>
      </c>
      <c r="B87" s="44" t="str">
        <f t="shared" si="6"/>
        <v>MEDIO</v>
      </c>
      <c r="C87" s="75" t="s">
        <v>91</v>
      </c>
      <c r="D87" s="50"/>
      <c r="E87" s="128" t="s">
        <v>37</v>
      </c>
      <c r="F87" s="52" t="s">
        <v>31</v>
      </c>
      <c r="G87" s="123"/>
      <c r="H87" s="124"/>
      <c r="I87" s="124"/>
      <c r="J87" s="124"/>
      <c r="K87" s="125"/>
      <c r="L87" s="3"/>
      <c r="M87" s="3"/>
      <c r="N87" s="3"/>
      <c r="O87" s="3"/>
      <c r="P87" s="3"/>
    </row>
    <row r="88" spans="1:20" ht="15.75" customHeight="1" x14ac:dyDescent="0.5">
      <c r="A88" s="43">
        <f>IF($A$3='Base de datos '!$L$5,'Base de datos '!E86,IF($A$3='Base de datos '!$L$6,'Base de datos '!F86,IF($A$3='Base de datos '!$L$7,'Base de datos '!G86,IF($A$3='Base de datos '!$L$8,'Base de datos '!H86,IF($A$3='Base de datos '!$L$9,'Base de datos '!I86)))))</f>
        <v>8965</v>
      </c>
      <c r="B88" s="44" t="str">
        <f t="shared" si="6"/>
        <v>MEDIO</v>
      </c>
      <c r="C88" s="75" t="s">
        <v>84</v>
      </c>
      <c r="D88" s="51"/>
      <c r="E88" s="129"/>
      <c r="F88" s="52" t="s">
        <v>32</v>
      </c>
      <c r="G88" s="126"/>
      <c r="H88" s="125"/>
      <c r="I88" s="25" t="s">
        <v>33</v>
      </c>
      <c r="J88" s="126"/>
      <c r="K88" s="125"/>
      <c r="L88" s="3"/>
      <c r="M88" s="3"/>
      <c r="N88" s="3"/>
      <c r="O88" s="3"/>
      <c r="P88" s="3"/>
    </row>
    <row r="89" spans="1:20" ht="15.75" customHeight="1" x14ac:dyDescent="0.5">
      <c r="A89" s="43">
        <f>IF($A$3='Base de datos '!$L$5,'Base de datos '!E87,IF($A$3='Base de datos '!$L$6,'Base de datos '!F87,IF($A$3='Base de datos '!$L$7,'Base de datos '!G87,IF($A$3='Base de datos '!$L$8,'Base de datos '!H87,IF($A$3='Base de datos '!$L$9,'Base de datos '!I87)))))</f>
        <v>9339</v>
      </c>
      <c r="B89" s="44" t="str">
        <f t="shared" si="6"/>
        <v>MEDIO</v>
      </c>
      <c r="C89" s="75" t="s">
        <v>84</v>
      </c>
      <c r="D89" s="2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5.75" customHeight="1" x14ac:dyDescent="0.5">
      <c r="A90" s="43">
        <f>IF($A$3='Base de datos '!$L$5,'Base de datos '!E88,IF($A$3='Base de datos '!$L$6,'Base de datos '!F88,IF($A$3='Base de datos '!$L$7,'Base de datos '!G88,IF($A$3='Base de datos '!$L$8,'Base de datos '!H88,IF($A$3='Base de datos '!$L$9,'Base de datos '!I88)))))</f>
        <v>8155</v>
      </c>
      <c r="B90" s="44" t="str">
        <f t="shared" si="6"/>
        <v>MEDIO</v>
      </c>
      <c r="C90" s="75" t="s">
        <v>108</v>
      </c>
      <c r="D90" s="51"/>
      <c r="E90" s="138" t="s">
        <v>45</v>
      </c>
      <c r="F90" s="129"/>
      <c r="G90" s="129"/>
      <c r="H90" s="3"/>
      <c r="I90" s="135" t="s">
        <v>46</v>
      </c>
      <c r="J90" s="124"/>
      <c r="K90" s="124"/>
      <c r="L90" s="125"/>
      <c r="M90" s="3"/>
      <c r="N90" s="135" t="s">
        <v>47</v>
      </c>
      <c r="O90" s="124"/>
      <c r="P90" s="125"/>
      <c r="Q90" s="35"/>
      <c r="R90" s="135" t="s">
        <v>44</v>
      </c>
      <c r="S90" s="136"/>
      <c r="T90" s="137"/>
    </row>
    <row r="91" spans="1:20" ht="15.75" customHeight="1" x14ac:dyDescent="0.5">
      <c r="A91" s="43">
        <f>IF($A$3='Base de datos '!$L$5,'Base de datos '!E89,IF($A$3='Base de datos '!$L$6,'Base de datos '!F89,IF($A$3='Base de datos '!$L$7,'Base de datos '!G89,IF($A$3='Base de datos '!$L$8,'Base de datos '!H89,IF($A$3='Base de datos '!$L$9,'Base de datos '!I89)))))</f>
        <v>8332</v>
      </c>
      <c r="B91" s="44" t="str">
        <f t="shared" si="6"/>
        <v>MEDIO</v>
      </c>
      <c r="C91" s="75" t="s">
        <v>108</v>
      </c>
      <c r="D91" s="2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5.75" customHeight="1" x14ac:dyDescent="0.5">
      <c r="A92" s="43">
        <f>IF($A$3='Base de datos '!$L$5,'Base de datos '!E90,IF($A$3='Base de datos '!$L$6,'Base de datos '!F90,IF($A$3='Base de datos '!$L$7,'Base de datos '!G90,IF($A$3='Base de datos '!$L$8,'Base de datos '!H90,IF($A$3='Base de datos '!$L$9,'Base de datos '!I90)))))</f>
        <v>9454</v>
      </c>
      <c r="B92" s="44" t="str">
        <f t="shared" si="6"/>
        <v>MEDIO</v>
      </c>
      <c r="C92" s="75" t="s">
        <v>129</v>
      </c>
      <c r="D92" s="50"/>
      <c r="E92" s="3"/>
      <c r="F92" s="3"/>
      <c r="G92" s="3"/>
      <c r="H92" s="3"/>
      <c r="I92" s="118" t="s">
        <v>446</v>
      </c>
      <c r="J92" s="119"/>
      <c r="K92" s="82">
        <f>F80/K80</f>
        <v>6.2068965517241378E-2</v>
      </c>
      <c r="L92" s="57"/>
      <c r="M92" s="3"/>
      <c r="N92" s="3"/>
      <c r="O92" s="83">
        <f>K92*F95</f>
        <v>2.2499999999999999E-2</v>
      </c>
      <c r="P92" s="3"/>
      <c r="Q92" s="3"/>
      <c r="R92" s="3"/>
      <c r="S92" s="83">
        <f>O92/N130</f>
        <v>0.5</v>
      </c>
      <c r="T92" s="57"/>
    </row>
    <row r="93" spans="1:20" ht="15.75" customHeight="1" x14ac:dyDescent="0.5">
      <c r="A93" s="43">
        <f>IF($A$3='Base de datos '!$L$5,'Base de datos '!E91,IF($A$3='Base de datos '!$L$6,'Base de datos '!F91,IF($A$3='Base de datos '!$L$7,'Base de datos '!G91,IF($A$3='Base de datos '!$L$8,'Base de datos '!H91,IF($A$3='Base de datos '!$L$9,'Base de datos '!I91)))))</f>
        <v>492</v>
      </c>
      <c r="B93" s="44" t="str">
        <f t="shared" si="6"/>
        <v>BAJO</v>
      </c>
      <c r="C93" s="75" t="s">
        <v>105</v>
      </c>
      <c r="D93" s="50"/>
      <c r="E93" s="1"/>
      <c r="H93" s="3"/>
      <c r="I93" s="36"/>
      <c r="J93" s="36"/>
      <c r="K93" s="3"/>
      <c r="L93" s="3"/>
      <c r="M93" s="3"/>
      <c r="N93" s="3"/>
      <c r="O93" s="84"/>
      <c r="P93" s="3"/>
      <c r="Q93" s="3"/>
      <c r="R93" s="3"/>
      <c r="S93" s="84"/>
      <c r="T93" s="57"/>
    </row>
    <row r="94" spans="1:20" ht="15.75" customHeight="1" x14ac:dyDescent="0.5">
      <c r="A94" s="43">
        <f>IF($A$3='Base de datos '!$L$5,'Base de datos '!E92,IF($A$3='Base de datos '!$L$6,'Base de datos '!F92,IF($A$3='Base de datos '!$L$7,'Base de datos '!G92,IF($A$3='Base de datos '!$L$8,'Base de datos '!H92,IF($A$3='Base de datos '!$L$9,'Base de datos '!I92)))))</f>
        <v>5481</v>
      </c>
      <c r="B94" s="44" t="str">
        <f t="shared" si="6"/>
        <v>MEDIO</v>
      </c>
      <c r="C94" s="75" t="s">
        <v>129</v>
      </c>
      <c r="D94" s="50"/>
      <c r="G94" s="3"/>
      <c r="H94" s="3"/>
      <c r="I94" s="118" t="s">
        <v>447</v>
      </c>
      <c r="J94" s="111"/>
      <c r="K94" s="85"/>
      <c r="L94" s="86"/>
      <c r="M94" s="3"/>
      <c r="N94" s="3"/>
      <c r="O94" s="85"/>
      <c r="P94" s="3"/>
      <c r="Q94" s="3"/>
      <c r="R94" s="3"/>
      <c r="S94" s="85"/>
      <c r="T94" s="57"/>
    </row>
    <row r="95" spans="1:20" ht="15" customHeight="1" x14ac:dyDescent="0.5">
      <c r="A95" s="43">
        <f>IF($A$3='Base de datos '!$L$5,'Base de datos '!E93,IF($A$3='Base de datos '!$L$6,'Base de datos '!F93,IF($A$3='Base de datos '!$L$7,'Base de datos '!G93,IF($A$3='Base de datos '!$L$8,'Base de datos '!H93,IF($A$3='Base de datos '!$L$9,'Base de datos '!I93)))))</f>
        <v>9169</v>
      </c>
      <c r="B95" s="44" t="str">
        <f t="shared" si="6"/>
        <v>MEDIO</v>
      </c>
      <c r="C95" s="75" t="s">
        <v>84</v>
      </c>
      <c r="D95" s="50"/>
      <c r="E95" s="87" t="s">
        <v>48</v>
      </c>
      <c r="F95" s="83">
        <f>K14/K16</f>
        <v>0.36249999999999999</v>
      </c>
      <c r="G95" s="3"/>
      <c r="H95" s="3"/>
      <c r="I95" s="36"/>
      <c r="J95" s="36"/>
      <c r="K95" s="88"/>
      <c r="L95" s="3"/>
      <c r="M95" s="3"/>
      <c r="N95" s="3"/>
      <c r="O95" s="3"/>
      <c r="P95" s="3"/>
      <c r="Q95" s="3"/>
      <c r="R95" s="3"/>
      <c r="S95" s="3"/>
      <c r="T95" s="57"/>
    </row>
    <row r="96" spans="1:20" ht="15" customHeight="1" x14ac:dyDescent="0.5">
      <c r="A96" s="43">
        <f>IF($A$3='Base de datos '!$L$5,'Base de datos '!E94,IF($A$3='Base de datos '!$L$6,'Base de datos '!F94,IF($A$3='Base de datos '!$L$7,'Base de datos '!G94,IF($A$3='Base de datos '!$L$8,'Base de datos '!H94,IF($A$3='Base de datos '!$L$9,'Base de datos '!I94)))))</f>
        <v>967</v>
      </c>
      <c r="B96" s="44" t="str">
        <f t="shared" si="6"/>
        <v>BAJO</v>
      </c>
      <c r="C96" s="75" t="s">
        <v>84</v>
      </c>
      <c r="D96" s="50"/>
      <c r="E96" s="1"/>
      <c r="G96" s="3"/>
      <c r="H96" s="3"/>
      <c r="I96" s="118" t="s">
        <v>448</v>
      </c>
      <c r="J96" s="120"/>
      <c r="K96" s="89"/>
      <c r="L96" s="3"/>
      <c r="M96" s="3"/>
      <c r="N96" s="3"/>
      <c r="O96" s="89"/>
      <c r="P96" s="3"/>
      <c r="Q96" s="3"/>
      <c r="R96" s="3"/>
      <c r="S96" s="89"/>
      <c r="T96" s="56"/>
    </row>
    <row r="97" spans="1:20" ht="15" customHeight="1" x14ac:dyDescent="0.5">
      <c r="A97" s="43">
        <f>IF($A$3='Base de datos '!$L$5,'Base de datos '!E95,IF($A$3='Base de datos '!$L$6,'Base de datos '!F95,IF($A$3='Base de datos '!$L$7,'Base de datos '!G95,IF($A$3='Base de datos '!$L$8,'Base de datos '!H95,IF($A$3='Base de datos '!$L$9,'Base de datos '!I95)))))</f>
        <v>9228</v>
      </c>
      <c r="B97" s="44" t="str">
        <f t="shared" si="6"/>
        <v>MEDIO</v>
      </c>
      <c r="C97" s="75" t="s">
        <v>84</v>
      </c>
      <c r="D97" s="50"/>
      <c r="T97" s="56"/>
    </row>
    <row r="98" spans="1:20" ht="15.75" customHeight="1" x14ac:dyDescent="0.5">
      <c r="A98" s="43">
        <f>IF($A$3='Base de datos '!$L$5,'Base de datos '!E96,IF($A$3='Base de datos '!$L$6,'Base de datos '!F96,IF($A$3='Base de datos '!$L$7,'Base de datos '!G96,IF($A$3='Base de datos '!$L$8,'Base de datos '!H96,IF($A$3='Base de datos '!$L$9,'Base de datos '!I96)))))</f>
        <v>9256</v>
      </c>
      <c r="B98" s="44" t="str">
        <f t="shared" si="6"/>
        <v>MEDIO</v>
      </c>
      <c r="C98" s="75" t="s">
        <v>84</v>
      </c>
      <c r="D98" s="50"/>
      <c r="I98" s="121" t="s">
        <v>449</v>
      </c>
      <c r="J98" s="121"/>
      <c r="K98" s="90"/>
      <c r="O98" s="90"/>
      <c r="S98" s="90"/>
      <c r="T98" s="57"/>
    </row>
    <row r="99" spans="1:20" ht="15.75" customHeight="1" x14ac:dyDescent="0.5">
      <c r="A99" s="43">
        <f>IF($A$3='Base de datos '!$L$5,'Base de datos '!E97,IF($A$3='Base de datos '!$L$6,'Base de datos '!F97,IF($A$3='Base de datos '!$L$7,'Base de datos '!G97,IF($A$3='Base de datos '!$L$8,'Base de datos '!H97,IF($A$3='Base de datos '!$L$9,'Base de datos '!I97)))))</f>
        <v>7741</v>
      </c>
      <c r="B99" s="44" t="str">
        <f t="shared" si="6"/>
        <v>MEDIO</v>
      </c>
      <c r="C99" s="75" t="s">
        <v>84</v>
      </c>
      <c r="D99" s="50"/>
      <c r="T99" s="57"/>
    </row>
    <row r="100" spans="1:20" ht="15.75" customHeight="1" x14ac:dyDescent="0.5">
      <c r="A100" s="43">
        <f>IF($A$3='Base de datos '!$L$5,'Base de datos '!E98,IF($A$3='Base de datos '!$L$6,'Base de datos '!F98,IF($A$3='Base de datos '!$L$7,'Base de datos '!G98,IF($A$3='Base de datos '!$L$8,'Base de datos '!H98,IF($A$3='Base de datos '!$L$9,'Base de datos '!I98)))))</f>
        <v>9604</v>
      </c>
      <c r="B100" s="44" t="str">
        <f t="shared" si="6"/>
        <v>MEDIO</v>
      </c>
      <c r="C100" s="75" t="s">
        <v>91</v>
      </c>
      <c r="D100" s="50"/>
      <c r="I100" s="121" t="s">
        <v>450</v>
      </c>
      <c r="J100" s="121"/>
      <c r="K100" s="91"/>
      <c r="O100" s="91"/>
      <c r="S100" s="91"/>
      <c r="T100" s="57"/>
    </row>
    <row r="101" spans="1:20" ht="15.75" customHeight="1" x14ac:dyDescent="0.5">
      <c r="A101" s="43">
        <f>IF($A$3='Base de datos '!$L$5,'Base de datos '!E99,IF($A$3='Base de datos '!$L$6,'Base de datos '!F99,IF($A$3='Base de datos '!$L$7,'Base de datos '!G99,IF($A$3='Base de datos '!$L$8,'Base de datos '!H99,IF($A$3='Base de datos '!$L$9,'Base de datos '!I99)))))</f>
        <v>9619</v>
      </c>
      <c r="B101" s="44" t="str">
        <f t="shared" si="6"/>
        <v>MEDIO</v>
      </c>
      <c r="C101" s="75" t="s">
        <v>91</v>
      </c>
      <c r="D101" s="50"/>
      <c r="E101" s="3"/>
      <c r="T101" s="56"/>
    </row>
    <row r="102" spans="1:20" ht="15.75" customHeight="1" x14ac:dyDescent="0.5">
      <c r="A102" s="43">
        <f>IF($A$3='Base de datos '!$L$5,'Base de datos '!E100,IF($A$3='Base de datos '!$L$6,'Base de datos '!F100,IF($A$3='Base de datos '!$L$7,'Base de datos '!G100,IF($A$3='Base de datos '!$L$8,'Base de datos '!H100,IF($A$3='Base de datos '!$L$9,'Base de datos '!I100)))))</f>
        <v>8411</v>
      </c>
      <c r="B102" s="44" t="str">
        <f t="shared" si="6"/>
        <v>MEDIO</v>
      </c>
      <c r="C102" s="75" t="s">
        <v>91</v>
      </c>
      <c r="D102" s="50"/>
    </row>
    <row r="103" spans="1:20" ht="15.75" customHeight="1" x14ac:dyDescent="0.5">
      <c r="A103" s="43">
        <f>IF($A$3='Base de datos '!$L$5,'Base de datos '!E101,IF($A$3='Base de datos '!$L$6,'Base de datos '!F101,IF($A$3='Base de datos '!$L$7,'Base de datos '!G101,IF($A$3='Base de datos '!$L$8,'Base de datos '!H101,IF($A$3='Base de datos '!$L$9,'Base de datos '!I101)))))</f>
        <v>7266</v>
      </c>
      <c r="B103" s="44" t="str">
        <f t="shared" si="6"/>
        <v>MEDIO</v>
      </c>
      <c r="C103" s="75" t="s">
        <v>84</v>
      </c>
      <c r="D103" s="50"/>
    </row>
    <row r="104" spans="1:20" ht="15.75" customHeight="1" x14ac:dyDescent="0.5">
      <c r="A104" s="43">
        <f>IF($A$3='Base de datos '!$L$5,'Base de datos '!E102,IF($A$3='Base de datos '!$L$6,'Base de datos '!F102,IF($A$3='Base de datos '!$L$7,'Base de datos '!G102,IF($A$3='Base de datos '!$L$8,'Base de datos '!H102,IF($A$3='Base de datos '!$L$9,'Base de datos '!I102)))))</f>
        <v>7441</v>
      </c>
      <c r="B104" s="44" t="str">
        <f t="shared" si="6"/>
        <v>MEDIO</v>
      </c>
      <c r="C104" s="75" t="s">
        <v>84</v>
      </c>
      <c r="D104" s="5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S104" s="3"/>
    </row>
    <row r="105" spans="1:20" ht="15.75" customHeight="1" x14ac:dyDescent="0.5">
      <c r="A105" s="43">
        <f>IF($A$3='Base de datos '!$L$5,'Base de datos '!E103,IF($A$3='Base de datos '!$L$6,'Base de datos '!F103,IF($A$3='Base de datos '!$L$7,'Base de datos '!G103,IF($A$3='Base de datos '!$L$8,'Base de datos '!H103,IF($A$3='Base de datos '!$L$9,'Base de datos '!I103)))))</f>
        <v>7771</v>
      </c>
      <c r="B105" s="44" t="str">
        <f t="shared" si="6"/>
        <v>MEDIO</v>
      </c>
      <c r="C105" s="75" t="s">
        <v>84</v>
      </c>
      <c r="D105" s="50"/>
      <c r="E105" s="3"/>
      <c r="F105" s="3"/>
      <c r="G105" s="3"/>
      <c r="H105" s="3"/>
      <c r="I105" s="118" t="s">
        <v>451</v>
      </c>
      <c r="J105" s="119"/>
      <c r="K105" s="82">
        <f>F81/K81</f>
        <v>3.7558685446009391E-2</v>
      </c>
      <c r="L105" s="57"/>
      <c r="M105" s="3"/>
      <c r="N105" s="3"/>
      <c r="O105" s="83">
        <f>F108*K105</f>
        <v>0.02</v>
      </c>
      <c r="S105" s="83">
        <f>O105/N130</f>
        <v>0.44444444444444448</v>
      </c>
    </row>
    <row r="106" spans="1:20" ht="15.75" customHeight="1" x14ac:dyDescent="0.5">
      <c r="A106" s="43">
        <f>IF($A$3='Base de datos '!$L$5,'Base de datos '!E104,IF($A$3='Base de datos '!$L$6,'Base de datos '!F104,IF($A$3='Base de datos '!$L$7,'Base de datos '!G104,IF($A$3='Base de datos '!$L$8,'Base de datos '!H104,IF($A$3='Base de datos '!$L$9,'Base de datos '!I104)))))</f>
        <v>7556</v>
      </c>
      <c r="B106" s="44" t="str">
        <f t="shared" si="6"/>
        <v>MEDIO</v>
      </c>
      <c r="C106" s="75" t="s">
        <v>84</v>
      </c>
      <c r="D106" s="50"/>
      <c r="E106" s="1"/>
      <c r="H106" s="3"/>
      <c r="I106" s="36"/>
      <c r="J106" s="36"/>
      <c r="K106" s="3"/>
      <c r="L106" s="3"/>
      <c r="M106" s="3"/>
      <c r="N106" s="3"/>
      <c r="O106" s="84"/>
      <c r="S106" s="84"/>
    </row>
    <row r="107" spans="1:20" ht="15.75" customHeight="1" x14ac:dyDescent="0.5">
      <c r="A107" s="43">
        <f>IF($A$3='Base de datos '!$L$5,'Base de datos '!E105,IF($A$3='Base de datos '!$L$6,'Base de datos '!F105,IF($A$3='Base de datos '!$L$7,'Base de datos '!G105,IF($A$3='Base de datos '!$L$8,'Base de datos '!H105,IF($A$3='Base de datos '!$L$9,'Base de datos '!I105)))))</f>
        <v>7833</v>
      </c>
      <c r="B107" s="44" t="str">
        <f t="shared" si="6"/>
        <v>MEDIO</v>
      </c>
      <c r="C107" s="75" t="s">
        <v>84</v>
      </c>
      <c r="D107" s="50"/>
      <c r="G107" s="3"/>
      <c r="H107" s="3"/>
      <c r="I107" s="118" t="s">
        <v>452</v>
      </c>
      <c r="J107" s="111"/>
      <c r="K107" s="85"/>
      <c r="L107" s="86"/>
      <c r="M107" s="3"/>
      <c r="N107" s="3"/>
      <c r="O107" s="85"/>
      <c r="S107" s="85"/>
    </row>
    <row r="108" spans="1:20" ht="15.75" customHeight="1" x14ac:dyDescent="0.5">
      <c r="A108" s="43">
        <f>IF($A$3='Base de datos '!$L$5,'Base de datos '!E106,IF($A$3='Base de datos '!$L$6,'Base de datos '!F106,IF($A$3='Base de datos '!$L$7,'Base de datos '!G106,IF($A$3='Base de datos '!$L$8,'Base de datos '!H106,IF($A$3='Base de datos '!$L$9,'Base de datos '!I106)))))</f>
        <v>5801</v>
      </c>
      <c r="B108" s="44" t="str">
        <f t="shared" si="6"/>
        <v>MEDIO</v>
      </c>
      <c r="C108" s="75" t="s">
        <v>84</v>
      </c>
      <c r="D108" s="50"/>
      <c r="E108" s="87" t="s">
        <v>49</v>
      </c>
      <c r="F108" s="83">
        <f>K15/K16</f>
        <v>0.53249999999999997</v>
      </c>
      <c r="G108" s="3"/>
      <c r="H108" s="3"/>
      <c r="I108" s="36"/>
      <c r="J108" s="36"/>
      <c r="K108" s="88"/>
      <c r="L108" s="3"/>
      <c r="M108" s="3"/>
      <c r="N108" s="3"/>
      <c r="O108" s="3"/>
      <c r="S108" s="3"/>
    </row>
    <row r="109" spans="1:20" ht="15.75" customHeight="1" x14ac:dyDescent="0.5">
      <c r="A109" s="43">
        <f>IF($A$3='Base de datos '!$L$5,'Base de datos '!E107,IF($A$3='Base de datos '!$L$6,'Base de datos '!F107,IF($A$3='Base de datos '!$L$7,'Base de datos '!G107,IF($A$3='Base de datos '!$L$8,'Base de datos '!H107,IF($A$3='Base de datos '!$L$9,'Base de datos '!I107)))))</f>
        <v>8368</v>
      </c>
      <c r="B109" s="44" t="str">
        <f t="shared" si="6"/>
        <v>MEDIO</v>
      </c>
      <c r="C109" s="75" t="s">
        <v>105</v>
      </c>
      <c r="D109" s="50"/>
      <c r="E109" s="1"/>
      <c r="G109" s="3"/>
      <c r="H109" s="3"/>
      <c r="I109" s="118" t="s">
        <v>453</v>
      </c>
      <c r="J109" s="120"/>
      <c r="K109" s="89"/>
      <c r="L109" s="3"/>
      <c r="M109" s="3"/>
      <c r="N109" s="3"/>
      <c r="O109" s="89"/>
      <c r="S109" s="89"/>
    </row>
    <row r="110" spans="1:20" ht="15.75" customHeight="1" x14ac:dyDescent="0.5">
      <c r="A110" s="43">
        <f>IF($A$3='Base de datos '!$L$5,'Base de datos '!E108,IF($A$3='Base de datos '!$L$6,'Base de datos '!F108,IF($A$3='Base de datos '!$L$7,'Base de datos '!G108,IF($A$3='Base de datos '!$L$8,'Base de datos '!H108,IF($A$3='Base de datos '!$L$9,'Base de datos '!I108)))))</f>
        <v>8747</v>
      </c>
      <c r="B110" s="44" t="str">
        <f t="shared" si="6"/>
        <v>MEDIO</v>
      </c>
      <c r="C110" s="75" t="s">
        <v>108</v>
      </c>
      <c r="D110" s="50"/>
    </row>
    <row r="111" spans="1:20" ht="15.75" customHeight="1" x14ac:dyDescent="0.5">
      <c r="A111" s="43">
        <f>IF($A$3='Base de datos '!$L$5,'Base de datos '!E109,IF($A$3='Base de datos '!$L$6,'Base de datos '!F109,IF($A$3='Base de datos '!$L$7,'Base de datos '!G109,IF($A$3='Base de datos '!$L$8,'Base de datos '!H109,IF($A$3='Base de datos '!$L$9,'Base de datos '!I109)))))</f>
        <v>869</v>
      </c>
      <c r="B111" s="44" t="str">
        <f t="shared" si="6"/>
        <v>BAJO</v>
      </c>
      <c r="C111" s="75" t="s">
        <v>91</v>
      </c>
      <c r="D111" s="50"/>
      <c r="I111" s="121" t="s">
        <v>454</v>
      </c>
      <c r="J111" s="121"/>
      <c r="K111" s="90"/>
      <c r="O111" s="90"/>
      <c r="S111" s="90"/>
    </row>
    <row r="112" spans="1:20" ht="15.75" customHeight="1" x14ac:dyDescent="0.5">
      <c r="A112" s="43">
        <f>IF($A$3='Base de datos '!$L$5,'Base de datos '!E110,IF($A$3='Base de datos '!$L$6,'Base de datos '!F110,IF($A$3='Base de datos '!$L$7,'Base de datos '!G110,IF($A$3='Base de datos '!$L$8,'Base de datos '!H110,IF($A$3='Base de datos '!$L$9,'Base de datos '!I110)))))</f>
        <v>10266</v>
      </c>
      <c r="B112" s="44" t="str">
        <f t="shared" si="6"/>
        <v>ALTO</v>
      </c>
      <c r="C112" s="75" t="s">
        <v>91</v>
      </c>
      <c r="D112" s="50"/>
    </row>
    <row r="113" spans="1:19" ht="15.75" customHeight="1" x14ac:dyDescent="0.5">
      <c r="A113" s="43">
        <f>IF($A$3='Base de datos '!$L$5,'Base de datos '!E111,IF($A$3='Base de datos '!$L$6,'Base de datos '!F111,IF($A$3='Base de datos '!$L$7,'Base de datos '!G111,IF($A$3='Base de datos '!$L$8,'Base de datos '!H111,IF($A$3='Base de datos '!$L$9,'Base de datos '!I111)))))</f>
        <v>8855</v>
      </c>
      <c r="B113" s="44" t="str">
        <f t="shared" si="6"/>
        <v>MEDIO</v>
      </c>
      <c r="C113" s="75" t="s">
        <v>91</v>
      </c>
      <c r="D113" s="50"/>
      <c r="I113" s="121" t="s">
        <v>455</v>
      </c>
      <c r="J113" s="121"/>
      <c r="K113" s="91"/>
      <c r="O113" s="91"/>
      <c r="S113" s="91"/>
    </row>
    <row r="114" spans="1:19" ht="15.75" customHeight="1" x14ac:dyDescent="0.5">
      <c r="A114" s="43">
        <f>IF($A$3='Base de datos '!$L$5,'Base de datos '!E112,IF($A$3='Base de datos '!$L$6,'Base de datos '!F112,IF($A$3='Base de datos '!$L$7,'Base de datos '!G112,IF($A$3='Base de datos '!$L$8,'Base de datos '!H112,IF($A$3='Base de datos '!$L$9,'Base de datos '!I112)))))</f>
        <v>9089</v>
      </c>
      <c r="B114" s="44" t="str">
        <f t="shared" si="6"/>
        <v>MEDIO</v>
      </c>
      <c r="C114" s="75" t="s">
        <v>84</v>
      </c>
      <c r="D114" s="51"/>
      <c r="E114" s="3"/>
    </row>
    <row r="115" spans="1:19" ht="15.75" customHeight="1" x14ac:dyDescent="0.5">
      <c r="A115" s="43">
        <f>IF($A$3='Base de datos '!$L$5,'Base de datos '!E113,IF($A$3='Base de datos '!$L$6,'Base de datos '!F113,IF($A$3='Base de datos '!$L$7,'Base de datos '!G113,IF($A$3='Base de datos '!$L$8,'Base de datos '!H113,IF($A$3='Base de datos '!$L$9,'Base de datos '!I113)))))</f>
        <v>8046</v>
      </c>
      <c r="B115" s="44" t="str">
        <f t="shared" si="6"/>
        <v>MEDIO</v>
      </c>
      <c r="C115" s="75" t="s">
        <v>84</v>
      </c>
      <c r="D115" s="11"/>
    </row>
    <row r="116" spans="1:19" ht="15.75" customHeight="1" x14ac:dyDescent="0.5">
      <c r="A116" s="43">
        <f>IF($A$3='Base de datos '!$L$5,'Base de datos '!E114,IF($A$3='Base de datos '!$L$6,'Base de datos '!F114,IF($A$3='Base de datos '!$L$7,'Base de datos '!G114,IF($A$3='Base de datos '!$L$8,'Base de datos '!H114,IF($A$3='Base de datos '!$L$9,'Base de datos '!I114)))))</f>
        <v>10199</v>
      </c>
      <c r="B116" s="44" t="str">
        <f t="shared" si="6"/>
        <v>MEDIO</v>
      </c>
      <c r="C116" s="75" t="s">
        <v>84</v>
      </c>
      <c r="D116" s="11"/>
    </row>
    <row r="117" spans="1:19" ht="15.75" customHeight="1" x14ac:dyDescent="0.5">
      <c r="A117" s="43">
        <f>IF($A$3='Base de datos '!$L$5,'Base de datos '!E115,IF($A$3='Base de datos '!$L$6,'Base de datos '!F115,IF($A$3='Base de datos '!$L$7,'Base de datos '!G115,IF($A$3='Base de datos '!$L$8,'Base de datos '!H115,IF($A$3='Base de datos '!$L$9,'Base de datos '!I115)))))</f>
        <v>8805</v>
      </c>
      <c r="B117" s="44" t="str">
        <f t="shared" si="6"/>
        <v>MEDIO</v>
      </c>
      <c r="C117" s="75" t="s">
        <v>84</v>
      </c>
      <c r="D117" s="1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S117" s="3"/>
    </row>
    <row r="118" spans="1:19" ht="15.75" customHeight="1" x14ac:dyDescent="0.5">
      <c r="A118" s="43">
        <f>IF($A$3='Base de datos '!$L$5,'Base de datos '!E116,IF($A$3='Base de datos '!$L$6,'Base de datos '!F116,IF($A$3='Base de datos '!$L$7,'Base de datos '!G116,IF($A$3='Base de datos '!$L$8,'Base de datos '!H116,IF($A$3='Base de datos '!$L$9,'Base de datos '!I116)))))</f>
        <v>10125</v>
      </c>
      <c r="B118" s="44" t="str">
        <f t="shared" si="6"/>
        <v>MEDIO</v>
      </c>
      <c r="C118" s="75" t="s">
        <v>84</v>
      </c>
      <c r="D118" s="11"/>
      <c r="E118" s="3"/>
      <c r="F118" s="3"/>
      <c r="G118" s="3"/>
      <c r="H118" s="3"/>
      <c r="I118" s="118" t="s">
        <v>456</v>
      </c>
      <c r="J118" s="119"/>
      <c r="K118" s="82">
        <f>F79/K79</f>
        <v>2.3809523809523808E-2</v>
      </c>
      <c r="L118" s="57"/>
      <c r="M118" s="3"/>
      <c r="N118" s="3"/>
      <c r="O118" s="83">
        <f>F121*K118</f>
        <v>2.4999999999999996E-3</v>
      </c>
      <c r="S118" s="83"/>
    </row>
    <row r="119" spans="1:19" ht="15.75" customHeight="1" x14ac:dyDescent="0.5">
      <c r="A119" s="43">
        <f>IF($A$3='Base de datos '!$L$5,'Base de datos '!E117,IF($A$3='Base de datos '!$L$6,'Base de datos '!F117,IF($A$3='Base de datos '!$L$7,'Base de datos '!G117,IF($A$3='Base de datos '!$L$8,'Base de datos '!H117,IF($A$3='Base de datos '!$L$9,'Base de datos '!I117)))))</f>
        <v>4942</v>
      </c>
      <c r="B119" s="44" t="str">
        <f t="shared" si="6"/>
        <v>BAJO</v>
      </c>
      <c r="C119" s="75" t="s">
        <v>91</v>
      </c>
      <c r="D119" s="11"/>
      <c r="E119" s="1"/>
      <c r="H119" s="3"/>
      <c r="I119" s="36"/>
      <c r="J119" s="36"/>
      <c r="K119" s="3"/>
      <c r="L119" s="3"/>
      <c r="M119" s="3"/>
      <c r="N119" s="3"/>
      <c r="O119" s="84"/>
      <c r="S119" s="84"/>
    </row>
    <row r="120" spans="1:19" ht="15.75" customHeight="1" x14ac:dyDescent="0.5">
      <c r="A120" s="43">
        <f>IF($A$3='Base de datos '!$L$5,'Base de datos '!E118,IF($A$3='Base de datos '!$L$6,'Base de datos '!F118,IF($A$3='Base de datos '!$L$7,'Base de datos '!G118,IF($A$3='Base de datos '!$L$8,'Base de datos '!H118,IF($A$3='Base de datos '!$L$9,'Base de datos '!I118)))))</f>
        <v>873</v>
      </c>
      <c r="B120" s="44" t="str">
        <f t="shared" si="6"/>
        <v>BAJO</v>
      </c>
      <c r="C120" s="75" t="s">
        <v>84</v>
      </c>
      <c r="D120" s="11"/>
      <c r="G120" s="3"/>
      <c r="H120" s="3"/>
      <c r="I120" s="118" t="s">
        <v>457</v>
      </c>
      <c r="J120" s="111"/>
      <c r="K120" s="85"/>
      <c r="L120" s="86"/>
      <c r="M120" s="3"/>
      <c r="N120" s="3"/>
      <c r="O120" s="85"/>
      <c r="S120" s="85"/>
    </row>
    <row r="121" spans="1:19" ht="15.75" customHeight="1" x14ac:dyDescent="0.5">
      <c r="A121" s="43">
        <f>IF($A$3='Base de datos '!$L$5,'Base de datos '!E119,IF($A$3='Base de datos '!$L$6,'Base de datos '!F119,IF($A$3='Base de datos '!$L$7,'Base de datos '!G119,IF($A$3='Base de datos '!$L$8,'Base de datos '!H119,IF($A$3='Base de datos '!$L$9,'Base de datos '!I119)))))</f>
        <v>8442</v>
      </c>
      <c r="B121" s="44" t="str">
        <f t="shared" si="6"/>
        <v>MEDIO</v>
      </c>
      <c r="C121" s="75" t="s">
        <v>91</v>
      </c>
      <c r="D121" s="11"/>
      <c r="E121" s="87" t="s">
        <v>50</v>
      </c>
      <c r="F121" s="83">
        <f>K13/K16</f>
        <v>0.105</v>
      </c>
      <c r="G121" s="3"/>
      <c r="H121" s="3"/>
      <c r="I121" s="36"/>
      <c r="J121" s="36"/>
      <c r="K121" s="88"/>
      <c r="L121" s="3"/>
      <c r="M121" s="3"/>
      <c r="N121" s="3"/>
      <c r="O121" s="3"/>
      <c r="S121" s="3"/>
    </row>
    <row r="122" spans="1:19" ht="15.75" customHeight="1" x14ac:dyDescent="0.5">
      <c r="A122" s="43">
        <f>IF($A$3='Base de datos '!$L$5,'Base de datos '!E120,IF($A$3='Base de datos '!$L$6,'Base de datos '!F120,IF($A$3='Base de datos '!$L$7,'Base de datos '!G120,IF($A$3='Base de datos '!$L$8,'Base de datos '!H120,IF($A$3='Base de datos '!$L$9,'Base de datos '!I120)))))</f>
        <v>9049</v>
      </c>
      <c r="B122" s="44" t="str">
        <f t="shared" si="6"/>
        <v>MEDIO</v>
      </c>
      <c r="C122" s="75" t="s">
        <v>91</v>
      </c>
      <c r="D122" s="11"/>
      <c r="E122" s="1"/>
      <c r="G122" s="3"/>
      <c r="H122" s="3"/>
      <c r="I122" s="118" t="s">
        <v>458</v>
      </c>
      <c r="J122" s="120"/>
      <c r="K122" s="89"/>
      <c r="L122" s="3"/>
      <c r="M122" s="3"/>
      <c r="N122" s="3"/>
      <c r="O122" s="89"/>
      <c r="S122" s="89"/>
    </row>
    <row r="123" spans="1:19" ht="15.75" customHeight="1" x14ac:dyDescent="0.5">
      <c r="A123" s="43">
        <f>IF($A$3='Base de datos '!$L$5,'Base de datos '!E121,IF($A$3='Base de datos '!$L$6,'Base de datos '!F121,IF($A$3='Base de datos '!$L$7,'Base de datos '!G121,IF($A$3='Base de datos '!$L$8,'Base de datos '!H121,IF($A$3='Base de datos '!$L$9,'Base de datos '!I121)))))</f>
        <v>12318</v>
      </c>
      <c r="B123" s="44" t="str">
        <f t="shared" si="6"/>
        <v>ALTO</v>
      </c>
      <c r="C123" s="75" t="s">
        <v>129</v>
      </c>
      <c r="D123" s="11"/>
    </row>
    <row r="124" spans="1:19" ht="15.75" customHeight="1" x14ac:dyDescent="0.5">
      <c r="A124" s="43">
        <f>IF($A$3='Base de datos '!$L$5,'Base de datos '!E122,IF($A$3='Base de datos '!$L$6,'Base de datos '!F122,IF($A$3='Base de datos '!$L$7,'Base de datos '!G122,IF($A$3='Base de datos '!$L$8,'Base de datos '!H122,IF($A$3='Base de datos '!$L$9,'Base de datos '!I122)))))</f>
        <v>342</v>
      </c>
      <c r="B124" s="44" t="str">
        <f t="shared" si="6"/>
        <v>BAJO</v>
      </c>
      <c r="C124" s="75" t="s">
        <v>108</v>
      </c>
      <c r="D124" s="11"/>
      <c r="I124" s="121" t="s">
        <v>459</v>
      </c>
      <c r="J124" s="121"/>
      <c r="K124" s="90"/>
      <c r="O124" s="90"/>
      <c r="S124" s="90"/>
    </row>
    <row r="125" spans="1:19" ht="15.75" customHeight="1" x14ac:dyDescent="0.5">
      <c r="A125" s="43">
        <f>IF($A$3='Base de datos '!$L$5,'Base de datos '!E123,IF($A$3='Base de datos '!$L$6,'Base de datos '!F123,IF($A$3='Base de datos '!$L$7,'Base de datos '!G123,IF($A$3='Base de datos '!$L$8,'Base de datos '!H123,IF($A$3='Base de datos '!$L$9,'Base de datos '!I123)))))</f>
        <v>8616</v>
      </c>
      <c r="B125" s="44" t="str">
        <f t="shared" si="6"/>
        <v>MEDIO</v>
      </c>
      <c r="C125" s="75" t="s">
        <v>108</v>
      </c>
      <c r="D125" s="11"/>
    </row>
    <row r="126" spans="1:19" ht="15.75" customHeight="1" x14ac:dyDescent="0.5">
      <c r="A126" s="43">
        <f>IF($A$3='Base de datos '!$L$5,'Base de datos '!E124,IF($A$3='Base de datos '!$L$6,'Base de datos '!F124,IF($A$3='Base de datos '!$L$7,'Base de datos '!G124,IF($A$3='Base de datos '!$L$8,'Base de datos '!H124,IF($A$3='Base de datos '!$L$9,'Base de datos '!I124)))))</f>
        <v>7661</v>
      </c>
      <c r="B126" s="44" t="str">
        <f t="shared" si="6"/>
        <v>MEDIO</v>
      </c>
      <c r="C126" s="75" t="s">
        <v>108</v>
      </c>
      <c r="D126" s="11"/>
      <c r="I126" s="121" t="s">
        <v>460</v>
      </c>
      <c r="J126" s="121"/>
      <c r="K126" s="91"/>
      <c r="O126" s="91"/>
      <c r="S126" s="91"/>
    </row>
    <row r="127" spans="1:19" ht="15.75" customHeight="1" x14ac:dyDescent="0.5">
      <c r="A127" s="43">
        <f>IF($A$3='Base de datos '!$L$5,'Base de datos '!E125,IF($A$3='Base de datos '!$L$6,'Base de datos '!F125,IF($A$3='Base de datos '!$L$7,'Base de datos '!G125,IF($A$3='Base de datos '!$L$8,'Base de datos '!H125,IF($A$3='Base de datos '!$L$9,'Base de datos '!I125)))))</f>
        <v>11882</v>
      </c>
      <c r="B127" s="44" t="str">
        <f t="shared" si="6"/>
        <v>ALTO</v>
      </c>
      <c r="C127" s="75" t="s">
        <v>84</v>
      </c>
      <c r="D127" s="11"/>
      <c r="E127" s="3"/>
    </row>
    <row r="128" spans="1:19" ht="15.75" customHeight="1" x14ac:dyDescent="0.5">
      <c r="A128" s="43">
        <f>IF($A$3='Base de datos '!$L$5,'Base de datos '!E126,IF($A$3='Base de datos '!$L$6,'Base de datos '!F126,IF($A$3='Base de datos '!$L$7,'Base de datos '!G126,IF($A$3='Base de datos '!$L$8,'Base de datos '!H126,IF($A$3='Base de datos '!$L$9,'Base de datos '!I126)))))</f>
        <v>9501</v>
      </c>
      <c r="B128" s="44" t="str">
        <f t="shared" si="6"/>
        <v>MEDIO</v>
      </c>
      <c r="C128" s="75" t="s">
        <v>84</v>
      </c>
      <c r="D128" s="11"/>
    </row>
    <row r="129" spans="1:20" ht="15.75" customHeight="1" x14ac:dyDescent="0.5">
      <c r="A129" s="43">
        <f>IF($A$3='Base de datos '!$L$5,'Base de datos '!E127,IF($A$3='Base de datos '!$L$6,'Base de datos '!F127,IF($A$3='Base de datos '!$L$7,'Base de datos '!G127,IF($A$3='Base de datos '!$L$8,'Base de datos '!H127,IF($A$3='Base de datos '!$L$9,'Base de datos '!I127)))))</f>
        <v>8082</v>
      </c>
      <c r="B129" s="44" t="str">
        <f t="shared" si="6"/>
        <v>MEDIO</v>
      </c>
      <c r="C129" s="75" t="s">
        <v>84</v>
      </c>
      <c r="D129" s="11"/>
      <c r="N129" s="122" t="s">
        <v>461</v>
      </c>
      <c r="O129" s="122"/>
      <c r="P129" s="122"/>
    </row>
    <row r="130" spans="1:20" ht="15.75" customHeight="1" x14ac:dyDescent="0.5">
      <c r="A130" s="43">
        <f>IF($A$3='Base de datos '!$L$5,'Base de datos '!E128,IF($A$3='Base de datos '!$L$6,'Base de datos '!F128,IF($A$3='Base de datos '!$L$7,'Base de datos '!G128,IF($A$3='Base de datos '!$L$8,'Base de datos '!H128,IF($A$3='Base de datos '!$L$9,'Base de datos '!I128)))))</f>
        <v>9619</v>
      </c>
      <c r="B130" s="44" t="str">
        <f t="shared" si="6"/>
        <v>MEDIO</v>
      </c>
      <c r="C130" s="75" t="s">
        <v>84</v>
      </c>
      <c r="D130" s="11"/>
      <c r="N130" s="142">
        <f>O92+O105+O118</f>
        <v>4.4999999999999998E-2</v>
      </c>
      <c r="O130" s="142"/>
      <c r="P130" s="142"/>
    </row>
    <row r="131" spans="1:20" ht="15.75" customHeight="1" x14ac:dyDescent="0.5">
      <c r="A131" s="43">
        <f>IF($A$3='Base de datos '!$L$5,'Base de datos '!E129,IF($A$3='Base de datos '!$L$6,'Base de datos '!F129,IF($A$3='Base de datos '!$L$7,'Base de datos '!G129,IF($A$3='Base de datos '!$L$8,'Base de datos '!H129,IF($A$3='Base de datos '!$L$9,'Base de datos '!I129)))))</f>
        <v>6982</v>
      </c>
      <c r="B131" s="44" t="str">
        <f t="shared" si="6"/>
        <v>MEDIO</v>
      </c>
      <c r="C131" s="75" t="s">
        <v>84</v>
      </c>
      <c r="D131" s="11"/>
      <c r="N131" s="3"/>
      <c r="O131" s="3"/>
      <c r="P131" s="3"/>
    </row>
    <row r="132" spans="1:20" ht="15.75" customHeight="1" x14ac:dyDescent="0.5">
      <c r="A132" s="43">
        <f>IF($A$3='Base de datos '!$L$5,'Base de datos '!E130,IF($A$3='Base de datos '!$L$6,'Base de datos '!F130,IF($A$3='Base de datos '!$L$7,'Base de datos '!G130,IF($A$3='Base de datos '!$L$8,'Base de datos '!H130,IF($A$3='Base de datos '!$L$9,'Base de datos '!I130)))))</f>
        <v>4694</v>
      </c>
      <c r="B132" s="44" t="str">
        <f t="shared" ref="B132:B195" si="15">IF(A132&lt;=$I$5,"BAJO",IF(A132&lt;=$I$6,"MEDIO","ALTO"))</f>
        <v>BAJO</v>
      </c>
      <c r="C132" s="75" t="s">
        <v>84</v>
      </c>
      <c r="D132" s="11"/>
      <c r="N132" s="122" t="s">
        <v>462</v>
      </c>
      <c r="O132" s="122"/>
      <c r="P132" s="122"/>
    </row>
    <row r="133" spans="1:20" ht="15.75" customHeight="1" x14ac:dyDescent="0.5">
      <c r="A133" s="43">
        <f>IF($A$3='Base de datos '!$L$5,'Base de datos '!E131,IF($A$3='Base de datos '!$L$6,'Base de datos '!F131,IF($A$3='Base de datos '!$L$7,'Base de datos '!G131,IF($A$3='Base de datos '!$L$8,'Base de datos '!H131,IF($A$3='Base de datos '!$L$9,'Base de datos '!I131)))))</f>
        <v>8123</v>
      </c>
      <c r="B133" s="44" t="str">
        <f t="shared" si="15"/>
        <v>MEDIO</v>
      </c>
      <c r="C133" s="75" t="s">
        <v>84</v>
      </c>
      <c r="D133" s="11"/>
      <c r="N133" s="143"/>
      <c r="O133" s="143"/>
      <c r="P133" s="143"/>
    </row>
    <row r="134" spans="1:20" ht="15.75" customHeight="1" x14ac:dyDescent="0.5">
      <c r="A134" s="43">
        <f>IF($A$3='Base de datos '!$L$5,'Base de datos '!E132,IF($A$3='Base de datos '!$L$6,'Base de datos '!F132,IF($A$3='Base de datos '!$L$7,'Base de datos '!G132,IF($A$3='Base de datos '!$L$8,'Base de datos '!H132,IF($A$3='Base de datos '!$L$9,'Base de datos '!I132)))))</f>
        <v>9451</v>
      </c>
      <c r="B134" s="44" t="str">
        <f t="shared" si="15"/>
        <v>MEDIO</v>
      </c>
      <c r="C134" s="75" t="s">
        <v>91</v>
      </c>
      <c r="D134" s="11"/>
    </row>
    <row r="135" spans="1:20" ht="15.75" customHeight="1" x14ac:dyDescent="0.5">
      <c r="A135" s="43">
        <f>IF($A$3='Base de datos '!$L$5,'Base de datos '!E133,IF($A$3='Base de datos '!$L$6,'Base de datos '!F133,IF($A$3='Base de datos '!$L$7,'Base de datos '!G133,IF($A$3='Base de datos '!$L$8,'Base de datos '!H133,IF($A$3='Base de datos '!$L$9,'Base de datos '!I133)))))</f>
        <v>9026</v>
      </c>
      <c r="B135" s="44" t="str">
        <f t="shared" si="15"/>
        <v>MEDIO</v>
      </c>
      <c r="C135" s="75" t="s">
        <v>84</v>
      </c>
      <c r="D135" s="11"/>
      <c r="N135" s="122" t="s">
        <v>463</v>
      </c>
      <c r="O135" s="122"/>
      <c r="P135" s="122"/>
    </row>
    <row r="136" spans="1:20" ht="15.75" customHeight="1" x14ac:dyDescent="0.5">
      <c r="A136" s="43">
        <f>IF($A$3='Base de datos '!$L$5,'Base de datos '!E134,IF($A$3='Base de datos '!$L$6,'Base de datos '!F134,IF($A$3='Base de datos '!$L$7,'Base de datos '!G134,IF($A$3='Base de datos '!$L$8,'Base de datos '!H134,IF($A$3='Base de datos '!$L$9,'Base de datos '!I134)))))</f>
        <v>9674</v>
      </c>
      <c r="B136" s="44" t="str">
        <f t="shared" si="15"/>
        <v>MEDIO</v>
      </c>
      <c r="C136" s="75" t="s">
        <v>84</v>
      </c>
      <c r="D136" s="11"/>
      <c r="N136" s="144"/>
      <c r="O136" s="144"/>
      <c r="P136" s="144"/>
    </row>
    <row r="137" spans="1:20" ht="15.75" customHeight="1" x14ac:dyDescent="0.5">
      <c r="A137" s="43">
        <f>IF($A$3='Base de datos '!$L$5,'Base de datos '!E135,IF($A$3='Base de datos '!$L$6,'Base de datos '!F135,IF($A$3='Base de datos '!$L$7,'Base de datos '!G135,IF($A$3='Base de datos '!$L$8,'Base de datos '!H135,IF($A$3='Base de datos '!$L$9,'Base de datos '!I135)))))</f>
        <v>6357</v>
      </c>
      <c r="B137" s="44" t="str">
        <f t="shared" si="15"/>
        <v>MEDIO</v>
      </c>
      <c r="C137" s="75" t="s">
        <v>108</v>
      </c>
      <c r="D137" s="11"/>
      <c r="E137" s="3"/>
      <c r="F137" s="3"/>
      <c r="G137" s="3"/>
      <c r="H137" s="3"/>
      <c r="I137" s="3"/>
      <c r="J137" s="3"/>
      <c r="K137" s="3"/>
      <c r="L137" s="3"/>
      <c r="M137" s="3"/>
      <c r="Q137" s="3"/>
      <c r="R137" s="37"/>
      <c r="S137" s="3"/>
      <c r="T137" s="3"/>
    </row>
    <row r="138" spans="1:20" ht="15.75" customHeight="1" x14ac:dyDescent="0.5">
      <c r="A138" s="43">
        <f>IF($A$3='Base de datos '!$L$5,'Base de datos '!E136,IF($A$3='Base de datos '!$L$6,'Base de datos '!F136,IF($A$3='Base de datos '!$L$7,'Base de datos '!G136,IF($A$3='Base de datos '!$L$8,'Base de datos '!H136,IF($A$3='Base de datos '!$L$9,'Base de datos '!I136)))))</f>
        <v>917</v>
      </c>
      <c r="B138" s="44" t="str">
        <f t="shared" si="15"/>
        <v>BAJO</v>
      </c>
      <c r="C138" s="75" t="s">
        <v>108</v>
      </c>
      <c r="D138" s="11"/>
      <c r="E138" s="3"/>
      <c r="F138" s="3"/>
      <c r="G138" s="3"/>
      <c r="H138" s="3"/>
      <c r="I138" s="3"/>
      <c r="J138" s="3"/>
      <c r="K138" s="3"/>
      <c r="L138" s="3"/>
      <c r="M138" s="3"/>
      <c r="N138" s="122" t="s">
        <v>464</v>
      </c>
      <c r="O138" s="122"/>
      <c r="P138" s="122"/>
      <c r="Q138" s="3"/>
      <c r="R138" s="37"/>
      <c r="S138" s="3"/>
      <c r="T138" s="3"/>
    </row>
    <row r="139" spans="1:20" ht="15.75" customHeight="1" x14ac:dyDescent="0.5">
      <c r="A139" s="43">
        <f>IF($A$3='Base de datos '!$L$5,'Base de datos '!E137,IF($A$3='Base de datos '!$L$6,'Base de datos '!F137,IF($A$3='Base de datos '!$L$7,'Base de datos '!G137,IF($A$3='Base de datos '!$L$8,'Base de datos '!H137,IF($A$3='Base de datos '!$L$9,'Base de datos '!I137)))))</f>
        <v>11052</v>
      </c>
      <c r="B139" s="44" t="str">
        <f t="shared" si="15"/>
        <v>ALTO</v>
      </c>
      <c r="C139" s="75" t="s">
        <v>129</v>
      </c>
      <c r="D139" s="11"/>
      <c r="E139" s="3"/>
      <c r="F139" s="3"/>
      <c r="G139" s="3"/>
      <c r="H139" s="3"/>
      <c r="I139" s="3"/>
      <c r="J139" s="3"/>
      <c r="K139" s="3"/>
      <c r="L139" s="3"/>
      <c r="M139" s="3"/>
      <c r="N139" s="140"/>
      <c r="O139" s="140"/>
      <c r="P139" s="140"/>
      <c r="Q139" s="3"/>
      <c r="R139" s="37"/>
      <c r="S139" s="3"/>
      <c r="T139" s="3"/>
    </row>
    <row r="140" spans="1:20" ht="15.75" customHeight="1" x14ac:dyDescent="0.5">
      <c r="A140" s="43">
        <f>IF($A$3='Base de datos '!$L$5,'Base de datos '!E138,IF($A$3='Base de datos '!$L$6,'Base de datos '!F138,IF($A$3='Base de datos '!$L$7,'Base de datos '!G138,IF($A$3='Base de datos '!$L$8,'Base de datos '!H138,IF($A$3='Base de datos '!$L$9,'Base de datos '!I138)))))</f>
        <v>60</v>
      </c>
      <c r="B140" s="44" t="str">
        <f t="shared" si="15"/>
        <v>BAJO</v>
      </c>
      <c r="C140" s="75" t="s">
        <v>105</v>
      </c>
      <c r="D140" s="1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20" ht="15.75" customHeight="1" x14ac:dyDescent="0.5">
      <c r="A141" s="43">
        <f>IF($A$3='Base de datos '!$L$5,'Base de datos '!E139,IF($A$3='Base de datos '!$L$6,'Base de datos '!F139,IF($A$3='Base de datos '!$L$7,'Base de datos '!G139,IF($A$3='Base de datos '!$L$8,'Base de datos '!H139,IF($A$3='Base de datos '!$L$9,'Base de datos '!I139)))))</f>
        <v>8236</v>
      </c>
      <c r="B141" s="44" t="str">
        <f t="shared" si="15"/>
        <v>MEDIO</v>
      </c>
      <c r="C141" s="75" t="s">
        <v>84</v>
      </c>
      <c r="D141" s="11"/>
      <c r="E141" s="3"/>
      <c r="F141" s="3"/>
      <c r="G141" s="3"/>
      <c r="H141" s="3"/>
      <c r="I141" s="3"/>
      <c r="J141" s="3"/>
      <c r="K141" s="3"/>
      <c r="L141" s="3"/>
      <c r="M141" s="3"/>
      <c r="N141" s="122" t="s">
        <v>465</v>
      </c>
      <c r="O141" s="122"/>
      <c r="P141" s="122"/>
    </row>
    <row r="142" spans="1:20" ht="15.75" customHeight="1" x14ac:dyDescent="0.5">
      <c r="A142" s="43">
        <f>IF($A$3='Base de datos '!$L$5,'Base de datos '!E140,IF($A$3='Base de datos '!$L$6,'Base de datos '!F140,IF($A$3='Base de datos '!$L$7,'Base de datos '!G140,IF($A$3='Base de datos '!$L$8,'Base de datos '!H140,IF($A$3='Base de datos '!$L$9,'Base de datos '!I140)))))</f>
        <v>8486</v>
      </c>
      <c r="B142" s="44" t="str">
        <f t="shared" si="15"/>
        <v>MEDIO</v>
      </c>
      <c r="C142" s="75" t="s">
        <v>84</v>
      </c>
      <c r="D142" s="11"/>
      <c r="E142" s="3"/>
      <c r="F142" s="3"/>
      <c r="G142" s="3"/>
      <c r="H142" s="3"/>
      <c r="I142" s="3"/>
      <c r="J142" s="3"/>
      <c r="K142" s="3"/>
      <c r="L142" s="3"/>
      <c r="M142" s="3"/>
      <c r="N142" s="141"/>
      <c r="O142" s="141"/>
      <c r="P142" s="141"/>
    </row>
    <row r="143" spans="1:20" ht="15.75" customHeight="1" x14ac:dyDescent="0.5">
      <c r="A143" s="43">
        <f>IF($A$3='Base de datos '!$L$5,'Base de datos '!E141,IF($A$3='Base de datos '!$L$6,'Base de datos '!F141,IF($A$3='Base de datos '!$L$7,'Base de datos '!G141,IF($A$3='Base de datos '!$L$8,'Base de datos '!H141,IF($A$3='Base de datos '!$L$9,'Base de datos '!I141)))))</f>
        <v>11705</v>
      </c>
      <c r="B143" s="44" t="str">
        <f t="shared" si="15"/>
        <v>ALTO</v>
      </c>
      <c r="C143" s="75" t="s">
        <v>84</v>
      </c>
      <c r="D143" s="1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20" ht="15.75" customHeight="1" x14ac:dyDescent="0.5">
      <c r="A144" s="43">
        <f>IF($A$3='Base de datos '!$L$5,'Base de datos '!E142,IF($A$3='Base de datos '!$L$6,'Base de datos '!F142,IF($A$3='Base de datos '!$L$7,'Base de datos '!G142,IF($A$3='Base de datos '!$L$8,'Base de datos '!H142,IF($A$3='Base de datos '!$L$9,'Base de datos '!I142)))))</f>
        <v>7877</v>
      </c>
      <c r="B144" s="44" t="str">
        <f t="shared" si="15"/>
        <v>MEDIO</v>
      </c>
      <c r="C144" s="75" t="s">
        <v>84</v>
      </c>
      <c r="D144" s="1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5.75" customHeight="1" x14ac:dyDescent="0.5">
      <c r="A145" s="43">
        <f>IF($A$3='Base de datos '!$L$5,'Base de datos '!E143,IF($A$3='Base de datos '!$L$6,'Base de datos '!F143,IF($A$3='Base de datos '!$L$7,'Base de datos '!G143,IF($A$3='Base de datos '!$L$8,'Base de datos '!H143,IF($A$3='Base de datos '!$L$9,'Base de datos '!I143)))))</f>
        <v>10438</v>
      </c>
      <c r="B145" s="44" t="str">
        <f t="shared" si="15"/>
        <v>ALTO</v>
      </c>
      <c r="C145" s="75" t="s">
        <v>84</v>
      </c>
      <c r="D145" s="1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5.75" customHeight="1" x14ac:dyDescent="0.5">
      <c r="A146" s="43">
        <f>IF($A$3='Base de datos '!$L$5,'Base de datos '!E144,IF($A$3='Base de datos '!$L$6,'Base de datos '!F144,IF($A$3='Base de datos '!$L$7,'Base de datos '!G144,IF($A$3='Base de datos '!$L$8,'Base de datos '!H144,IF($A$3='Base de datos '!$L$9,'Base de datos '!I144)))))</f>
        <v>9628</v>
      </c>
      <c r="B146" s="44" t="str">
        <f t="shared" si="15"/>
        <v>MEDIO</v>
      </c>
      <c r="C146" s="75" t="s">
        <v>91</v>
      </c>
      <c r="D146" s="1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5.75" customHeight="1" x14ac:dyDescent="0.5">
      <c r="A147" s="43">
        <f>IF($A$3='Base de datos '!$L$5,'Base de datos '!E145,IF($A$3='Base de datos '!$L$6,'Base de datos '!F145,IF($A$3='Base de datos '!$L$7,'Base de datos '!G145,IF($A$3='Base de datos '!$L$8,'Base de datos '!H145,IF($A$3='Base de datos '!$L$9,'Base de datos '!I145)))))</f>
        <v>922</v>
      </c>
      <c r="B147" s="44" t="str">
        <f t="shared" si="15"/>
        <v>BAJO</v>
      </c>
      <c r="C147" s="75" t="s">
        <v>91</v>
      </c>
      <c r="D147" s="1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5.75" customHeight="1" x14ac:dyDescent="0.5">
      <c r="A148" s="43">
        <f>IF($A$3='Base de datos '!$L$5,'Base de datos '!E146,IF($A$3='Base de datos '!$L$6,'Base de datos '!F146,IF($A$3='Base de datos '!$L$7,'Base de datos '!G146,IF($A$3='Base de datos '!$L$8,'Base de datos '!H146,IF($A$3='Base de datos '!$L$9,'Base de datos '!I146)))))</f>
        <v>3463</v>
      </c>
      <c r="B148" s="44" t="str">
        <f t="shared" si="15"/>
        <v>BAJO</v>
      </c>
      <c r="C148" s="75" t="s">
        <v>91</v>
      </c>
      <c r="D148" s="1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5.75" customHeight="1" x14ac:dyDescent="0.5">
      <c r="A149" s="43">
        <f>IF($A$3='Base de datos '!$L$5,'Base de datos '!E147,IF($A$3='Base de datos '!$L$6,'Base de datos '!F147,IF($A$3='Base de datos '!$L$7,'Base de datos '!G147,IF($A$3='Base de datos '!$L$8,'Base de datos '!H147,IF($A$3='Base de datos '!$L$9,'Base de datos '!I147)))))</f>
        <v>1065</v>
      </c>
      <c r="B149" s="44" t="str">
        <f t="shared" si="15"/>
        <v>BAJO</v>
      </c>
      <c r="C149" s="75" t="s">
        <v>84</v>
      </c>
      <c r="D149" s="1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5.75" customHeight="1" x14ac:dyDescent="0.5">
      <c r="A150" s="43">
        <f>IF($A$3='Base de datos '!$L$5,'Base de datos '!E148,IF($A$3='Base de datos '!$L$6,'Base de datos '!F148,IF($A$3='Base de datos '!$L$7,'Base de datos '!G148,IF($A$3='Base de datos '!$L$8,'Base de datos '!H148,IF($A$3='Base de datos '!$L$9,'Base de datos '!I148)))))</f>
        <v>6879</v>
      </c>
      <c r="B150" s="44" t="str">
        <f t="shared" si="15"/>
        <v>MEDIO</v>
      </c>
      <c r="C150" s="75" t="s">
        <v>84</v>
      </c>
      <c r="D150" s="1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5.75" customHeight="1" x14ac:dyDescent="0.5">
      <c r="A151" s="43">
        <f>IF($A$3='Base de datos '!$L$5,'Base de datos '!E149,IF($A$3='Base de datos '!$L$6,'Base de datos '!F149,IF($A$3='Base de datos '!$L$7,'Base de datos '!G149,IF($A$3='Base de datos '!$L$8,'Base de datos '!H149,IF($A$3='Base de datos '!$L$9,'Base de datos '!I149)))))</f>
        <v>8036</v>
      </c>
      <c r="B151" s="44" t="str">
        <f t="shared" si="15"/>
        <v>MEDIO</v>
      </c>
      <c r="C151" s="75" t="s">
        <v>84</v>
      </c>
      <c r="D151" s="1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5.75" customHeight="1" x14ac:dyDescent="0.5">
      <c r="A152" s="43">
        <f>IF($A$3='Base de datos '!$L$5,'Base de datos '!E150,IF($A$3='Base de datos '!$L$6,'Base de datos '!F150,IF($A$3='Base de datos '!$L$7,'Base de datos '!G150,IF($A$3='Base de datos '!$L$8,'Base de datos '!H150,IF($A$3='Base de datos '!$L$9,'Base de datos '!I150)))))</f>
        <v>7939</v>
      </c>
      <c r="B152" s="44" t="str">
        <f t="shared" si="15"/>
        <v>MEDIO</v>
      </c>
      <c r="C152" s="75" t="s">
        <v>84</v>
      </c>
      <c r="D152" s="1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5.75" customHeight="1" x14ac:dyDescent="0.5">
      <c r="A153" s="43">
        <f>IF($A$3='Base de datos '!$L$5,'Base de datos '!E151,IF($A$3='Base de datos '!$L$6,'Base de datos '!F151,IF($A$3='Base de datos '!$L$7,'Base de datos '!G151,IF($A$3='Base de datos '!$L$8,'Base de datos '!H151,IF($A$3='Base de datos '!$L$9,'Base de datos '!I151)))))</f>
        <v>7068</v>
      </c>
      <c r="B153" s="44" t="str">
        <f t="shared" si="15"/>
        <v>MEDIO</v>
      </c>
      <c r="C153" s="75" t="s">
        <v>84</v>
      </c>
      <c r="D153" s="1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5.75" customHeight="1" x14ac:dyDescent="0.5">
      <c r="A154" s="43">
        <f>IF($A$3='Base de datos '!$L$5,'Base de datos '!E152,IF($A$3='Base de datos '!$L$6,'Base de datos '!F152,IF($A$3='Base de datos '!$L$7,'Base de datos '!G152,IF($A$3='Base de datos '!$L$8,'Base de datos '!H152,IF($A$3='Base de datos '!$L$9,'Base de datos '!I152)))))</f>
        <v>8408</v>
      </c>
      <c r="B154" s="44" t="str">
        <f t="shared" si="15"/>
        <v>MEDIO</v>
      </c>
      <c r="C154" s="75" t="s">
        <v>84</v>
      </c>
      <c r="D154" s="1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5.75" customHeight="1" x14ac:dyDescent="0.5">
      <c r="A155" s="43">
        <f>IF($A$3='Base de datos '!$L$5,'Base de datos '!E153,IF($A$3='Base de datos '!$L$6,'Base de datos '!F153,IF($A$3='Base de datos '!$L$7,'Base de datos '!G153,IF($A$3='Base de datos '!$L$8,'Base de datos '!H153,IF($A$3='Base de datos '!$L$9,'Base de datos '!I153)))))</f>
        <v>8539</v>
      </c>
      <c r="B155" s="44" t="str">
        <f t="shared" si="15"/>
        <v>MEDIO</v>
      </c>
      <c r="C155" s="75" t="s">
        <v>84</v>
      </c>
      <c r="D155" s="1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5.75" customHeight="1" x14ac:dyDescent="0.5">
      <c r="A156" s="43">
        <f>IF($A$3='Base de datos '!$L$5,'Base de datos '!E154,IF($A$3='Base de datos '!$L$6,'Base de datos '!F154,IF($A$3='Base de datos '!$L$7,'Base de datos '!G154,IF($A$3='Base de datos '!$L$8,'Base de datos '!H154,IF($A$3='Base de datos '!$L$9,'Base de datos '!I154)))))</f>
        <v>7139</v>
      </c>
      <c r="B156" s="44" t="str">
        <f t="shared" si="15"/>
        <v>MEDIO</v>
      </c>
      <c r="C156" s="75" t="s">
        <v>108</v>
      </c>
      <c r="D156" s="1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5.75" customHeight="1" x14ac:dyDescent="0.5">
      <c r="A157" s="43">
        <f>IF($A$3='Base de datos '!$L$5,'Base de datos '!E155,IF($A$3='Base de datos '!$L$6,'Base de datos '!F155,IF($A$3='Base de datos '!$L$7,'Base de datos '!G155,IF($A$3='Base de datos '!$L$8,'Base de datos '!H155,IF($A$3='Base de datos '!$L$9,'Base de datos '!I155)))))</f>
        <v>6944</v>
      </c>
      <c r="B157" s="44" t="str">
        <f t="shared" si="15"/>
        <v>MEDIO</v>
      </c>
      <c r="C157" s="75" t="s">
        <v>108</v>
      </c>
      <c r="D157" s="1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5.75" customHeight="1" x14ac:dyDescent="0.5">
      <c r="A158" s="43">
        <f>IF($A$3='Base de datos '!$L$5,'Base de datos '!E156,IF($A$3='Base de datos '!$L$6,'Base de datos '!F156,IF($A$3='Base de datos '!$L$7,'Base de datos '!G156,IF($A$3='Base de datos '!$L$8,'Base de datos '!H156,IF($A$3='Base de datos '!$L$9,'Base de datos '!I156)))))</f>
        <v>644</v>
      </c>
      <c r="B158" s="44" t="str">
        <f t="shared" si="15"/>
        <v>BAJO</v>
      </c>
      <c r="C158" s="75" t="s">
        <v>91</v>
      </c>
      <c r="D158" s="1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5.75" customHeight="1" x14ac:dyDescent="0.5">
      <c r="A159" s="43">
        <f>IF($A$3='Base de datos '!$L$5,'Base de datos '!E157,IF($A$3='Base de datos '!$L$6,'Base de datos '!F157,IF($A$3='Base de datos '!$L$7,'Base de datos '!G157,IF($A$3='Base de datos '!$L$8,'Base de datos '!H157,IF($A$3='Base de datos '!$L$9,'Base de datos '!I157)))))</f>
        <v>8969</v>
      </c>
      <c r="B159" s="44" t="str">
        <f t="shared" si="15"/>
        <v>MEDIO</v>
      </c>
      <c r="C159" s="75" t="s">
        <v>91</v>
      </c>
      <c r="D159" s="1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5.75" customHeight="1" x14ac:dyDescent="0.5">
      <c r="A160" s="43">
        <f>IF($A$3='Base de datos '!$L$5,'Base de datos '!E158,IF($A$3='Base de datos '!$L$6,'Base de datos '!F158,IF($A$3='Base de datos '!$L$7,'Base de datos '!G158,IF($A$3='Base de datos '!$L$8,'Base de datos '!H158,IF($A$3='Base de datos '!$L$9,'Base de datos '!I158)))))</f>
        <v>11036</v>
      </c>
      <c r="B160" s="44" t="str">
        <f t="shared" si="15"/>
        <v>ALTO</v>
      </c>
      <c r="C160" s="75" t="s">
        <v>84</v>
      </c>
      <c r="D160" s="1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5.75" customHeight="1" x14ac:dyDescent="0.5">
      <c r="A161" s="43">
        <f>IF($A$3='Base de datos '!$L$5,'Base de datos '!E159,IF($A$3='Base de datos '!$L$6,'Base de datos '!F159,IF($A$3='Base de datos '!$L$7,'Base de datos '!G159,IF($A$3='Base de datos '!$L$8,'Base de datos '!H159,IF($A$3='Base de datos '!$L$9,'Base de datos '!I159)))))</f>
        <v>10297</v>
      </c>
      <c r="B161" s="44" t="str">
        <f t="shared" si="15"/>
        <v>ALTO</v>
      </c>
      <c r="C161" s="75" t="s">
        <v>84</v>
      </c>
      <c r="D161" s="1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5.75" customHeight="1" x14ac:dyDescent="0.5">
      <c r="A162" s="43">
        <f>IF($A$3='Base de datos '!$L$5,'Base de datos '!E160,IF($A$3='Base de datos '!$L$6,'Base de datos '!F160,IF($A$3='Base de datos '!$L$7,'Base de datos '!G160,IF($A$3='Base de datos '!$L$8,'Base de datos '!H160,IF($A$3='Base de datos '!$L$9,'Base de datos '!I160)))))</f>
        <v>9223</v>
      </c>
      <c r="B162" s="44" t="str">
        <f t="shared" si="15"/>
        <v>MEDIO</v>
      </c>
      <c r="C162" s="75" t="s">
        <v>84</v>
      </c>
      <c r="D162" s="1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5.75" customHeight="1" x14ac:dyDescent="0.5">
      <c r="A163" s="43">
        <f>IF($A$3='Base de datos '!$L$5,'Base de datos '!E161,IF($A$3='Base de datos '!$L$6,'Base de datos '!F161,IF($A$3='Base de datos '!$L$7,'Base de datos '!G161,IF($A$3='Base de datos '!$L$8,'Base de datos '!H161,IF($A$3='Base de datos '!$L$9,'Base de datos '!I161)))))</f>
        <v>8796</v>
      </c>
      <c r="B163" s="44" t="str">
        <f t="shared" si="15"/>
        <v>MEDIO</v>
      </c>
      <c r="C163" s="75" t="s">
        <v>84</v>
      </c>
      <c r="D163" s="1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5.75" customHeight="1" x14ac:dyDescent="0.5">
      <c r="A164" s="43">
        <f>IF($A$3='Base de datos '!$L$5,'Base de datos '!E162,IF($A$3='Base de datos '!$L$6,'Base de datos '!F162,IF($A$3='Base de datos '!$L$7,'Base de datos '!G162,IF($A$3='Base de datos '!$L$8,'Base de datos '!H162,IF($A$3='Base de datos '!$L$9,'Base de datos '!I162)))))</f>
        <v>9497</v>
      </c>
      <c r="B164" s="44" t="str">
        <f t="shared" si="15"/>
        <v>MEDIO</v>
      </c>
      <c r="C164" s="75" t="s">
        <v>84</v>
      </c>
      <c r="D164" s="1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5.75" customHeight="1" x14ac:dyDescent="0.5">
      <c r="A165" s="43">
        <f>IF($A$3='Base de datos '!$L$5,'Base de datos '!E163,IF($A$3='Base de datos '!$L$6,'Base de datos '!F163,IF($A$3='Base de datos '!$L$7,'Base de datos '!G163,IF($A$3='Base de datos '!$L$8,'Base de datos '!H163,IF($A$3='Base de datos '!$L$9,'Base de datos '!I163)))))</f>
        <v>7418</v>
      </c>
      <c r="B165" s="44" t="str">
        <f t="shared" si="15"/>
        <v>MEDIO</v>
      </c>
      <c r="C165" s="75" t="s">
        <v>91</v>
      </c>
      <c r="D165" s="1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5.75" customHeight="1" x14ac:dyDescent="0.5">
      <c r="A166" s="43">
        <f>IF($A$3='Base de datos '!$L$5,'Base de datos '!E164,IF($A$3='Base de datos '!$L$6,'Base de datos '!F164,IF($A$3='Base de datos '!$L$7,'Base de datos '!G164,IF($A$3='Base de datos '!$L$8,'Base de datos '!H164,IF($A$3='Base de datos '!$L$9,'Base de datos '!I164)))))</f>
        <v>496</v>
      </c>
      <c r="B166" s="44" t="str">
        <f t="shared" si="15"/>
        <v>BAJO</v>
      </c>
      <c r="C166" s="75" t="s">
        <v>84</v>
      </c>
      <c r="D166" s="11"/>
    </row>
    <row r="167" spans="1:16" ht="15.75" customHeight="1" x14ac:dyDescent="0.5">
      <c r="A167" s="43">
        <f>IF($A$3='Base de datos '!$L$5,'Base de datos '!E165,IF($A$3='Base de datos '!$L$6,'Base de datos '!F165,IF($A$3='Base de datos '!$L$7,'Base de datos '!G165,IF($A$3='Base de datos '!$L$8,'Base de datos '!H165,IF($A$3='Base de datos '!$L$9,'Base de datos '!I165)))))</f>
        <v>6632</v>
      </c>
      <c r="B167" s="44" t="str">
        <f t="shared" si="15"/>
        <v>MEDIO</v>
      </c>
      <c r="C167" s="75" t="s">
        <v>84</v>
      </c>
      <c r="D167" s="11"/>
    </row>
    <row r="168" spans="1:16" ht="15.75" customHeight="1" x14ac:dyDescent="0.5">
      <c r="A168" s="43">
        <f>IF($A$3='Base de datos '!$L$5,'Base de datos '!E166,IF($A$3='Base de datos '!$L$6,'Base de datos '!F166,IF($A$3='Base de datos '!$L$7,'Base de datos '!G166,IF($A$3='Base de datos '!$L$8,'Base de datos '!H166,IF($A$3='Base de datos '!$L$9,'Base de datos '!I166)))))</f>
        <v>11644</v>
      </c>
      <c r="B168" s="44" t="str">
        <f t="shared" si="15"/>
        <v>ALTO</v>
      </c>
      <c r="C168" s="75" t="s">
        <v>91</v>
      </c>
      <c r="D168" s="11"/>
    </row>
    <row r="169" spans="1:16" ht="15.75" customHeight="1" x14ac:dyDescent="0.5">
      <c r="A169" s="43">
        <f>IF($A$3='Base de datos '!$L$5,'Base de datos '!E167,IF($A$3='Base de datos '!$L$6,'Base de datos '!F167,IF($A$3='Base de datos '!$L$7,'Base de datos '!G167,IF($A$3='Base de datos '!$L$8,'Base de datos '!H167,IF($A$3='Base de datos '!$L$9,'Base de datos '!I167)))))</f>
        <v>11219</v>
      </c>
      <c r="B169" s="44" t="str">
        <f t="shared" si="15"/>
        <v>ALTO</v>
      </c>
      <c r="C169" s="75" t="s">
        <v>91</v>
      </c>
      <c r="D169" s="11"/>
    </row>
    <row r="170" spans="1:16" ht="15.75" customHeight="1" x14ac:dyDescent="0.5">
      <c r="A170" s="43">
        <f>IF($A$3='Base de datos '!$L$5,'Base de datos '!E168,IF($A$3='Base de datos '!$L$6,'Base de datos '!F168,IF($A$3='Base de datos '!$L$7,'Base de datos '!G168,IF($A$3='Base de datos '!$L$8,'Base de datos '!H168,IF($A$3='Base de datos '!$L$9,'Base de datos '!I168)))))</f>
        <v>5062</v>
      </c>
      <c r="B170" s="44" t="str">
        <f t="shared" si="15"/>
        <v>BAJO</v>
      </c>
      <c r="C170" s="75" t="s">
        <v>129</v>
      </c>
      <c r="D170" s="11"/>
    </row>
    <row r="171" spans="1:16" ht="15.75" customHeight="1" x14ac:dyDescent="0.5">
      <c r="A171" s="43">
        <f>IF($A$3='Base de datos '!$L$5,'Base de datos '!E169,IF($A$3='Base de datos '!$L$6,'Base de datos '!F169,IF($A$3='Base de datos '!$L$7,'Base de datos '!G169,IF($A$3='Base de datos '!$L$8,'Base de datos '!H169,IF($A$3='Base de datos '!$L$9,'Base de datos '!I169)))))</f>
        <v>7796</v>
      </c>
      <c r="B171" s="44" t="str">
        <f t="shared" si="15"/>
        <v>MEDIO</v>
      </c>
      <c r="C171" s="75" t="s">
        <v>108</v>
      </c>
      <c r="D171" s="11"/>
    </row>
    <row r="172" spans="1:16" ht="15.75" customHeight="1" x14ac:dyDescent="0.5">
      <c r="A172" s="43">
        <f>IF($A$3='Base de datos '!$L$5,'Base de datos '!E170,IF($A$3='Base de datos '!$L$6,'Base de datos '!F170,IF($A$3='Base de datos '!$L$7,'Base de datos '!G170,IF($A$3='Base de datos '!$L$8,'Base de datos '!H170,IF($A$3='Base de datos '!$L$9,'Base de datos '!I170)))))</f>
        <v>6382</v>
      </c>
      <c r="B172" s="44" t="str">
        <f t="shared" si="15"/>
        <v>MEDIO</v>
      </c>
      <c r="C172" s="75" t="s">
        <v>108</v>
      </c>
      <c r="D172" s="11"/>
    </row>
    <row r="173" spans="1:16" ht="15.75" customHeight="1" x14ac:dyDescent="0.5">
      <c r="A173" s="43">
        <f>IF($A$3='Base de datos '!$L$5,'Base de datos '!E171,IF($A$3='Base de datos '!$L$6,'Base de datos '!F171,IF($A$3='Base de datos '!$L$7,'Base de datos '!G171,IF($A$3='Base de datos '!$L$8,'Base de datos '!H171,IF($A$3='Base de datos '!$L$9,'Base de datos '!I171)))))</f>
        <v>7785</v>
      </c>
      <c r="B173" s="44" t="str">
        <f t="shared" si="15"/>
        <v>MEDIO</v>
      </c>
      <c r="C173" s="75" t="s">
        <v>84</v>
      </c>
      <c r="D173" s="11"/>
    </row>
    <row r="174" spans="1:16" ht="15.75" customHeight="1" x14ac:dyDescent="0.5">
      <c r="A174" s="43">
        <f>IF($A$3='Base de datos '!$L$5,'Base de datos '!E172,IF($A$3='Base de datos '!$L$6,'Base de datos '!F172,IF($A$3='Base de datos '!$L$7,'Base de datos '!G172,IF($A$3='Base de datos '!$L$8,'Base de datos '!H172,IF($A$3='Base de datos '!$L$9,'Base de datos '!I172)))))</f>
        <v>9015</v>
      </c>
      <c r="B174" s="44" t="str">
        <f t="shared" si="15"/>
        <v>MEDIO</v>
      </c>
      <c r="C174" s="75" t="s">
        <v>84</v>
      </c>
      <c r="D174" s="11"/>
    </row>
    <row r="175" spans="1:16" ht="15.75" customHeight="1" x14ac:dyDescent="0.5">
      <c r="A175" s="43">
        <f>IF($A$3='Base de datos '!$L$5,'Base de datos '!E173,IF($A$3='Base de datos '!$L$6,'Base de datos '!F173,IF($A$3='Base de datos '!$L$7,'Base de datos '!G173,IF($A$3='Base de datos '!$L$8,'Base de datos '!H173,IF($A$3='Base de datos '!$L$9,'Base de datos '!I173)))))</f>
        <v>7274</v>
      </c>
      <c r="B175" s="44" t="str">
        <f t="shared" si="15"/>
        <v>MEDIO</v>
      </c>
      <c r="C175" s="75" t="s">
        <v>84</v>
      </c>
      <c r="D175" s="11"/>
    </row>
    <row r="176" spans="1:16" ht="15.75" customHeight="1" x14ac:dyDescent="0.5">
      <c r="A176" s="43">
        <f>IF($A$3='Base de datos '!$L$5,'Base de datos '!E174,IF($A$3='Base de datos '!$L$6,'Base de datos '!F174,IF($A$3='Base de datos '!$L$7,'Base de datos '!G174,IF($A$3='Base de datos '!$L$8,'Base de datos '!H174,IF($A$3='Base de datos '!$L$9,'Base de datos '!I174)))))</f>
        <v>9369</v>
      </c>
      <c r="B176" s="44" t="str">
        <f t="shared" si="15"/>
        <v>MEDIO</v>
      </c>
      <c r="C176" s="75" t="s">
        <v>84</v>
      </c>
      <c r="D176" s="11"/>
    </row>
    <row r="177" spans="1:4" ht="15.75" customHeight="1" x14ac:dyDescent="0.5">
      <c r="A177" s="43">
        <f>IF($A$3='Base de datos '!$L$5,'Base de datos '!E175,IF($A$3='Base de datos '!$L$6,'Base de datos '!F175,IF($A$3='Base de datos '!$L$7,'Base de datos '!G175,IF($A$3='Base de datos '!$L$8,'Base de datos '!H175,IF($A$3='Base de datos '!$L$9,'Base de datos '!I175)))))</f>
        <v>7207</v>
      </c>
      <c r="B177" s="44" t="str">
        <f t="shared" si="15"/>
        <v>MEDIO</v>
      </c>
      <c r="C177" s="75" t="s">
        <v>84</v>
      </c>
      <c r="D177" s="11"/>
    </row>
    <row r="178" spans="1:4" ht="15.75" customHeight="1" x14ac:dyDescent="0.5">
      <c r="A178" s="43">
        <f>IF($A$3='Base de datos '!$L$5,'Base de datos '!E176,IF($A$3='Base de datos '!$L$6,'Base de datos '!F176,IF($A$3='Base de datos '!$L$7,'Base de datos '!G176,IF($A$3='Base de datos '!$L$8,'Base de datos '!H176,IF($A$3='Base de datos '!$L$9,'Base de datos '!I176)))))</f>
        <v>11475</v>
      </c>
      <c r="B178" s="44" t="str">
        <f t="shared" si="15"/>
        <v>ALTO</v>
      </c>
      <c r="C178" s="75" t="s">
        <v>84</v>
      </c>
      <c r="D178" s="11"/>
    </row>
    <row r="179" spans="1:4" ht="15.75" customHeight="1" x14ac:dyDescent="0.5">
      <c r="A179" s="43">
        <f>IF($A$3='Base de datos '!$L$5,'Base de datos '!E177,IF($A$3='Base de datos '!$L$6,'Base de datos '!F177,IF($A$3='Base de datos '!$L$7,'Base de datos '!G177,IF($A$3='Base de datos '!$L$8,'Base de datos '!H177,IF($A$3='Base de datos '!$L$9,'Base de datos '!I177)))))</f>
        <v>9114</v>
      </c>
      <c r="B179" s="44" t="str">
        <f t="shared" si="15"/>
        <v>MEDIO</v>
      </c>
      <c r="C179" s="75" t="s">
        <v>84</v>
      </c>
      <c r="D179" s="11"/>
    </row>
    <row r="180" spans="1:4" ht="15.75" customHeight="1" x14ac:dyDescent="0.5">
      <c r="A180" s="43">
        <f>IF($A$3='Base de datos '!$L$5,'Base de datos '!E178,IF($A$3='Base de datos '!$L$6,'Base de datos '!F178,IF($A$3='Base de datos '!$L$7,'Base de datos '!G178,IF($A$3='Base de datos '!$L$8,'Base de datos '!H178,IF($A$3='Base de datos '!$L$9,'Base de datos '!I178)))))</f>
        <v>10525</v>
      </c>
      <c r="B180" s="44" t="str">
        <f t="shared" si="15"/>
        <v>ALTO</v>
      </c>
      <c r="C180" s="75" t="s">
        <v>91</v>
      </c>
      <c r="D180" s="11"/>
    </row>
    <row r="181" spans="1:4" ht="15.75" customHeight="1" x14ac:dyDescent="0.5">
      <c r="A181" s="43">
        <f>IF($A$3='Base de datos '!$L$5,'Base de datos '!E179,IF($A$3='Base de datos '!$L$6,'Base de datos '!F179,IF($A$3='Base de datos '!$L$7,'Base de datos '!G179,IF($A$3='Base de datos '!$L$8,'Base de datos '!H179,IF($A$3='Base de datos '!$L$9,'Base de datos '!I179)))))</f>
        <v>9658</v>
      </c>
      <c r="B181" s="44" t="str">
        <f t="shared" si="15"/>
        <v>MEDIO</v>
      </c>
      <c r="C181" s="75" t="s">
        <v>84</v>
      </c>
      <c r="D181" s="11"/>
    </row>
    <row r="182" spans="1:4" ht="15.75" customHeight="1" x14ac:dyDescent="0.5">
      <c r="A182" s="43">
        <f>IF($A$3='Base de datos '!$L$5,'Base de datos '!E180,IF($A$3='Base de datos '!$L$6,'Base de datos '!F180,IF($A$3='Base de datos '!$L$7,'Base de datos '!G180,IF($A$3='Base de datos '!$L$8,'Base de datos '!H180,IF($A$3='Base de datos '!$L$9,'Base de datos '!I180)))))</f>
        <v>11519</v>
      </c>
      <c r="B182" s="44" t="str">
        <f t="shared" si="15"/>
        <v>ALTO</v>
      </c>
      <c r="C182" s="75" t="s">
        <v>84</v>
      </c>
      <c r="D182" s="11"/>
    </row>
    <row r="183" spans="1:4" ht="15.75" customHeight="1" x14ac:dyDescent="0.5">
      <c r="A183" s="43">
        <f>IF($A$3='Base de datos '!$L$5,'Base de datos '!E181,IF($A$3='Base de datos '!$L$6,'Base de datos '!F181,IF($A$3='Base de datos '!$L$7,'Base de datos '!G181,IF($A$3='Base de datos '!$L$8,'Base de datos '!H181,IF($A$3='Base de datos '!$L$9,'Base de datos '!I181)))))</f>
        <v>1009</v>
      </c>
      <c r="B183" s="44" t="str">
        <f t="shared" si="15"/>
        <v>BAJO</v>
      </c>
      <c r="C183" s="75" t="s">
        <v>108</v>
      </c>
      <c r="D183" s="11"/>
    </row>
    <row r="184" spans="1:4" ht="15.75" customHeight="1" x14ac:dyDescent="0.5">
      <c r="A184" s="43">
        <f>IF($A$3='Base de datos '!$L$5,'Base de datos '!E182,IF($A$3='Base de datos '!$L$6,'Base de datos '!F182,IF($A$3='Base de datos '!$L$7,'Base de datos '!G182,IF($A$3='Base de datos '!$L$8,'Base de datos '!H182,IF($A$3='Base de datos '!$L$9,'Base de datos '!I182)))))</f>
        <v>8528</v>
      </c>
      <c r="B184" s="44" t="str">
        <f t="shared" si="15"/>
        <v>MEDIO</v>
      </c>
      <c r="C184" s="75" t="s">
        <v>108</v>
      </c>
      <c r="D184" s="11"/>
    </row>
    <row r="185" spans="1:4" ht="15.75" customHeight="1" x14ac:dyDescent="0.5">
      <c r="A185" s="43">
        <f>IF($A$3='Base de datos '!$L$5,'Base de datos '!E183,IF($A$3='Base de datos '!$L$6,'Base de datos '!F183,IF($A$3='Base de datos '!$L$7,'Base de datos '!G183,IF($A$3='Base de datos '!$L$8,'Base de datos '!H183,IF($A$3='Base de datos '!$L$9,'Base de datos '!I183)))))</f>
        <v>7735</v>
      </c>
      <c r="B185" s="44" t="str">
        <f t="shared" si="15"/>
        <v>MEDIO</v>
      </c>
      <c r="C185" s="75" t="s">
        <v>129</v>
      </c>
      <c r="D185" s="11"/>
    </row>
    <row r="186" spans="1:4" ht="15.75" customHeight="1" x14ac:dyDescent="0.5">
      <c r="A186" s="43">
        <f>IF($A$3='Base de datos '!$L$5,'Base de datos '!E184,IF($A$3='Base de datos '!$L$6,'Base de datos '!F184,IF($A$3='Base de datos '!$L$7,'Base de datos '!G184,IF($A$3='Base de datos '!$L$8,'Base de datos '!H184,IF($A$3='Base de datos '!$L$9,'Base de datos '!I184)))))</f>
        <v>5284</v>
      </c>
      <c r="B186" s="44" t="str">
        <f t="shared" si="15"/>
        <v>MEDIO</v>
      </c>
      <c r="C186" s="75" t="s">
        <v>105</v>
      </c>
      <c r="D186" s="11"/>
    </row>
    <row r="187" spans="1:4" ht="15.75" customHeight="1" x14ac:dyDescent="0.5">
      <c r="A187" s="43">
        <f>IF($A$3='Base de datos '!$L$5,'Base de datos '!E185,IF($A$3='Base de datos '!$L$6,'Base de datos '!F185,IF($A$3='Base de datos '!$L$7,'Base de datos '!G185,IF($A$3='Base de datos '!$L$8,'Base de datos '!H185,IF($A$3='Base de datos '!$L$9,'Base de datos '!I185)))))</f>
        <v>7383</v>
      </c>
      <c r="B187" s="44" t="str">
        <f t="shared" si="15"/>
        <v>MEDIO</v>
      </c>
      <c r="C187" s="75" t="s">
        <v>129</v>
      </c>
      <c r="D187" s="11"/>
    </row>
    <row r="188" spans="1:4" ht="15.75" customHeight="1" x14ac:dyDescent="0.5">
      <c r="A188" s="43">
        <f>IF($A$3='Base de datos '!$L$5,'Base de datos '!E186,IF($A$3='Base de datos '!$L$6,'Base de datos '!F186,IF($A$3='Base de datos '!$L$7,'Base de datos '!G186,IF($A$3='Base de datos '!$L$8,'Base de datos '!H186,IF($A$3='Base de datos '!$L$9,'Base de datos '!I186)))))</f>
        <v>12929</v>
      </c>
      <c r="B188" s="44" t="str">
        <f t="shared" si="15"/>
        <v>ALTO</v>
      </c>
      <c r="C188" s="75" t="s">
        <v>84</v>
      </c>
      <c r="D188" s="11"/>
    </row>
    <row r="189" spans="1:4" ht="15.75" customHeight="1" x14ac:dyDescent="0.5">
      <c r="A189" s="43">
        <f>IF($A$3='Base de datos '!$L$5,'Base de datos '!E187,IF($A$3='Base de datos '!$L$6,'Base de datos '!F187,IF($A$3='Base de datos '!$L$7,'Base de datos '!G187,IF($A$3='Base de datos '!$L$8,'Base de datos '!H187,IF($A$3='Base de datos '!$L$9,'Base de datos '!I187)))))</f>
        <v>9992</v>
      </c>
      <c r="B189" s="44" t="str">
        <f t="shared" si="15"/>
        <v>MEDIO</v>
      </c>
      <c r="C189" s="75" t="s">
        <v>84</v>
      </c>
      <c r="D189" s="11"/>
    </row>
    <row r="190" spans="1:4" ht="15.75" customHeight="1" x14ac:dyDescent="0.5">
      <c r="A190" s="43">
        <f>IF($A$3='Base de datos '!$L$5,'Base de datos '!E188,IF($A$3='Base de datos '!$L$6,'Base de datos '!F188,IF($A$3='Base de datos '!$L$7,'Base de datos '!G188,IF($A$3='Base de datos '!$L$8,'Base de datos '!H188,IF($A$3='Base de datos '!$L$9,'Base de datos '!I188)))))</f>
        <v>5934</v>
      </c>
      <c r="B190" s="44" t="str">
        <f t="shared" si="15"/>
        <v>MEDIO</v>
      </c>
      <c r="C190" s="75" t="s">
        <v>84</v>
      </c>
      <c r="D190" s="11"/>
    </row>
    <row r="191" spans="1:4" ht="15.75" customHeight="1" x14ac:dyDescent="0.5">
      <c r="A191" s="43">
        <f>IF($A$3='Base de datos '!$L$5,'Base de datos '!E189,IF($A$3='Base de datos '!$L$6,'Base de datos '!F189,IF($A$3='Base de datos '!$L$7,'Base de datos '!G189,IF($A$3='Base de datos '!$L$8,'Base de datos '!H189,IF($A$3='Base de datos '!$L$9,'Base de datos '!I189)))))</f>
        <v>9529</v>
      </c>
      <c r="B191" s="44" t="str">
        <f t="shared" si="15"/>
        <v>MEDIO</v>
      </c>
      <c r="C191" s="75" t="s">
        <v>91</v>
      </c>
      <c r="D191" s="11"/>
    </row>
    <row r="192" spans="1:4" ht="15.75" customHeight="1" x14ac:dyDescent="0.5">
      <c r="A192" s="43">
        <f>IF($A$3='Base de datos '!$L$5,'Base de datos '!E190,IF($A$3='Base de datos '!$L$6,'Base de datos '!F190,IF($A$3='Base de datos '!$L$7,'Base de datos '!G190,IF($A$3='Base de datos '!$L$8,'Base de datos '!H190,IF($A$3='Base de datos '!$L$9,'Base de datos '!I190)))))</f>
        <v>8163</v>
      </c>
      <c r="B192" s="44" t="str">
        <f t="shared" si="15"/>
        <v>MEDIO</v>
      </c>
      <c r="C192" s="75" t="s">
        <v>91</v>
      </c>
      <c r="D192" s="11"/>
    </row>
    <row r="193" spans="1:4" ht="15.75" customHeight="1" x14ac:dyDescent="0.5">
      <c r="A193" s="43">
        <f>IF($A$3='Base de datos '!$L$5,'Base de datos '!E191,IF($A$3='Base de datos '!$L$6,'Base de datos '!F191,IF($A$3='Base de datos '!$L$7,'Base de datos '!G191,IF($A$3='Base de datos '!$L$8,'Base de datos '!H191,IF($A$3='Base de datos '!$L$9,'Base de datos '!I191)))))</f>
        <v>6523</v>
      </c>
      <c r="B193" s="44" t="str">
        <f t="shared" si="15"/>
        <v>MEDIO</v>
      </c>
      <c r="C193" s="75" t="s">
        <v>91</v>
      </c>
      <c r="D193" s="11"/>
    </row>
    <row r="194" spans="1:4" ht="15.75" customHeight="1" x14ac:dyDescent="0.5">
      <c r="A194" s="43">
        <f>IF($A$3='Base de datos '!$L$5,'Base de datos '!E192,IF($A$3='Base de datos '!$L$6,'Base de datos '!F192,IF($A$3='Base de datos '!$L$7,'Base de datos '!G192,IF($A$3='Base de datos '!$L$8,'Base de datos '!H192,IF($A$3='Base de datos '!$L$9,'Base de datos '!I192)))))</f>
        <v>7841</v>
      </c>
      <c r="B194" s="44" t="str">
        <f t="shared" si="15"/>
        <v>MEDIO</v>
      </c>
      <c r="C194" s="75" t="s">
        <v>84</v>
      </c>
      <c r="D194" s="11"/>
    </row>
    <row r="195" spans="1:4" ht="15.75" customHeight="1" x14ac:dyDescent="0.5">
      <c r="A195" s="43">
        <f>IF($A$3='Base de datos '!$L$5,'Base de datos '!E193,IF($A$3='Base de datos '!$L$6,'Base de datos '!F193,IF($A$3='Base de datos '!$L$7,'Base de datos '!G193,IF($A$3='Base de datos '!$L$8,'Base de datos '!H193,IF($A$3='Base de datos '!$L$9,'Base de datos '!I193)))))</f>
        <v>7321</v>
      </c>
      <c r="B195" s="44" t="str">
        <f t="shared" si="15"/>
        <v>MEDIO</v>
      </c>
      <c r="C195" s="75" t="s">
        <v>84</v>
      </c>
      <c r="D195" s="11"/>
    </row>
    <row r="196" spans="1:4" ht="15.75" customHeight="1" x14ac:dyDescent="0.5">
      <c r="A196" s="43">
        <f>IF($A$3='Base de datos '!$L$5,'Base de datos '!E194,IF($A$3='Base de datos '!$L$6,'Base de datos '!F194,IF($A$3='Base de datos '!$L$7,'Base de datos '!G194,IF($A$3='Base de datos '!$L$8,'Base de datos '!H194,IF($A$3='Base de datos '!$L$9,'Base de datos '!I194)))))</f>
        <v>5791</v>
      </c>
      <c r="B196" s="44" t="str">
        <f t="shared" ref="B196:B259" si="16">IF(A196&lt;=$I$5,"BAJO",IF(A196&lt;=$I$6,"MEDIO","ALTO"))</f>
        <v>MEDIO</v>
      </c>
      <c r="C196" s="75" t="s">
        <v>84</v>
      </c>
      <c r="D196" s="11"/>
    </row>
    <row r="197" spans="1:4" ht="15.75" customHeight="1" x14ac:dyDescent="0.5">
      <c r="A197" s="43">
        <f>IF($A$3='Base de datos '!$L$5,'Base de datos '!E195,IF($A$3='Base de datos '!$L$6,'Base de datos '!F195,IF($A$3='Base de datos '!$L$7,'Base de datos '!G195,IF($A$3='Base de datos '!$L$8,'Base de datos '!H195,IF($A$3='Base de datos '!$L$9,'Base de datos '!I195)))))</f>
        <v>6775</v>
      </c>
      <c r="B197" s="44" t="str">
        <f t="shared" si="16"/>
        <v>MEDIO</v>
      </c>
      <c r="C197" s="75" t="s">
        <v>84</v>
      </c>
      <c r="D197" s="11"/>
    </row>
    <row r="198" spans="1:4" ht="15.75" customHeight="1" x14ac:dyDescent="0.5">
      <c r="A198" s="43">
        <f>IF($A$3='Base de datos '!$L$5,'Base de datos '!E196,IF($A$3='Base de datos '!$L$6,'Base de datos '!F196,IF($A$3='Base de datos '!$L$7,'Base de datos '!G196,IF($A$3='Base de datos '!$L$8,'Base de datos '!H196,IF($A$3='Base de datos '!$L$9,'Base de datos '!I196)))))</f>
        <v>9246</v>
      </c>
      <c r="B198" s="44" t="str">
        <f t="shared" si="16"/>
        <v>MEDIO</v>
      </c>
      <c r="C198" s="75" t="s">
        <v>84</v>
      </c>
      <c r="D198" s="11"/>
    </row>
    <row r="199" spans="1:4" ht="15.75" customHeight="1" x14ac:dyDescent="0.5">
      <c r="A199" s="43">
        <f>IF($A$3='Base de datos '!$L$5,'Base de datos '!E197,IF($A$3='Base de datos '!$L$6,'Base de datos '!F197,IF($A$3='Base de datos '!$L$7,'Base de datos '!G197,IF($A$3='Base de datos '!$L$8,'Base de datos '!H197,IF($A$3='Base de datos '!$L$9,'Base de datos '!I197)))))</f>
        <v>7255</v>
      </c>
      <c r="B199" s="44" t="str">
        <f t="shared" si="16"/>
        <v>MEDIO</v>
      </c>
      <c r="C199" s="75" t="s">
        <v>84</v>
      </c>
      <c r="D199" s="11"/>
    </row>
    <row r="200" spans="1:4" ht="15.75" customHeight="1" x14ac:dyDescent="0.5">
      <c r="A200" s="43">
        <f>IF($A$3='Base de datos '!$L$5,'Base de datos '!E198,IF($A$3='Base de datos '!$L$6,'Base de datos '!F198,IF($A$3='Base de datos '!$L$7,'Base de datos '!G198,IF($A$3='Base de datos '!$L$8,'Base de datos '!H198,IF($A$3='Base de datos '!$L$9,'Base de datos '!I198)))))</f>
        <v>5604</v>
      </c>
      <c r="B200" s="44" t="str">
        <f t="shared" si="16"/>
        <v>MEDIO</v>
      </c>
      <c r="C200" s="75" t="s">
        <v>105</v>
      </c>
      <c r="D200" s="11"/>
    </row>
    <row r="201" spans="1:4" ht="15.75" customHeight="1" x14ac:dyDescent="0.5">
      <c r="A201" s="43">
        <f>IF($A$3='Base de datos '!$L$5,'Base de datos '!E199,IF($A$3='Base de datos '!$L$6,'Base de datos '!F199,IF($A$3='Base de datos '!$L$7,'Base de datos '!G199,IF($A$3='Base de datos '!$L$8,'Base de datos '!H199,IF($A$3='Base de datos '!$L$9,'Base de datos '!I199)))))</f>
        <v>7386</v>
      </c>
      <c r="B201" s="44" t="str">
        <f t="shared" si="16"/>
        <v>MEDIO</v>
      </c>
      <c r="C201" s="75" t="s">
        <v>108</v>
      </c>
      <c r="D201" s="11"/>
    </row>
    <row r="202" spans="1:4" ht="15.75" customHeight="1" x14ac:dyDescent="0.5">
      <c r="A202" s="43">
        <f>IF($A$3='Base de datos '!$L$5,'Base de datos '!E200,IF($A$3='Base de datos '!$L$6,'Base de datos '!F200,IF($A$3='Base de datos '!$L$7,'Base de datos '!G200,IF($A$3='Base de datos '!$L$8,'Base de datos '!H200,IF($A$3='Base de datos '!$L$9,'Base de datos '!I200)))))</f>
        <v>10193</v>
      </c>
      <c r="B202" s="44" t="str">
        <f t="shared" si="16"/>
        <v>MEDIO</v>
      </c>
      <c r="C202" s="75" t="s">
        <v>108</v>
      </c>
      <c r="D202" s="11"/>
    </row>
    <row r="203" spans="1:4" ht="15.75" customHeight="1" x14ac:dyDescent="0.5">
      <c r="A203" s="43">
        <f>IF($A$3='Base de datos '!$L$5,'Base de datos '!E201,IF($A$3='Base de datos '!$L$6,'Base de datos '!F201,IF($A$3='Base de datos '!$L$7,'Base de datos '!G201,IF($A$3='Base de datos '!$L$8,'Base de datos '!H201,IF($A$3='Base de datos '!$L$9,'Base de datos '!I201)))))</f>
        <v>8573</v>
      </c>
      <c r="B203" s="44" t="str">
        <f t="shared" si="16"/>
        <v>MEDIO</v>
      </c>
      <c r="C203" s="75" t="s">
        <v>91</v>
      </c>
      <c r="D203" s="11"/>
    </row>
    <row r="204" spans="1:4" ht="15.75" customHeight="1" x14ac:dyDescent="0.5">
      <c r="A204" s="43">
        <f>IF($A$3='Base de datos '!$L$5,'Base de datos '!E202,IF($A$3='Base de datos '!$L$6,'Base de datos '!F202,IF($A$3='Base de datos '!$L$7,'Base de datos '!G202,IF($A$3='Base de datos '!$L$8,'Base de datos '!H202,IF($A$3='Base de datos '!$L$9,'Base de datos '!I202)))))</f>
        <v>10346</v>
      </c>
      <c r="B204" s="44" t="str">
        <f t="shared" si="16"/>
        <v>ALTO</v>
      </c>
      <c r="C204" s="75" t="s">
        <v>91</v>
      </c>
      <c r="D204" s="11"/>
    </row>
    <row r="205" spans="1:4" ht="15.75" customHeight="1" x14ac:dyDescent="0.5">
      <c r="A205" s="43">
        <f>IF($A$3='Base de datos '!$L$5,'Base de datos '!E203,IF($A$3='Base de datos '!$L$6,'Base de datos '!F203,IF($A$3='Base de datos '!$L$7,'Base de datos '!G203,IF($A$3='Base de datos '!$L$8,'Base de datos '!H203,IF($A$3='Base de datos '!$L$9,'Base de datos '!I203)))))</f>
        <v>7404</v>
      </c>
      <c r="B205" s="44" t="str">
        <f t="shared" si="16"/>
        <v>MEDIO</v>
      </c>
      <c r="C205" s="75" t="s">
        <v>84</v>
      </c>
      <c r="D205" s="11"/>
    </row>
    <row r="206" spans="1:4" ht="15.75" customHeight="1" x14ac:dyDescent="0.5">
      <c r="A206" s="43">
        <f>IF($A$3='Base de datos '!$L$5,'Base de datos '!E204,IF($A$3='Base de datos '!$L$6,'Base de datos '!F204,IF($A$3='Base de datos '!$L$7,'Base de datos '!G204,IF($A$3='Base de datos '!$L$8,'Base de datos '!H204,IF($A$3='Base de datos '!$L$9,'Base de datos '!I204)))))</f>
        <v>10601</v>
      </c>
      <c r="B206" s="44" t="str">
        <f t="shared" si="16"/>
        <v>ALTO</v>
      </c>
      <c r="C206" s="75" t="s">
        <v>84</v>
      </c>
      <c r="D206" s="11"/>
    </row>
    <row r="207" spans="1:4" ht="15.75" customHeight="1" x14ac:dyDescent="0.5">
      <c r="A207" s="43">
        <f>IF($A$3='Base de datos '!$L$5,'Base de datos '!E205,IF($A$3='Base de datos '!$L$6,'Base de datos '!F205,IF($A$3='Base de datos '!$L$7,'Base de datos '!G205,IF($A$3='Base de datos '!$L$8,'Base de datos '!H205,IF($A$3='Base de datos '!$L$9,'Base de datos '!I205)))))</f>
        <v>3664</v>
      </c>
      <c r="B207" s="44" t="str">
        <f t="shared" si="16"/>
        <v>BAJO</v>
      </c>
      <c r="C207" s="75" t="s">
        <v>84</v>
      </c>
      <c r="D207" s="11"/>
    </row>
    <row r="208" spans="1:4" ht="15.75" customHeight="1" x14ac:dyDescent="0.5">
      <c r="A208" s="43">
        <f>IF($A$3='Base de datos '!$L$5,'Base de datos '!E206,IF($A$3='Base de datos '!$L$6,'Base de datos '!F206,IF($A$3='Base de datos '!$L$7,'Base de datos '!G206,IF($A$3='Base de datos '!$L$8,'Base de datos '!H206,IF($A$3='Base de datos '!$L$9,'Base de datos '!I206)))))</f>
        <v>8332</v>
      </c>
      <c r="B208" s="44" t="str">
        <f t="shared" si="16"/>
        <v>MEDIO</v>
      </c>
      <c r="C208" s="75" t="s">
        <v>84</v>
      </c>
      <c r="D208" s="11"/>
    </row>
    <row r="209" spans="1:4" ht="15.75" customHeight="1" x14ac:dyDescent="0.5">
      <c r="A209" s="43">
        <f>IF($A$3='Base de datos '!$L$5,'Base de datos '!E207,IF($A$3='Base de datos '!$L$6,'Base de datos '!F207,IF($A$3='Base de datos '!$L$7,'Base de datos '!G207,IF($A$3='Base de datos '!$L$8,'Base de datos '!H207,IF($A$3='Base de datos '!$L$9,'Base de datos '!I207)))))</f>
        <v>8442</v>
      </c>
      <c r="B209" s="44" t="str">
        <f t="shared" si="16"/>
        <v>MEDIO</v>
      </c>
      <c r="C209" s="75" t="s">
        <v>84</v>
      </c>
      <c r="D209" s="11"/>
    </row>
    <row r="210" spans="1:4" ht="15.75" customHeight="1" x14ac:dyDescent="0.5">
      <c r="A210" s="43">
        <f>IF($A$3='Base de datos '!$L$5,'Base de datos '!E208,IF($A$3='Base de datos '!$L$6,'Base de datos '!F208,IF($A$3='Base de datos '!$L$7,'Base de datos '!G208,IF($A$3='Base de datos '!$L$8,'Base de datos '!H208,IF($A$3='Base de datos '!$L$9,'Base de datos '!I208)))))</f>
        <v>7718</v>
      </c>
      <c r="B210" s="44" t="str">
        <f t="shared" si="16"/>
        <v>MEDIO</v>
      </c>
      <c r="C210" s="75" t="s">
        <v>91</v>
      </c>
      <c r="D210" s="11"/>
    </row>
    <row r="211" spans="1:4" ht="15.75" customHeight="1" x14ac:dyDescent="0.5">
      <c r="A211" s="43">
        <f>IF($A$3='Base de datos '!$L$5,'Base de datos '!E209,IF($A$3='Base de datos '!$L$6,'Base de datos '!F209,IF($A$3='Base de datos '!$L$7,'Base de datos '!G209,IF($A$3='Base de datos '!$L$8,'Base de datos '!H209,IF($A$3='Base de datos '!$L$9,'Base de datos '!I209)))))</f>
        <v>86</v>
      </c>
      <c r="B211" s="44" t="str">
        <f t="shared" si="16"/>
        <v>BAJO</v>
      </c>
      <c r="C211" s="75" t="s">
        <v>84</v>
      </c>
      <c r="D211" s="11"/>
    </row>
    <row r="212" spans="1:4" ht="15.75" customHeight="1" x14ac:dyDescent="0.5">
      <c r="A212" s="43">
        <f>IF($A$3='Base de datos '!$L$5,'Base de datos '!E210,IF($A$3='Base de datos '!$L$6,'Base de datos '!F210,IF($A$3='Base de datos '!$L$7,'Base de datos '!G210,IF($A$3='Base de datos '!$L$8,'Base de datos '!H210,IF($A$3='Base de datos '!$L$9,'Base de datos '!I210)))))</f>
        <v>8767</v>
      </c>
      <c r="B212" s="44" t="str">
        <f t="shared" si="16"/>
        <v>MEDIO</v>
      </c>
      <c r="C212" s="75" t="s">
        <v>91</v>
      </c>
      <c r="D212" s="11"/>
    </row>
    <row r="213" spans="1:4" ht="15.75" customHeight="1" x14ac:dyDescent="0.5">
      <c r="A213" s="43">
        <f>IF($A$3='Base de datos '!$L$5,'Base de datos '!E211,IF($A$3='Base de datos '!$L$6,'Base de datos '!F211,IF($A$3='Base de datos '!$L$7,'Base de datos '!G211,IF($A$3='Base de datos '!$L$8,'Base de datos '!H211,IF($A$3='Base de datos '!$L$9,'Base de datos '!I211)))))</f>
        <v>1101</v>
      </c>
      <c r="B213" s="44" t="str">
        <f t="shared" si="16"/>
        <v>BAJO</v>
      </c>
      <c r="C213" s="75" t="s">
        <v>91</v>
      </c>
      <c r="D213" s="11"/>
    </row>
    <row r="214" spans="1:4" ht="15.75" customHeight="1" x14ac:dyDescent="0.5">
      <c r="A214" s="43">
        <f>IF($A$3='Base de datos '!$L$5,'Base de datos '!E212,IF($A$3='Base de datos '!$L$6,'Base de datos '!F212,IF($A$3='Base de datos '!$L$7,'Base de datos '!G212,IF($A$3='Base de datos '!$L$8,'Base de datos '!H212,IF($A$3='Base de datos '!$L$9,'Base de datos '!I212)))))</f>
        <v>1072</v>
      </c>
      <c r="B214" s="44" t="str">
        <f t="shared" si="16"/>
        <v>BAJO</v>
      </c>
      <c r="C214" s="75" t="s">
        <v>129</v>
      </c>
      <c r="D214" s="11"/>
    </row>
    <row r="215" spans="1:4" ht="15.75" customHeight="1" x14ac:dyDescent="0.5">
      <c r="A215" s="43">
        <f>IF($A$3='Base de datos '!$L$5,'Base de datos '!E213,IF($A$3='Base de datos '!$L$6,'Base de datos '!F213,IF($A$3='Base de datos '!$L$7,'Base de datos '!G213,IF($A$3='Base de datos '!$L$8,'Base de datos '!H213,IF($A$3='Base de datos '!$L$9,'Base de datos '!I213)))))</f>
        <v>9567</v>
      </c>
      <c r="B215" s="44" t="str">
        <f t="shared" si="16"/>
        <v>MEDIO</v>
      </c>
      <c r="C215" s="75" t="s">
        <v>108</v>
      </c>
      <c r="D215" s="11"/>
    </row>
    <row r="216" spans="1:4" ht="15.75" customHeight="1" x14ac:dyDescent="0.5">
      <c r="A216" s="43">
        <f>IF($A$3='Base de datos '!$L$5,'Base de datos '!E214,IF($A$3='Base de datos '!$L$6,'Base de datos '!F214,IF($A$3='Base de datos '!$L$7,'Base de datos '!G214,IF($A$3='Base de datos '!$L$8,'Base de datos '!H214,IF($A$3='Base de datos '!$L$9,'Base de datos '!I214)))))</f>
        <v>7643</v>
      </c>
      <c r="B216" s="44" t="str">
        <f t="shared" si="16"/>
        <v>MEDIO</v>
      </c>
      <c r="C216" s="75" t="s">
        <v>108</v>
      </c>
      <c r="D216" s="11"/>
    </row>
    <row r="217" spans="1:4" ht="15.75" customHeight="1" x14ac:dyDescent="0.5">
      <c r="A217" s="43">
        <f>IF($A$3='Base de datos '!$L$5,'Base de datos '!E215,IF($A$3='Base de datos '!$L$6,'Base de datos '!F215,IF($A$3='Base de datos '!$L$7,'Base de datos '!G215,IF($A$3='Base de datos '!$L$8,'Base de datos '!H215,IF($A$3='Base de datos '!$L$9,'Base de datos '!I215)))))</f>
        <v>8234</v>
      </c>
      <c r="B217" s="44" t="str">
        <f t="shared" si="16"/>
        <v>MEDIO</v>
      </c>
      <c r="C217" s="75" t="s">
        <v>108</v>
      </c>
      <c r="D217" s="11"/>
    </row>
    <row r="218" spans="1:4" ht="15.75" customHeight="1" x14ac:dyDescent="0.5">
      <c r="A218" s="43">
        <f>IF($A$3='Base de datos '!$L$5,'Base de datos '!E216,IF($A$3='Base de datos '!$L$6,'Base de datos '!F216,IF($A$3='Base de datos '!$L$7,'Base de datos '!G216,IF($A$3='Base de datos '!$L$8,'Base de datos '!H216,IF($A$3='Base de datos '!$L$9,'Base de datos '!I216)))))</f>
        <v>6869</v>
      </c>
      <c r="B218" s="44" t="str">
        <f t="shared" si="16"/>
        <v>MEDIO</v>
      </c>
      <c r="C218" s="75" t="s">
        <v>84</v>
      </c>
      <c r="D218" s="11"/>
    </row>
    <row r="219" spans="1:4" ht="15.75" customHeight="1" x14ac:dyDescent="0.5">
      <c r="A219" s="43">
        <f>IF($A$3='Base de datos '!$L$5,'Base de datos '!E217,IF($A$3='Base de datos '!$L$6,'Base de datos '!F217,IF($A$3='Base de datos '!$L$7,'Base de datos '!G217,IF($A$3='Base de datos '!$L$8,'Base de datos '!H217,IF($A$3='Base de datos '!$L$9,'Base de datos '!I217)))))</f>
        <v>7828</v>
      </c>
      <c r="B219" s="44" t="str">
        <f t="shared" si="16"/>
        <v>MEDIO</v>
      </c>
      <c r="C219" s="75" t="s">
        <v>84</v>
      </c>
      <c r="D219" s="11"/>
    </row>
    <row r="220" spans="1:4" ht="15.75" customHeight="1" x14ac:dyDescent="0.5">
      <c r="A220" s="43">
        <f>IF($A$3='Base de datos '!$L$5,'Base de datos '!E218,IF($A$3='Base de datos '!$L$6,'Base de datos '!F218,IF($A$3='Base de datos '!$L$7,'Base de datos '!G218,IF($A$3='Base de datos '!$L$8,'Base de datos '!H218,IF($A$3='Base de datos '!$L$9,'Base de datos '!I218)))))</f>
        <v>10012</v>
      </c>
      <c r="B220" s="44" t="str">
        <f t="shared" si="16"/>
        <v>MEDIO</v>
      </c>
      <c r="C220" s="75" t="s">
        <v>84</v>
      </c>
      <c r="D220" s="11"/>
    </row>
    <row r="221" spans="1:4" ht="15.75" customHeight="1" x14ac:dyDescent="0.5">
      <c r="A221" s="43">
        <f>IF($A$3='Base de datos '!$L$5,'Base de datos '!E219,IF($A$3='Base de datos '!$L$6,'Base de datos '!F219,IF($A$3='Base de datos '!$L$7,'Base de datos '!G219,IF($A$3='Base de datos '!$L$8,'Base de datos '!H219,IF($A$3='Base de datos '!$L$9,'Base de datos '!I219)))))</f>
        <v>5986</v>
      </c>
      <c r="B221" s="44" t="str">
        <f t="shared" si="16"/>
        <v>MEDIO</v>
      </c>
      <c r="C221" s="75" t="s">
        <v>84</v>
      </c>
      <c r="D221" s="11"/>
    </row>
    <row r="222" spans="1:4" ht="15.75" customHeight="1" x14ac:dyDescent="0.5">
      <c r="A222" s="43">
        <f>IF($A$3='Base de datos '!$L$5,'Base de datos '!E220,IF($A$3='Base de datos '!$L$6,'Base de datos '!F220,IF($A$3='Base de datos '!$L$7,'Base de datos '!G220,IF($A$3='Base de datos '!$L$8,'Base de datos '!H220,IF($A$3='Base de datos '!$L$9,'Base de datos '!I220)))))</f>
        <v>6906</v>
      </c>
      <c r="B222" s="44" t="str">
        <f t="shared" si="16"/>
        <v>MEDIO</v>
      </c>
      <c r="C222" s="75" t="s">
        <v>84</v>
      </c>
      <c r="D222" s="11"/>
    </row>
    <row r="223" spans="1:4" ht="15.75" customHeight="1" x14ac:dyDescent="0.5">
      <c r="A223" s="43">
        <f>IF($A$3='Base de datos '!$L$5,'Base de datos '!E221,IF($A$3='Base de datos '!$L$6,'Base de datos '!F221,IF($A$3='Base de datos '!$L$7,'Base de datos '!G221,IF($A$3='Base de datos '!$L$8,'Base de datos '!H221,IF($A$3='Base de datos '!$L$9,'Base de datos '!I221)))))</f>
        <v>96</v>
      </c>
      <c r="B223" s="44" t="str">
        <f t="shared" si="16"/>
        <v>BAJO</v>
      </c>
      <c r="C223" s="75" t="s">
        <v>84</v>
      </c>
      <c r="D223" s="11"/>
    </row>
    <row r="224" spans="1:4" ht="15.75" customHeight="1" x14ac:dyDescent="0.5">
      <c r="A224" s="43">
        <f>IF($A$3='Base de datos '!$L$5,'Base de datos '!E222,IF($A$3='Base de datos '!$L$6,'Base de datos '!F222,IF($A$3='Base de datos '!$L$7,'Base de datos '!G222,IF($A$3='Base de datos '!$L$8,'Base de datos '!H222,IF($A$3='Base de datos '!$L$9,'Base de datos '!I222)))))</f>
        <v>11278</v>
      </c>
      <c r="B224" s="44" t="str">
        <f t="shared" si="16"/>
        <v>ALTO</v>
      </c>
      <c r="C224" s="75" t="s">
        <v>91</v>
      </c>
      <c r="D224" s="11"/>
    </row>
    <row r="225" spans="1:4" ht="15.75" customHeight="1" x14ac:dyDescent="0.5">
      <c r="A225" s="43">
        <f>IF($A$3='Base de datos '!$L$5,'Base de datos '!E223,IF($A$3='Base de datos '!$L$6,'Base de datos '!F223,IF($A$3='Base de datos '!$L$7,'Base de datos '!G223,IF($A$3='Base de datos '!$L$8,'Base de datos '!H223,IF($A$3='Base de datos '!$L$9,'Base de datos '!I223)))))</f>
        <v>9492</v>
      </c>
      <c r="B225" s="44" t="str">
        <f t="shared" si="16"/>
        <v>MEDIO</v>
      </c>
      <c r="C225" s="75" t="s">
        <v>84</v>
      </c>
      <c r="D225" s="11"/>
    </row>
    <row r="226" spans="1:4" ht="15.75" customHeight="1" x14ac:dyDescent="0.5">
      <c r="A226" s="43">
        <f>IF($A$3='Base de datos '!$L$5,'Base de datos '!E224,IF($A$3='Base de datos '!$L$6,'Base de datos '!F224,IF($A$3='Base de datos '!$L$7,'Base de datos '!G224,IF($A$3='Base de datos '!$L$8,'Base de datos '!H224,IF($A$3='Base de datos '!$L$9,'Base de datos '!I224)))))</f>
        <v>11192</v>
      </c>
      <c r="B226" s="44" t="str">
        <f t="shared" si="16"/>
        <v>ALTO</v>
      </c>
      <c r="C226" s="75" t="s">
        <v>84</v>
      </c>
      <c r="D226" s="11"/>
    </row>
    <row r="227" spans="1:4" ht="15.75" customHeight="1" x14ac:dyDescent="0.5">
      <c r="A227" s="43">
        <f>IF($A$3='Base de datos '!$L$5,'Base de datos '!E225,IF($A$3='Base de datos '!$L$6,'Base de datos '!F225,IF($A$3='Base de datos '!$L$7,'Base de datos '!G225,IF($A$3='Base de datos '!$L$8,'Base de datos '!H225,IF($A$3='Base de datos '!$L$9,'Base de datos '!I225)))))</f>
        <v>9531</v>
      </c>
      <c r="B227" s="44" t="str">
        <f t="shared" si="16"/>
        <v>MEDIO</v>
      </c>
      <c r="C227" s="75" t="s">
        <v>108</v>
      </c>
      <c r="D227" s="11"/>
    </row>
    <row r="228" spans="1:4" ht="15.75" customHeight="1" x14ac:dyDescent="0.5">
      <c r="A228" s="43">
        <f>IF($A$3='Base de datos '!$L$5,'Base de datos '!E226,IF($A$3='Base de datos '!$L$6,'Base de datos '!F226,IF($A$3='Base de datos '!$L$7,'Base de datos '!G226,IF($A$3='Base de datos '!$L$8,'Base de datos '!H226,IF($A$3='Base de datos '!$L$9,'Base de datos '!I226)))))</f>
        <v>833</v>
      </c>
      <c r="B228" s="44" t="str">
        <f t="shared" si="16"/>
        <v>BAJO</v>
      </c>
      <c r="C228" s="75" t="s">
        <v>108</v>
      </c>
      <c r="D228" s="11"/>
    </row>
    <row r="229" spans="1:4" ht="15.75" customHeight="1" x14ac:dyDescent="0.5">
      <c r="A229" s="43">
        <f>IF($A$3='Base de datos '!$L$5,'Base de datos '!E227,IF($A$3='Base de datos '!$L$6,'Base de datos '!F227,IF($A$3='Base de datos '!$L$7,'Base de datos '!G227,IF($A$3='Base de datos '!$L$8,'Base de datos '!H227,IF($A$3='Base de datos '!$L$9,'Base de datos '!I227)))))</f>
        <v>7784</v>
      </c>
      <c r="B229" s="44" t="str">
        <f t="shared" si="16"/>
        <v>MEDIO</v>
      </c>
      <c r="C229" s="75" t="s">
        <v>129</v>
      </c>
      <c r="D229" s="11"/>
    </row>
    <row r="230" spans="1:4" ht="15.75" customHeight="1" x14ac:dyDescent="0.5">
      <c r="A230" s="43">
        <f>IF($A$3='Base de datos '!$L$5,'Base de datos '!E228,IF($A$3='Base de datos '!$L$6,'Base de datos '!F228,IF($A$3='Base de datos '!$L$7,'Base de datos '!G228,IF($A$3='Base de datos '!$L$8,'Base de datos '!H228,IF($A$3='Base de datos '!$L$9,'Base de datos '!I228)))))</f>
        <v>9998</v>
      </c>
      <c r="B230" s="44" t="str">
        <f t="shared" si="16"/>
        <v>MEDIO</v>
      </c>
      <c r="C230" s="75" t="s">
        <v>105</v>
      </c>
      <c r="D230" s="11"/>
    </row>
    <row r="231" spans="1:4" ht="15.75" customHeight="1" x14ac:dyDescent="0.5">
      <c r="A231" s="43">
        <f>IF($A$3='Base de datos '!$L$5,'Base de datos '!E229,IF($A$3='Base de datos '!$L$6,'Base de datos '!F229,IF($A$3='Base de datos '!$L$7,'Base de datos '!G229,IF($A$3='Base de datos '!$L$8,'Base de datos '!H229,IF($A$3='Base de datos '!$L$9,'Base de datos '!I229)))))</f>
        <v>78</v>
      </c>
      <c r="B231" s="44" t="str">
        <f t="shared" si="16"/>
        <v>BAJO</v>
      </c>
      <c r="C231" s="75" t="s">
        <v>84</v>
      </c>
      <c r="D231" s="11"/>
    </row>
    <row r="232" spans="1:4" ht="15.75" customHeight="1" x14ac:dyDescent="0.5">
      <c r="A232" s="43">
        <f>IF($A$3='Base de datos '!$L$5,'Base de datos '!E230,IF($A$3='Base de datos '!$L$6,'Base de datos '!F230,IF($A$3='Base de datos '!$L$7,'Base de datos '!G230,IF($A$3='Base de datos '!$L$8,'Base de datos '!H230,IF($A$3='Base de datos '!$L$9,'Base de datos '!I230)))))</f>
        <v>679</v>
      </c>
      <c r="B232" s="44" t="str">
        <f t="shared" si="16"/>
        <v>BAJO</v>
      </c>
      <c r="C232" s="75" t="s">
        <v>84</v>
      </c>
      <c r="D232" s="11"/>
    </row>
    <row r="233" spans="1:4" ht="15.75" customHeight="1" x14ac:dyDescent="0.5">
      <c r="A233" s="43">
        <f>IF($A$3='Base de datos '!$L$5,'Base de datos '!E231,IF($A$3='Base de datos '!$L$6,'Base de datos '!F231,IF($A$3='Base de datos '!$L$7,'Base de datos '!G231,IF($A$3='Base de datos '!$L$8,'Base de datos '!H231,IF($A$3='Base de datos '!$L$9,'Base de datos '!I231)))))</f>
        <v>912</v>
      </c>
      <c r="B233" s="44" t="str">
        <f t="shared" si="16"/>
        <v>BAJO</v>
      </c>
      <c r="C233" s="75" t="s">
        <v>84</v>
      </c>
      <c r="D233" s="11"/>
    </row>
    <row r="234" spans="1:4" ht="15.75" customHeight="1" x14ac:dyDescent="0.5">
      <c r="A234" s="43">
        <f>IF($A$3='Base de datos '!$L$5,'Base de datos '!E232,IF($A$3='Base de datos '!$L$6,'Base de datos '!F232,IF($A$3='Base de datos '!$L$7,'Base de datos '!G232,IF($A$3='Base de datos '!$L$8,'Base de datos '!H232,IF($A$3='Base de datos '!$L$9,'Base de datos '!I232)))))</f>
        <v>97</v>
      </c>
      <c r="B234" s="44" t="str">
        <f t="shared" si="16"/>
        <v>BAJO</v>
      </c>
      <c r="C234" s="75" t="s">
        <v>84</v>
      </c>
      <c r="D234" s="11"/>
    </row>
    <row r="235" spans="1:4" ht="15.75" customHeight="1" x14ac:dyDescent="0.5">
      <c r="A235" s="43">
        <f>IF($A$3='Base de datos '!$L$5,'Base de datos '!E233,IF($A$3='Base de datos '!$L$6,'Base de datos '!F233,IF($A$3='Base de datos '!$L$7,'Base de datos '!G233,IF($A$3='Base de datos '!$L$8,'Base de datos '!H233,IF($A$3='Base de datos '!$L$9,'Base de datos '!I233)))))</f>
        <v>1087</v>
      </c>
      <c r="B235" s="44" t="str">
        <f t="shared" si="16"/>
        <v>BAJO</v>
      </c>
      <c r="C235" s="75" t="s">
        <v>84</v>
      </c>
      <c r="D235" s="11"/>
    </row>
    <row r="236" spans="1:4" ht="15.75" customHeight="1" x14ac:dyDescent="0.5">
      <c r="A236" s="43">
        <f>IF($A$3='Base de datos '!$L$5,'Base de datos '!E234,IF($A$3='Base de datos '!$L$6,'Base de datos '!F234,IF($A$3='Base de datos '!$L$7,'Base de datos '!G234,IF($A$3='Base de datos '!$L$8,'Base de datos '!H234,IF($A$3='Base de datos '!$L$9,'Base de datos '!I234)))))</f>
        <v>187</v>
      </c>
      <c r="B236" s="44" t="str">
        <f t="shared" si="16"/>
        <v>BAJO</v>
      </c>
      <c r="C236" s="75" t="s">
        <v>84</v>
      </c>
      <c r="D236" s="11"/>
    </row>
    <row r="237" spans="1:4" ht="15.75" customHeight="1" x14ac:dyDescent="0.5">
      <c r="A237" s="43">
        <f>IF($A$3='Base de datos '!$L$5,'Base de datos '!E235,IF($A$3='Base de datos '!$L$6,'Base de datos '!F235,IF($A$3='Base de datos '!$L$7,'Base de datos '!G235,IF($A$3='Base de datos '!$L$8,'Base de datos '!H235,IF($A$3='Base de datos '!$L$9,'Base de datos '!I235)))))</f>
        <v>814</v>
      </c>
      <c r="B237" s="44" t="str">
        <f t="shared" si="16"/>
        <v>BAJO</v>
      </c>
      <c r="C237" s="75" t="s">
        <v>91</v>
      </c>
      <c r="D237" s="11"/>
    </row>
    <row r="238" spans="1:4" ht="15.75" customHeight="1" x14ac:dyDescent="0.5">
      <c r="A238" s="43">
        <f>IF($A$3='Base de datos '!$L$5,'Base de datos '!E236,IF($A$3='Base de datos '!$L$6,'Base de datos '!F236,IF($A$3='Base de datos '!$L$7,'Base de datos '!G236,IF($A$3='Base de datos '!$L$8,'Base de datos '!H236,IF($A$3='Base de datos '!$L$9,'Base de datos '!I236)))))</f>
        <v>934</v>
      </c>
      <c r="B238" s="44" t="str">
        <f t="shared" si="16"/>
        <v>BAJO</v>
      </c>
      <c r="C238" s="75" t="s">
        <v>91</v>
      </c>
      <c r="D238" s="11"/>
    </row>
    <row r="239" spans="1:4" ht="15.75" customHeight="1" x14ac:dyDescent="0.5">
      <c r="A239" s="43">
        <f>IF($A$3='Base de datos '!$L$5,'Base de datos '!E237,IF($A$3='Base de datos '!$L$6,'Base de datos '!F237,IF($A$3='Base de datos '!$L$7,'Base de datos '!G237,IF($A$3='Base de datos '!$L$8,'Base de datos '!H237,IF($A$3='Base de datos '!$L$9,'Base de datos '!I237)))))</f>
        <v>658</v>
      </c>
      <c r="B239" s="44" t="str">
        <f t="shared" si="16"/>
        <v>BAJO</v>
      </c>
      <c r="C239" s="75" t="s">
        <v>91</v>
      </c>
      <c r="D239" s="11"/>
    </row>
    <row r="240" spans="1:4" ht="15.75" customHeight="1" x14ac:dyDescent="0.5">
      <c r="A240" s="43">
        <f>IF($A$3='Base de datos '!$L$5,'Base de datos '!E238,IF($A$3='Base de datos '!$L$6,'Base de datos '!F238,IF($A$3='Base de datos '!$L$7,'Base de datos '!G238,IF($A$3='Base de datos '!$L$8,'Base de datos '!H238,IF($A$3='Base de datos '!$L$9,'Base de datos '!I238)))))</f>
        <v>839</v>
      </c>
      <c r="B240" s="44" t="str">
        <f t="shared" si="16"/>
        <v>BAJO</v>
      </c>
      <c r="C240" s="75" t="s">
        <v>84</v>
      </c>
      <c r="D240" s="11"/>
    </row>
    <row r="241" spans="1:4" ht="15.75" customHeight="1" x14ac:dyDescent="0.5">
      <c r="A241" s="43">
        <f>IF($A$3='Base de datos '!$L$5,'Base de datos '!E239,IF($A$3='Base de datos '!$L$6,'Base de datos '!F239,IF($A$3='Base de datos '!$L$7,'Base de datos '!G239,IF($A$3='Base de datos '!$L$8,'Base de datos '!H239,IF($A$3='Base de datos '!$L$9,'Base de datos '!I239)))))</f>
        <v>725</v>
      </c>
      <c r="B241" s="44" t="str">
        <f t="shared" si="16"/>
        <v>BAJO</v>
      </c>
      <c r="C241" s="75" t="s">
        <v>84</v>
      </c>
      <c r="D241" s="11"/>
    </row>
    <row r="242" spans="1:4" ht="15.75" customHeight="1" x14ac:dyDescent="0.5">
      <c r="A242" s="43">
        <f>IF($A$3='Base de datos '!$L$5,'Base de datos '!E240,IF($A$3='Base de datos '!$L$6,'Base de datos '!F240,IF($A$3='Base de datos '!$L$7,'Base de datos '!G240,IF($A$3='Base de datos '!$L$8,'Base de datos '!H240,IF($A$3='Base de datos '!$L$9,'Base de datos '!I240)))))</f>
        <v>667</v>
      </c>
      <c r="B242" s="44" t="str">
        <f t="shared" si="16"/>
        <v>BAJO</v>
      </c>
      <c r="C242" s="75" t="s">
        <v>84</v>
      </c>
      <c r="D242" s="11"/>
    </row>
    <row r="243" spans="1:4" ht="15.75" customHeight="1" x14ac:dyDescent="0.5">
      <c r="A243" s="43">
        <f>IF($A$3='Base de datos '!$L$5,'Base de datos '!E241,IF($A$3='Base de datos '!$L$6,'Base de datos '!F241,IF($A$3='Base de datos '!$L$7,'Base de datos '!G241,IF($A$3='Base de datos '!$L$8,'Base de datos '!H241,IF($A$3='Base de datos '!$L$9,'Base de datos '!I241)))))</f>
        <v>798</v>
      </c>
      <c r="B243" s="44" t="str">
        <f t="shared" si="16"/>
        <v>BAJO</v>
      </c>
      <c r="C243" s="75" t="s">
        <v>84</v>
      </c>
      <c r="D243" s="11"/>
    </row>
    <row r="244" spans="1:4" ht="15.75" customHeight="1" x14ac:dyDescent="0.5">
      <c r="A244" s="43">
        <f>IF($A$3='Base de datos '!$L$5,'Base de datos '!E242,IF($A$3='Base de datos '!$L$6,'Base de datos '!F242,IF($A$3='Base de datos '!$L$7,'Base de datos '!G242,IF($A$3='Base de datos '!$L$8,'Base de datos '!H242,IF($A$3='Base de datos '!$L$9,'Base de datos '!I242)))))</f>
        <v>816</v>
      </c>
      <c r="B244" s="44" t="str">
        <f t="shared" si="16"/>
        <v>BAJO</v>
      </c>
      <c r="C244" s="75" t="s">
        <v>84</v>
      </c>
      <c r="D244" s="11"/>
    </row>
    <row r="245" spans="1:4" ht="15.75" customHeight="1" x14ac:dyDescent="0.5">
      <c r="A245" s="43">
        <f>IF($A$3='Base de datos '!$L$5,'Base de datos '!E243,IF($A$3='Base de datos '!$L$6,'Base de datos '!F243,IF($A$3='Base de datos '!$L$7,'Base de datos '!G243,IF($A$3='Base de datos '!$L$8,'Base de datos '!H243,IF($A$3='Base de datos '!$L$9,'Base de datos '!I243)))))</f>
        <v>766</v>
      </c>
      <c r="B245" s="44" t="str">
        <f t="shared" si="16"/>
        <v>BAJO</v>
      </c>
      <c r="C245" s="75" t="s">
        <v>84</v>
      </c>
      <c r="D245" s="11"/>
    </row>
    <row r="246" spans="1:4" ht="15.75" customHeight="1" x14ac:dyDescent="0.5">
      <c r="A246" s="43">
        <f>IF($A$3='Base de datos '!$L$5,'Base de datos '!E244,IF($A$3='Base de datos '!$L$6,'Base de datos '!F244,IF($A$3='Base de datos '!$L$7,'Base de datos '!G244,IF($A$3='Base de datos '!$L$8,'Base de datos '!H244,IF($A$3='Base de datos '!$L$9,'Base de datos '!I244)))))</f>
        <v>678</v>
      </c>
      <c r="B246" s="44" t="str">
        <f t="shared" si="16"/>
        <v>BAJO</v>
      </c>
      <c r="C246" s="75" t="s">
        <v>105</v>
      </c>
      <c r="D246" s="11"/>
    </row>
    <row r="247" spans="1:4" ht="15.75" customHeight="1" x14ac:dyDescent="0.5">
      <c r="A247" s="43">
        <f>IF($A$3='Base de datos '!$L$5,'Base de datos '!E245,IF($A$3='Base de datos '!$L$6,'Base de datos '!F245,IF($A$3='Base de datos '!$L$7,'Base de datos '!G245,IF($A$3='Base de datos '!$L$8,'Base de datos '!H245,IF($A$3='Base de datos '!$L$9,'Base de datos '!I245)))))</f>
        <v>1596</v>
      </c>
      <c r="B247" s="44" t="str">
        <f t="shared" si="16"/>
        <v>BAJO</v>
      </c>
      <c r="C247" s="75" t="s">
        <v>108</v>
      </c>
      <c r="D247" s="11"/>
    </row>
    <row r="248" spans="1:4" ht="15.75" customHeight="1" x14ac:dyDescent="0.5">
      <c r="A248" s="43">
        <f>IF($A$3='Base de datos '!$L$5,'Base de datos '!E246,IF($A$3='Base de datos '!$L$6,'Base de datos '!F246,IF($A$3='Base de datos '!$L$7,'Base de datos '!G246,IF($A$3='Base de datos '!$L$8,'Base de datos '!H246,IF($A$3='Base de datos '!$L$9,'Base de datos '!I246)))))</f>
        <v>402</v>
      </c>
      <c r="B248" s="44" t="str">
        <f t="shared" si="16"/>
        <v>BAJO</v>
      </c>
      <c r="C248" s="75" t="s">
        <v>108</v>
      </c>
      <c r="D248" s="11"/>
    </row>
    <row r="249" spans="1:4" ht="15.75" customHeight="1" x14ac:dyDescent="0.5">
      <c r="A249" s="43">
        <f>IF($A$3='Base de datos '!$L$5,'Base de datos '!E247,IF($A$3='Base de datos '!$L$6,'Base de datos '!F247,IF($A$3='Base de datos '!$L$7,'Base de datos '!G247,IF($A$3='Base de datos '!$L$8,'Base de datos '!H247,IF($A$3='Base de datos '!$L$9,'Base de datos '!I247)))))</f>
        <v>998</v>
      </c>
      <c r="B249" s="44" t="str">
        <f t="shared" si="16"/>
        <v>BAJO</v>
      </c>
      <c r="C249" s="75" t="s">
        <v>91</v>
      </c>
      <c r="D249" s="11"/>
    </row>
    <row r="250" spans="1:4" ht="15.75" customHeight="1" x14ac:dyDescent="0.5">
      <c r="A250" s="43">
        <f>IF($A$3='Base de datos '!$L$5,'Base de datos '!E248,IF($A$3='Base de datos '!$L$6,'Base de datos '!F248,IF($A$3='Base de datos '!$L$7,'Base de datos '!G248,IF($A$3='Base de datos '!$L$8,'Base de datos '!H248,IF($A$3='Base de datos '!$L$9,'Base de datos '!I248)))))</f>
        <v>761</v>
      </c>
      <c r="B250" s="44" t="str">
        <f t="shared" si="16"/>
        <v>BAJO</v>
      </c>
      <c r="C250" s="75" t="s">
        <v>91</v>
      </c>
      <c r="D250" s="11"/>
    </row>
    <row r="251" spans="1:4" ht="15.75" customHeight="1" x14ac:dyDescent="0.5">
      <c r="A251" s="43">
        <f>IF($A$3='Base de datos '!$L$5,'Base de datos '!E249,IF($A$3='Base de datos '!$L$6,'Base de datos '!F249,IF($A$3='Base de datos '!$L$7,'Base de datos '!G249,IF($A$3='Base de datos '!$L$8,'Base de datos '!H249,IF($A$3='Base de datos '!$L$9,'Base de datos '!I249)))))</f>
        <v>986</v>
      </c>
      <c r="B251" s="44" t="str">
        <f t="shared" si="16"/>
        <v>BAJO</v>
      </c>
      <c r="C251" s="75" t="s">
        <v>84</v>
      </c>
      <c r="D251" s="11"/>
    </row>
    <row r="252" spans="1:4" ht="15.75" customHeight="1" x14ac:dyDescent="0.5">
      <c r="A252" s="43">
        <f>IF($A$3='Base de datos '!$L$5,'Base de datos '!E250,IF($A$3='Base de datos '!$L$6,'Base de datos '!F250,IF($A$3='Base de datos '!$L$7,'Base de datos '!G250,IF($A$3='Base de datos '!$L$8,'Base de datos '!H250,IF($A$3='Base de datos '!$L$9,'Base de datos '!I250)))))</f>
        <v>886</v>
      </c>
      <c r="B252" s="44" t="str">
        <f t="shared" si="16"/>
        <v>BAJO</v>
      </c>
      <c r="C252" s="75" t="s">
        <v>84</v>
      </c>
      <c r="D252" s="11"/>
    </row>
    <row r="253" spans="1:4" ht="15.75" customHeight="1" x14ac:dyDescent="0.5">
      <c r="A253" s="43">
        <f>IF($A$3='Base de datos '!$L$5,'Base de datos '!E251,IF($A$3='Base de datos '!$L$6,'Base de datos '!F251,IF($A$3='Base de datos '!$L$7,'Base de datos '!G251,IF($A$3='Base de datos '!$L$8,'Base de datos '!H251,IF($A$3='Base de datos '!$L$9,'Base de datos '!I251)))))</f>
        <v>737</v>
      </c>
      <c r="B253" s="44" t="str">
        <f t="shared" si="16"/>
        <v>BAJO</v>
      </c>
      <c r="C253" s="75" t="s">
        <v>84</v>
      </c>
      <c r="D253" s="11"/>
    </row>
    <row r="254" spans="1:4" ht="15.75" customHeight="1" x14ac:dyDescent="0.5">
      <c r="A254" s="43">
        <f>IF($A$3='Base de datos '!$L$5,'Base de datos '!E252,IF($A$3='Base de datos '!$L$6,'Base de datos '!F252,IF($A$3='Base de datos '!$L$7,'Base de datos '!G252,IF($A$3='Base de datos '!$L$8,'Base de datos '!H252,IF($A$3='Base de datos '!$L$9,'Base de datos '!I252)))))</f>
        <v>941</v>
      </c>
      <c r="B254" s="44" t="str">
        <f t="shared" si="16"/>
        <v>BAJO</v>
      </c>
      <c r="C254" s="75" t="s">
        <v>84</v>
      </c>
      <c r="D254" s="11"/>
    </row>
    <row r="255" spans="1:4" ht="15.75" customHeight="1" x14ac:dyDescent="0.5">
      <c r="A255" s="43">
        <f>IF($A$3='Base de datos '!$L$5,'Base de datos '!E253,IF($A$3='Base de datos '!$L$6,'Base de datos '!F253,IF($A$3='Base de datos '!$L$7,'Base de datos '!G253,IF($A$3='Base de datos '!$L$8,'Base de datos '!H253,IF($A$3='Base de datos '!$L$9,'Base de datos '!I253)))))</f>
        <v>671</v>
      </c>
      <c r="B255" s="44" t="str">
        <f t="shared" si="16"/>
        <v>BAJO</v>
      </c>
      <c r="C255" s="75" t="s">
        <v>84</v>
      </c>
      <c r="D255" s="11"/>
    </row>
    <row r="256" spans="1:4" ht="15.75" customHeight="1" x14ac:dyDescent="0.5">
      <c r="A256" s="43">
        <f>IF($A$3='Base de datos '!$L$5,'Base de datos '!E254,IF($A$3='Base de datos '!$L$6,'Base de datos '!F254,IF($A$3='Base de datos '!$L$7,'Base de datos '!G254,IF($A$3='Base de datos '!$L$8,'Base de datos '!H254,IF($A$3='Base de datos '!$L$9,'Base de datos '!I254)))))</f>
        <v>479</v>
      </c>
      <c r="B256" s="44" t="str">
        <f t="shared" si="16"/>
        <v>BAJO</v>
      </c>
      <c r="C256" s="75" t="s">
        <v>91</v>
      </c>
      <c r="D256" s="11"/>
    </row>
    <row r="257" spans="1:4" ht="15.75" customHeight="1" x14ac:dyDescent="0.5">
      <c r="A257" s="43">
        <f>IF($A$3='Base de datos '!$L$5,'Base de datos '!E255,IF($A$3='Base de datos '!$L$6,'Base de datos '!F255,IF($A$3='Base de datos '!$L$7,'Base de datos '!G255,IF($A$3='Base de datos '!$L$8,'Base de datos '!H255,IF($A$3='Base de datos '!$L$9,'Base de datos '!I255)))))</f>
        <v>807</v>
      </c>
      <c r="B257" s="44" t="str">
        <f t="shared" si="16"/>
        <v>BAJO</v>
      </c>
      <c r="C257" s="75" t="s">
        <v>91</v>
      </c>
      <c r="D257" s="11"/>
    </row>
    <row r="258" spans="1:4" ht="15.75" customHeight="1" x14ac:dyDescent="0.5">
      <c r="A258" s="43">
        <f>IF($A$3='Base de datos '!$L$5,'Base de datos '!E256,IF($A$3='Base de datos '!$L$6,'Base de datos '!F256,IF($A$3='Base de datos '!$L$7,'Base de datos '!G256,IF($A$3='Base de datos '!$L$8,'Base de datos '!H256,IF($A$3='Base de datos '!$L$9,'Base de datos '!I256)))))</f>
        <v>845</v>
      </c>
      <c r="B258" s="44" t="str">
        <f t="shared" si="16"/>
        <v>BAJO</v>
      </c>
      <c r="C258" s="75" t="s">
        <v>84</v>
      </c>
      <c r="D258" s="11"/>
    </row>
    <row r="259" spans="1:4" ht="15.75" customHeight="1" x14ac:dyDescent="0.5">
      <c r="A259" s="43">
        <f>IF($A$3='Base de datos '!$L$5,'Base de datos '!E257,IF($A$3='Base de datos '!$L$6,'Base de datos '!F257,IF($A$3='Base de datos '!$L$7,'Base de datos '!G257,IF($A$3='Base de datos '!$L$8,'Base de datos '!H257,IF($A$3='Base de datos '!$L$9,'Base de datos '!I257)))))</f>
        <v>524</v>
      </c>
      <c r="B259" s="44" t="str">
        <f t="shared" si="16"/>
        <v>BAJO</v>
      </c>
      <c r="C259" s="75" t="s">
        <v>91</v>
      </c>
      <c r="D259" s="11"/>
    </row>
    <row r="260" spans="1:4" ht="15.75" customHeight="1" x14ac:dyDescent="0.5">
      <c r="A260" s="43">
        <f>IF($A$3='Base de datos '!$L$5,'Base de datos '!E258,IF($A$3='Base de datos '!$L$6,'Base de datos '!F258,IF($A$3='Base de datos '!$L$7,'Base de datos '!G258,IF($A$3='Base de datos '!$L$8,'Base de datos '!H258,IF($A$3='Base de datos '!$L$9,'Base de datos '!I258)))))</f>
        <v>114</v>
      </c>
      <c r="B260" s="44" t="str">
        <f t="shared" ref="B260:B323" si="17">IF(A260&lt;=$I$5,"BAJO",IF(A260&lt;=$I$6,"MEDIO","ALTO"))</f>
        <v>BAJO</v>
      </c>
      <c r="C260" s="75" t="s">
        <v>91</v>
      </c>
      <c r="D260" s="11"/>
    </row>
    <row r="261" spans="1:4" ht="15.75" customHeight="1" x14ac:dyDescent="0.5">
      <c r="A261" s="43">
        <f>IF($A$3='Base de datos '!$L$5,'Base de datos '!E259,IF($A$3='Base de datos '!$L$6,'Base de datos '!F259,IF($A$3='Base de datos '!$L$7,'Base de datos '!G259,IF($A$3='Base de datos '!$L$8,'Base de datos '!H259,IF($A$3='Base de datos '!$L$9,'Base de datos '!I259)))))</f>
        <v>1287</v>
      </c>
      <c r="B261" s="44" t="str">
        <f t="shared" si="17"/>
        <v>BAJO</v>
      </c>
      <c r="C261" s="75" t="s">
        <v>129</v>
      </c>
      <c r="D261" s="11"/>
    </row>
    <row r="262" spans="1:4" ht="15.75" customHeight="1" x14ac:dyDescent="0.5">
      <c r="A262" s="43">
        <f>IF($A$3='Base de datos '!$L$5,'Base de datos '!E260,IF($A$3='Base de datos '!$L$6,'Base de datos '!F260,IF($A$3='Base de datos '!$L$7,'Base de datos '!G260,IF($A$3='Base de datos '!$L$8,'Base de datos '!H260,IF($A$3='Base de datos '!$L$9,'Base de datos '!I260)))))</f>
        <v>933</v>
      </c>
      <c r="B262" s="44" t="str">
        <f t="shared" si="17"/>
        <v>BAJO</v>
      </c>
      <c r="C262" s="75" t="s">
        <v>129</v>
      </c>
      <c r="D262" s="11"/>
    </row>
    <row r="263" spans="1:4" ht="15.75" customHeight="1" x14ac:dyDescent="0.5">
      <c r="A263" s="43">
        <f>IF($A$3='Base de datos '!$L$5,'Base de datos '!E261,IF($A$3='Base de datos '!$L$6,'Base de datos '!F261,IF($A$3='Base de datos '!$L$7,'Base de datos '!G261,IF($A$3='Base de datos '!$L$8,'Base de datos '!H261,IF($A$3='Base de datos '!$L$9,'Base de datos '!I261)))))</f>
        <v>995</v>
      </c>
      <c r="B263" s="44" t="str">
        <f t="shared" si="17"/>
        <v>BAJO</v>
      </c>
      <c r="C263" s="75" t="s">
        <v>108</v>
      </c>
      <c r="D263" s="11"/>
    </row>
    <row r="264" spans="1:4" ht="15.75" customHeight="1" x14ac:dyDescent="0.5">
      <c r="A264" s="43">
        <f>IF($A$3='Base de datos '!$L$5,'Base de datos '!E262,IF($A$3='Base de datos '!$L$6,'Base de datos '!F262,IF($A$3='Base de datos '!$L$7,'Base de datos '!G262,IF($A$3='Base de datos '!$L$8,'Base de datos '!H262,IF($A$3='Base de datos '!$L$9,'Base de datos '!I262)))))</f>
        <v>257</v>
      </c>
      <c r="B264" s="44" t="str">
        <f t="shared" si="17"/>
        <v>BAJO</v>
      </c>
      <c r="C264" s="75" t="s">
        <v>108</v>
      </c>
      <c r="D264" s="11"/>
    </row>
    <row r="265" spans="1:4" ht="15.75" customHeight="1" x14ac:dyDescent="0.5">
      <c r="A265" s="43">
        <f>IF($A$3='Base de datos '!$L$5,'Base de datos '!E263,IF($A$3='Base de datos '!$L$6,'Base de datos '!F263,IF($A$3='Base de datos '!$L$7,'Base de datos '!G263,IF($A$3='Base de datos '!$L$8,'Base de datos '!H263,IF($A$3='Base de datos '!$L$9,'Base de datos '!I263)))))</f>
        <v>1003</v>
      </c>
      <c r="B265" s="44" t="str">
        <f t="shared" si="17"/>
        <v>BAJO</v>
      </c>
      <c r="C265" s="75" t="s">
        <v>84</v>
      </c>
      <c r="D265" s="11"/>
    </row>
    <row r="266" spans="1:4" ht="15.75" customHeight="1" x14ac:dyDescent="0.5">
      <c r="A266" s="43">
        <f>IF($A$3='Base de datos '!$L$5,'Base de datos '!E264,IF($A$3='Base de datos '!$L$6,'Base de datos '!F264,IF($A$3='Base de datos '!$L$7,'Base de datos '!G264,IF($A$3='Base de datos '!$L$8,'Base de datos '!H264,IF($A$3='Base de datos '!$L$9,'Base de datos '!I264)))))</f>
        <v>668</v>
      </c>
      <c r="B266" s="44" t="str">
        <f t="shared" si="17"/>
        <v>BAJO</v>
      </c>
      <c r="C266" s="75" t="s">
        <v>84</v>
      </c>
      <c r="D266" s="11"/>
    </row>
    <row r="267" spans="1:4" ht="15.75" customHeight="1" x14ac:dyDescent="0.5">
      <c r="A267" s="43">
        <f>IF($A$3='Base de datos '!$L$5,'Base de datos '!E265,IF($A$3='Base de datos '!$L$6,'Base de datos '!F265,IF($A$3='Base de datos '!$L$7,'Base de datos '!G265,IF($A$3='Base de datos '!$L$8,'Base de datos '!H265,IF($A$3='Base de datos '!$L$9,'Base de datos '!I265)))))</f>
        <v>727</v>
      </c>
      <c r="B267" s="44" t="str">
        <f t="shared" si="17"/>
        <v>BAJO</v>
      </c>
      <c r="C267" s="75" t="s">
        <v>84</v>
      </c>
      <c r="D267" s="11"/>
    </row>
    <row r="268" spans="1:4" ht="15.75" customHeight="1" x14ac:dyDescent="0.5">
      <c r="A268" s="43">
        <f>IF($A$3='Base de datos '!$L$5,'Base de datos '!E266,IF($A$3='Base de datos '!$L$6,'Base de datos '!F266,IF($A$3='Base de datos '!$L$7,'Base de datos '!G266,IF($A$3='Base de datos '!$L$8,'Base de datos '!H266,IF($A$3='Base de datos '!$L$9,'Base de datos '!I266)))))</f>
        <v>964</v>
      </c>
      <c r="B268" s="44" t="str">
        <f t="shared" si="17"/>
        <v>BAJO</v>
      </c>
      <c r="C268" s="75" t="s">
        <v>84</v>
      </c>
      <c r="D268" s="11"/>
    </row>
    <row r="269" spans="1:4" ht="15.75" customHeight="1" x14ac:dyDescent="0.5">
      <c r="A269" s="43">
        <f>IF($A$3='Base de datos '!$L$5,'Base de datos '!E267,IF($A$3='Base de datos '!$L$6,'Base de datos '!F267,IF($A$3='Base de datos '!$L$7,'Base de datos '!G267,IF($A$3='Base de datos '!$L$8,'Base de datos '!H267,IF($A$3='Base de datos '!$L$9,'Base de datos '!I267)))))</f>
        <v>1053</v>
      </c>
      <c r="B269" s="44" t="str">
        <f t="shared" si="17"/>
        <v>BAJO</v>
      </c>
      <c r="C269" s="75" t="s">
        <v>84</v>
      </c>
      <c r="D269" s="11"/>
    </row>
    <row r="270" spans="1:4" ht="15.75" customHeight="1" x14ac:dyDescent="0.5">
      <c r="A270" s="43">
        <f>IF($A$3='Base de datos '!$L$5,'Base de datos '!E268,IF($A$3='Base de datos '!$L$6,'Base de datos '!F268,IF($A$3='Base de datos '!$L$7,'Base de datos '!G268,IF($A$3='Base de datos '!$L$8,'Base de datos '!H268,IF($A$3='Base de datos '!$L$9,'Base de datos '!I268)))))</f>
        <v>71</v>
      </c>
      <c r="B270" s="44" t="str">
        <f t="shared" si="17"/>
        <v>BAJO</v>
      </c>
      <c r="C270" s="75" t="s">
        <v>84</v>
      </c>
      <c r="D270" s="11"/>
    </row>
    <row r="271" spans="1:4" ht="15.75" customHeight="1" x14ac:dyDescent="0.5">
      <c r="A271" s="43">
        <f>IF($A$3='Base de datos '!$L$5,'Base de datos '!E269,IF($A$3='Base de datos '!$L$6,'Base de datos '!F269,IF($A$3='Base de datos '!$L$7,'Base de datos '!G269,IF($A$3='Base de datos '!$L$8,'Base de datos '!H269,IF($A$3='Base de datos '!$L$9,'Base de datos '!I269)))))</f>
        <v>1045</v>
      </c>
      <c r="B271" s="44" t="str">
        <f t="shared" si="17"/>
        <v>BAJO</v>
      </c>
      <c r="C271" s="75" t="s">
        <v>84</v>
      </c>
      <c r="D271" s="11"/>
    </row>
    <row r="272" spans="1:4" ht="15.75" customHeight="1" x14ac:dyDescent="0.5">
      <c r="A272" s="43">
        <f>IF($A$3='Base de datos '!$L$5,'Base de datos '!E270,IF($A$3='Base de datos '!$L$6,'Base de datos '!F270,IF($A$3='Base de datos '!$L$7,'Base de datos '!G270,IF($A$3='Base de datos '!$L$8,'Base de datos '!H270,IF($A$3='Base de datos '!$L$9,'Base de datos '!I270)))))</f>
        <v>1137</v>
      </c>
      <c r="B272" s="44" t="str">
        <f t="shared" si="17"/>
        <v>BAJO</v>
      </c>
      <c r="C272" s="75" t="s">
        <v>91</v>
      </c>
      <c r="D272" s="11"/>
    </row>
    <row r="273" spans="1:4" ht="15.75" customHeight="1" x14ac:dyDescent="0.5">
      <c r="A273" s="43">
        <f>IF($A$3='Base de datos '!$L$5,'Base de datos '!E271,IF($A$3='Base de datos '!$L$6,'Base de datos '!F271,IF($A$3='Base de datos '!$L$7,'Base de datos '!G271,IF($A$3='Base de datos '!$L$8,'Base de datos '!H271,IF($A$3='Base de datos '!$L$9,'Base de datos '!I271)))))</f>
        <v>1049</v>
      </c>
      <c r="B273" s="44" t="str">
        <f t="shared" si="17"/>
        <v>BAJO</v>
      </c>
      <c r="C273" s="75" t="s">
        <v>84</v>
      </c>
      <c r="D273" s="11"/>
    </row>
    <row r="274" spans="1:4" ht="15.75" customHeight="1" x14ac:dyDescent="0.5">
      <c r="A274" s="43">
        <f>IF($A$3='Base de datos '!$L$5,'Base de datos '!E272,IF($A$3='Base de datos '!$L$6,'Base de datos '!F272,IF($A$3='Base de datos '!$L$7,'Base de datos '!G272,IF($A$3='Base de datos '!$L$8,'Base de datos '!H272,IF($A$3='Base de datos '!$L$9,'Base de datos '!I272)))))</f>
        <v>748</v>
      </c>
      <c r="B274" s="44" t="str">
        <f t="shared" si="17"/>
        <v>BAJO</v>
      </c>
      <c r="C274" s="75" t="s">
        <v>84</v>
      </c>
      <c r="D274" s="11"/>
    </row>
    <row r="275" spans="1:4" ht="15.75" customHeight="1" x14ac:dyDescent="0.5">
      <c r="A275" s="43">
        <f>IF($A$3='Base de datos '!$L$5,'Base de datos '!E273,IF($A$3='Base de datos '!$L$6,'Base de datos '!F273,IF($A$3='Base de datos '!$L$7,'Base de datos '!G273,IF($A$3='Base de datos '!$L$8,'Base de datos '!H273,IF($A$3='Base de datos '!$L$9,'Base de datos '!I273)))))</f>
        <v>109</v>
      </c>
      <c r="B275" s="44" t="str">
        <f t="shared" si="17"/>
        <v>BAJO</v>
      </c>
      <c r="C275" s="75" t="s">
        <v>108</v>
      </c>
      <c r="D275" s="11"/>
    </row>
    <row r="276" spans="1:4" ht="15.75" customHeight="1" x14ac:dyDescent="0.5">
      <c r="A276" s="43">
        <f>IF($A$3='Base de datos '!$L$5,'Base de datos '!E274,IF($A$3='Base de datos '!$L$6,'Base de datos '!F274,IF($A$3='Base de datos '!$L$7,'Base de datos '!G274,IF($A$3='Base de datos '!$L$8,'Base de datos '!H274,IF($A$3='Base de datos '!$L$9,'Base de datos '!I274)))))</f>
        <v>1023</v>
      </c>
      <c r="B276" s="44" t="str">
        <f t="shared" si="17"/>
        <v>BAJO</v>
      </c>
      <c r="C276" s="75" t="s">
        <v>108</v>
      </c>
      <c r="D276" s="11"/>
    </row>
    <row r="277" spans="1:4" ht="15.75" customHeight="1" x14ac:dyDescent="0.5">
      <c r="A277" s="43">
        <f>IF($A$3='Base de datos '!$L$5,'Base de datos '!E275,IF($A$3='Base de datos '!$L$6,'Base de datos '!F275,IF($A$3='Base de datos '!$L$7,'Base de datos '!G275,IF($A$3='Base de datos '!$L$8,'Base de datos '!H275,IF($A$3='Base de datos '!$L$9,'Base de datos '!I275)))))</f>
        <v>891</v>
      </c>
      <c r="B277" s="44" t="str">
        <f t="shared" si="17"/>
        <v>BAJO</v>
      </c>
      <c r="C277" s="75" t="s">
        <v>129</v>
      </c>
      <c r="D277" s="11"/>
    </row>
    <row r="278" spans="1:4" ht="15.75" customHeight="1" x14ac:dyDescent="0.5">
      <c r="A278" s="43">
        <f>IF($A$3='Base de datos '!$L$5,'Base de datos '!E276,IF($A$3='Base de datos '!$L$6,'Base de datos '!F276,IF($A$3='Base de datos '!$L$7,'Base de datos '!G276,IF($A$3='Base de datos '!$L$8,'Base de datos '!H276,IF($A$3='Base de datos '!$L$9,'Base de datos '!I276)))))</f>
        <v>1038</v>
      </c>
      <c r="B278" s="44" t="str">
        <f t="shared" si="17"/>
        <v>BAJO</v>
      </c>
      <c r="C278" s="75" t="s">
        <v>105</v>
      </c>
      <c r="D278" s="11"/>
    </row>
    <row r="279" spans="1:4" ht="15.75" customHeight="1" x14ac:dyDescent="0.5">
      <c r="A279" s="43">
        <f>IF($A$3='Base de datos '!$L$5,'Base de datos '!E277,IF($A$3='Base de datos '!$L$6,'Base de datos '!F277,IF($A$3='Base de datos '!$L$7,'Base de datos '!G277,IF($A$3='Base de datos '!$L$8,'Base de datos '!H277,IF($A$3='Base de datos '!$L$9,'Base de datos '!I277)))))</f>
        <v>21</v>
      </c>
      <c r="B279" s="44" t="str">
        <f t="shared" si="17"/>
        <v>BAJO</v>
      </c>
      <c r="C279" s="75" t="s">
        <v>105</v>
      </c>
      <c r="D279" s="11"/>
    </row>
    <row r="280" spans="1:4" ht="15.75" customHeight="1" x14ac:dyDescent="0.5">
      <c r="A280" s="43">
        <f>IF($A$3='Base de datos '!$L$5,'Base de datos '!E278,IF($A$3='Base de datos '!$L$6,'Base de datos '!F278,IF($A$3='Base de datos '!$L$7,'Base de datos '!G278,IF($A$3='Base de datos '!$L$8,'Base de datos '!H278,IF($A$3='Base de datos '!$L$9,'Base de datos '!I278)))))</f>
        <v>936</v>
      </c>
      <c r="B280" s="44" t="str">
        <f t="shared" si="17"/>
        <v>BAJO</v>
      </c>
      <c r="C280" s="75" t="s">
        <v>84</v>
      </c>
      <c r="D280" s="11"/>
    </row>
    <row r="281" spans="1:4" ht="15.75" customHeight="1" x14ac:dyDescent="0.5">
      <c r="A281" s="43">
        <f>IF($A$3='Base de datos '!$L$5,'Base de datos '!E279,IF($A$3='Base de datos '!$L$6,'Base de datos '!F279,IF($A$3='Base de datos '!$L$7,'Base de datos '!G279,IF($A$3='Base de datos '!$L$8,'Base de datos '!H279,IF($A$3='Base de datos '!$L$9,'Base de datos '!I279)))))</f>
        <v>839</v>
      </c>
      <c r="B281" s="44" t="str">
        <f t="shared" si="17"/>
        <v>BAJO</v>
      </c>
      <c r="C281" s="75" t="s">
        <v>84</v>
      </c>
      <c r="D281" s="11"/>
    </row>
    <row r="282" spans="1:4" ht="15.75" customHeight="1" x14ac:dyDescent="0.5">
      <c r="A282" s="43">
        <f>IF($A$3='Base de datos '!$L$5,'Base de datos '!E280,IF($A$3='Base de datos '!$L$6,'Base de datos '!F280,IF($A$3='Base de datos '!$L$7,'Base de datos '!G280,IF($A$3='Base de datos '!$L$8,'Base de datos '!H280,IF($A$3='Base de datos '!$L$9,'Base de datos '!I280)))))</f>
        <v>1249</v>
      </c>
      <c r="B282" s="44" t="str">
        <f t="shared" si="17"/>
        <v>BAJO</v>
      </c>
      <c r="C282" s="75" t="s">
        <v>84</v>
      </c>
      <c r="D282" s="11"/>
    </row>
    <row r="283" spans="1:4" ht="15.75" customHeight="1" x14ac:dyDescent="0.5">
      <c r="A283" s="43">
        <f>IF($A$3='Base de datos '!$L$5,'Base de datos '!E281,IF($A$3='Base de datos '!$L$6,'Base de datos '!F281,IF($A$3='Base de datos '!$L$7,'Base de datos '!G281,IF($A$3='Base de datos '!$L$8,'Base de datos '!H281,IF($A$3='Base de datos '!$L$9,'Base de datos '!I281)))))</f>
        <v>245</v>
      </c>
      <c r="B283" s="44" t="str">
        <f t="shared" si="17"/>
        <v>BAJO</v>
      </c>
      <c r="C283" s="75" t="s">
        <v>108</v>
      </c>
      <c r="D283" s="11"/>
    </row>
    <row r="284" spans="1:4" ht="15.75" customHeight="1" x14ac:dyDescent="0.5">
      <c r="A284" s="43">
        <f>IF($A$3='Base de datos '!$L$5,'Base de datos '!E282,IF($A$3='Base de datos '!$L$6,'Base de datos '!F282,IF($A$3='Base de datos '!$L$7,'Base de datos '!G282,IF($A$3='Base de datos '!$L$8,'Base de datos '!H282,IF($A$3='Base de datos '!$L$9,'Base de datos '!I282)))))</f>
        <v>778</v>
      </c>
      <c r="B284" s="44" t="str">
        <f t="shared" si="17"/>
        <v>BAJO</v>
      </c>
      <c r="C284" s="75" t="s">
        <v>84</v>
      </c>
      <c r="D284" s="11"/>
    </row>
    <row r="285" spans="1:4" ht="15.75" customHeight="1" x14ac:dyDescent="0.5">
      <c r="A285" s="43">
        <f>IF($A$3='Base de datos '!$L$5,'Base de datos '!E283,IF($A$3='Base de datos '!$L$6,'Base de datos '!F283,IF($A$3='Base de datos '!$L$7,'Base de datos '!G283,IF($A$3='Base de datos '!$L$8,'Base de datos '!H283,IF($A$3='Base de datos '!$L$9,'Base de datos '!I283)))))</f>
        <v>891</v>
      </c>
      <c r="B285" s="44" t="str">
        <f t="shared" si="17"/>
        <v>BAJO</v>
      </c>
      <c r="C285" s="75" t="s">
        <v>84</v>
      </c>
      <c r="D285" s="11"/>
    </row>
    <row r="286" spans="1:4" ht="15.75" customHeight="1" x14ac:dyDescent="0.5">
      <c r="A286" s="43">
        <f>IF($A$3='Base de datos '!$L$5,'Base de datos '!E284,IF($A$3='Base de datos '!$L$6,'Base de datos '!F284,IF($A$3='Base de datos '!$L$7,'Base de datos '!G284,IF($A$3='Base de datos '!$L$8,'Base de datos '!H284,IF($A$3='Base de datos '!$L$9,'Base de datos '!I284)))))</f>
        <v>934</v>
      </c>
      <c r="B286" s="44" t="str">
        <f t="shared" si="17"/>
        <v>BAJO</v>
      </c>
      <c r="C286" s="75" t="s">
        <v>91</v>
      </c>
      <c r="D286" s="11"/>
    </row>
    <row r="287" spans="1:4" ht="15.75" customHeight="1" x14ac:dyDescent="0.5">
      <c r="A287" s="43">
        <f>IF($A$3='Base de datos '!$L$5,'Base de datos '!E285,IF($A$3='Base de datos '!$L$6,'Base de datos '!F285,IF($A$3='Base de datos '!$L$7,'Base de datos '!G285,IF($A$3='Base de datos '!$L$8,'Base de datos '!H285,IF($A$3='Base de datos '!$L$9,'Base de datos '!I285)))))</f>
        <v>53</v>
      </c>
      <c r="B287" s="44" t="str">
        <f t="shared" si="17"/>
        <v>BAJO</v>
      </c>
      <c r="C287" s="75" t="s">
        <v>91</v>
      </c>
      <c r="D287" s="11"/>
    </row>
    <row r="288" spans="1:4" ht="15.75" customHeight="1" x14ac:dyDescent="0.5">
      <c r="A288" s="43">
        <f>IF($A$3='Base de datos '!$L$5,'Base de datos '!E286,IF($A$3='Base de datos '!$L$6,'Base de datos '!F286,IF($A$3='Base de datos '!$L$7,'Base de datos '!G286,IF($A$3='Base de datos '!$L$8,'Base de datos '!H286,IF($A$3='Base de datos '!$L$9,'Base de datos '!I286)))))</f>
        <v>787</v>
      </c>
      <c r="B288" s="44" t="str">
        <f t="shared" si="17"/>
        <v>BAJO</v>
      </c>
      <c r="C288" s="75" t="s">
        <v>91</v>
      </c>
      <c r="D288" s="11"/>
    </row>
    <row r="289" spans="1:4" ht="15.75" customHeight="1" x14ac:dyDescent="0.5">
      <c r="A289" s="43">
        <f>IF($A$3='Base de datos '!$L$5,'Base de datos '!E287,IF($A$3='Base de datos '!$L$6,'Base de datos '!F287,IF($A$3='Base de datos '!$L$7,'Base de datos '!G287,IF($A$3='Base de datos '!$L$8,'Base de datos '!H287,IF($A$3='Base de datos '!$L$9,'Base de datos '!I287)))))</f>
        <v>296</v>
      </c>
      <c r="B289" s="44" t="str">
        <f t="shared" si="17"/>
        <v>BAJO</v>
      </c>
      <c r="C289" s="75" t="s">
        <v>84</v>
      </c>
      <c r="D289" s="11"/>
    </row>
    <row r="290" spans="1:4" ht="15.75" customHeight="1" x14ac:dyDescent="0.5">
      <c r="A290" s="43">
        <f>IF($A$3='Base de datos '!$L$5,'Base de datos '!E288,IF($A$3='Base de datos '!$L$6,'Base de datos '!F288,IF($A$3='Base de datos '!$L$7,'Base de datos '!G288,IF($A$3='Base de datos '!$L$8,'Base de datos '!H288,IF($A$3='Base de datos '!$L$9,'Base de datos '!I288)))))</f>
        <v>726</v>
      </c>
      <c r="B290" s="44" t="str">
        <f t="shared" si="17"/>
        <v>BAJO</v>
      </c>
      <c r="C290" s="75" t="s">
        <v>84</v>
      </c>
      <c r="D290" s="11"/>
    </row>
    <row r="291" spans="1:4" ht="15.75" customHeight="1" x14ac:dyDescent="0.5">
      <c r="A291" s="43">
        <f>IF($A$3='Base de datos '!$L$5,'Base de datos '!E289,IF($A$3='Base de datos '!$L$6,'Base de datos '!F289,IF($A$3='Base de datos '!$L$7,'Base de datos '!G289,IF($A$3='Base de datos '!$L$8,'Base de datos '!H289,IF($A$3='Base de datos '!$L$9,'Base de datos '!I289)))))</f>
        <v>1276</v>
      </c>
      <c r="B291" s="44" t="str">
        <f t="shared" si="17"/>
        <v>BAJO</v>
      </c>
      <c r="C291" s="75" t="s">
        <v>84</v>
      </c>
      <c r="D291" s="11"/>
    </row>
    <row r="292" spans="1:4" ht="15.75" customHeight="1" x14ac:dyDescent="0.5">
      <c r="A292" s="43">
        <f>IF($A$3='Base de datos '!$L$5,'Base de datos '!E290,IF($A$3='Base de datos '!$L$6,'Base de datos '!F290,IF($A$3='Base de datos '!$L$7,'Base de datos '!G290,IF($A$3='Base de datos '!$L$8,'Base de datos '!H290,IF($A$3='Base de datos '!$L$9,'Base de datos '!I290)))))</f>
        <v>863</v>
      </c>
      <c r="B292" s="44" t="str">
        <f t="shared" si="17"/>
        <v>BAJO</v>
      </c>
      <c r="C292" s="75" t="s">
        <v>84</v>
      </c>
      <c r="D292" s="11"/>
    </row>
    <row r="293" spans="1:4" ht="15.75" customHeight="1" x14ac:dyDescent="0.5">
      <c r="A293" s="43">
        <f>IF($A$3='Base de datos '!$L$5,'Base de datos '!E291,IF($A$3='Base de datos '!$L$6,'Base de datos '!F291,IF($A$3='Base de datos '!$L$7,'Base de datos '!G291,IF($A$3='Base de datos '!$L$8,'Base de datos '!H291,IF($A$3='Base de datos '!$L$9,'Base de datos '!I291)))))</f>
        <v>966</v>
      </c>
      <c r="B293" s="44" t="str">
        <f t="shared" si="17"/>
        <v>BAJO</v>
      </c>
      <c r="C293" s="75" t="s">
        <v>84</v>
      </c>
      <c r="D293" s="11"/>
    </row>
    <row r="294" spans="1:4" ht="15.75" customHeight="1" x14ac:dyDescent="0.5">
      <c r="A294" s="43">
        <f>IF($A$3='Base de datos '!$L$5,'Base de datos '!E292,IF($A$3='Base de datos '!$L$6,'Base de datos '!F292,IF($A$3='Base de datos '!$L$7,'Base de datos '!G292,IF($A$3='Base de datos '!$L$8,'Base de datos '!H292,IF($A$3='Base de datos '!$L$9,'Base de datos '!I292)))))</f>
        <v>839</v>
      </c>
      <c r="B294" s="44" t="str">
        <f t="shared" si="17"/>
        <v>BAJO</v>
      </c>
      <c r="C294" s="75" t="s">
        <v>84</v>
      </c>
      <c r="D294" s="11"/>
    </row>
    <row r="295" spans="1:4" ht="15.75" customHeight="1" x14ac:dyDescent="0.5">
      <c r="A295" s="43">
        <f>IF($A$3='Base de datos '!$L$5,'Base de datos '!E293,IF($A$3='Base de datos '!$L$6,'Base de datos '!F293,IF($A$3='Base de datos '!$L$7,'Base de datos '!G293,IF($A$3='Base de datos '!$L$8,'Base de datos '!H293,IF($A$3='Base de datos '!$L$9,'Base de datos '!I293)))))</f>
        <v>674</v>
      </c>
      <c r="B295" s="44" t="str">
        <f t="shared" si="17"/>
        <v>BAJO</v>
      </c>
      <c r="C295" s="75" t="s">
        <v>105</v>
      </c>
      <c r="D295" s="11"/>
    </row>
    <row r="296" spans="1:4" ht="15.75" customHeight="1" x14ac:dyDescent="0.5">
      <c r="A296" s="43">
        <f>IF($A$3='Base de datos '!$L$5,'Base de datos '!E294,IF($A$3='Base de datos '!$L$6,'Base de datos '!F294,IF($A$3='Base de datos '!$L$7,'Base de datos '!G294,IF($A$3='Base de datos '!$L$8,'Base de datos '!H294,IF($A$3='Base de datos '!$L$9,'Base de datos '!I294)))))</f>
        <v>885</v>
      </c>
      <c r="B296" s="44" t="str">
        <f t="shared" si="17"/>
        <v>BAJO</v>
      </c>
      <c r="C296" s="75" t="s">
        <v>108</v>
      </c>
      <c r="D296" s="11"/>
    </row>
    <row r="297" spans="1:4" ht="15.75" customHeight="1" x14ac:dyDescent="0.5">
      <c r="A297" s="43">
        <f>IF($A$3='Base de datos '!$L$5,'Base de datos '!E295,IF($A$3='Base de datos '!$L$6,'Base de datos '!F295,IF($A$3='Base de datos '!$L$7,'Base de datos '!G295,IF($A$3='Base de datos '!$L$8,'Base de datos '!H295,IF($A$3='Base de datos '!$L$9,'Base de datos '!I295)))))</f>
        <v>856</v>
      </c>
      <c r="B297" s="44" t="str">
        <f t="shared" si="17"/>
        <v>BAJO</v>
      </c>
      <c r="C297" s="75" t="s">
        <v>108</v>
      </c>
      <c r="D297" s="11"/>
    </row>
    <row r="298" spans="1:4" ht="15.75" customHeight="1" x14ac:dyDescent="0.5">
      <c r="A298" s="43">
        <f>IF($A$3='Base de datos '!$L$5,'Base de datos '!E296,IF($A$3='Base de datos '!$L$6,'Base de datos '!F296,IF($A$3='Base de datos '!$L$7,'Base de datos '!G296,IF($A$3='Base de datos '!$L$8,'Base de datos '!H296,IF($A$3='Base de datos '!$L$9,'Base de datos '!I296)))))</f>
        <v>1104</v>
      </c>
      <c r="B298" s="44" t="str">
        <f t="shared" si="17"/>
        <v>BAJO</v>
      </c>
      <c r="C298" s="75" t="s">
        <v>91</v>
      </c>
      <c r="D298" s="11"/>
    </row>
    <row r="299" spans="1:4" ht="15.75" customHeight="1" x14ac:dyDescent="0.5">
      <c r="A299" s="43">
        <f>IF($A$3='Base de datos '!$L$5,'Base de datos '!E297,IF($A$3='Base de datos '!$L$6,'Base de datos '!F297,IF($A$3='Base de datos '!$L$7,'Base de datos '!G297,IF($A$3='Base de datos '!$L$8,'Base de datos '!H297,IF($A$3='Base de datos '!$L$9,'Base de datos '!I297)))))</f>
        <v>674</v>
      </c>
      <c r="B299" s="44" t="str">
        <f t="shared" si="17"/>
        <v>BAJO</v>
      </c>
      <c r="C299" s="75" t="s">
        <v>91</v>
      </c>
      <c r="D299" s="11"/>
    </row>
    <row r="300" spans="1:4" ht="15.75" customHeight="1" x14ac:dyDescent="0.5">
      <c r="A300" s="43">
        <f>IF($A$3='Base de datos '!$L$5,'Base de datos '!E298,IF($A$3='Base de datos '!$L$6,'Base de datos '!F298,IF($A$3='Base de datos '!$L$7,'Base de datos '!G298,IF($A$3='Base de datos '!$L$8,'Base de datos '!H298,IF($A$3='Base de datos '!$L$9,'Base de datos '!I298)))))</f>
        <v>1044</v>
      </c>
      <c r="B300" s="44" t="str">
        <f t="shared" si="17"/>
        <v>BAJO</v>
      </c>
      <c r="C300" s="75" t="s">
        <v>84</v>
      </c>
      <c r="D300" s="11"/>
    </row>
    <row r="301" spans="1:4" ht="15.75" customHeight="1" x14ac:dyDescent="0.5">
      <c r="A301" s="43">
        <f>IF($A$3='Base de datos '!$L$5,'Base de datos '!E299,IF($A$3='Base de datos '!$L$6,'Base de datos '!F299,IF($A$3='Base de datos '!$L$7,'Base de datos '!G299,IF($A$3='Base de datos '!$L$8,'Base de datos '!H299,IF($A$3='Base de datos '!$L$9,'Base de datos '!I299)))))</f>
        <v>687</v>
      </c>
      <c r="B301" s="44" t="str">
        <f t="shared" si="17"/>
        <v>BAJO</v>
      </c>
      <c r="C301" s="75" t="s">
        <v>84</v>
      </c>
      <c r="D301" s="11"/>
    </row>
    <row r="302" spans="1:4" ht="15.75" customHeight="1" x14ac:dyDescent="0.5">
      <c r="A302" s="43">
        <f>IF($A$3='Base de datos '!$L$5,'Base de datos '!E300,IF($A$3='Base de datos '!$L$6,'Base de datos '!F300,IF($A$3='Base de datos '!$L$7,'Base de datos '!G300,IF($A$3='Base de datos '!$L$8,'Base de datos '!H300,IF($A$3='Base de datos '!$L$9,'Base de datos '!I300)))))</f>
        <v>708</v>
      </c>
      <c r="B302" s="44" t="str">
        <f t="shared" si="17"/>
        <v>BAJO</v>
      </c>
      <c r="C302" s="75" t="s">
        <v>84</v>
      </c>
      <c r="D302" s="11"/>
    </row>
    <row r="303" spans="1:4" ht="15.75" customHeight="1" x14ac:dyDescent="0.5">
      <c r="A303" s="43">
        <f>IF($A$3='Base de datos '!$L$5,'Base de datos '!E301,IF($A$3='Base de datos '!$L$6,'Base de datos '!F301,IF($A$3='Base de datos '!$L$7,'Base de datos '!G301,IF($A$3='Base de datos '!$L$8,'Base de datos '!H301,IF($A$3='Base de datos '!$L$9,'Base de datos '!I301)))))</f>
        <v>767</v>
      </c>
      <c r="B303" s="44" t="str">
        <f t="shared" si="17"/>
        <v>BAJO</v>
      </c>
      <c r="C303" s="75" t="s">
        <v>84</v>
      </c>
      <c r="D303" s="11"/>
    </row>
    <row r="304" spans="1:4" ht="15.75" customHeight="1" x14ac:dyDescent="0.5">
      <c r="A304" s="43">
        <f>IF($A$3='Base de datos '!$L$5,'Base de datos '!E302,IF($A$3='Base de datos '!$L$6,'Base de datos '!F302,IF($A$3='Base de datos '!$L$7,'Base de datos '!G302,IF($A$3='Base de datos '!$L$8,'Base de datos '!H302,IF($A$3='Base de datos '!$L$9,'Base de datos '!I302)))))</f>
        <v>682</v>
      </c>
      <c r="B304" s="44" t="str">
        <f t="shared" si="17"/>
        <v>BAJO</v>
      </c>
      <c r="C304" s="75" t="s">
        <v>84</v>
      </c>
      <c r="D304" s="11"/>
    </row>
    <row r="305" spans="1:4" ht="15.75" customHeight="1" x14ac:dyDescent="0.5">
      <c r="A305" s="43">
        <f>IF($A$3='Base de datos '!$L$5,'Base de datos '!E303,IF($A$3='Base de datos '!$L$6,'Base de datos '!F303,IF($A$3='Base de datos '!$L$7,'Base de datos '!G303,IF($A$3='Base de datos '!$L$8,'Base de datos '!H303,IF($A$3='Base de datos '!$L$9,'Base de datos '!I303)))))</f>
        <v>556</v>
      </c>
      <c r="B305" s="44" t="str">
        <f t="shared" si="17"/>
        <v>BAJO</v>
      </c>
      <c r="C305" s="75" t="s">
        <v>91</v>
      </c>
      <c r="D305" s="11"/>
    </row>
    <row r="306" spans="1:4" ht="15.75" customHeight="1" x14ac:dyDescent="0.5">
      <c r="A306" s="43">
        <f>IF($A$3='Base de datos '!$L$5,'Base de datos '!E304,IF($A$3='Base de datos '!$L$6,'Base de datos '!F304,IF($A$3='Base de datos '!$L$7,'Base de datos '!G304,IF($A$3='Base de datos '!$L$8,'Base de datos '!H304,IF($A$3='Base de datos '!$L$9,'Base de datos '!I304)))))</f>
        <v>1015</v>
      </c>
      <c r="B306" s="44" t="str">
        <f t="shared" si="17"/>
        <v>BAJO</v>
      </c>
      <c r="C306" s="75" t="s">
        <v>84</v>
      </c>
      <c r="D306" s="11"/>
    </row>
    <row r="307" spans="1:4" ht="15.75" customHeight="1" x14ac:dyDescent="0.5">
      <c r="A307" s="43">
        <f>IF($A$3='Base de datos '!$L$5,'Base de datos '!E305,IF($A$3='Base de datos '!$L$6,'Base de datos '!F305,IF($A$3='Base de datos '!$L$7,'Base de datos '!G305,IF($A$3='Base de datos '!$L$8,'Base de datos '!H305,IF($A$3='Base de datos '!$L$9,'Base de datos '!I305)))))</f>
        <v>949</v>
      </c>
      <c r="B307" s="44" t="str">
        <f t="shared" si="17"/>
        <v>BAJO</v>
      </c>
      <c r="C307" s="75" t="s">
        <v>84</v>
      </c>
      <c r="D307" s="11"/>
    </row>
    <row r="308" spans="1:4" ht="15.75" customHeight="1" x14ac:dyDescent="0.5">
      <c r="A308" s="43">
        <f>IF($A$3='Base de datos '!$L$5,'Base de datos '!E306,IF($A$3='Base de datos '!$L$6,'Base de datos '!F306,IF($A$3='Base de datos '!$L$7,'Base de datos '!G306,IF($A$3='Base de datos '!$L$8,'Base de datos '!H306,IF($A$3='Base de datos '!$L$9,'Base de datos '!I306)))))</f>
        <v>943</v>
      </c>
      <c r="B308" s="44" t="str">
        <f t="shared" si="17"/>
        <v>BAJO</v>
      </c>
      <c r="C308" s="75" t="s">
        <v>91</v>
      </c>
      <c r="D308" s="11"/>
    </row>
    <row r="309" spans="1:4" ht="15.75" customHeight="1" x14ac:dyDescent="0.5">
      <c r="A309" s="43">
        <f>IF($A$3='Base de datos '!$L$5,'Base de datos '!E307,IF($A$3='Base de datos '!$L$6,'Base de datos '!F307,IF($A$3='Base de datos '!$L$7,'Base de datos '!G307,IF($A$3='Base de datos '!$L$8,'Base de datos '!H307,IF($A$3='Base de datos '!$L$9,'Base de datos '!I307)))))</f>
        <v>925</v>
      </c>
      <c r="B309" s="44" t="str">
        <f t="shared" si="17"/>
        <v>BAJO</v>
      </c>
      <c r="C309" s="75" t="s">
        <v>91</v>
      </c>
      <c r="D309" s="11"/>
    </row>
    <row r="310" spans="1:4" ht="15.75" customHeight="1" x14ac:dyDescent="0.5">
      <c r="A310" s="43">
        <f>IF($A$3='Base de datos '!$L$5,'Base de datos '!E308,IF($A$3='Base de datos '!$L$6,'Base de datos '!F308,IF($A$3='Base de datos '!$L$7,'Base de datos '!G308,IF($A$3='Base de datos '!$L$8,'Base de datos '!H308,IF($A$3='Base de datos '!$L$9,'Base de datos '!I308)))))</f>
        <v>849</v>
      </c>
      <c r="B310" s="44" t="str">
        <f t="shared" si="17"/>
        <v>BAJO</v>
      </c>
      <c r="C310" s="75" t="s">
        <v>129</v>
      </c>
      <c r="D310" s="11"/>
    </row>
    <row r="311" spans="1:4" ht="15.75" customHeight="1" x14ac:dyDescent="0.5">
      <c r="A311" s="43">
        <f>IF($A$3='Base de datos '!$L$5,'Base de datos '!E309,IF($A$3='Base de datos '!$L$6,'Base de datos '!F309,IF($A$3='Base de datos '!$L$7,'Base de datos '!G309,IF($A$3='Base de datos '!$L$8,'Base de datos '!H309,IF($A$3='Base de datos '!$L$9,'Base de datos '!I309)))))</f>
        <v>923</v>
      </c>
      <c r="B311" s="44" t="str">
        <f t="shared" si="17"/>
        <v>BAJO</v>
      </c>
      <c r="C311" s="75" t="s">
        <v>108</v>
      </c>
      <c r="D311" s="11"/>
    </row>
    <row r="312" spans="1:4" ht="15.75" customHeight="1" x14ac:dyDescent="0.5">
      <c r="A312" s="43">
        <f>IF($A$3='Base de datos '!$L$5,'Base de datos '!E310,IF($A$3='Base de datos '!$L$6,'Base de datos '!F310,IF($A$3='Base de datos '!$L$7,'Base de datos '!G310,IF($A$3='Base de datos '!$L$8,'Base de datos '!H310,IF($A$3='Base de datos '!$L$9,'Base de datos '!I310)))))</f>
        <v>74</v>
      </c>
      <c r="B312" s="44" t="str">
        <f t="shared" si="17"/>
        <v>BAJO</v>
      </c>
      <c r="C312" s="75" t="s">
        <v>108</v>
      </c>
      <c r="D312" s="11"/>
    </row>
    <row r="313" spans="1:4" ht="15.75" customHeight="1" x14ac:dyDescent="0.5">
      <c r="A313" s="43">
        <f>IF($A$3='Base de datos '!$L$5,'Base de datos '!E311,IF($A$3='Base de datos '!$L$6,'Base de datos '!F311,IF($A$3='Base de datos '!$L$7,'Base de datos '!G311,IF($A$3='Base de datos '!$L$8,'Base de datos '!H311,IF($A$3='Base de datos '!$L$9,'Base de datos '!I311)))))</f>
        <v>66</v>
      </c>
      <c r="B313" s="44" t="str">
        <f t="shared" si="17"/>
        <v>BAJO</v>
      </c>
      <c r="C313" s="75" t="s">
        <v>108</v>
      </c>
      <c r="D313" s="11"/>
    </row>
    <row r="314" spans="1:4" ht="15.75" customHeight="1" x14ac:dyDescent="0.5">
      <c r="A314" s="43">
        <f>IF($A$3='Base de datos '!$L$5,'Base de datos '!E312,IF($A$3='Base de datos '!$L$6,'Base de datos '!F312,IF($A$3='Base de datos '!$L$7,'Base de datos '!G312,IF($A$3='Base de datos '!$L$8,'Base de datos '!H312,IF($A$3='Base de datos '!$L$9,'Base de datos '!I312)))))</f>
        <v>1537</v>
      </c>
      <c r="B314" s="44" t="str">
        <f t="shared" si="17"/>
        <v>BAJO</v>
      </c>
      <c r="C314" s="75" t="s">
        <v>84</v>
      </c>
      <c r="D314" s="11"/>
    </row>
    <row r="315" spans="1:4" ht="15.75" customHeight="1" x14ac:dyDescent="0.5">
      <c r="A315" s="43">
        <f>IF($A$3='Base de datos '!$L$5,'Base de datos '!E313,IF($A$3='Base de datos '!$L$6,'Base de datos '!F313,IF($A$3='Base de datos '!$L$7,'Base de datos '!G313,IF($A$3='Base de datos '!$L$8,'Base de datos '!H313,IF($A$3='Base de datos '!$L$9,'Base de datos '!I313)))))</f>
        <v>1235</v>
      </c>
      <c r="B315" s="44" t="str">
        <f t="shared" si="17"/>
        <v>BAJO</v>
      </c>
      <c r="C315" s="75" t="s">
        <v>84</v>
      </c>
      <c r="D315" s="11"/>
    </row>
    <row r="316" spans="1:4" ht="15.75" customHeight="1" x14ac:dyDescent="0.5">
      <c r="A316" s="43">
        <f>IF($A$3='Base de datos '!$L$5,'Base de datos '!E314,IF($A$3='Base de datos '!$L$6,'Base de datos '!F314,IF($A$3='Base de datos '!$L$7,'Base de datos '!G314,IF($A$3='Base de datos '!$L$8,'Base de datos '!H314,IF($A$3='Base de datos '!$L$9,'Base de datos '!I314)))))</f>
        <v>872</v>
      </c>
      <c r="B316" s="44" t="str">
        <f t="shared" si="17"/>
        <v>BAJO</v>
      </c>
      <c r="C316" s="75" t="s">
        <v>84</v>
      </c>
      <c r="D316" s="11"/>
    </row>
    <row r="317" spans="1:4" ht="15.75" customHeight="1" x14ac:dyDescent="0.5">
      <c r="A317" s="43">
        <f>IF($A$3='Base de datos '!$L$5,'Base de datos '!E315,IF($A$3='Base de datos '!$L$6,'Base de datos '!F315,IF($A$3='Base de datos '!$L$7,'Base de datos '!G315,IF($A$3='Base de datos '!$L$8,'Base de datos '!H315,IF($A$3='Base de datos '!$L$9,'Base de datos '!I315)))))</f>
        <v>1035</v>
      </c>
      <c r="B317" s="44" t="str">
        <f t="shared" si="17"/>
        <v>BAJO</v>
      </c>
      <c r="C317" s="75" t="s">
        <v>84</v>
      </c>
      <c r="D317" s="11"/>
    </row>
    <row r="318" spans="1:4" ht="15.75" customHeight="1" x14ac:dyDescent="0.5">
      <c r="A318" s="43">
        <f>IF($A$3='Base de datos '!$L$5,'Base de datos '!E316,IF($A$3='Base de datos '!$L$6,'Base de datos '!F316,IF($A$3='Base de datos '!$L$7,'Base de datos '!G316,IF($A$3='Base de datos '!$L$8,'Base de datos '!H316,IF($A$3='Base de datos '!$L$9,'Base de datos '!I316)))))</f>
        <v>886</v>
      </c>
      <c r="B318" s="44" t="str">
        <f t="shared" si="17"/>
        <v>BAJO</v>
      </c>
      <c r="C318" s="75" t="s">
        <v>84</v>
      </c>
      <c r="D318" s="11"/>
    </row>
    <row r="319" spans="1:4" ht="15.75" customHeight="1" x14ac:dyDescent="0.5">
      <c r="A319" s="43">
        <f>IF($A$3='Base de datos '!$L$5,'Base de datos '!E317,IF($A$3='Base de datos '!$L$6,'Base de datos '!F317,IF($A$3='Base de datos '!$L$7,'Base de datos '!G317,IF($A$3='Base de datos '!$L$8,'Base de datos '!H317,IF($A$3='Base de datos '!$L$9,'Base de datos '!I317)))))</f>
        <v>987</v>
      </c>
      <c r="B319" s="44" t="str">
        <f t="shared" si="17"/>
        <v>BAJO</v>
      </c>
      <c r="C319" s="75" t="s">
        <v>84</v>
      </c>
      <c r="D319" s="11"/>
    </row>
    <row r="320" spans="1:4" ht="15.75" customHeight="1" x14ac:dyDescent="0.5">
      <c r="A320" s="43">
        <f>IF($A$3='Base de datos '!$L$5,'Base de datos '!E318,IF($A$3='Base de datos '!$L$6,'Base de datos '!F318,IF($A$3='Base de datos '!$L$7,'Base de datos '!G318,IF($A$3='Base de datos '!$L$8,'Base de datos '!H318,IF($A$3='Base de datos '!$L$9,'Base de datos '!I318)))))</f>
        <v>791</v>
      </c>
      <c r="B320" s="44" t="str">
        <f t="shared" si="17"/>
        <v>BAJO</v>
      </c>
      <c r="C320" s="75" t="s">
        <v>84</v>
      </c>
      <c r="D320" s="11"/>
    </row>
    <row r="321" spans="1:4" ht="15.75" customHeight="1" x14ac:dyDescent="0.5">
      <c r="A321" s="43">
        <f>IF($A$3='Base de datos '!$L$5,'Base de datos '!E319,IF($A$3='Base de datos '!$L$6,'Base de datos '!F319,IF($A$3='Base de datos '!$L$7,'Base de datos '!G319,IF($A$3='Base de datos '!$L$8,'Base de datos '!H319,IF($A$3='Base de datos '!$L$9,'Base de datos '!I319)))))</f>
        <v>925</v>
      </c>
      <c r="B321" s="44" t="str">
        <f t="shared" si="17"/>
        <v>BAJO</v>
      </c>
      <c r="C321" s="75" t="s">
        <v>91</v>
      </c>
      <c r="D321" s="11"/>
    </row>
    <row r="322" spans="1:4" ht="15.75" customHeight="1" x14ac:dyDescent="0.5">
      <c r="A322" s="43">
        <f>IF($A$3='Base de datos '!$L$5,'Base de datos '!E320,IF($A$3='Base de datos '!$L$6,'Base de datos '!F320,IF($A$3='Base de datos '!$L$7,'Base de datos '!G320,IF($A$3='Base de datos '!$L$8,'Base de datos '!H320,IF($A$3='Base de datos '!$L$9,'Base de datos '!I320)))))</f>
        <v>873</v>
      </c>
      <c r="B322" s="44" t="str">
        <f t="shared" si="17"/>
        <v>BAJO</v>
      </c>
      <c r="C322" s="75" t="s">
        <v>84</v>
      </c>
      <c r="D322" s="11"/>
    </row>
    <row r="323" spans="1:4" ht="15.75" customHeight="1" x14ac:dyDescent="0.5">
      <c r="A323" s="43">
        <f>IF($A$3='Base de datos '!$L$5,'Base de datos '!E321,IF($A$3='Base de datos '!$L$6,'Base de datos '!F321,IF($A$3='Base de datos '!$L$7,'Base de datos '!G321,IF($A$3='Base de datos '!$L$8,'Base de datos '!H321,IF($A$3='Base de datos '!$L$9,'Base de datos '!I321)))))</f>
        <v>905</v>
      </c>
      <c r="B323" s="44" t="str">
        <f t="shared" si="17"/>
        <v>BAJO</v>
      </c>
      <c r="C323" s="75" t="s">
        <v>84</v>
      </c>
      <c r="D323" s="11"/>
    </row>
    <row r="324" spans="1:4" ht="15.75" customHeight="1" x14ac:dyDescent="0.5">
      <c r="A324" s="43">
        <f>IF($A$3='Base de datos '!$L$5,'Base de datos '!E322,IF($A$3='Base de datos '!$L$6,'Base de datos '!F322,IF($A$3='Base de datos '!$L$7,'Base de datos '!G322,IF($A$3='Base de datos '!$L$8,'Base de datos '!H322,IF($A$3='Base de datos '!$L$9,'Base de datos '!I322)))))</f>
        <v>738</v>
      </c>
      <c r="B324" s="44" t="str">
        <f t="shared" ref="B324:B387" si="18">IF(A324&lt;=$I$5,"BAJO",IF(A324&lt;=$I$6,"MEDIO","ALTO"))</f>
        <v>BAJO</v>
      </c>
      <c r="C324" s="75" t="s">
        <v>108</v>
      </c>
      <c r="D324" s="11"/>
    </row>
    <row r="325" spans="1:4" ht="15.75" customHeight="1" x14ac:dyDescent="0.5">
      <c r="A325" s="43">
        <f>IF($A$3='Base de datos '!$L$5,'Base de datos '!E323,IF($A$3='Base de datos '!$L$6,'Base de datos '!F323,IF($A$3='Base de datos '!$L$7,'Base de datos '!G323,IF($A$3='Base de datos '!$L$8,'Base de datos '!H323,IF($A$3='Base de datos '!$L$9,'Base de datos '!I323)))))</f>
        <v>883</v>
      </c>
      <c r="B325" s="44" t="str">
        <f t="shared" si="18"/>
        <v>BAJO</v>
      </c>
      <c r="C325" s="75" t="s">
        <v>108</v>
      </c>
      <c r="D325" s="11"/>
    </row>
    <row r="326" spans="1:4" ht="15.75" customHeight="1" x14ac:dyDescent="0.5">
      <c r="A326" s="43">
        <f>IF($A$3='Base de datos '!$L$5,'Base de datos '!E324,IF($A$3='Base de datos '!$L$6,'Base de datos '!F324,IF($A$3='Base de datos '!$L$7,'Base de datos '!G324,IF($A$3='Base de datos '!$L$8,'Base de datos '!H324,IF($A$3='Base de datos '!$L$9,'Base de datos '!I324)))))</f>
        <v>1248</v>
      </c>
      <c r="B326" s="44" t="str">
        <f t="shared" si="18"/>
        <v>BAJO</v>
      </c>
      <c r="C326" s="75" t="s">
        <v>129</v>
      </c>
      <c r="D326" s="11"/>
    </row>
    <row r="327" spans="1:4" ht="15.75" customHeight="1" x14ac:dyDescent="0.5">
      <c r="A327" s="43">
        <f>IF($A$3='Base de datos '!$L$5,'Base de datos '!E325,IF($A$3='Base de datos '!$L$6,'Base de datos '!F325,IF($A$3='Base de datos '!$L$7,'Base de datos '!G325,IF($A$3='Base de datos '!$L$8,'Base de datos '!H325,IF($A$3='Base de datos '!$L$9,'Base de datos '!I325)))))</f>
        <v>9864</v>
      </c>
      <c r="B327" s="44" t="str">
        <f t="shared" si="18"/>
        <v>MEDIO</v>
      </c>
      <c r="C327" s="75" t="s">
        <v>105</v>
      </c>
      <c r="D327" s="11"/>
    </row>
    <row r="328" spans="1:4" ht="15.75" customHeight="1" x14ac:dyDescent="0.5">
      <c r="A328" s="43">
        <f>IF($A$3='Base de datos '!$L$5,'Base de datos '!E326,IF($A$3='Base de datos '!$L$6,'Base de datos '!F326,IF($A$3='Base de datos '!$L$7,'Base de datos '!G326,IF($A$3='Base de datos '!$L$8,'Base de datos '!H326,IF($A$3='Base de datos '!$L$9,'Base de datos '!I326)))))</f>
        <v>398</v>
      </c>
      <c r="B328" s="44" t="str">
        <f t="shared" si="18"/>
        <v>BAJO</v>
      </c>
      <c r="C328" s="75" t="s">
        <v>105</v>
      </c>
      <c r="D328" s="11"/>
    </row>
    <row r="329" spans="1:4" ht="15.75" customHeight="1" x14ac:dyDescent="0.5">
      <c r="A329" s="43">
        <f>IF($A$3='Base de datos '!$L$5,'Base de datos '!E327,IF($A$3='Base de datos '!$L$6,'Base de datos '!F327,IF($A$3='Base de datos '!$L$7,'Base de datos '!G327,IF($A$3='Base de datos '!$L$8,'Base de datos '!H327,IF($A$3='Base de datos '!$L$9,'Base de datos '!I327)))))</f>
        <v>5672</v>
      </c>
      <c r="B329" s="44" t="str">
        <f t="shared" si="18"/>
        <v>MEDIO</v>
      </c>
      <c r="C329" s="75" t="s">
        <v>84</v>
      </c>
      <c r="D329" s="11"/>
    </row>
    <row r="330" spans="1:4" ht="15.75" customHeight="1" x14ac:dyDescent="0.5">
      <c r="A330" s="43">
        <f>IF($A$3='Base de datos '!$L$5,'Base de datos '!E328,IF($A$3='Base de datos '!$L$6,'Base de datos '!F328,IF($A$3='Base de datos '!$L$7,'Base de datos '!G328,IF($A$3='Base de datos '!$L$8,'Base de datos '!H328,IF($A$3='Base de datos '!$L$9,'Base de datos '!I328)))))</f>
        <v>6838</v>
      </c>
      <c r="B330" s="44" t="str">
        <f t="shared" si="18"/>
        <v>MEDIO</v>
      </c>
      <c r="C330" s="75" t="s">
        <v>84</v>
      </c>
      <c r="D330" s="11"/>
    </row>
    <row r="331" spans="1:4" ht="15.75" customHeight="1" x14ac:dyDescent="0.5">
      <c r="A331" s="43">
        <f>IF($A$3='Base de datos '!$L$5,'Base de datos '!E329,IF($A$3='Base de datos '!$L$6,'Base de datos '!F329,IF($A$3='Base de datos '!$L$7,'Base de datos '!G329,IF($A$3='Base de datos '!$L$8,'Base de datos '!H329,IF($A$3='Base de datos '!$L$9,'Base de datos '!I329)))))</f>
        <v>7049</v>
      </c>
      <c r="B331" s="44" t="str">
        <f t="shared" si="18"/>
        <v>MEDIO</v>
      </c>
      <c r="C331" s="75" t="s">
        <v>84</v>
      </c>
      <c r="D331" s="11"/>
    </row>
    <row r="332" spans="1:4" ht="15.75" customHeight="1" x14ac:dyDescent="0.5">
      <c r="A332" s="43">
        <f>IF($A$3='Base de datos '!$L$5,'Base de datos '!E330,IF($A$3='Base de datos '!$L$6,'Base de datos '!F330,IF($A$3='Base de datos '!$L$7,'Base de datos '!G330,IF($A$3='Base de datos '!$L$8,'Base de datos '!H330,IF($A$3='Base de datos '!$L$9,'Base de datos '!I330)))))</f>
        <v>7522</v>
      </c>
      <c r="B332" s="44" t="str">
        <f t="shared" si="18"/>
        <v>MEDIO</v>
      </c>
      <c r="C332" s="75" t="s">
        <v>84</v>
      </c>
      <c r="D332" s="11"/>
    </row>
    <row r="333" spans="1:4" ht="15.75" customHeight="1" x14ac:dyDescent="0.5">
      <c r="A333" s="43">
        <f>IF($A$3='Base de datos '!$L$5,'Base de datos '!E331,IF($A$3='Base de datos '!$L$6,'Base de datos '!F331,IF($A$3='Base de datos '!$L$7,'Base de datos '!G331,IF($A$3='Base de datos '!$L$8,'Base de datos '!H331,IF($A$3='Base de datos '!$L$9,'Base de datos '!I331)))))</f>
        <v>804</v>
      </c>
      <c r="B333" s="44" t="str">
        <f t="shared" si="18"/>
        <v>BAJO</v>
      </c>
      <c r="C333" s="75" t="s">
        <v>84</v>
      </c>
      <c r="D333" s="11"/>
    </row>
    <row r="334" spans="1:4" ht="15.75" customHeight="1" x14ac:dyDescent="0.5">
      <c r="A334" s="43">
        <f>IF($A$3='Base de datos '!$L$5,'Base de datos '!E332,IF($A$3='Base de datos '!$L$6,'Base de datos '!F332,IF($A$3='Base de datos '!$L$7,'Base de datos '!G332,IF($A$3='Base de datos '!$L$8,'Base de datos '!H332,IF($A$3='Base de datos '!$L$9,'Base de datos '!I332)))))</f>
        <v>1132</v>
      </c>
      <c r="B334" s="44" t="str">
        <f t="shared" si="18"/>
        <v>BAJO</v>
      </c>
      <c r="C334" s="75" t="s">
        <v>91</v>
      </c>
      <c r="D334" s="11"/>
    </row>
    <row r="335" spans="1:4" ht="15.75" customHeight="1" x14ac:dyDescent="0.5">
      <c r="A335" s="43">
        <f>IF($A$3='Base de datos '!$L$5,'Base de datos '!E333,IF($A$3='Base de datos '!$L$6,'Base de datos '!F333,IF($A$3='Base de datos '!$L$7,'Base de datos '!G333,IF($A$3='Base de datos '!$L$8,'Base de datos '!H333,IF($A$3='Base de datos '!$L$9,'Base de datos '!I333)))))</f>
        <v>10364</v>
      </c>
      <c r="B335" s="44" t="str">
        <f t="shared" si="18"/>
        <v>ALTO</v>
      </c>
      <c r="C335" s="75" t="s">
        <v>91</v>
      </c>
      <c r="D335" s="11"/>
    </row>
    <row r="336" spans="1:4" ht="15.75" customHeight="1" x14ac:dyDescent="0.5">
      <c r="A336" s="43">
        <f>IF($A$3='Base de datos '!$L$5,'Base de datos '!E334,IF($A$3='Base de datos '!$L$6,'Base de datos '!F334,IF($A$3='Base de datos '!$L$7,'Base de datos '!G334,IF($A$3='Base de datos '!$L$8,'Base de datos '!H334,IF($A$3='Base de datos '!$L$9,'Base de datos '!I334)))))</f>
        <v>8534</v>
      </c>
      <c r="B336" s="44" t="str">
        <f t="shared" si="18"/>
        <v>MEDIO</v>
      </c>
      <c r="C336" s="75" t="s">
        <v>91</v>
      </c>
      <c r="D336" s="11"/>
    </row>
    <row r="337" spans="1:4" ht="15.75" customHeight="1" x14ac:dyDescent="0.5">
      <c r="A337" s="43">
        <f>IF($A$3='Base de datos '!$L$5,'Base de datos '!E335,IF($A$3='Base de datos '!$L$6,'Base de datos '!F335,IF($A$3='Base de datos '!$L$7,'Base de datos '!G335,IF($A$3='Base de datos '!$L$8,'Base de datos '!H335,IF($A$3='Base de datos '!$L$9,'Base de datos '!I335)))))</f>
        <v>7098</v>
      </c>
      <c r="B337" s="44" t="str">
        <f t="shared" si="18"/>
        <v>MEDIO</v>
      </c>
      <c r="C337" s="75" t="s">
        <v>84</v>
      </c>
      <c r="D337" s="11"/>
    </row>
    <row r="338" spans="1:4" ht="15.75" customHeight="1" x14ac:dyDescent="0.5">
      <c r="A338" s="43">
        <f>IF($A$3='Base de datos '!$L$5,'Base de datos '!E336,IF($A$3='Base de datos '!$L$6,'Base de datos '!F336,IF($A$3='Base de datos '!$L$7,'Base de datos '!G336,IF($A$3='Base de datos '!$L$8,'Base de datos '!H336,IF($A$3='Base de datos '!$L$9,'Base de datos '!I336)))))</f>
        <v>10172</v>
      </c>
      <c r="B338" s="44" t="str">
        <f t="shared" si="18"/>
        <v>MEDIO</v>
      </c>
      <c r="C338" s="75" t="s">
        <v>84</v>
      </c>
      <c r="D338" s="11"/>
    </row>
    <row r="339" spans="1:4" ht="15.75" customHeight="1" x14ac:dyDescent="0.5">
      <c r="A339" s="43">
        <f>IF($A$3='Base de datos '!$L$5,'Base de datos '!E337,IF($A$3='Base de datos '!$L$6,'Base de datos '!F337,IF($A$3='Base de datos '!$L$7,'Base de datos '!G337,IF($A$3='Base de datos '!$L$8,'Base de datos '!H337,IF($A$3='Base de datos '!$L$9,'Base de datos '!I337)))))</f>
        <v>9017</v>
      </c>
      <c r="B339" s="44" t="str">
        <f t="shared" si="18"/>
        <v>MEDIO</v>
      </c>
      <c r="C339" s="75" t="s">
        <v>84</v>
      </c>
      <c r="D339" s="11"/>
    </row>
    <row r="340" spans="1:4" ht="15.75" customHeight="1" x14ac:dyDescent="0.5">
      <c r="A340" s="43">
        <f>IF($A$3='Base de datos '!$L$5,'Base de datos '!E338,IF($A$3='Base de datos '!$L$6,'Base de datos '!F338,IF($A$3='Base de datos '!$L$7,'Base de datos '!G338,IF($A$3='Base de datos '!$L$8,'Base de datos '!H338,IF($A$3='Base de datos '!$L$9,'Base de datos '!I338)))))</f>
        <v>13028</v>
      </c>
      <c r="B340" s="44" t="str">
        <f t="shared" si="18"/>
        <v>ALTO</v>
      </c>
      <c r="C340" s="75" t="s">
        <v>84</v>
      </c>
      <c r="D340" s="11"/>
    </row>
    <row r="341" spans="1:4" ht="15.75" customHeight="1" x14ac:dyDescent="0.5">
      <c r="A341" s="43">
        <f>IF($A$3='Base de datos '!$L$5,'Base de datos '!E339,IF($A$3='Base de datos '!$L$6,'Base de datos '!F339,IF($A$3='Base de datos '!$L$7,'Base de datos '!G339,IF($A$3='Base de datos '!$L$8,'Base de datos '!H339,IF($A$3='Base de datos '!$L$9,'Base de datos '!I339)))))</f>
        <v>11003</v>
      </c>
      <c r="B341" s="44" t="str">
        <f t="shared" si="18"/>
        <v>ALTO</v>
      </c>
      <c r="C341" s="75" t="s">
        <v>84</v>
      </c>
      <c r="D341" s="11"/>
    </row>
    <row r="342" spans="1:4" ht="15.75" customHeight="1" x14ac:dyDescent="0.5">
      <c r="A342" s="43">
        <f>IF($A$3='Base de datos '!$L$5,'Base de datos '!E340,IF($A$3='Base de datos '!$L$6,'Base de datos '!F340,IF($A$3='Base de datos '!$L$7,'Base de datos '!G340,IF($A$3='Base de datos '!$L$8,'Base de datos '!H340,IF($A$3='Base de datos '!$L$9,'Base de datos '!I340)))))</f>
        <v>4603</v>
      </c>
      <c r="B342" s="44" t="str">
        <f t="shared" si="18"/>
        <v>BAJO</v>
      </c>
      <c r="C342" s="75" t="s">
        <v>84</v>
      </c>
      <c r="D342" s="11"/>
    </row>
    <row r="343" spans="1:4" ht="15.75" customHeight="1" x14ac:dyDescent="0.5">
      <c r="A343" s="43">
        <f>IF($A$3='Base de datos '!$L$5,'Base de datos '!E341,IF($A$3='Base de datos '!$L$6,'Base de datos '!F341,IF($A$3='Base de datos '!$L$7,'Base de datos '!G341,IF($A$3='Base de datos '!$L$8,'Base de datos '!H341,IF($A$3='Base de datos '!$L$9,'Base de datos '!I341)))))</f>
        <v>9086</v>
      </c>
      <c r="B343" s="44" t="str">
        <f t="shared" si="18"/>
        <v>MEDIO</v>
      </c>
      <c r="C343" s="75" t="s">
        <v>84</v>
      </c>
      <c r="D343" s="11"/>
    </row>
    <row r="344" spans="1:4" ht="15.75" customHeight="1" x14ac:dyDescent="0.5">
      <c r="A344" s="43">
        <f>IF($A$3='Base de datos '!$L$5,'Base de datos '!E342,IF($A$3='Base de datos '!$L$6,'Base de datos '!F342,IF($A$3='Base de datos '!$L$7,'Base de datos '!G342,IF($A$3='Base de datos '!$L$8,'Base de datos '!H342,IF($A$3='Base de datos '!$L$9,'Base de datos '!I342)))))</f>
        <v>4721</v>
      </c>
      <c r="B344" s="44" t="str">
        <f t="shared" si="18"/>
        <v>BAJO</v>
      </c>
      <c r="C344" s="75" t="s">
        <v>105</v>
      </c>
      <c r="D344" s="11"/>
    </row>
    <row r="345" spans="1:4" ht="15.75" customHeight="1" x14ac:dyDescent="0.5">
      <c r="A345" s="43">
        <f>IF($A$3='Base de datos '!$L$5,'Base de datos '!E343,IF($A$3='Base de datos '!$L$6,'Base de datos '!F343,IF($A$3='Base de datos '!$L$7,'Base de datos '!G343,IF($A$3='Base de datos '!$L$8,'Base de datos '!H343,IF($A$3='Base de datos '!$L$9,'Base de datos '!I343)))))</f>
        <v>9976</v>
      </c>
      <c r="B345" s="44" t="str">
        <f t="shared" si="18"/>
        <v>MEDIO</v>
      </c>
      <c r="C345" s="75" t="s">
        <v>108</v>
      </c>
      <c r="D345" s="11"/>
    </row>
    <row r="346" spans="1:4" ht="15.75" customHeight="1" x14ac:dyDescent="0.5">
      <c r="A346" s="43">
        <f>IF($A$3='Base de datos '!$L$5,'Base de datos '!E344,IF($A$3='Base de datos '!$L$6,'Base de datos '!F344,IF($A$3='Base de datos '!$L$7,'Base de datos '!G344,IF($A$3='Base de datos '!$L$8,'Base de datos '!H344,IF($A$3='Base de datos '!$L$9,'Base de datos '!I344)))))</f>
        <v>89</v>
      </c>
      <c r="B346" s="44" t="str">
        <f t="shared" si="18"/>
        <v>BAJO</v>
      </c>
      <c r="C346" s="75" t="s">
        <v>91</v>
      </c>
      <c r="D346" s="11"/>
    </row>
    <row r="347" spans="1:4" ht="15.75" customHeight="1" x14ac:dyDescent="0.5">
      <c r="A347" s="43">
        <f>IF($A$3='Base de datos '!$L$5,'Base de datos '!E345,IF($A$3='Base de datos '!$L$6,'Base de datos '!F345,IF($A$3='Base de datos '!$L$7,'Base de datos '!G345,IF($A$3='Base de datos '!$L$8,'Base de datos '!H345,IF($A$3='Base de datos '!$L$9,'Base de datos '!I345)))))</f>
        <v>8066</v>
      </c>
      <c r="B347" s="44" t="str">
        <f t="shared" si="18"/>
        <v>MEDIO</v>
      </c>
      <c r="C347" s="75" t="s">
        <v>91</v>
      </c>
      <c r="D347" s="11"/>
    </row>
    <row r="348" spans="1:4" ht="15.75" customHeight="1" x14ac:dyDescent="0.5">
      <c r="A348" s="43">
        <f>IF($A$3='Base de datos '!$L$5,'Base de datos '!E346,IF($A$3='Base de datos '!$L$6,'Base de datos '!F346,IF($A$3='Base de datos '!$L$7,'Base de datos '!G346,IF($A$3='Base de datos '!$L$8,'Base de datos '!H346,IF($A$3='Base de datos '!$L$9,'Base de datos '!I346)))))</f>
        <v>8034</v>
      </c>
      <c r="B348" s="44" t="str">
        <f t="shared" si="18"/>
        <v>MEDIO</v>
      </c>
      <c r="C348" s="75" t="s">
        <v>91</v>
      </c>
      <c r="D348" s="11"/>
    </row>
    <row r="349" spans="1:4" ht="15.75" customHeight="1" x14ac:dyDescent="0.5">
      <c r="A349" s="43">
        <f>IF($A$3='Base de datos '!$L$5,'Base de datos '!E347,IF($A$3='Base de datos '!$L$6,'Base de datos '!F347,IF($A$3='Base de datos '!$L$7,'Base de datos '!G347,IF($A$3='Base de datos '!$L$8,'Base de datos '!H347,IF($A$3='Base de datos '!$L$9,'Base de datos '!I347)))))</f>
        <v>9283</v>
      </c>
      <c r="B349" s="44" t="str">
        <f t="shared" si="18"/>
        <v>MEDIO</v>
      </c>
      <c r="C349" s="75" t="s">
        <v>84</v>
      </c>
      <c r="D349" s="11"/>
    </row>
    <row r="350" spans="1:4" ht="15.75" customHeight="1" x14ac:dyDescent="0.5">
      <c r="A350" s="43">
        <f>IF($A$3='Base de datos '!$L$5,'Base de datos '!E348,IF($A$3='Base de datos '!$L$6,'Base de datos '!F348,IF($A$3='Base de datos '!$L$7,'Base de datos '!G348,IF($A$3='Base de datos '!$L$8,'Base de datos '!H348,IF($A$3='Base de datos '!$L$9,'Base de datos '!I348)))))</f>
        <v>6577</v>
      </c>
      <c r="B350" s="44" t="str">
        <f t="shared" si="18"/>
        <v>MEDIO</v>
      </c>
      <c r="C350" s="75" t="s">
        <v>84</v>
      </c>
      <c r="D350" s="11"/>
    </row>
    <row r="351" spans="1:4" ht="15.75" customHeight="1" x14ac:dyDescent="0.5">
      <c r="A351" s="43">
        <f>IF($A$3='Base de datos '!$L$5,'Base de datos '!E349,IF($A$3='Base de datos '!$L$6,'Base de datos '!F349,IF($A$3='Base de datos '!$L$7,'Base de datos '!G349,IF($A$3='Base de datos '!$L$8,'Base de datos '!H349,IF($A$3='Base de datos '!$L$9,'Base de datos '!I349)))))</f>
        <v>14343</v>
      </c>
      <c r="B351" s="44" t="str">
        <f t="shared" si="18"/>
        <v>ALTO</v>
      </c>
      <c r="C351" s="75" t="s">
        <v>84</v>
      </c>
      <c r="D351" s="11"/>
    </row>
    <row r="352" spans="1:4" ht="15.75" customHeight="1" x14ac:dyDescent="0.5">
      <c r="A352" s="43">
        <f>IF($A$3='Base de datos '!$L$5,'Base de datos '!E350,IF($A$3='Base de datos '!$L$6,'Base de datos '!F350,IF($A$3='Base de datos '!$L$7,'Base de datos '!G350,IF($A$3='Base de datos '!$L$8,'Base de datos '!H350,IF($A$3='Base de datos '!$L$9,'Base de datos '!I350)))))</f>
        <v>10051</v>
      </c>
      <c r="B352" s="44" t="str">
        <f t="shared" si="18"/>
        <v>MEDIO</v>
      </c>
      <c r="C352" s="75" t="s">
        <v>84</v>
      </c>
      <c r="D352" s="11"/>
    </row>
    <row r="353" spans="1:4" ht="15.75" customHeight="1" x14ac:dyDescent="0.5">
      <c r="A353" s="43">
        <f>IF($A$3='Base de datos '!$L$5,'Base de datos '!E351,IF($A$3='Base de datos '!$L$6,'Base de datos '!F351,IF($A$3='Base de datos '!$L$7,'Base de datos '!G351,IF($A$3='Base de datos '!$L$8,'Base de datos '!H351,IF($A$3='Base de datos '!$L$9,'Base de datos '!I351)))))</f>
        <v>8168</v>
      </c>
      <c r="B353" s="44" t="str">
        <f t="shared" si="18"/>
        <v>MEDIO</v>
      </c>
      <c r="C353" s="75" t="s">
        <v>84</v>
      </c>
      <c r="D353" s="11"/>
    </row>
    <row r="354" spans="1:4" ht="15.75" customHeight="1" x14ac:dyDescent="0.5">
      <c r="A354" s="43">
        <f>IF($A$3='Base de datos '!$L$5,'Base de datos '!E352,IF($A$3='Base de datos '!$L$6,'Base de datos '!F352,IF($A$3='Base de datos '!$L$7,'Base de datos '!G352,IF($A$3='Base de datos '!$L$8,'Base de datos '!H352,IF($A$3='Base de datos '!$L$9,'Base de datos '!I352)))))</f>
        <v>8477</v>
      </c>
      <c r="B354" s="44" t="str">
        <f t="shared" si="18"/>
        <v>MEDIO</v>
      </c>
      <c r="C354" s="75" t="s">
        <v>91</v>
      </c>
      <c r="D354" s="11"/>
    </row>
    <row r="355" spans="1:4" ht="15.75" customHeight="1" x14ac:dyDescent="0.5">
      <c r="A355" s="43">
        <f>IF($A$3='Base de datos '!$L$5,'Base de datos '!E353,IF($A$3='Base de datos '!$L$6,'Base de datos '!F353,IF($A$3='Base de datos '!$L$7,'Base de datos '!G353,IF($A$3='Base de datos '!$L$8,'Base de datos '!H353,IF($A$3='Base de datos '!$L$9,'Base de datos '!I353)))))</f>
        <v>6722</v>
      </c>
      <c r="B355" s="44" t="str">
        <f t="shared" si="18"/>
        <v>MEDIO</v>
      </c>
      <c r="C355" s="75" t="s">
        <v>84</v>
      </c>
      <c r="D355" s="11"/>
    </row>
    <row r="356" spans="1:4" ht="15.75" customHeight="1" x14ac:dyDescent="0.5">
      <c r="A356" s="43">
        <f>IF($A$3='Base de datos '!$L$5,'Base de datos '!E354,IF($A$3='Base de datos '!$L$6,'Base de datos '!F354,IF($A$3='Base de datos '!$L$7,'Base de datos '!G354,IF($A$3='Base de datos '!$L$8,'Base de datos '!H354,IF($A$3='Base de datos '!$L$9,'Base de datos '!I354)))))</f>
        <v>734</v>
      </c>
      <c r="B356" s="44" t="str">
        <f t="shared" si="18"/>
        <v>BAJO</v>
      </c>
      <c r="C356" s="75" t="s">
        <v>84</v>
      </c>
      <c r="D356" s="11"/>
    </row>
    <row r="357" spans="1:4" ht="15.75" customHeight="1" x14ac:dyDescent="0.5">
      <c r="A357" s="43">
        <f>IF($A$3='Base de datos '!$L$5,'Base de datos '!E355,IF($A$3='Base de datos '!$L$6,'Base de datos '!F355,IF($A$3='Base de datos '!$L$7,'Base de datos '!G355,IF($A$3='Base de datos '!$L$8,'Base de datos '!H355,IF($A$3='Base de datos '!$L$9,'Base de datos '!I355)))))</f>
        <v>1039</v>
      </c>
      <c r="B357" s="44" t="str">
        <f t="shared" si="18"/>
        <v>BAJO</v>
      </c>
      <c r="C357" s="75" t="s">
        <v>91</v>
      </c>
      <c r="D357" s="11"/>
    </row>
    <row r="358" spans="1:4" ht="15.75" customHeight="1" x14ac:dyDescent="0.5">
      <c r="A358" s="43">
        <f>IF($A$3='Base de datos '!$L$5,'Base de datos '!E356,IF($A$3='Base de datos '!$L$6,'Base de datos '!F356,IF($A$3='Base de datos '!$L$7,'Base de datos '!G356,IF($A$3='Base de datos '!$L$8,'Base de datos '!H356,IF($A$3='Base de datos '!$L$9,'Base de datos '!I356)))))</f>
        <v>1054</v>
      </c>
      <c r="B358" s="44" t="str">
        <f t="shared" si="18"/>
        <v>BAJO</v>
      </c>
      <c r="C358" s="75" t="s">
        <v>91</v>
      </c>
      <c r="D358" s="11"/>
    </row>
    <row r="359" spans="1:4" ht="15.75" customHeight="1" x14ac:dyDescent="0.5">
      <c r="A359" s="43">
        <f>IF($A$3='Base de datos '!$L$5,'Base de datos '!E357,IF($A$3='Base de datos '!$L$6,'Base de datos '!F357,IF($A$3='Base de datos '!$L$7,'Base de datos '!G357,IF($A$3='Base de datos '!$L$8,'Base de datos '!H357,IF($A$3='Base de datos '!$L$9,'Base de datos '!I357)))))</f>
        <v>9474</v>
      </c>
      <c r="B359" s="44" t="str">
        <f t="shared" si="18"/>
        <v>MEDIO</v>
      </c>
      <c r="C359" s="75" t="s">
        <v>129</v>
      </c>
      <c r="D359" s="11"/>
    </row>
    <row r="360" spans="1:4" ht="15.75" customHeight="1" x14ac:dyDescent="0.5">
      <c r="A360" s="43">
        <f>IF($A$3='Base de datos '!$L$5,'Base de datos '!E358,IF($A$3='Base de datos '!$L$6,'Base de datos '!F358,IF($A$3='Base de datos '!$L$7,'Base de datos '!G358,IF($A$3='Base de datos '!$L$8,'Base de datos '!H358,IF($A$3='Base de datos '!$L$9,'Base de datos '!I358)))))</f>
        <v>3483</v>
      </c>
      <c r="B360" s="44" t="str">
        <f t="shared" si="18"/>
        <v>BAJO</v>
      </c>
      <c r="C360" s="75" t="s">
        <v>108</v>
      </c>
      <c r="D360" s="11"/>
    </row>
    <row r="361" spans="1:4" ht="15.75" customHeight="1" x14ac:dyDescent="0.5">
      <c r="A361" s="43">
        <f>IF($A$3='Base de datos '!$L$5,'Base de datos '!E359,IF($A$3='Base de datos '!$L$6,'Base de datos '!F359,IF($A$3='Base de datos '!$L$7,'Base de datos '!G359,IF($A$3='Base de datos '!$L$8,'Base de datos '!H359,IF($A$3='Base de datos '!$L$9,'Base de datos '!I359)))))</f>
        <v>3026</v>
      </c>
      <c r="B361" s="44" t="str">
        <f t="shared" si="18"/>
        <v>BAJO</v>
      </c>
      <c r="C361" s="75" t="s">
        <v>108</v>
      </c>
      <c r="D361" s="11"/>
    </row>
    <row r="362" spans="1:4" ht="15.75" customHeight="1" x14ac:dyDescent="0.5">
      <c r="A362" s="43">
        <f>IF($A$3='Base de datos '!$L$5,'Base de datos '!E360,IF($A$3='Base de datos '!$L$6,'Base de datos '!F360,IF($A$3='Base de datos '!$L$7,'Base de datos '!G360,IF($A$3='Base de datos '!$L$8,'Base de datos '!H360,IF($A$3='Base de datos '!$L$9,'Base de datos '!I360)))))</f>
        <v>9734</v>
      </c>
      <c r="B362" s="44" t="str">
        <f t="shared" si="18"/>
        <v>MEDIO</v>
      </c>
      <c r="C362" s="75" t="s">
        <v>84</v>
      </c>
      <c r="D362" s="11"/>
    </row>
    <row r="363" spans="1:4" ht="15.75" customHeight="1" x14ac:dyDescent="0.5">
      <c r="A363" s="43">
        <f>IF($A$3='Base de datos '!$L$5,'Base de datos '!E361,IF($A$3='Base de datos '!$L$6,'Base de datos '!F361,IF($A$3='Base de datos '!$L$7,'Base de datos '!G361,IF($A$3='Base de datos '!$L$8,'Base de datos '!H361,IF($A$3='Base de datos '!$L$9,'Base de datos '!I361)))))</f>
        <v>9451</v>
      </c>
      <c r="B363" s="44" t="str">
        <f t="shared" si="18"/>
        <v>MEDIO</v>
      </c>
      <c r="C363" s="75" t="s">
        <v>84</v>
      </c>
      <c r="D363" s="11"/>
    </row>
    <row r="364" spans="1:4" ht="15.75" customHeight="1" x14ac:dyDescent="0.5">
      <c r="A364" s="43">
        <f>IF($A$3='Base de datos '!$L$5,'Base de datos '!E362,IF($A$3='Base de datos '!$L$6,'Base de datos '!F362,IF($A$3='Base de datos '!$L$7,'Base de datos '!G362,IF($A$3='Base de datos '!$L$8,'Base de datos '!H362,IF($A$3='Base de datos '!$L$9,'Base de datos '!I362)))))</f>
        <v>8987</v>
      </c>
      <c r="B364" s="44" t="str">
        <f t="shared" si="18"/>
        <v>MEDIO</v>
      </c>
      <c r="C364" s="75" t="s">
        <v>84</v>
      </c>
      <c r="D364" s="11"/>
    </row>
    <row r="365" spans="1:4" ht="15.75" customHeight="1" x14ac:dyDescent="0.5">
      <c r="A365" s="43">
        <f>IF($A$3='Base de datos '!$L$5,'Base de datos '!E363,IF($A$3='Base de datos '!$L$6,'Base de datos '!F363,IF($A$3='Base de datos '!$L$7,'Base de datos '!G363,IF($A$3='Base de datos '!$L$8,'Base de datos '!H363,IF($A$3='Base de datos '!$L$9,'Base de datos '!I363)))))</f>
        <v>9404</v>
      </c>
      <c r="B365" s="44" t="str">
        <f t="shared" si="18"/>
        <v>MEDIO</v>
      </c>
      <c r="C365" s="75" t="s">
        <v>84</v>
      </c>
      <c r="D365" s="11"/>
    </row>
    <row r="366" spans="1:4" ht="15.75" customHeight="1" x14ac:dyDescent="0.5">
      <c r="A366" s="43">
        <f>IF($A$3='Base de datos '!$L$5,'Base de datos '!E364,IF($A$3='Base de datos '!$L$6,'Base de datos '!F364,IF($A$3='Base de datos '!$L$7,'Base de datos '!G364,IF($A$3='Base de datos '!$L$8,'Base de datos '!H364,IF($A$3='Base de datos '!$L$9,'Base de datos '!I364)))))</f>
        <v>8965</v>
      </c>
      <c r="B366" s="44" t="str">
        <f t="shared" si="18"/>
        <v>MEDIO</v>
      </c>
      <c r="C366" s="75" t="s">
        <v>84</v>
      </c>
      <c r="D366" s="11"/>
    </row>
    <row r="367" spans="1:4" ht="15.75" customHeight="1" x14ac:dyDescent="0.5">
      <c r="A367" s="43">
        <f>IF($A$3='Base de datos '!$L$5,'Base de datos '!E365,IF($A$3='Base de datos '!$L$6,'Base de datos '!F365,IF($A$3='Base de datos '!$L$7,'Base de datos '!G365,IF($A$3='Base de datos '!$L$8,'Base de datos '!H365,IF($A$3='Base de datos '!$L$9,'Base de datos '!I365)))))</f>
        <v>10302</v>
      </c>
      <c r="B367" s="44" t="str">
        <f t="shared" si="18"/>
        <v>ALTO</v>
      </c>
      <c r="C367" s="75" t="s">
        <v>84</v>
      </c>
      <c r="D367" s="11"/>
    </row>
    <row r="368" spans="1:4" ht="15.75" customHeight="1" x14ac:dyDescent="0.5">
      <c r="A368" s="43">
        <f>IF($A$3='Base de datos '!$L$5,'Base de datos '!E366,IF($A$3='Base de datos '!$L$6,'Base de datos '!F366,IF($A$3='Base de datos '!$L$7,'Base de datos '!G366,IF($A$3='Base de datos '!$L$8,'Base de datos '!H366,IF($A$3='Base de datos '!$L$9,'Base de datos '!I366)))))</f>
        <v>10374</v>
      </c>
      <c r="B368" s="44" t="str">
        <f t="shared" si="18"/>
        <v>ALTO</v>
      </c>
      <c r="C368" s="75" t="s">
        <v>84</v>
      </c>
      <c r="D368" s="11"/>
    </row>
    <row r="369" spans="1:4" ht="15.75" customHeight="1" x14ac:dyDescent="0.5">
      <c r="A369" s="43">
        <f>IF($A$3='Base de datos '!$L$5,'Base de datos '!E367,IF($A$3='Base de datos '!$L$6,'Base de datos '!F367,IF($A$3='Base de datos '!$L$7,'Base de datos '!G367,IF($A$3='Base de datos '!$L$8,'Base de datos '!H367,IF($A$3='Base de datos '!$L$9,'Base de datos '!I367)))))</f>
        <v>9027</v>
      </c>
      <c r="B369" s="44" t="str">
        <f t="shared" si="18"/>
        <v>MEDIO</v>
      </c>
      <c r="C369" s="75" t="s">
        <v>91</v>
      </c>
      <c r="D369" s="11"/>
    </row>
    <row r="370" spans="1:4" ht="15.75" customHeight="1" x14ac:dyDescent="0.5">
      <c r="A370" s="43">
        <f>IF($A$3='Base de datos '!$L$5,'Base de datos '!E368,IF($A$3='Base de datos '!$L$6,'Base de datos '!F368,IF($A$3='Base de datos '!$L$7,'Base de datos '!G368,IF($A$3='Base de datos '!$L$8,'Base de datos '!H368,IF($A$3='Base de datos '!$L$9,'Base de datos '!I368)))))</f>
        <v>3975</v>
      </c>
      <c r="B370" s="44" t="str">
        <f t="shared" si="18"/>
        <v>BAJO</v>
      </c>
      <c r="C370" s="75" t="s">
        <v>84</v>
      </c>
      <c r="D370" s="11"/>
    </row>
    <row r="371" spans="1:4" ht="15.75" customHeight="1" x14ac:dyDescent="0.5">
      <c r="A371" s="43">
        <f>IF($A$3='Base de datos '!$L$5,'Base de datos '!E369,IF($A$3='Base de datos '!$L$6,'Base de datos '!F369,IF($A$3='Base de datos '!$L$7,'Base de datos '!G369,IF($A$3='Base de datos '!$L$8,'Base de datos '!H369,IF($A$3='Base de datos '!$L$9,'Base de datos '!I369)))))</f>
        <v>6234</v>
      </c>
      <c r="B371" s="44" t="str">
        <f t="shared" si="18"/>
        <v>MEDIO</v>
      </c>
      <c r="C371" s="75" t="s">
        <v>84</v>
      </c>
      <c r="D371" s="11"/>
    </row>
    <row r="372" spans="1:4" ht="15.75" customHeight="1" x14ac:dyDescent="0.5">
      <c r="A372" s="43">
        <f>IF($A$3='Base de datos '!$L$5,'Base de datos '!E370,IF($A$3='Base de datos '!$L$6,'Base de datos '!F370,IF($A$3='Base de datos '!$L$7,'Base de datos '!G370,IF($A$3='Base de datos '!$L$8,'Base de datos '!H370,IF($A$3='Base de datos '!$L$9,'Base de datos '!I370)))))</f>
        <v>7476</v>
      </c>
      <c r="B372" s="44" t="str">
        <f t="shared" si="18"/>
        <v>MEDIO</v>
      </c>
      <c r="C372" s="75" t="s">
        <v>108</v>
      </c>
      <c r="D372" s="11"/>
    </row>
    <row r="373" spans="1:4" ht="15.75" customHeight="1" x14ac:dyDescent="0.5">
      <c r="A373" s="43">
        <f>IF($A$3='Base de datos '!$L$5,'Base de datos '!E371,IF($A$3='Base de datos '!$L$6,'Base de datos '!F371,IF($A$3='Base de datos '!$L$7,'Base de datos '!G371,IF($A$3='Base de datos '!$L$8,'Base de datos '!H371,IF($A$3='Base de datos '!$L$9,'Base de datos '!I371)))))</f>
        <v>9778</v>
      </c>
      <c r="B373" s="44" t="str">
        <f t="shared" si="18"/>
        <v>MEDIO</v>
      </c>
      <c r="C373" s="75" t="s">
        <v>108</v>
      </c>
      <c r="D373" s="11"/>
    </row>
    <row r="374" spans="1:4" ht="15.75" customHeight="1" x14ac:dyDescent="0.5">
      <c r="A374" s="43">
        <f>IF($A$3='Base de datos '!$L$5,'Base de datos '!E372,IF($A$3='Base de datos '!$L$6,'Base de datos '!F372,IF($A$3='Base de datos '!$L$7,'Base de datos '!G372,IF($A$3='Base de datos '!$L$8,'Base de datos '!H372,IF($A$3='Base de datos '!$L$9,'Base de datos '!I372)))))</f>
        <v>927</v>
      </c>
      <c r="B374" s="44" t="str">
        <f t="shared" si="18"/>
        <v>BAJO</v>
      </c>
      <c r="C374" s="75" t="s">
        <v>129</v>
      </c>
      <c r="D374" s="11"/>
    </row>
    <row r="375" spans="1:4" ht="15.75" customHeight="1" x14ac:dyDescent="0.5">
      <c r="A375" s="43">
        <f>IF($A$3='Base de datos '!$L$5,'Base de datos '!E373,IF($A$3='Base de datos '!$L$6,'Base de datos '!F373,IF($A$3='Base de datos '!$L$7,'Base de datos '!G373,IF($A$3='Base de datos '!$L$8,'Base de datos '!H373,IF($A$3='Base de datos '!$L$9,'Base de datos '!I373)))))</f>
        <v>8827</v>
      </c>
      <c r="B375" s="44" t="str">
        <f t="shared" si="18"/>
        <v>MEDIO</v>
      </c>
      <c r="C375" s="75" t="s">
        <v>105</v>
      </c>
      <c r="D375" s="11"/>
    </row>
    <row r="376" spans="1:4" ht="15.75" customHeight="1" x14ac:dyDescent="0.5">
      <c r="A376" s="43">
        <f>IF($A$3='Base de datos '!$L$5,'Base de datos '!E374,IF($A$3='Base de datos '!$L$6,'Base de datos '!F374,IF($A$3='Base de datos '!$L$7,'Base de datos '!G374,IF($A$3='Base de datos '!$L$8,'Base de datos '!H374,IF($A$3='Base de datos '!$L$9,'Base de datos '!I374)))))</f>
        <v>12957</v>
      </c>
      <c r="B376" s="44" t="str">
        <f t="shared" si="18"/>
        <v>ALTO</v>
      </c>
      <c r="C376" s="75" t="s">
        <v>105</v>
      </c>
      <c r="D376" s="11"/>
    </row>
    <row r="377" spans="1:4" ht="15.75" customHeight="1" x14ac:dyDescent="0.5">
      <c r="A377" s="43">
        <f>IF($A$3='Base de datos '!$L$5,'Base de datos '!E375,IF($A$3='Base de datos '!$L$6,'Base de datos '!F375,IF($A$3='Base de datos '!$L$7,'Base de datos '!G375,IF($A$3='Base de datos '!$L$8,'Base de datos '!H375,IF($A$3='Base de datos '!$L$9,'Base de datos '!I375)))))</f>
        <v>6576</v>
      </c>
      <c r="B377" s="44" t="str">
        <f t="shared" si="18"/>
        <v>MEDIO</v>
      </c>
      <c r="C377" s="75" t="s">
        <v>84</v>
      </c>
      <c r="D377" s="11"/>
    </row>
    <row r="378" spans="1:4" ht="15.75" customHeight="1" x14ac:dyDescent="0.5">
      <c r="A378" s="43">
        <f>IF($A$3='Base de datos '!$L$5,'Base de datos '!E376,IF($A$3='Base de datos '!$L$6,'Base de datos '!F376,IF($A$3='Base de datos '!$L$7,'Base de datos '!G376,IF($A$3='Base de datos '!$L$8,'Base de datos '!H376,IF($A$3='Base de datos '!$L$9,'Base de datos '!I376)))))</f>
        <v>8196</v>
      </c>
      <c r="B378" s="44" t="str">
        <f t="shared" si="18"/>
        <v>MEDIO</v>
      </c>
      <c r="C378" s="75" t="s">
        <v>84</v>
      </c>
      <c r="D378" s="11"/>
    </row>
    <row r="379" spans="1:4" ht="15.75" customHeight="1" x14ac:dyDescent="0.5">
      <c r="A379" s="43">
        <f>IF($A$3='Base de datos '!$L$5,'Base de datos '!E377,IF($A$3='Base de datos '!$L$6,'Base de datos '!F377,IF($A$3='Base de datos '!$L$7,'Base de datos '!G377,IF($A$3='Base de datos '!$L$8,'Base de datos '!H377,IF($A$3='Base de datos '!$L$9,'Base de datos '!I377)))))</f>
        <v>9221</v>
      </c>
      <c r="B379" s="44" t="str">
        <f t="shared" si="18"/>
        <v>MEDIO</v>
      </c>
      <c r="C379" s="75" t="s">
        <v>84</v>
      </c>
      <c r="D379" s="11"/>
    </row>
    <row r="380" spans="1:4" ht="15.75" customHeight="1" x14ac:dyDescent="0.5">
      <c r="A380" s="43">
        <f>IF($A$3='Base de datos '!$L$5,'Base de datos '!E378,IF($A$3='Base de datos '!$L$6,'Base de datos '!F378,IF($A$3='Base de datos '!$L$7,'Base de datos '!G378,IF($A$3='Base de datos '!$L$8,'Base de datos '!H378,IF($A$3='Base de datos '!$L$9,'Base de datos '!I378)))))</f>
        <v>12552</v>
      </c>
      <c r="B380" s="44" t="str">
        <f t="shared" si="18"/>
        <v>ALTO</v>
      </c>
      <c r="C380" s="75" t="s">
        <v>84</v>
      </c>
      <c r="D380" s="11"/>
    </row>
    <row r="381" spans="1:4" ht="15.75" customHeight="1" x14ac:dyDescent="0.5">
      <c r="A381" s="43">
        <f>IF($A$3='Base de datos '!$L$5,'Base de datos '!E379,IF($A$3='Base de datos '!$L$6,'Base de datos '!F379,IF($A$3='Base de datos '!$L$7,'Base de datos '!G379,IF($A$3='Base de datos '!$L$8,'Base de datos '!H379,IF($A$3='Base de datos '!$L$9,'Base de datos '!I379)))))</f>
        <v>942</v>
      </c>
      <c r="B381" s="44" t="str">
        <f t="shared" si="18"/>
        <v>BAJO</v>
      </c>
      <c r="C381" s="75" t="s">
        <v>84</v>
      </c>
      <c r="D381" s="11"/>
    </row>
    <row r="382" spans="1:4" ht="15.75" customHeight="1" x14ac:dyDescent="0.5">
      <c r="A382" s="43">
        <f>IF($A$3='Base de datos '!$L$5,'Base de datos '!E380,IF($A$3='Base de datos '!$L$6,'Base de datos '!F380,IF($A$3='Base de datos '!$L$7,'Base de datos '!G380,IF($A$3='Base de datos '!$L$8,'Base de datos '!H380,IF($A$3='Base de datos '!$L$9,'Base de datos '!I380)))))</f>
        <v>10273</v>
      </c>
      <c r="B382" s="44" t="str">
        <f t="shared" si="18"/>
        <v>ALTO</v>
      </c>
      <c r="C382" s="75" t="s">
        <v>84</v>
      </c>
      <c r="D382" s="11"/>
    </row>
    <row r="383" spans="1:4" ht="15.75" customHeight="1" x14ac:dyDescent="0.5">
      <c r="A383" s="43">
        <f>IF($A$3='Base de datos '!$L$5,'Base de datos '!E381,IF($A$3='Base de datos '!$L$6,'Base de datos '!F381,IF($A$3='Base de datos '!$L$7,'Base de datos '!G381,IF($A$3='Base de datos '!$L$8,'Base de datos '!H381,IF($A$3='Base de datos '!$L$9,'Base de datos '!I381)))))</f>
        <v>91</v>
      </c>
      <c r="B383" s="44" t="str">
        <f t="shared" si="18"/>
        <v>BAJO</v>
      </c>
      <c r="C383" s="75" t="s">
        <v>91</v>
      </c>
      <c r="D383" s="11"/>
    </row>
    <row r="384" spans="1:4" ht="15.75" customHeight="1" x14ac:dyDescent="0.5">
      <c r="A384" s="43">
        <f>IF($A$3='Base de datos '!$L$5,'Base de datos '!E382,IF($A$3='Base de datos '!$L$6,'Base de datos '!F382,IF($A$3='Base de datos '!$L$7,'Base de datos '!G382,IF($A$3='Base de datos '!$L$8,'Base de datos '!H382,IF($A$3='Base de datos '!$L$9,'Base de datos '!I382)))))</f>
        <v>9583</v>
      </c>
      <c r="B384" s="44" t="str">
        <f t="shared" si="18"/>
        <v>MEDIO</v>
      </c>
      <c r="C384" s="75" t="s">
        <v>91</v>
      </c>
      <c r="D384" s="11"/>
    </row>
    <row r="385" spans="1:4" ht="15.75" customHeight="1" x14ac:dyDescent="0.5">
      <c r="A385" s="43">
        <f>IF($A$3='Base de datos '!$L$5,'Base de datos '!E383,IF($A$3='Base de datos '!$L$6,'Base de datos '!F383,IF($A$3='Base de datos '!$L$7,'Base de datos '!G383,IF($A$3='Base de datos '!$L$8,'Base de datos '!H383,IF($A$3='Base de datos '!$L$9,'Base de datos '!I383)))))</f>
        <v>10344</v>
      </c>
      <c r="B385" s="44" t="str">
        <f t="shared" si="18"/>
        <v>ALTO</v>
      </c>
      <c r="C385" s="75" t="s">
        <v>91</v>
      </c>
      <c r="D385" s="11"/>
    </row>
    <row r="386" spans="1:4" ht="15.75" customHeight="1" x14ac:dyDescent="0.5">
      <c r="A386" s="43">
        <f>IF($A$3='Base de datos '!$L$5,'Base de datos '!E384,IF($A$3='Base de datos '!$L$6,'Base de datos '!F384,IF($A$3='Base de datos '!$L$7,'Base de datos '!G384,IF($A$3='Base de datos '!$L$8,'Base de datos '!H384,IF($A$3='Base de datos '!$L$9,'Base de datos '!I384)))))</f>
        <v>8977</v>
      </c>
      <c r="B386" s="44" t="str">
        <f t="shared" si="18"/>
        <v>MEDIO</v>
      </c>
      <c r="C386" s="75" t="s">
        <v>84</v>
      </c>
      <c r="D386" s="11"/>
    </row>
    <row r="387" spans="1:4" ht="15.75" customHeight="1" x14ac:dyDescent="0.5">
      <c r="A387" s="43">
        <f>IF($A$3='Base de datos '!$L$5,'Base de datos '!E385,IF($A$3='Base de datos '!$L$6,'Base de datos '!F385,IF($A$3='Base de datos '!$L$7,'Base de datos '!G385,IF($A$3='Base de datos '!$L$8,'Base de datos '!H385,IF($A$3='Base de datos '!$L$9,'Base de datos '!I385)))))</f>
        <v>893</v>
      </c>
      <c r="B387" s="44" t="str">
        <f t="shared" si="18"/>
        <v>BAJO</v>
      </c>
      <c r="C387" s="75" t="s">
        <v>84</v>
      </c>
      <c r="D387" s="11"/>
    </row>
    <row r="388" spans="1:4" ht="15.75" customHeight="1" x14ac:dyDescent="0.5">
      <c r="A388" s="43">
        <f>IF($A$3='Base de datos '!$L$5,'Base de datos '!E386,IF($A$3='Base de datos '!$L$6,'Base de datos '!F386,IF($A$3='Base de datos '!$L$7,'Base de datos '!G386,IF($A$3='Base de datos '!$L$8,'Base de datos '!H386,IF($A$3='Base de datos '!$L$9,'Base de datos '!I386)))))</f>
        <v>7921</v>
      </c>
      <c r="B388" s="44" t="str">
        <f t="shared" ref="B388:B451" si="19">IF(A388&lt;=$I$5,"BAJO",IF(A388&lt;=$I$6,"MEDIO","ALTO"))</f>
        <v>MEDIO</v>
      </c>
      <c r="C388" s="75" t="s">
        <v>84</v>
      </c>
      <c r="D388" s="11"/>
    </row>
    <row r="389" spans="1:4" ht="15.75" customHeight="1" x14ac:dyDescent="0.5">
      <c r="A389" s="43">
        <f>IF($A$3='Base de datos '!$L$5,'Base de datos '!E387,IF($A$3='Base de datos '!$L$6,'Base de datos '!F387,IF($A$3='Base de datos '!$L$7,'Base de datos '!G387,IF($A$3='Base de datos '!$L$8,'Base de datos '!H387,IF($A$3='Base de datos '!$L$9,'Base de datos '!I387)))))</f>
        <v>9906</v>
      </c>
      <c r="B389" s="44" t="str">
        <f t="shared" si="19"/>
        <v>MEDIO</v>
      </c>
      <c r="C389" s="75" t="s">
        <v>84</v>
      </c>
      <c r="D389" s="11"/>
    </row>
    <row r="390" spans="1:4" ht="15.75" customHeight="1" x14ac:dyDescent="0.5">
      <c r="A390" s="43">
        <f>IF($A$3='Base de datos '!$L$5,'Base de datos '!E388,IF($A$3='Base de datos '!$L$6,'Base de datos '!F388,IF($A$3='Base de datos '!$L$7,'Base de datos '!G388,IF($A$3='Base de datos '!$L$8,'Base de datos '!H388,IF($A$3='Base de datos '!$L$9,'Base de datos '!I388)))))</f>
        <v>8252</v>
      </c>
      <c r="B390" s="44" t="str">
        <f t="shared" si="19"/>
        <v>MEDIO</v>
      </c>
      <c r="C390" s="75" t="s">
        <v>84</v>
      </c>
      <c r="D390" s="11"/>
    </row>
    <row r="391" spans="1:4" ht="15.75" customHeight="1" x14ac:dyDescent="0.5">
      <c r="A391" s="43">
        <f>IF($A$3='Base de datos '!$L$5,'Base de datos '!E389,IF($A$3='Base de datos '!$L$6,'Base de datos '!F389,IF($A$3='Base de datos '!$L$7,'Base de datos '!G389,IF($A$3='Base de datos '!$L$8,'Base de datos '!H389,IF($A$3='Base de datos '!$L$9,'Base de datos '!I389)))))</f>
        <v>10188</v>
      </c>
      <c r="B391" s="44" t="str">
        <f t="shared" si="19"/>
        <v>MEDIO</v>
      </c>
      <c r="C391" s="75" t="s">
        <v>84</v>
      </c>
      <c r="D391" s="11"/>
    </row>
    <row r="392" spans="1:4" ht="15.75" customHeight="1" x14ac:dyDescent="0.5">
      <c r="A392" s="43">
        <f>IF($A$3='Base de datos '!$L$5,'Base de datos '!E390,IF($A$3='Base de datos '!$L$6,'Base de datos '!F390,IF($A$3='Base de datos '!$L$7,'Base de datos '!G390,IF($A$3='Base de datos '!$L$8,'Base de datos '!H390,IF($A$3='Base de datos '!$L$9,'Base de datos '!I390)))))</f>
        <v>9293</v>
      </c>
      <c r="B392" s="44" t="str">
        <f t="shared" si="19"/>
        <v>MEDIO</v>
      </c>
      <c r="C392" s="75" t="s">
        <v>105</v>
      </c>
      <c r="D392" s="11"/>
    </row>
    <row r="393" spans="1:4" ht="15.75" customHeight="1" x14ac:dyDescent="0.5">
      <c r="A393" s="43">
        <f>IF($A$3='Base de datos '!$L$5,'Base de datos '!E391,IF($A$3='Base de datos '!$L$6,'Base de datos '!F391,IF($A$3='Base de datos '!$L$7,'Base de datos '!G391,IF($A$3='Base de datos '!$L$8,'Base de datos '!H391,IF($A$3='Base de datos '!$L$9,'Base de datos '!I391)))))</f>
        <v>10204</v>
      </c>
      <c r="B393" s="44" t="str">
        <f t="shared" si="19"/>
        <v>MEDIO</v>
      </c>
      <c r="C393" s="75" t="s">
        <v>108</v>
      </c>
      <c r="D393" s="11"/>
    </row>
    <row r="394" spans="1:4" ht="15.75" customHeight="1" x14ac:dyDescent="0.5">
      <c r="A394" s="43">
        <f>IF($A$3='Base de datos '!$L$5,'Base de datos '!E392,IF($A$3='Base de datos '!$L$6,'Base de datos '!F392,IF($A$3='Base de datos '!$L$7,'Base de datos '!G392,IF($A$3='Base de datos '!$L$8,'Base de datos '!H392,IF($A$3='Base de datos '!$L$9,'Base de datos '!I392)))))</f>
        <v>5967</v>
      </c>
      <c r="B394" s="44" t="str">
        <f t="shared" si="19"/>
        <v>MEDIO</v>
      </c>
      <c r="C394" s="75" t="s">
        <v>108</v>
      </c>
      <c r="D394" s="11"/>
    </row>
    <row r="395" spans="1:4" ht="15.75" customHeight="1" x14ac:dyDescent="0.5">
      <c r="A395" s="43">
        <f>IF($A$3='Base de datos '!$L$5,'Base de datos '!E393,IF($A$3='Base de datos '!$L$6,'Base de datos '!F393,IF($A$3='Base de datos '!$L$7,'Base de datos '!G393,IF($A$3='Base de datos '!$L$8,'Base de datos '!H393,IF($A$3='Base de datos '!$L$9,'Base de datos '!I393)))))</f>
        <v>1017</v>
      </c>
      <c r="B395" s="44" t="str">
        <f t="shared" si="19"/>
        <v>BAJO</v>
      </c>
      <c r="C395" s="75" t="s">
        <v>91</v>
      </c>
      <c r="D395" s="11"/>
    </row>
    <row r="396" spans="1:4" ht="15.75" customHeight="1" x14ac:dyDescent="0.5">
      <c r="A396" s="43">
        <f>IF($A$3='Base de datos '!$L$5,'Base de datos '!E394,IF($A$3='Base de datos '!$L$6,'Base de datos '!F394,IF($A$3='Base de datos '!$L$7,'Base de datos '!G394,IF($A$3='Base de datos '!$L$8,'Base de datos '!H394,IF($A$3='Base de datos '!$L$9,'Base de datos '!I394)))))</f>
        <v>9658</v>
      </c>
      <c r="B396" s="44" t="str">
        <f t="shared" si="19"/>
        <v>MEDIO</v>
      </c>
      <c r="C396" s="75" t="s">
        <v>91</v>
      </c>
      <c r="D396" s="11"/>
    </row>
    <row r="397" spans="1:4" ht="15.75" customHeight="1" x14ac:dyDescent="0.5">
      <c r="A397" s="43">
        <f>IF($A$3='Base de datos '!$L$5,'Base de datos '!E395,IF($A$3='Base de datos '!$L$6,'Base de datos '!F395,IF($A$3='Base de datos '!$L$7,'Base de datos '!G395,IF($A$3='Base de datos '!$L$8,'Base de datos '!H395,IF($A$3='Base de datos '!$L$9,'Base de datos '!I395)))))</f>
        <v>10127</v>
      </c>
      <c r="B397" s="44" t="str">
        <f t="shared" si="19"/>
        <v>MEDIO</v>
      </c>
      <c r="C397" s="75" t="s">
        <v>84</v>
      </c>
      <c r="D397" s="11"/>
    </row>
    <row r="398" spans="1:4" ht="15.75" customHeight="1" x14ac:dyDescent="0.5">
      <c r="A398" s="43">
        <f>IF($A$3='Base de datos '!$L$5,'Base de datos '!E396,IF($A$3='Base de datos '!$L$6,'Base de datos '!F396,IF($A$3='Base de datos '!$L$7,'Base de datos '!G396,IF($A$3='Base de datos '!$L$8,'Base de datos '!H396,IF($A$3='Base de datos '!$L$9,'Base de datos '!I396)))))</f>
        <v>15386</v>
      </c>
      <c r="B398" s="44" t="str">
        <f t="shared" si="19"/>
        <v>ALTO</v>
      </c>
      <c r="C398" s="75" t="s">
        <v>84</v>
      </c>
      <c r="D398" s="11"/>
    </row>
    <row r="399" spans="1:4" ht="15.75" customHeight="1" x14ac:dyDescent="0.5">
      <c r="A399" s="43">
        <f>IF($A$3='Base de datos '!$L$5,'Base de datos '!E397,IF($A$3='Base de datos '!$L$6,'Base de datos '!F397,IF($A$3='Base de datos '!$L$7,'Base de datos '!G397,IF($A$3='Base de datos '!$L$8,'Base de datos '!H397,IF($A$3='Base de datos '!$L$9,'Base de datos '!I397)))))</f>
        <v>8948</v>
      </c>
      <c r="B399" s="44" t="str">
        <f t="shared" si="19"/>
        <v>MEDIO</v>
      </c>
      <c r="C399" s="75" t="s">
        <v>84</v>
      </c>
      <c r="D399" s="11"/>
    </row>
    <row r="400" spans="1:4" ht="15.75" customHeight="1" x14ac:dyDescent="0.5">
      <c r="A400" s="43">
        <f>IF($A$3='Base de datos '!$L$5,'Base de datos '!E398,IF($A$3='Base de datos '!$L$6,'Base de datos '!F398,IF($A$3='Base de datos '!$L$7,'Base de datos '!G398,IF($A$3='Base de datos '!$L$8,'Base de datos '!H398,IF($A$3='Base de datos '!$L$9,'Base de datos '!I398)))))</f>
        <v>6881</v>
      </c>
      <c r="B400" s="44" t="str">
        <f t="shared" si="19"/>
        <v>MEDIO</v>
      </c>
      <c r="C400" s="75" t="s">
        <v>84</v>
      </c>
      <c r="D400" s="11"/>
    </row>
    <row r="401" spans="1:4" ht="15.75" customHeight="1" x14ac:dyDescent="0.5">
      <c r="A401" s="43">
        <f>IF($A$3='Base de datos '!$L$5,'Base de datos '!E399,IF($A$3='Base de datos '!$L$6,'Base de datos '!F399,IF($A$3='Base de datos '!$L$7,'Base de datos '!G399,IF($A$3='Base de datos '!$L$8,'Base de datos '!H399,IF($A$3='Base de datos '!$L$9,'Base de datos '!I399)))))</f>
        <v>869</v>
      </c>
      <c r="B401" s="44" t="str">
        <f t="shared" si="19"/>
        <v>BAJO</v>
      </c>
      <c r="C401" s="75" t="s">
        <v>84</v>
      </c>
      <c r="D401" s="11"/>
    </row>
    <row r="402" spans="1:4" ht="15.75" customHeight="1" x14ac:dyDescent="0.5">
      <c r="A402" s="43">
        <f>IF($A$3='Base de datos '!$L$5,'Base de datos '!E400,IF($A$3='Base de datos '!$L$6,'Base de datos '!F400,IF($A$3='Base de datos '!$L$7,'Base de datos '!G400,IF($A$3='Base de datos '!$L$8,'Base de datos '!H400,IF($A$3='Base de datos '!$L$9,'Base de datos '!I400)))))</f>
        <v>10011</v>
      </c>
      <c r="B402" s="44" t="str">
        <f t="shared" si="19"/>
        <v>MEDIO</v>
      </c>
      <c r="C402" s="75" t="s">
        <v>91</v>
      </c>
      <c r="D402" s="11"/>
    </row>
    <row r="403" spans="1:4" ht="15.75" customHeight="1" x14ac:dyDescent="0.5">
      <c r="A403" s="43">
        <f>IF($A$3='Base de datos '!$L$5,'Base de datos '!E401,IF($A$3='Base de datos '!$L$6,'Base de datos '!F401,IF($A$3='Base de datos '!$L$7,'Base de datos '!G401,IF($A$3='Base de datos '!$L$8,'Base de datos '!H401,IF($A$3='Base de datos '!$L$9,'Base de datos '!I401)))))</f>
        <v>8923</v>
      </c>
      <c r="B403" s="44" t="str">
        <f t="shared" si="19"/>
        <v>MEDIO</v>
      </c>
      <c r="C403" s="75" t="s">
        <v>91</v>
      </c>
      <c r="D403" s="11"/>
    </row>
    <row r="404" spans="1:4" ht="15.75" customHeight="1" x14ac:dyDescent="0.35">
      <c r="A404" s="1"/>
      <c r="B404" s="1"/>
      <c r="C404" s="1"/>
      <c r="D404" s="1"/>
    </row>
    <row r="405" spans="1:4" ht="15.75" customHeight="1" x14ac:dyDescent="0.35">
      <c r="A405" s="1"/>
      <c r="B405" s="1"/>
      <c r="C405" s="1"/>
      <c r="D405" s="1"/>
    </row>
    <row r="406" spans="1:4" ht="15.75" customHeight="1" x14ac:dyDescent="0.35">
      <c r="A406" s="1"/>
      <c r="B406" s="1"/>
      <c r="C406" s="1"/>
      <c r="D406" s="1"/>
    </row>
    <row r="407" spans="1:4" ht="15.75" customHeight="1" x14ac:dyDescent="0.35">
      <c r="A407" s="1"/>
      <c r="B407" s="1"/>
      <c r="C407" s="1"/>
      <c r="D407" s="1"/>
    </row>
    <row r="408" spans="1:4" ht="15.75" customHeight="1" x14ac:dyDescent="0.35">
      <c r="A408" s="1"/>
      <c r="B408" s="1"/>
      <c r="C408" s="1"/>
      <c r="D408" s="1"/>
    </row>
    <row r="409" spans="1:4" ht="15.75" customHeight="1" x14ac:dyDescent="0.35">
      <c r="A409" s="1"/>
      <c r="B409" s="1"/>
      <c r="C409" s="1"/>
      <c r="D409" s="1"/>
    </row>
    <row r="410" spans="1:4" ht="15.75" customHeight="1" x14ac:dyDescent="0.35">
      <c r="A410" s="1"/>
      <c r="B410" s="1"/>
      <c r="C410" s="1"/>
      <c r="D410" s="1"/>
    </row>
    <row r="411" spans="1:4" ht="15.75" customHeight="1" x14ac:dyDescent="0.35">
      <c r="A411" s="1"/>
      <c r="B411" s="1"/>
      <c r="C411" s="1"/>
      <c r="D411" s="1"/>
    </row>
    <row r="412" spans="1:4" ht="15.75" customHeight="1" x14ac:dyDescent="0.35">
      <c r="A412" s="1"/>
      <c r="B412" s="1"/>
      <c r="C412" s="1"/>
      <c r="D412" s="1"/>
    </row>
    <row r="413" spans="1:4" ht="15.75" customHeight="1" x14ac:dyDescent="0.35">
      <c r="A413" s="1"/>
      <c r="B413" s="1"/>
      <c r="C413" s="1"/>
      <c r="D413" s="1"/>
    </row>
    <row r="414" spans="1:4" ht="15.75" customHeight="1" x14ac:dyDescent="0.35">
      <c r="A414" s="1"/>
      <c r="B414" s="1"/>
      <c r="C414" s="1"/>
      <c r="D414" s="1"/>
    </row>
    <row r="415" spans="1:4" ht="15.75" customHeight="1" x14ac:dyDescent="0.35">
      <c r="A415" s="1"/>
      <c r="B415" s="1"/>
      <c r="C415" s="1"/>
      <c r="D415" s="1"/>
    </row>
    <row r="416" spans="1:4" ht="15.75" customHeight="1" x14ac:dyDescent="0.35">
      <c r="A416" s="1"/>
      <c r="B416" s="1"/>
      <c r="C416" s="1"/>
      <c r="D416" s="1"/>
    </row>
    <row r="417" spans="1:4" ht="15.75" customHeight="1" x14ac:dyDescent="0.35">
      <c r="A417" s="1"/>
      <c r="B417" s="1"/>
      <c r="C417" s="1"/>
      <c r="D417" s="1"/>
    </row>
    <row r="418" spans="1:4" ht="15.75" customHeight="1" x14ac:dyDescent="0.35">
      <c r="A418" s="1"/>
      <c r="B418" s="1"/>
      <c r="C418" s="1"/>
      <c r="D418" s="1"/>
    </row>
    <row r="419" spans="1:4" ht="15.75" customHeight="1" x14ac:dyDescent="0.35">
      <c r="A419" s="1"/>
      <c r="B419" s="1"/>
      <c r="C419" s="1"/>
      <c r="D419" s="1"/>
    </row>
    <row r="420" spans="1:4" ht="15.75" customHeight="1" x14ac:dyDescent="0.35">
      <c r="A420" s="1"/>
      <c r="B420" s="1"/>
      <c r="C420" s="1"/>
      <c r="D420" s="1"/>
    </row>
    <row r="421" spans="1:4" ht="15.75" customHeight="1" x14ac:dyDescent="0.35">
      <c r="A421" s="1"/>
      <c r="B421" s="1"/>
      <c r="C421" s="1"/>
      <c r="D421" s="1"/>
    </row>
    <row r="422" spans="1:4" ht="15.75" customHeight="1" x14ac:dyDescent="0.35">
      <c r="A422" s="1"/>
      <c r="B422" s="1"/>
      <c r="C422" s="1"/>
      <c r="D422" s="1"/>
    </row>
    <row r="423" spans="1:4" ht="15.75" customHeight="1" x14ac:dyDescent="0.35">
      <c r="A423" s="1"/>
      <c r="B423" s="1"/>
      <c r="C423" s="1"/>
      <c r="D423" s="1"/>
    </row>
    <row r="424" spans="1:4" ht="15.75" customHeight="1" x14ac:dyDescent="0.35">
      <c r="A424" s="1"/>
      <c r="B424" s="1"/>
      <c r="C424" s="1"/>
      <c r="D424" s="1"/>
    </row>
    <row r="425" spans="1:4" ht="15.75" customHeight="1" x14ac:dyDescent="0.35">
      <c r="A425" s="1"/>
      <c r="B425" s="1"/>
      <c r="C425" s="1"/>
      <c r="D425" s="1"/>
    </row>
    <row r="426" spans="1:4" ht="15.75" customHeight="1" x14ac:dyDescent="0.35">
      <c r="A426" s="1"/>
      <c r="B426" s="1"/>
      <c r="C426" s="1"/>
      <c r="D426" s="1"/>
    </row>
    <row r="427" spans="1:4" ht="15.75" customHeight="1" x14ac:dyDescent="0.35">
      <c r="A427" s="1"/>
      <c r="B427" s="1"/>
      <c r="C427" s="1"/>
      <c r="D427" s="1"/>
    </row>
    <row r="428" spans="1:4" ht="15.75" customHeight="1" x14ac:dyDescent="0.35">
      <c r="A428" s="1"/>
      <c r="B428" s="1"/>
      <c r="C428" s="1"/>
      <c r="D428" s="1"/>
    </row>
    <row r="429" spans="1:4" ht="15.75" customHeight="1" x14ac:dyDescent="0.35">
      <c r="A429" s="1"/>
      <c r="B429" s="1"/>
      <c r="C429" s="1"/>
      <c r="D429" s="1"/>
    </row>
    <row r="430" spans="1:4" ht="15.75" customHeight="1" x14ac:dyDescent="0.35">
      <c r="A430" s="1"/>
      <c r="B430" s="1"/>
      <c r="C430" s="1"/>
      <c r="D430" s="1"/>
    </row>
    <row r="431" spans="1:4" ht="15.75" customHeight="1" x14ac:dyDescent="0.35">
      <c r="A431" s="1"/>
      <c r="B431" s="1"/>
      <c r="C431" s="1"/>
      <c r="D431" s="1"/>
    </row>
    <row r="432" spans="1:4" ht="15.75" customHeight="1" x14ac:dyDescent="0.35">
      <c r="A432" s="1"/>
      <c r="B432" s="1"/>
      <c r="C432" s="1"/>
      <c r="D432" s="1"/>
    </row>
    <row r="433" spans="1:4" ht="15.75" customHeight="1" x14ac:dyDescent="0.35">
      <c r="A433" s="1"/>
      <c r="B433" s="1"/>
      <c r="C433" s="1"/>
      <c r="D433" s="1"/>
    </row>
    <row r="434" spans="1:4" ht="15.75" customHeight="1" x14ac:dyDescent="0.35">
      <c r="A434" s="1"/>
      <c r="B434" s="1"/>
      <c r="C434" s="1"/>
      <c r="D434" s="1"/>
    </row>
    <row r="435" spans="1:4" ht="15.75" customHeight="1" x14ac:dyDescent="0.35">
      <c r="A435" s="1"/>
      <c r="B435" s="1"/>
      <c r="C435" s="1"/>
      <c r="D435" s="1"/>
    </row>
    <row r="436" spans="1:4" ht="15.75" customHeight="1" x14ac:dyDescent="0.35">
      <c r="A436" s="1"/>
      <c r="B436" s="1"/>
      <c r="C436" s="1"/>
      <c r="D436" s="1"/>
    </row>
    <row r="437" spans="1:4" ht="15.75" customHeight="1" x14ac:dyDescent="0.35">
      <c r="A437" s="1"/>
      <c r="B437" s="1"/>
      <c r="C437" s="1"/>
      <c r="D437" s="1"/>
    </row>
    <row r="438" spans="1:4" ht="15.75" customHeight="1" x14ac:dyDescent="0.35">
      <c r="A438" s="1"/>
      <c r="B438" s="1"/>
      <c r="C438" s="1"/>
      <c r="D438" s="1"/>
    </row>
    <row r="439" spans="1:4" ht="15.75" customHeight="1" x14ac:dyDescent="0.35">
      <c r="A439" s="1"/>
      <c r="B439" s="1"/>
      <c r="C439" s="1"/>
      <c r="D439" s="1"/>
    </row>
    <row r="440" spans="1:4" ht="15.75" customHeight="1" x14ac:dyDescent="0.35">
      <c r="A440" s="1"/>
      <c r="B440" s="1"/>
      <c r="C440" s="1"/>
      <c r="D440" s="1"/>
    </row>
    <row r="441" spans="1:4" ht="15.75" customHeight="1" x14ac:dyDescent="0.35">
      <c r="A441" s="1"/>
      <c r="B441" s="1"/>
      <c r="C441" s="1"/>
      <c r="D441" s="1"/>
    </row>
    <row r="442" spans="1:4" ht="15.75" customHeight="1" x14ac:dyDescent="0.35">
      <c r="A442" s="1"/>
      <c r="B442" s="1"/>
      <c r="C442" s="1"/>
      <c r="D442" s="1"/>
    </row>
    <row r="443" spans="1:4" ht="15.75" customHeight="1" x14ac:dyDescent="0.35">
      <c r="A443" s="1"/>
      <c r="B443" s="1"/>
      <c r="C443" s="1"/>
      <c r="D443" s="1"/>
    </row>
    <row r="444" spans="1:4" ht="15.75" customHeight="1" x14ac:dyDescent="0.35">
      <c r="A444" s="1"/>
      <c r="B444" s="1"/>
      <c r="C444" s="1"/>
      <c r="D444" s="1"/>
    </row>
    <row r="445" spans="1:4" ht="15.75" customHeight="1" x14ac:dyDescent="0.35">
      <c r="A445" s="1"/>
      <c r="B445" s="1"/>
      <c r="C445" s="1"/>
      <c r="D445" s="1"/>
    </row>
    <row r="446" spans="1:4" ht="15.75" customHeight="1" x14ac:dyDescent="0.35">
      <c r="A446" s="1"/>
      <c r="B446" s="1"/>
      <c r="C446" s="1"/>
      <c r="D446" s="1"/>
    </row>
    <row r="447" spans="1:4" ht="15.75" customHeight="1" x14ac:dyDescent="0.35">
      <c r="A447" s="1"/>
      <c r="B447" s="1"/>
      <c r="C447" s="1"/>
      <c r="D447" s="1"/>
    </row>
    <row r="448" spans="1:4" ht="15.75" customHeight="1" x14ac:dyDescent="0.35">
      <c r="A448" s="1"/>
      <c r="B448" s="1"/>
      <c r="C448" s="1"/>
      <c r="D448" s="1"/>
    </row>
    <row r="449" spans="1:4" ht="15.75" customHeight="1" x14ac:dyDescent="0.35">
      <c r="A449" s="1"/>
      <c r="B449" s="1"/>
      <c r="C449" s="1"/>
      <c r="D449" s="1"/>
    </row>
    <row r="450" spans="1:4" ht="15.75" customHeight="1" x14ac:dyDescent="0.35">
      <c r="A450" s="1"/>
      <c r="B450" s="1"/>
      <c r="C450" s="1"/>
      <c r="D450" s="1"/>
    </row>
    <row r="451" spans="1:4" ht="15.75" customHeight="1" x14ac:dyDescent="0.35">
      <c r="A451" s="1"/>
      <c r="B451" s="1"/>
      <c r="C451" s="1"/>
      <c r="D451" s="1"/>
    </row>
    <row r="452" spans="1:4" ht="15.75" customHeight="1" x14ac:dyDescent="0.35">
      <c r="A452" s="1"/>
      <c r="B452" s="1"/>
      <c r="C452" s="1"/>
      <c r="D452" s="1"/>
    </row>
    <row r="453" spans="1:4" ht="15.75" customHeight="1" x14ac:dyDescent="0.35">
      <c r="A453" s="1"/>
      <c r="B453" s="1"/>
      <c r="C453" s="1"/>
      <c r="D453" s="1"/>
    </row>
    <row r="454" spans="1:4" ht="15.75" customHeight="1" x14ac:dyDescent="0.35">
      <c r="A454" s="1"/>
      <c r="B454" s="1"/>
      <c r="C454" s="1"/>
      <c r="D454" s="1"/>
    </row>
    <row r="455" spans="1:4" ht="15.75" customHeight="1" x14ac:dyDescent="0.35">
      <c r="A455" s="1"/>
      <c r="B455" s="1"/>
      <c r="C455" s="1"/>
      <c r="D455" s="1"/>
    </row>
    <row r="456" spans="1:4" ht="15.75" customHeight="1" x14ac:dyDescent="0.35">
      <c r="A456" s="1"/>
      <c r="B456" s="1"/>
      <c r="C456" s="1"/>
      <c r="D456" s="1"/>
    </row>
    <row r="457" spans="1:4" ht="15.75" customHeight="1" x14ac:dyDescent="0.35">
      <c r="A457" s="1"/>
      <c r="B457" s="1"/>
      <c r="C457" s="1"/>
      <c r="D457" s="1"/>
    </row>
    <row r="458" spans="1:4" ht="15.75" customHeight="1" x14ac:dyDescent="0.35">
      <c r="A458" s="1"/>
      <c r="B458" s="1"/>
      <c r="C458" s="1"/>
      <c r="D458" s="1"/>
    </row>
    <row r="459" spans="1:4" ht="15.75" customHeight="1" x14ac:dyDescent="0.35">
      <c r="A459" s="1"/>
      <c r="B459" s="1"/>
      <c r="C459" s="1"/>
      <c r="D459" s="1"/>
    </row>
    <row r="460" spans="1:4" ht="15.75" customHeight="1" x14ac:dyDescent="0.35">
      <c r="A460" s="1"/>
      <c r="B460" s="1"/>
      <c r="C460" s="1"/>
      <c r="D460" s="1"/>
    </row>
    <row r="461" spans="1:4" ht="15.75" customHeight="1" x14ac:dyDescent="0.35">
      <c r="A461" s="1"/>
      <c r="B461" s="1"/>
      <c r="C461" s="1"/>
      <c r="D461" s="1"/>
    </row>
    <row r="462" spans="1:4" ht="15.75" customHeight="1" x14ac:dyDescent="0.35">
      <c r="A462" s="1"/>
      <c r="B462" s="1"/>
      <c r="C462" s="1"/>
      <c r="D462" s="1"/>
    </row>
    <row r="463" spans="1:4" ht="15.75" customHeight="1" x14ac:dyDescent="0.35">
      <c r="A463" s="1"/>
      <c r="B463" s="1"/>
      <c r="C463" s="1"/>
      <c r="D463" s="1"/>
    </row>
    <row r="464" spans="1:4" ht="15.75" customHeight="1" x14ac:dyDescent="0.35">
      <c r="A464" s="1"/>
      <c r="B464" s="1"/>
      <c r="C464" s="1"/>
      <c r="D464" s="1"/>
    </row>
    <row r="465" spans="1:4" ht="15.75" customHeight="1" x14ac:dyDescent="0.35">
      <c r="A465" s="1"/>
      <c r="B465" s="1"/>
      <c r="C465" s="1"/>
      <c r="D465" s="1"/>
    </row>
    <row r="466" spans="1:4" ht="15.75" customHeight="1" x14ac:dyDescent="0.35">
      <c r="A466" s="1"/>
      <c r="B466" s="1"/>
      <c r="C466" s="1"/>
      <c r="D466" s="1"/>
    </row>
    <row r="467" spans="1:4" ht="15.75" customHeight="1" x14ac:dyDescent="0.35">
      <c r="A467" s="1"/>
      <c r="B467" s="1"/>
      <c r="C467" s="1"/>
      <c r="D467" s="1"/>
    </row>
    <row r="468" spans="1:4" ht="15.75" customHeight="1" x14ac:dyDescent="0.35">
      <c r="A468" s="1"/>
      <c r="B468" s="1"/>
      <c r="C468" s="1"/>
      <c r="D468" s="1"/>
    </row>
    <row r="469" spans="1:4" ht="15.75" customHeight="1" x14ac:dyDescent="0.35">
      <c r="A469" s="1"/>
      <c r="B469" s="1"/>
      <c r="C469" s="1"/>
      <c r="D469" s="1"/>
    </row>
    <row r="470" spans="1:4" ht="15.75" customHeight="1" x14ac:dyDescent="0.35">
      <c r="A470" s="1"/>
      <c r="B470" s="1"/>
      <c r="C470" s="1"/>
      <c r="D470" s="1"/>
    </row>
    <row r="471" spans="1:4" ht="15.75" customHeight="1" x14ac:dyDescent="0.35">
      <c r="A471" s="1"/>
      <c r="B471" s="1"/>
      <c r="C471" s="1"/>
      <c r="D471" s="1"/>
    </row>
    <row r="472" spans="1:4" ht="15.75" customHeight="1" x14ac:dyDescent="0.35">
      <c r="A472" s="1"/>
      <c r="B472" s="1"/>
      <c r="C472" s="1"/>
      <c r="D472" s="1"/>
    </row>
    <row r="473" spans="1:4" ht="15.75" customHeight="1" x14ac:dyDescent="0.35">
      <c r="A473" s="1"/>
      <c r="B473" s="1"/>
      <c r="C473" s="1"/>
      <c r="D473" s="1"/>
    </row>
    <row r="474" spans="1:4" ht="15.75" customHeight="1" x14ac:dyDescent="0.35">
      <c r="A474" s="1"/>
      <c r="B474" s="1"/>
      <c r="C474" s="1"/>
      <c r="D474" s="1"/>
    </row>
    <row r="475" spans="1:4" ht="15.75" customHeight="1" x14ac:dyDescent="0.35">
      <c r="A475" s="1"/>
      <c r="B475" s="1"/>
      <c r="C475" s="1"/>
      <c r="D475" s="1"/>
    </row>
    <row r="476" spans="1:4" ht="15.75" customHeight="1" x14ac:dyDescent="0.35">
      <c r="A476" s="1"/>
      <c r="B476" s="1"/>
      <c r="C476" s="1"/>
      <c r="D476" s="1"/>
    </row>
    <row r="477" spans="1:4" ht="15.75" customHeight="1" x14ac:dyDescent="0.35">
      <c r="A477" s="1"/>
      <c r="B477" s="1"/>
      <c r="C477" s="1"/>
      <c r="D477" s="1"/>
    </row>
    <row r="478" spans="1:4" ht="15.75" customHeight="1" x14ac:dyDescent="0.35">
      <c r="A478" s="1"/>
      <c r="B478" s="1"/>
      <c r="C478" s="1"/>
      <c r="D478" s="1"/>
    </row>
    <row r="479" spans="1:4" ht="15.75" customHeight="1" x14ac:dyDescent="0.35">
      <c r="A479" s="1"/>
      <c r="B479" s="1"/>
      <c r="C479" s="1"/>
      <c r="D479" s="1"/>
    </row>
    <row r="480" spans="1:4" ht="15.75" customHeight="1" x14ac:dyDescent="0.35">
      <c r="A480" s="1"/>
      <c r="B480" s="1"/>
      <c r="C480" s="1"/>
      <c r="D480" s="1"/>
    </row>
    <row r="481" spans="1:4" ht="15.75" customHeight="1" x14ac:dyDescent="0.35">
      <c r="A481" s="1"/>
      <c r="B481" s="1"/>
      <c r="C481" s="1"/>
      <c r="D481" s="1"/>
    </row>
    <row r="482" spans="1:4" ht="15.75" customHeight="1" x14ac:dyDescent="0.35">
      <c r="A482" s="1"/>
      <c r="B482" s="1"/>
      <c r="C482" s="1"/>
      <c r="D482" s="1"/>
    </row>
    <row r="483" spans="1:4" ht="15.75" customHeight="1" x14ac:dyDescent="0.35">
      <c r="A483" s="1"/>
      <c r="B483" s="1"/>
      <c r="C483" s="1"/>
      <c r="D483" s="1"/>
    </row>
    <row r="484" spans="1:4" ht="15.75" customHeight="1" x14ac:dyDescent="0.35">
      <c r="A484" s="1"/>
      <c r="B484" s="1"/>
      <c r="C484" s="1"/>
      <c r="D484" s="1"/>
    </row>
    <row r="485" spans="1:4" ht="15.75" customHeight="1" x14ac:dyDescent="0.35">
      <c r="A485" s="1"/>
      <c r="B485" s="1"/>
      <c r="C485" s="1"/>
      <c r="D485" s="1"/>
    </row>
    <row r="486" spans="1:4" ht="15.75" customHeight="1" x14ac:dyDescent="0.35">
      <c r="A486" s="1"/>
      <c r="B486" s="1"/>
      <c r="C486" s="1"/>
      <c r="D486" s="1"/>
    </row>
    <row r="487" spans="1:4" ht="15.75" customHeight="1" x14ac:dyDescent="0.35">
      <c r="A487" s="1"/>
      <c r="B487" s="1"/>
      <c r="C487" s="1"/>
      <c r="D487" s="1"/>
    </row>
    <row r="488" spans="1:4" ht="15.75" customHeight="1" x14ac:dyDescent="0.35">
      <c r="A488" s="1"/>
      <c r="B488" s="1"/>
      <c r="C488" s="1"/>
      <c r="D488" s="1"/>
    </row>
    <row r="489" spans="1:4" ht="15.75" customHeight="1" x14ac:dyDescent="0.35">
      <c r="A489" s="1"/>
      <c r="B489" s="1"/>
      <c r="C489" s="1"/>
      <c r="D489" s="1"/>
    </row>
    <row r="490" spans="1:4" ht="15.75" customHeight="1" x14ac:dyDescent="0.35">
      <c r="A490" s="1"/>
      <c r="B490" s="1"/>
      <c r="C490" s="1"/>
      <c r="D490" s="1"/>
    </row>
    <row r="491" spans="1:4" ht="15.75" customHeight="1" x14ac:dyDescent="0.35">
      <c r="A491" s="1"/>
      <c r="B491" s="1"/>
      <c r="C491" s="1"/>
      <c r="D491" s="1"/>
    </row>
    <row r="492" spans="1:4" ht="15.75" customHeight="1" x14ac:dyDescent="0.35">
      <c r="A492" s="1"/>
      <c r="B492" s="1"/>
      <c r="C492" s="1"/>
      <c r="D492" s="1"/>
    </row>
    <row r="493" spans="1:4" ht="15.75" customHeight="1" x14ac:dyDescent="0.35">
      <c r="A493" s="1"/>
      <c r="B493" s="1"/>
      <c r="C493" s="1"/>
      <c r="D493" s="1"/>
    </row>
    <row r="494" spans="1:4" ht="15.75" customHeight="1" x14ac:dyDescent="0.35">
      <c r="A494" s="1"/>
      <c r="B494" s="1"/>
      <c r="C494" s="1"/>
      <c r="D494" s="1"/>
    </row>
    <row r="495" spans="1:4" ht="15.75" customHeight="1" x14ac:dyDescent="0.35">
      <c r="A495" s="1"/>
      <c r="B495" s="1"/>
      <c r="C495" s="1"/>
      <c r="D495" s="1"/>
    </row>
    <row r="496" spans="1:4" ht="15.75" customHeight="1" x14ac:dyDescent="0.35">
      <c r="A496" s="1"/>
      <c r="B496" s="1"/>
      <c r="C496" s="1"/>
      <c r="D496" s="1"/>
    </row>
    <row r="497" spans="1:4" ht="15.75" customHeight="1" x14ac:dyDescent="0.35">
      <c r="A497" s="1"/>
      <c r="B497" s="1"/>
      <c r="C497" s="1"/>
      <c r="D497" s="1"/>
    </row>
    <row r="498" spans="1:4" ht="15.75" customHeight="1" x14ac:dyDescent="0.35">
      <c r="A498" s="1"/>
      <c r="B498" s="1"/>
      <c r="C498" s="1"/>
      <c r="D498" s="1"/>
    </row>
    <row r="499" spans="1:4" ht="15.75" customHeight="1" x14ac:dyDescent="0.35">
      <c r="A499" s="1"/>
      <c r="B499" s="1"/>
      <c r="C499" s="1"/>
      <c r="D499" s="1"/>
    </row>
    <row r="500" spans="1:4" ht="15.75" customHeight="1" x14ac:dyDescent="0.35">
      <c r="A500" s="1"/>
      <c r="B500" s="1"/>
      <c r="C500" s="1"/>
      <c r="D500" s="1"/>
    </row>
    <row r="501" spans="1:4" ht="15.75" customHeight="1" x14ac:dyDescent="0.35">
      <c r="A501" s="1"/>
      <c r="B501" s="1"/>
      <c r="C501" s="1"/>
      <c r="D501" s="1"/>
    </row>
    <row r="502" spans="1:4" ht="15.75" customHeight="1" x14ac:dyDescent="0.35">
      <c r="A502" s="1"/>
      <c r="B502" s="1"/>
      <c r="C502" s="1"/>
      <c r="D502" s="1"/>
    </row>
    <row r="503" spans="1:4" ht="15.75" customHeight="1" x14ac:dyDescent="0.35">
      <c r="A503" s="1"/>
      <c r="B503" s="1"/>
      <c r="C503" s="1"/>
      <c r="D503" s="1"/>
    </row>
    <row r="504" spans="1:4" ht="15.75" customHeight="1" x14ac:dyDescent="0.35">
      <c r="A504" s="1"/>
      <c r="B504" s="1"/>
      <c r="C504" s="1"/>
      <c r="D504" s="1"/>
    </row>
    <row r="505" spans="1:4" ht="15.75" customHeight="1" x14ac:dyDescent="0.35">
      <c r="A505" s="1"/>
      <c r="B505" s="1"/>
      <c r="C505" s="1"/>
      <c r="D505" s="1"/>
    </row>
    <row r="506" spans="1:4" ht="15.75" customHeight="1" x14ac:dyDescent="0.35">
      <c r="A506" s="1"/>
      <c r="B506" s="1"/>
      <c r="C506" s="1"/>
      <c r="D506" s="1"/>
    </row>
    <row r="507" spans="1:4" ht="15.75" customHeight="1" x14ac:dyDescent="0.35">
      <c r="A507" s="1"/>
      <c r="B507" s="1"/>
      <c r="C507" s="1"/>
      <c r="D507" s="1"/>
    </row>
    <row r="508" spans="1:4" ht="15.75" customHeight="1" x14ac:dyDescent="0.35">
      <c r="A508" s="1"/>
      <c r="B508" s="1"/>
      <c r="C508" s="1"/>
      <c r="D508" s="1"/>
    </row>
    <row r="509" spans="1:4" ht="15.75" customHeight="1" x14ac:dyDescent="0.35">
      <c r="A509" s="1"/>
      <c r="B509" s="1"/>
      <c r="C509" s="1"/>
      <c r="D509" s="1"/>
    </row>
    <row r="510" spans="1:4" ht="15.75" customHeight="1" x14ac:dyDescent="0.35">
      <c r="A510" s="1"/>
      <c r="B510" s="1"/>
      <c r="C510" s="1"/>
      <c r="D510" s="1"/>
    </row>
    <row r="511" spans="1:4" ht="15.75" customHeight="1" x14ac:dyDescent="0.35">
      <c r="A511" s="1"/>
      <c r="B511" s="1"/>
      <c r="C511" s="1"/>
      <c r="D511" s="1"/>
    </row>
    <row r="512" spans="1:4" ht="15.75" customHeight="1" x14ac:dyDescent="0.35">
      <c r="A512" s="1"/>
      <c r="B512" s="1"/>
      <c r="C512" s="1"/>
      <c r="D512" s="1"/>
    </row>
    <row r="513" spans="1:4" ht="15.75" customHeight="1" x14ac:dyDescent="0.35">
      <c r="A513" s="1"/>
      <c r="B513" s="1"/>
      <c r="C513" s="1"/>
      <c r="D513" s="1"/>
    </row>
    <row r="514" spans="1:4" ht="15.75" customHeight="1" x14ac:dyDescent="0.35">
      <c r="A514" s="1"/>
      <c r="B514" s="1"/>
      <c r="C514" s="1"/>
      <c r="D514" s="1"/>
    </row>
    <row r="515" spans="1:4" ht="15.75" customHeight="1" x14ac:dyDescent="0.35">
      <c r="A515" s="1"/>
      <c r="B515" s="1"/>
      <c r="C515" s="1"/>
      <c r="D515" s="1"/>
    </row>
    <row r="516" spans="1:4" ht="15.75" customHeight="1" x14ac:dyDescent="0.35">
      <c r="A516" s="1"/>
      <c r="B516" s="1"/>
      <c r="C516" s="1"/>
      <c r="D516" s="1"/>
    </row>
    <row r="517" spans="1:4" ht="15.75" customHeight="1" x14ac:dyDescent="0.35">
      <c r="A517" s="1"/>
      <c r="B517" s="1"/>
      <c r="C517" s="1"/>
      <c r="D517" s="1"/>
    </row>
    <row r="518" spans="1:4" ht="15.75" customHeight="1" x14ac:dyDescent="0.35">
      <c r="A518" s="1"/>
      <c r="B518" s="1"/>
      <c r="C518" s="1"/>
      <c r="D518" s="1"/>
    </row>
    <row r="519" spans="1:4" ht="15.75" customHeight="1" x14ac:dyDescent="0.35">
      <c r="A519" s="1"/>
      <c r="B519" s="1"/>
      <c r="C519" s="1"/>
      <c r="D519" s="1"/>
    </row>
    <row r="520" spans="1:4" ht="15.75" customHeight="1" x14ac:dyDescent="0.35">
      <c r="A520" s="1"/>
      <c r="B520" s="1"/>
      <c r="C520" s="1"/>
      <c r="D520" s="1"/>
    </row>
    <row r="521" spans="1:4" ht="15.75" customHeight="1" x14ac:dyDescent="0.35">
      <c r="A521" s="1"/>
      <c r="B521" s="1"/>
      <c r="C521" s="1"/>
      <c r="D521" s="1"/>
    </row>
    <row r="522" spans="1:4" ht="15.75" customHeight="1" x14ac:dyDescent="0.35">
      <c r="A522" s="1"/>
      <c r="B522" s="1"/>
      <c r="C522" s="1"/>
      <c r="D522" s="1"/>
    </row>
    <row r="523" spans="1:4" ht="15.75" customHeight="1" x14ac:dyDescent="0.35">
      <c r="A523" s="1"/>
      <c r="B523" s="1"/>
      <c r="C523" s="1"/>
      <c r="D523" s="1"/>
    </row>
    <row r="524" spans="1:4" ht="15.75" customHeight="1" x14ac:dyDescent="0.35">
      <c r="A524" s="1"/>
      <c r="B524" s="1"/>
      <c r="C524" s="1"/>
      <c r="D524" s="1"/>
    </row>
    <row r="525" spans="1:4" ht="15.75" customHeight="1" x14ac:dyDescent="0.35">
      <c r="A525" s="1"/>
      <c r="B525" s="1"/>
      <c r="C525" s="1"/>
      <c r="D525" s="1"/>
    </row>
    <row r="526" spans="1:4" ht="15.75" customHeight="1" x14ac:dyDescent="0.35">
      <c r="A526" s="1"/>
      <c r="B526" s="1"/>
      <c r="C526" s="1"/>
      <c r="D526" s="1"/>
    </row>
    <row r="527" spans="1:4" ht="15.75" customHeight="1" x14ac:dyDescent="0.35">
      <c r="A527" s="1"/>
      <c r="B527" s="1"/>
      <c r="C527" s="1"/>
      <c r="D527" s="1"/>
    </row>
    <row r="528" spans="1:4" ht="15.75" customHeight="1" x14ac:dyDescent="0.35">
      <c r="A528" s="1"/>
      <c r="B528" s="1"/>
      <c r="C528" s="1"/>
      <c r="D528" s="1"/>
    </row>
    <row r="529" spans="1:4" ht="15.75" customHeight="1" x14ac:dyDescent="0.35">
      <c r="A529" s="1"/>
      <c r="B529" s="1"/>
      <c r="C529" s="1"/>
      <c r="D529" s="1"/>
    </row>
    <row r="530" spans="1:4" ht="15.75" customHeight="1" x14ac:dyDescent="0.35">
      <c r="A530" s="1"/>
      <c r="B530" s="1"/>
      <c r="C530" s="1"/>
      <c r="D530" s="1"/>
    </row>
    <row r="531" spans="1:4" ht="15.75" customHeight="1" x14ac:dyDescent="0.35">
      <c r="A531" s="1"/>
      <c r="B531" s="1"/>
      <c r="C531" s="1"/>
      <c r="D531" s="1"/>
    </row>
    <row r="532" spans="1:4" ht="15.75" customHeight="1" x14ac:dyDescent="0.35">
      <c r="A532" s="1"/>
      <c r="B532" s="1"/>
      <c r="C532" s="1"/>
      <c r="D532" s="1"/>
    </row>
    <row r="533" spans="1:4" ht="15.75" customHeight="1" x14ac:dyDescent="0.35">
      <c r="A533" s="1"/>
      <c r="B533" s="1"/>
      <c r="C533" s="1"/>
      <c r="D533" s="1"/>
    </row>
    <row r="534" spans="1:4" ht="15.75" customHeight="1" x14ac:dyDescent="0.35">
      <c r="A534" s="1"/>
      <c r="B534" s="1"/>
      <c r="C534" s="1"/>
      <c r="D534" s="1"/>
    </row>
    <row r="535" spans="1:4" ht="15.75" customHeight="1" x14ac:dyDescent="0.35">
      <c r="A535" s="1"/>
      <c r="B535" s="1"/>
      <c r="C535" s="1"/>
      <c r="D535" s="1"/>
    </row>
    <row r="536" spans="1:4" ht="15.75" customHeight="1" x14ac:dyDescent="0.35">
      <c r="A536" s="1"/>
      <c r="B536" s="1"/>
      <c r="C536" s="1"/>
      <c r="D536" s="1"/>
    </row>
    <row r="537" spans="1:4" ht="15.75" customHeight="1" x14ac:dyDescent="0.35">
      <c r="A537" s="1"/>
      <c r="B537" s="1"/>
      <c r="C537" s="1"/>
      <c r="D537" s="1"/>
    </row>
    <row r="538" spans="1:4" ht="15.75" customHeight="1" x14ac:dyDescent="0.35">
      <c r="A538" s="1"/>
      <c r="B538" s="1"/>
      <c r="C538" s="1"/>
      <c r="D538" s="1"/>
    </row>
    <row r="539" spans="1:4" ht="15.75" customHeight="1" x14ac:dyDescent="0.35">
      <c r="A539" s="1"/>
      <c r="B539" s="1"/>
      <c r="C539" s="1"/>
      <c r="D539" s="1"/>
    </row>
    <row r="540" spans="1:4" ht="15.75" customHeight="1" x14ac:dyDescent="0.35">
      <c r="A540" s="1"/>
      <c r="B540" s="1"/>
      <c r="C540" s="1"/>
      <c r="D540" s="1"/>
    </row>
    <row r="541" spans="1:4" ht="15.75" customHeight="1" x14ac:dyDescent="0.35">
      <c r="A541" s="1"/>
      <c r="B541" s="1"/>
      <c r="C541" s="1"/>
      <c r="D541" s="1"/>
    </row>
    <row r="542" spans="1:4" ht="15.75" customHeight="1" x14ac:dyDescent="0.35">
      <c r="A542" s="1"/>
      <c r="B542" s="1"/>
      <c r="C542" s="1"/>
      <c r="D542" s="1"/>
    </row>
    <row r="543" spans="1:4" ht="15.75" customHeight="1" x14ac:dyDescent="0.35">
      <c r="A543" s="1"/>
      <c r="B543" s="1"/>
      <c r="C543" s="1"/>
      <c r="D543" s="1"/>
    </row>
    <row r="544" spans="1:4" ht="15.75" customHeight="1" x14ac:dyDescent="0.35">
      <c r="A544" s="1"/>
      <c r="B544" s="1"/>
      <c r="C544" s="1"/>
      <c r="D544" s="1"/>
    </row>
    <row r="545" spans="1:4" ht="15.75" customHeight="1" x14ac:dyDescent="0.35">
      <c r="A545" s="1"/>
      <c r="B545" s="1"/>
      <c r="C545" s="1"/>
      <c r="D545" s="1"/>
    </row>
    <row r="546" spans="1:4" ht="15.75" customHeight="1" x14ac:dyDescent="0.35">
      <c r="A546" s="1"/>
      <c r="B546" s="1"/>
      <c r="C546" s="1"/>
      <c r="D546" s="1"/>
    </row>
    <row r="547" spans="1:4" ht="15.75" customHeight="1" x14ac:dyDescent="0.35">
      <c r="A547" s="1"/>
      <c r="B547" s="1"/>
      <c r="C547" s="1"/>
      <c r="D547" s="1"/>
    </row>
    <row r="548" spans="1:4" ht="15.75" customHeight="1" x14ac:dyDescent="0.35">
      <c r="A548" s="1"/>
      <c r="B548" s="1"/>
      <c r="C548" s="1"/>
      <c r="D548" s="1"/>
    </row>
    <row r="549" spans="1:4" ht="15.75" customHeight="1" x14ac:dyDescent="0.35">
      <c r="A549" s="1"/>
      <c r="B549" s="1"/>
      <c r="C549" s="1"/>
      <c r="D549" s="1"/>
    </row>
    <row r="550" spans="1:4" ht="15.75" customHeight="1" x14ac:dyDescent="0.35">
      <c r="A550" s="1"/>
      <c r="B550" s="1"/>
      <c r="C550" s="1"/>
      <c r="D550" s="1"/>
    </row>
    <row r="551" spans="1:4" ht="15.75" customHeight="1" x14ac:dyDescent="0.35">
      <c r="A551" s="1"/>
      <c r="B551" s="1"/>
      <c r="C551" s="1"/>
      <c r="D551" s="1"/>
    </row>
    <row r="552" spans="1:4" ht="15.75" customHeight="1" x14ac:dyDescent="0.35">
      <c r="A552" s="1"/>
      <c r="B552" s="1"/>
      <c r="C552" s="1"/>
      <c r="D552" s="1"/>
    </row>
    <row r="553" spans="1:4" ht="15.75" customHeight="1" x14ac:dyDescent="0.35">
      <c r="A553" s="1"/>
      <c r="B553" s="1"/>
      <c r="C553" s="1"/>
      <c r="D553" s="1"/>
    </row>
    <row r="554" spans="1:4" ht="15.75" customHeight="1" x14ac:dyDescent="0.35">
      <c r="A554" s="1"/>
      <c r="B554" s="1"/>
      <c r="C554" s="1"/>
      <c r="D554" s="1"/>
    </row>
    <row r="555" spans="1:4" ht="15.75" customHeight="1" x14ac:dyDescent="0.35">
      <c r="A555" s="1"/>
      <c r="B555" s="1"/>
      <c r="C555" s="1"/>
      <c r="D555" s="1"/>
    </row>
    <row r="556" spans="1:4" ht="15.75" customHeight="1" x14ac:dyDescent="0.35">
      <c r="A556" s="1"/>
      <c r="B556" s="1"/>
      <c r="C556" s="1"/>
      <c r="D556" s="1"/>
    </row>
    <row r="557" spans="1:4" ht="15.75" customHeight="1" x14ac:dyDescent="0.35">
      <c r="A557" s="1"/>
      <c r="B557" s="1"/>
      <c r="C557" s="1"/>
      <c r="D557" s="1"/>
    </row>
    <row r="558" spans="1:4" ht="15.75" customHeight="1" x14ac:dyDescent="0.35">
      <c r="A558" s="1"/>
      <c r="B558" s="1"/>
      <c r="C558" s="1"/>
      <c r="D558" s="1"/>
    </row>
    <row r="559" spans="1:4" ht="15.75" customHeight="1" x14ac:dyDescent="0.35">
      <c r="A559" s="1"/>
      <c r="B559" s="1"/>
      <c r="C559" s="1"/>
      <c r="D559" s="1"/>
    </row>
    <row r="560" spans="1:4" ht="15.75" customHeight="1" x14ac:dyDescent="0.35">
      <c r="A560" s="1"/>
      <c r="B560" s="1"/>
      <c r="C560" s="1"/>
      <c r="D560" s="1"/>
    </row>
    <row r="561" spans="1:4" ht="15.75" customHeight="1" x14ac:dyDescent="0.35">
      <c r="A561" s="1"/>
      <c r="B561" s="1"/>
      <c r="C561" s="1"/>
      <c r="D561" s="1"/>
    </row>
    <row r="562" spans="1:4" ht="15.75" customHeight="1" x14ac:dyDescent="0.35">
      <c r="A562" s="1"/>
      <c r="B562" s="1"/>
      <c r="C562" s="1"/>
      <c r="D562" s="1"/>
    </row>
    <row r="563" spans="1:4" ht="15.75" customHeight="1" x14ac:dyDescent="0.35">
      <c r="A563" s="1"/>
      <c r="B563" s="1"/>
      <c r="C563" s="1"/>
      <c r="D563" s="1"/>
    </row>
    <row r="564" spans="1:4" ht="15.75" customHeight="1" x14ac:dyDescent="0.35">
      <c r="A564" s="1"/>
      <c r="B564" s="1"/>
      <c r="C564" s="1"/>
      <c r="D564" s="1"/>
    </row>
    <row r="565" spans="1:4" ht="15.75" customHeight="1" x14ac:dyDescent="0.35">
      <c r="A565" s="1"/>
      <c r="B565" s="1"/>
      <c r="C565" s="1"/>
      <c r="D565" s="1"/>
    </row>
    <row r="566" spans="1:4" ht="15.75" customHeight="1" x14ac:dyDescent="0.35">
      <c r="A566" s="1"/>
      <c r="B566" s="1"/>
      <c r="C566" s="1"/>
      <c r="D566" s="1"/>
    </row>
    <row r="567" spans="1:4" ht="15.75" customHeight="1" x14ac:dyDescent="0.35">
      <c r="A567" s="1"/>
      <c r="B567" s="1"/>
      <c r="C567" s="1"/>
      <c r="D567" s="1"/>
    </row>
    <row r="568" spans="1:4" ht="15.75" customHeight="1" x14ac:dyDescent="0.35">
      <c r="A568" s="1"/>
      <c r="B568" s="1"/>
      <c r="C568" s="1"/>
      <c r="D568" s="1"/>
    </row>
    <row r="569" spans="1:4" ht="15.75" customHeight="1" x14ac:dyDescent="0.35">
      <c r="A569" s="1"/>
      <c r="B569" s="1"/>
      <c r="C569" s="1"/>
      <c r="D569" s="1"/>
    </row>
    <row r="570" spans="1:4" ht="15.75" customHeight="1" x14ac:dyDescent="0.35">
      <c r="A570" s="1"/>
      <c r="B570" s="1"/>
      <c r="C570" s="1"/>
      <c r="D570" s="1"/>
    </row>
    <row r="571" spans="1:4" ht="15.75" customHeight="1" x14ac:dyDescent="0.35">
      <c r="A571" s="1"/>
      <c r="B571" s="1"/>
      <c r="C571" s="1"/>
      <c r="D571" s="1"/>
    </row>
    <row r="572" spans="1:4" ht="15.75" customHeight="1" x14ac:dyDescent="0.35">
      <c r="A572" s="1"/>
      <c r="B572" s="1"/>
      <c r="C572" s="1"/>
      <c r="D572" s="1"/>
    </row>
    <row r="573" spans="1:4" ht="15.75" customHeight="1" x14ac:dyDescent="0.35">
      <c r="A573" s="1"/>
      <c r="B573" s="1"/>
      <c r="C573" s="1"/>
      <c r="D573" s="1"/>
    </row>
    <row r="574" spans="1:4" ht="15.75" customHeight="1" x14ac:dyDescent="0.35">
      <c r="A574" s="1"/>
      <c r="B574" s="1"/>
      <c r="C574" s="1"/>
      <c r="D574" s="1"/>
    </row>
    <row r="575" spans="1:4" ht="15.75" customHeight="1" x14ac:dyDescent="0.35">
      <c r="A575" s="1"/>
      <c r="B575" s="1"/>
      <c r="C575" s="1"/>
      <c r="D575" s="1"/>
    </row>
    <row r="576" spans="1:4" ht="15.75" customHeight="1" x14ac:dyDescent="0.35">
      <c r="A576" s="1"/>
      <c r="B576" s="1"/>
      <c r="C576" s="1"/>
      <c r="D576" s="1"/>
    </row>
    <row r="577" spans="1:4" ht="15.75" customHeight="1" x14ac:dyDescent="0.35">
      <c r="A577" s="1"/>
      <c r="B577" s="1"/>
      <c r="C577" s="1"/>
      <c r="D577" s="1"/>
    </row>
    <row r="578" spans="1:4" ht="15.75" customHeight="1" x14ac:dyDescent="0.35">
      <c r="A578" s="1"/>
      <c r="B578" s="1"/>
      <c r="C578" s="1"/>
      <c r="D578" s="1"/>
    </row>
    <row r="579" spans="1:4" ht="15.75" customHeight="1" x14ac:dyDescent="0.35">
      <c r="A579" s="1"/>
      <c r="B579" s="1"/>
      <c r="C579" s="1"/>
      <c r="D579" s="1"/>
    </row>
    <row r="580" spans="1:4" ht="15.75" customHeight="1" x14ac:dyDescent="0.35">
      <c r="A580" s="1"/>
      <c r="B580" s="1"/>
      <c r="C580" s="1"/>
      <c r="D580" s="1"/>
    </row>
    <row r="581" spans="1:4" ht="15.75" customHeight="1" x14ac:dyDescent="0.35">
      <c r="A581" s="1"/>
      <c r="B581" s="1"/>
      <c r="C581" s="1"/>
      <c r="D581" s="1"/>
    </row>
    <row r="582" spans="1:4" ht="15.75" customHeight="1" x14ac:dyDescent="0.35">
      <c r="A582" s="1"/>
      <c r="B582" s="1"/>
      <c r="C582" s="1"/>
      <c r="D582" s="1"/>
    </row>
    <row r="583" spans="1:4" ht="15.75" customHeight="1" x14ac:dyDescent="0.35">
      <c r="A583" s="1"/>
      <c r="B583" s="1"/>
      <c r="C583" s="1"/>
      <c r="D583" s="1"/>
    </row>
    <row r="584" spans="1:4" ht="15.75" customHeight="1" x14ac:dyDescent="0.35">
      <c r="A584" s="1"/>
      <c r="B584" s="1"/>
      <c r="C584" s="1"/>
      <c r="D584" s="1"/>
    </row>
    <row r="585" spans="1:4" ht="15.75" customHeight="1" x14ac:dyDescent="0.35">
      <c r="A585" s="1"/>
      <c r="B585" s="1"/>
      <c r="C585" s="1"/>
      <c r="D585" s="1"/>
    </row>
    <row r="586" spans="1:4" ht="15.75" customHeight="1" x14ac:dyDescent="0.35">
      <c r="A586" s="1"/>
      <c r="B586" s="1"/>
      <c r="C586" s="1"/>
      <c r="D586" s="1"/>
    </row>
    <row r="587" spans="1:4" ht="15.75" customHeight="1" x14ac:dyDescent="0.35">
      <c r="A587" s="1"/>
      <c r="B587" s="1"/>
      <c r="C587" s="1"/>
      <c r="D587" s="1"/>
    </row>
    <row r="588" spans="1:4" ht="15.75" customHeight="1" x14ac:dyDescent="0.35">
      <c r="A588" s="1"/>
      <c r="B588" s="1"/>
      <c r="C588" s="1"/>
      <c r="D588" s="1"/>
    </row>
    <row r="589" spans="1:4" ht="15.75" customHeight="1" x14ac:dyDescent="0.35">
      <c r="A589" s="1"/>
      <c r="B589" s="1"/>
      <c r="C589" s="1"/>
      <c r="D589" s="1"/>
    </row>
    <row r="590" spans="1:4" ht="15.75" customHeight="1" x14ac:dyDescent="0.35">
      <c r="A590" s="1"/>
      <c r="B590" s="1"/>
      <c r="C590" s="1"/>
      <c r="D590" s="1"/>
    </row>
    <row r="591" spans="1:4" ht="15.75" customHeight="1" x14ac:dyDescent="0.35">
      <c r="A591" s="1"/>
      <c r="B591" s="1"/>
      <c r="C591" s="1"/>
      <c r="D591" s="1"/>
    </row>
    <row r="592" spans="1:4" ht="15.75" customHeight="1" x14ac:dyDescent="0.35">
      <c r="A592" s="1"/>
      <c r="B592" s="1"/>
      <c r="C592" s="1"/>
      <c r="D592" s="1"/>
    </row>
    <row r="593" spans="1:4" ht="15.75" customHeight="1" x14ac:dyDescent="0.35">
      <c r="A593" s="1"/>
      <c r="B593" s="1"/>
      <c r="C593" s="1"/>
      <c r="D593" s="1"/>
    </row>
    <row r="594" spans="1:4" ht="15.75" customHeight="1" x14ac:dyDescent="0.35">
      <c r="A594" s="1"/>
      <c r="B594" s="1"/>
      <c r="C594" s="1"/>
      <c r="D594" s="1"/>
    </row>
    <row r="595" spans="1:4" ht="15.75" customHeight="1" x14ac:dyDescent="0.35">
      <c r="A595" s="1"/>
      <c r="B595" s="1"/>
      <c r="C595" s="1"/>
      <c r="D595" s="1"/>
    </row>
    <row r="596" spans="1:4" ht="15.75" customHeight="1" x14ac:dyDescent="0.35">
      <c r="A596" s="1"/>
      <c r="B596" s="1"/>
      <c r="C596" s="1"/>
      <c r="D596" s="1"/>
    </row>
    <row r="597" spans="1:4" ht="15.75" customHeight="1" x14ac:dyDescent="0.35">
      <c r="A597" s="1"/>
      <c r="B597" s="1"/>
      <c r="C597" s="1"/>
      <c r="D597" s="1"/>
    </row>
    <row r="598" spans="1:4" ht="15.75" customHeight="1" x14ac:dyDescent="0.35">
      <c r="A598" s="1"/>
      <c r="B598" s="1"/>
      <c r="C598" s="1"/>
      <c r="D598" s="1"/>
    </row>
    <row r="599" spans="1:4" ht="15.75" customHeight="1" x14ac:dyDescent="0.35">
      <c r="A599" s="1"/>
      <c r="B599" s="1"/>
      <c r="C599" s="1"/>
      <c r="D599" s="1"/>
    </row>
    <row r="600" spans="1:4" ht="15.75" customHeight="1" x14ac:dyDescent="0.35">
      <c r="A600" s="1"/>
      <c r="B600" s="1"/>
      <c r="C600" s="1"/>
      <c r="D600" s="1"/>
    </row>
    <row r="601" spans="1:4" ht="15.75" customHeight="1" x14ac:dyDescent="0.35">
      <c r="A601" s="1"/>
      <c r="B601" s="1"/>
      <c r="C601" s="1"/>
      <c r="D601" s="1"/>
    </row>
    <row r="602" spans="1:4" ht="15.75" customHeight="1" x14ac:dyDescent="0.35">
      <c r="A602" s="1"/>
      <c r="B602" s="1"/>
      <c r="C602" s="1"/>
      <c r="D602" s="1"/>
    </row>
    <row r="603" spans="1:4" ht="15.75" customHeight="1" x14ac:dyDescent="0.35">
      <c r="A603" s="1"/>
      <c r="B603" s="1"/>
      <c r="C603" s="1"/>
      <c r="D603" s="1"/>
    </row>
    <row r="604" spans="1:4" ht="15.75" customHeight="1" x14ac:dyDescent="0.35">
      <c r="A604" s="1"/>
      <c r="B604" s="1"/>
      <c r="C604" s="1"/>
      <c r="D604" s="1"/>
    </row>
    <row r="605" spans="1:4" ht="15.75" customHeight="1" x14ac:dyDescent="0.35">
      <c r="A605" s="1"/>
      <c r="B605" s="1"/>
      <c r="C605" s="1"/>
      <c r="D605" s="1"/>
    </row>
    <row r="606" spans="1:4" ht="15.75" customHeight="1" x14ac:dyDescent="0.35">
      <c r="A606" s="1"/>
      <c r="B606" s="1"/>
      <c r="C606" s="1"/>
      <c r="D606" s="1"/>
    </row>
    <row r="607" spans="1:4" ht="15.75" customHeight="1" x14ac:dyDescent="0.35">
      <c r="A607" s="1"/>
      <c r="B607" s="1"/>
      <c r="C607" s="1"/>
      <c r="D607" s="1"/>
    </row>
    <row r="608" spans="1:4" ht="15.75" customHeight="1" x14ac:dyDescent="0.35">
      <c r="A608" s="1"/>
      <c r="B608" s="1"/>
      <c r="C608" s="1"/>
      <c r="D608" s="1"/>
    </row>
    <row r="609" spans="1:4" ht="15.75" customHeight="1" x14ac:dyDescent="0.35">
      <c r="A609" s="1"/>
      <c r="B609" s="1"/>
      <c r="C609" s="1"/>
      <c r="D609" s="1"/>
    </row>
    <row r="610" spans="1:4" ht="15.75" customHeight="1" x14ac:dyDescent="0.35">
      <c r="A610" s="1"/>
      <c r="B610" s="1"/>
      <c r="C610" s="1"/>
      <c r="D610" s="1"/>
    </row>
    <row r="611" spans="1:4" ht="15.75" customHeight="1" x14ac:dyDescent="0.35">
      <c r="A611" s="1"/>
      <c r="B611" s="1"/>
      <c r="C611" s="1"/>
      <c r="D611" s="1"/>
    </row>
    <row r="612" spans="1:4" ht="15.75" customHeight="1" x14ac:dyDescent="0.35">
      <c r="A612" s="1"/>
      <c r="B612" s="1"/>
      <c r="C612" s="1"/>
      <c r="D612" s="1"/>
    </row>
    <row r="613" spans="1:4" ht="15.75" customHeight="1" x14ac:dyDescent="0.35">
      <c r="A613" s="1"/>
      <c r="B613" s="1"/>
      <c r="C613" s="1"/>
      <c r="D613" s="1"/>
    </row>
    <row r="614" spans="1:4" ht="15.75" customHeight="1" x14ac:dyDescent="0.35">
      <c r="A614" s="1"/>
      <c r="B614" s="1"/>
      <c r="C614" s="1"/>
      <c r="D614" s="1"/>
    </row>
    <row r="615" spans="1:4" ht="15.75" customHeight="1" x14ac:dyDescent="0.35">
      <c r="A615" s="1"/>
      <c r="B615" s="1"/>
      <c r="C615" s="1"/>
      <c r="D615" s="1"/>
    </row>
    <row r="616" spans="1:4" ht="15.75" customHeight="1" x14ac:dyDescent="0.35">
      <c r="A616" s="1"/>
      <c r="B616" s="1"/>
      <c r="C616" s="1"/>
      <c r="D616" s="1"/>
    </row>
    <row r="617" spans="1:4" ht="15.75" customHeight="1" x14ac:dyDescent="0.35">
      <c r="A617" s="1"/>
      <c r="B617" s="1"/>
      <c r="C617" s="1"/>
      <c r="D617" s="1"/>
    </row>
    <row r="618" spans="1:4" ht="15.75" customHeight="1" x14ac:dyDescent="0.35">
      <c r="A618" s="1"/>
      <c r="B618" s="1"/>
      <c r="C618" s="1"/>
      <c r="D618" s="1"/>
    </row>
    <row r="619" spans="1:4" ht="15.75" customHeight="1" x14ac:dyDescent="0.35">
      <c r="A619" s="1"/>
      <c r="B619" s="1"/>
      <c r="C619" s="1"/>
      <c r="D619" s="1"/>
    </row>
    <row r="620" spans="1:4" ht="15.75" customHeight="1" x14ac:dyDescent="0.35">
      <c r="A620" s="1"/>
      <c r="B620" s="1"/>
      <c r="C620" s="1"/>
      <c r="D620" s="1"/>
    </row>
    <row r="621" spans="1:4" ht="15.75" customHeight="1" x14ac:dyDescent="0.35">
      <c r="A621" s="1"/>
      <c r="B621" s="1"/>
      <c r="C621" s="1"/>
      <c r="D621" s="1"/>
    </row>
    <row r="622" spans="1:4" ht="15.75" customHeight="1" x14ac:dyDescent="0.35">
      <c r="A622" s="1"/>
      <c r="B622" s="1"/>
      <c r="C622" s="1"/>
      <c r="D622" s="1"/>
    </row>
    <row r="623" spans="1:4" ht="15.75" customHeight="1" x14ac:dyDescent="0.35">
      <c r="A623" s="1"/>
      <c r="B623" s="1"/>
      <c r="C623" s="1"/>
      <c r="D623" s="1"/>
    </row>
    <row r="624" spans="1:4" ht="15.75" customHeight="1" x14ac:dyDescent="0.35">
      <c r="A624" s="1"/>
      <c r="B624" s="1"/>
      <c r="C624" s="1"/>
      <c r="D624" s="1"/>
    </row>
    <row r="625" spans="1:4" ht="15.75" customHeight="1" x14ac:dyDescent="0.35">
      <c r="A625" s="1"/>
      <c r="B625" s="1"/>
      <c r="C625" s="1"/>
      <c r="D625" s="1"/>
    </row>
    <row r="626" spans="1:4" ht="15.75" customHeight="1" x14ac:dyDescent="0.35">
      <c r="A626" s="1"/>
      <c r="B626" s="1"/>
      <c r="C626" s="1"/>
      <c r="D626" s="1"/>
    </row>
    <row r="627" spans="1:4" ht="15.75" customHeight="1" x14ac:dyDescent="0.35">
      <c r="A627" s="1"/>
      <c r="B627" s="1"/>
      <c r="C627" s="1"/>
      <c r="D627" s="1"/>
    </row>
    <row r="628" spans="1:4" ht="15.75" customHeight="1" x14ac:dyDescent="0.35">
      <c r="A628" s="1"/>
      <c r="B628" s="1"/>
      <c r="C628" s="1"/>
      <c r="D628" s="1"/>
    </row>
    <row r="629" spans="1:4" ht="15.75" customHeight="1" x14ac:dyDescent="0.35">
      <c r="A629" s="1"/>
      <c r="B629" s="1"/>
      <c r="C629" s="1"/>
      <c r="D629" s="1"/>
    </row>
    <row r="630" spans="1:4" ht="15.75" customHeight="1" x14ac:dyDescent="0.35">
      <c r="A630" s="1"/>
      <c r="B630" s="1"/>
      <c r="C630" s="1"/>
      <c r="D630" s="1"/>
    </row>
    <row r="631" spans="1:4" ht="15.75" customHeight="1" x14ac:dyDescent="0.35">
      <c r="A631" s="1"/>
      <c r="B631" s="1"/>
      <c r="C631" s="1"/>
      <c r="D631" s="1"/>
    </row>
    <row r="632" spans="1:4" ht="15.75" customHeight="1" x14ac:dyDescent="0.35">
      <c r="A632" s="1"/>
      <c r="B632" s="1"/>
      <c r="C632" s="1"/>
      <c r="D632" s="1"/>
    </row>
    <row r="633" spans="1:4" ht="15.75" customHeight="1" x14ac:dyDescent="0.35">
      <c r="A633" s="1"/>
      <c r="B633" s="1"/>
      <c r="C633" s="1"/>
      <c r="D633" s="1"/>
    </row>
    <row r="634" spans="1:4" ht="15.75" customHeight="1" x14ac:dyDescent="0.35">
      <c r="A634" s="1"/>
      <c r="B634" s="1"/>
      <c r="C634" s="1"/>
      <c r="D634" s="1"/>
    </row>
    <row r="635" spans="1:4" ht="15.75" customHeight="1" x14ac:dyDescent="0.35">
      <c r="A635" s="1"/>
      <c r="B635" s="1"/>
      <c r="C635" s="1"/>
      <c r="D635" s="1"/>
    </row>
    <row r="636" spans="1:4" ht="15.75" customHeight="1" x14ac:dyDescent="0.35">
      <c r="A636" s="1"/>
      <c r="B636" s="1"/>
      <c r="C636" s="1"/>
      <c r="D636" s="1"/>
    </row>
    <row r="637" spans="1:4" ht="15.75" customHeight="1" x14ac:dyDescent="0.35">
      <c r="A637" s="1"/>
      <c r="B637" s="1"/>
      <c r="C637" s="1"/>
      <c r="D637" s="1"/>
    </row>
    <row r="638" spans="1:4" ht="15.75" customHeight="1" x14ac:dyDescent="0.35">
      <c r="A638" s="1"/>
      <c r="B638" s="1"/>
      <c r="C638" s="1"/>
      <c r="D638" s="1"/>
    </row>
    <row r="639" spans="1:4" ht="15.75" customHeight="1" x14ac:dyDescent="0.35">
      <c r="A639" s="1"/>
      <c r="B639" s="1"/>
      <c r="C639" s="1"/>
      <c r="D639" s="1"/>
    </row>
    <row r="640" spans="1:4" ht="15.75" customHeight="1" x14ac:dyDescent="0.35">
      <c r="A640" s="1"/>
      <c r="B640" s="1"/>
      <c r="C640" s="1"/>
      <c r="D640" s="1"/>
    </row>
    <row r="641" spans="1:4" ht="15.75" customHeight="1" x14ac:dyDescent="0.35">
      <c r="A641" s="1"/>
      <c r="B641" s="1"/>
      <c r="C641" s="1"/>
      <c r="D641" s="1"/>
    </row>
    <row r="642" spans="1:4" ht="15.75" customHeight="1" x14ac:dyDescent="0.35">
      <c r="A642" s="1"/>
      <c r="B642" s="1"/>
      <c r="C642" s="1"/>
      <c r="D642" s="1"/>
    </row>
    <row r="643" spans="1:4" ht="15.75" customHeight="1" x14ac:dyDescent="0.35">
      <c r="A643" s="1"/>
      <c r="B643" s="1"/>
      <c r="C643" s="1"/>
      <c r="D643" s="1"/>
    </row>
    <row r="644" spans="1:4" ht="15.75" customHeight="1" x14ac:dyDescent="0.35">
      <c r="A644" s="1"/>
      <c r="B644" s="1"/>
      <c r="C644" s="1"/>
      <c r="D644" s="1"/>
    </row>
    <row r="645" spans="1:4" ht="15.75" customHeight="1" x14ac:dyDescent="0.35">
      <c r="A645" s="1"/>
      <c r="B645" s="1"/>
      <c r="C645" s="1"/>
      <c r="D645" s="1"/>
    </row>
    <row r="646" spans="1:4" ht="15.75" customHeight="1" x14ac:dyDescent="0.35">
      <c r="A646" s="1"/>
      <c r="B646" s="1"/>
      <c r="C646" s="1"/>
      <c r="D646" s="1"/>
    </row>
    <row r="647" spans="1:4" ht="15.75" customHeight="1" x14ac:dyDescent="0.35">
      <c r="A647" s="1"/>
      <c r="B647" s="1"/>
      <c r="C647" s="1"/>
      <c r="D647" s="1"/>
    </row>
    <row r="648" spans="1:4" ht="15.75" customHeight="1" x14ac:dyDescent="0.35">
      <c r="A648" s="1"/>
      <c r="B648" s="1"/>
      <c r="C648" s="1"/>
      <c r="D648" s="1"/>
    </row>
    <row r="649" spans="1:4" ht="15.75" customHeight="1" x14ac:dyDescent="0.35">
      <c r="A649" s="1"/>
      <c r="B649" s="1"/>
      <c r="C649" s="1"/>
      <c r="D649" s="1"/>
    </row>
    <row r="650" spans="1:4" ht="15.75" customHeight="1" x14ac:dyDescent="0.35">
      <c r="A650" s="1"/>
      <c r="B650" s="1"/>
      <c r="C650" s="1"/>
      <c r="D650" s="1"/>
    </row>
    <row r="651" spans="1:4" ht="15.75" customHeight="1" x14ac:dyDescent="0.35">
      <c r="A651" s="1"/>
      <c r="B651" s="1"/>
      <c r="C651" s="1"/>
      <c r="D651" s="1"/>
    </row>
    <row r="652" spans="1:4" ht="15.75" customHeight="1" x14ac:dyDescent="0.35">
      <c r="A652" s="1"/>
      <c r="B652" s="1"/>
      <c r="C652" s="1"/>
      <c r="D652" s="1"/>
    </row>
    <row r="653" spans="1:4" ht="15.75" customHeight="1" x14ac:dyDescent="0.35">
      <c r="A653" s="1"/>
      <c r="B653" s="1"/>
      <c r="C653" s="1"/>
      <c r="D653" s="1"/>
    </row>
    <row r="654" spans="1:4" ht="15.75" customHeight="1" x14ac:dyDescent="0.35">
      <c r="A654" s="1"/>
      <c r="B654" s="1"/>
      <c r="C654" s="1"/>
      <c r="D654" s="1"/>
    </row>
    <row r="655" spans="1:4" ht="15.75" customHeight="1" x14ac:dyDescent="0.35">
      <c r="A655" s="1"/>
      <c r="B655" s="1"/>
      <c r="C655" s="1"/>
      <c r="D655" s="1"/>
    </row>
    <row r="656" spans="1:4" ht="15.75" customHeight="1" x14ac:dyDescent="0.35">
      <c r="A656" s="1"/>
      <c r="B656" s="1"/>
      <c r="C656" s="1"/>
      <c r="D656" s="1"/>
    </row>
    <row r="657" spans="1:4" ht="15.75" customHeight="1" x14ac:dyDescent="0.35">
      <c r="A657" s="1"/>
      <c r="B657" s="1"/>
      <c r="C657" s="1"/>
      <c r="D657" s="1"/>
    </row>
    <row r="658" spans="1:4" ht="15.75" customHeight="1" x14ac:dyDescent="0.35">
      <c r="A658" s="1"/>
      <c r="B658" s="1"/>
      <c r="C658" s="1"/>
      <c r="D658" s="1"/>
    </row>
    <row r="659" spans="1:4" ht="15.75" customHeight="1" x14ac:dyDescent="0.35">
      <c r="A659" s="1"/>
      <c r="B659" s="1"/>
      <c r="C659" s="1"/>
      <c r="D659" s="1"/>
    </row>
    <row r="660" spans="1:4" ht="15.75" customHeight="1" x14ac:dyDescent="0.35">
      <c r="A660" s="1"/>
      <c r="B660" s="1"/>
      <c r="C660" s="1"/>
      <c r="D660" s="1"/>
    </row>
    <row r="661" spans="1:4" ht="15.75" customHeight="1" x14ac:dyDescent="0.35">
      <c r="A661" s="1"/>
      <c r="B661" s="1"/>
      <c r="C661" s="1"/>
      <c r="D661" s="1"/>
    </row>
    <row r="662" spans="1:4" ht="15.75" customHeight="1" x14ac:dyDescent="0.35">
      <c r="A662" s="1"/>
      <c r="B662" s="1"/>
      <c r="C662" s="1"/>
      <c r="D662" s="1"/>
    </row>
    <row r="663" spans="1:4" ht="15.75" customHeight="1" x14ac:dyDescent="0.35">
      <c r="A663" s="1"/>
      <c r="B663" s="1"/>
      <c r="C663" s="1"/>
      <c r="D663" s="1"/>
    </row>
    <row r="664" spans="1:4" ht="15.75" customHeight="1" x14ac:dyDescent="0.35">
      <c r="A664" s="1"/>
      <c r="B664" s="1"/>
      <c r="C664" s="1"/>
      <c r="D664" s="1"/>
    </row>
    <row r="665" spans="1:4" ht="15.75" customHeight="1" x14ac:dyDescent="0.35">
      <c r="A665" s="1"/>
      <c r="B665" s="1"/>
      <c r="C665" s="1"/>
      <c r="D665" s="1"/>
    </row>
    <row r="666" spans="1:4" ht="15.75" customHeight="1" x14ac:dyDescent="0.35">
      <c r="A666" s="1"/>
      <c r="B666" s="1"/>
      <c r="C666" s="1"/>
      <c r="D666" s="1"/>
    </row>
    <row r="667" spans="1:4" ht="15.75" customHeight="1" x14ac:dyDescent="0.35">
      <c r="A667" s="1"/>
      <c r="B667" s="1"/>
      <c r="C667" s="1"/>
      <c r="D667" s="1"/>
    </row>
    <row r="668" spans="1:4" ht="15.75" customHeight="1" x14ac:dyDescent="0.35">
      <c r="A668" s="1"/>
      <c r="B668" s="1"/>
      <c r="C668" s="1"/>
      <c r="D668" s="1"/>
    </row>
    <row r="669" spans="1:4" ht="15.75" customHeight="1" x14ac:dyDescent="0.35">
      <c r="A669" s="1"/>
      <c r="B669" s="1"/>
      <c r="C669" s="1"/>
      <c r="D669" s="1"/>
    </row>
    <row r="670" spans="1:4" ht="15.75" customHeight="1" x14ac:dyDescent="0.35">
      <c r="A670" s="1"/>
      <c r="B670" s="1"/>
      <c r="C670" s="1"/>
      <c r="D670" s="1"/>
    </row>
    <row r="671" spans="1:4" ht="15.75" customHeight="1" x14ac:dyDescent="0.35">
      <c r="A671" s="1"/>
      <c r="B671" s="1"/>
      <c r="C671" s="1"/>
      <c r="D671" s="1"/>
    </row>
    <row r="672" spans="1:4" ht="15.75" customHeight="1" x14ac:dyDescent="0.35">
      <c r="A672" s="1"/>
      <c r="B672" s="1"/>
      <c r="C672" s="1"/>
      <c r="D672" s="1"/>
    </row>
    <row r="673" spans="1:4" ht="15.75" customHeight="1" x14ac:dyDescent="0.35">
      <c r="A673" s="1"/>
      <c r="B673" s="1"/>
      <c r="C673" s="1"/>
      <c r="D673" s="1"/>
    </row>
    <row r="674" spans="1:4" ht="15.75" customHeight="1" x14ac:dyDescent="0.35">
      <c r="A674" s="1"/>
      <c r="B674" s="1"/>
      <c r="C674" s="1"/>
      <c r="D674" s="1"/>
    </row>
    <row r="675" spans="1:4" ht="15.75" customHeight="1" x14ac:dyDescent="0.35">
      <c r="A675" s="1"/>
      <c r="B675" s="1"/>
      <c r="C675" s="1"/>
      <c r="D675" s="1"/>
    </row>
    <row r="676" spans="1:4" ht="15.75" customHeight="1" x14ac:dyDescent="0.35">
      <c r="A676" s="1"/>
      <c r="B676" s="1"/>
      <c r="C676" s="1"/>
      <c r="D676" s="1"/>
    </row>
    <row r="677" spans="1:4" ht="15.75" customHeight="1" x14ac:dyDescent="0.35">
      <c r="A677" s="1"/>
      <c r="B677" s="1"/>
      <c r="C677" s="1"/>
      <c r="D677" s="1"/>
    </row>
    <row r="678" spans="1:4" ht="15.75" customHeight="1" x14ac:dyDescent="0.35">
      <c r="A678" s="1"/>
      <c r="B678" s="1"/>
      <c r="C678" s="1"/>
      <c r="D678" s="1"/>
    </row>
    <row r="679" spans="1:4" ht="15.75" customHeight="1" x14ac:dyDescent="0.35">
      <c r="A679" s="1"/>
      <c r="B679" s="1"/>
      <c r="C679" s="1"/>
      <c r="D679" s="1"/>
    </row>
    <row r="680" spans="1:4" ht="15.75" customHeight="1" x14ac:dyDescent="0.35">
      <c r="A680" s="1"/>
      <c r="B680" s="1"/>
      <c r="C680" s="1"/>
      <c r="D680" s="1"/>
    </row>
    <row r="681" spans="1:4" ht="15.75" customHeight="1" x14ac:dyDescent="0.35">
      <c r="A681" s="1"/>
      <c r="B681" s="1"/>
      <c r="C681" s="1"/>
      <c r="D681" s="1"/>
    </row>
    <row r="682" spans="1:4" ht="15.75" customHeight="1" x14ac:dyDescent="0.35">
      <c r="A682" s="1"/>
      <c r="B682" s="1"/>
      <c r="C682" s="1"/>
      <c r="D682" s="1"/>
    </row>
    <row r="683" spans="1:4" ht="15.75" customHeight="1" x14ac:dyDescent="0.35">
      <c r="A683" s="1"/>
      <c r="B683" s="1"/>
      <c r="C683" s="1"/>
      <c r="D683" s="1"/>
    </row>
    <row r="684" spans="1:4" ht="15.75" customHeight="1" x14ac:dyDescent="0.35">
      <c r="A684" s="1"/>
      <c r="B684" s="1"/>
      <c r="C684" s="1"/>
      <c r="D684" s="1"/>
    </row>
    <row r="685" spans="1:4" ht="15.75" customHeight="1" x14ac:dyDescent="0.35">
      <c r="A685" s="1"/>
      <c r="B685" s="1"/>
      <c r="C685" s="1"/>
      <c r="D685" s="1"/>
    </row>
    <row r="686" spans="1:4" ht="15.75" customHeight="1" x14ac:dyDescent="0.35">
      <c r="A686" s="1"/>
      <c r="B686" s="1"/>
      <c r="C686" s="1"/>
      <c r="D686" s="1"/>
    </row>
    <row r="687" spans="1:4" ht="15.75" customHeight="1" x14ac:dyDescent="0.35">
      <c r="A687" s="1"/>
      <c r="B687" s="1"/>
      <c r="C687" s="1"/>
      <c r="D687" s="1"/>
    </row>
    <row r="688" spans="1:4" ht="15.75" customHeight="1" x14ac:dyDescent="0.35">
      <c r="A688" s="1"/>
      <c r="B688" s="1"/>
      <c r="C688" s="1"/>
      <c r="D688" s="1"/>
    </row>
    <row r="689" spans="1:4" ht="15.75" customHeight="1" x14ac:dyDescent="0.35">
      <c r="A689" s="1"/>
      <c r="B689" s="1"/>
      <c r="C689" s="1"/>
      <c r="D689" s="1"/>
    </row>
    <row r="690" spans="1:4" ht="15.75" customHeight="1" x14ac:dyDescent="0.35">
      <c r="A690" s="1"/>
      <c r="B690" s="1"/>
      <c r="C690" s="1"/>
      <c r="D690" s="1"/>
    </row>
    <row r="691" spans="1:4" ht="15.75" customHeight="1" x14ac:dyDescent="0.35">
      <c r="A691" s="1"/>
      <c r="B691" s="1"/>
      <c r="C691" s="1"/>
      <c r="D691" s="1"/>
    </row>
    <row r="692" spans="1:4" ht="15.75" customHeight="1" x14ac:dyDescent="0.35">
      <c r="A692" s="1"/>
      <c r="B692" s="1"/>
      <c r="C692" s="1"/>
      <c r="D692" s="1"/>
    </row>
    <row r="693" spans="1:4" ht="15.75" customHeight="1" x14ac:dyDescent="0.35">
      <c r="A693" s="1"/>
      <c r="B693" s="1"/>
      <c r="C693" s="1"/>
      <c r="D693" s="1"/>
    </row>
    <row r="694" spans="1:4" ht="15.75" customHeight="1" x14ac:dyDescent="0.35">
      <c r="A694" s="1"/>
      <c r="B694" s="1"/>
      <c r="C694" s="1"/>
      <c r="D694" s="1"/>
    </row>
    <row r="695" spans="1:4" ht="15.75" customHeight="1" x14ac:dyDescent="0.35">
      <c r="A695" s="1"/>
      <c r="B695" s="1"/>
      <c r="C695" s="1"/>
      <c r="D695" s="1"/>
    </row>
    <row r="696" spans="1:4" ht="15.75" customHeight="1" x14ac:dyDescent="0.35">
      <c r="A696" s="1"/>
      <c r="B696" s="1"/>
      <c r="C696" s="1"/>
      <c r="D696" s="1"/>
    </row>
    <row r="697" spans="1:4" ht="15.75" customHeight="1" x14ac:dyDescent="0.35">
      <c r="A697" s="1"/>
      <c r="B697" s="1"/>
      <c r="C697" s="1"/>
      <c r="D697" s="1"/>
    </row>
    <row r="698" spans="1:4" ht="15.75" customHeight="1" x14ac:dyDescent="0.35">
      <c r="A698" s="1"/>
      <c r="B698" s="1"/>
      <c r="C698" s="1"/>
      <c r="D698" s="1"/>
    </row>
    <row r="699" spans="1:4" ht="15.75" customHeight="1" x14ac:dyDescent="0.35">
      <c r="A699" s="1"/>
      <c r="B699" s="1"/>
      <c r="C699" s="1"/>
      <c r="D699" s="1"/>
    </row>
    <row r="700" spans="1:4" ht="15.75" customHeight="1" x14ac:dyDescent="0.35">
      <c r="A700" s="1"/>
      <c r="B700" s="1"/>
      <c r="C700" s="1"/>
      <c r="D700" s="1"/>
    </row>
    <row r="701" spans="1:4" ht="15.75" customHeight="1" x14ac:dyDescent="0.35">
      <c r="A701" s="1"/>
      <c r="B701" s="1"/>
      <c r="C701" s="1"/>
      <c r="D701" s="1"/>
    </row>
    <row r="702" spans="1:4" ht="15.75" customHeight="1" x14ac:dyDescent="0.35">
      <c r="A702" s="1"/>
      <c r="B702" s="1"/>
      <c r="C702" s="1"/>
      <c r="D702" s="1"/>
    </row>
    <row r="703" spans="1:4" ht="15.75" customHeight="1" x14ac:dyDescent="0.35">
      <c r="A703" s="1"/>
      <c r="B703" s="1"/>
      <c r="C703" s="1"/>
      <c r="D703" s="1"/>
    </row>
    <row r="704" spans="1:4" ht="15.75" customHeight="1" x14ac:dyDescent="0.35">
      <c r="A704" s="1"/>
      <c r="B704" s="1"/>
      <c r="C704" s="1"/>
      <c r="D704" s="1"/>
    </row>
    <row r="705" spans="1:4" ht="15.75" customHeight="1" x14ac:dyDescent="0.35">
      <c r="A705" s="1"/>
      <c r="B705" s="1"/>
      <c r="C705" s="1"/>
      <c r="D705" s="1"/>
    </row>
    <row r="706" spans="1:4" ht="15.75" customHeight="1" x14ac:dyDescent="0.35">
      <c r="A706" s="1"/>
      <c r="B706" s="1"/>
      <c r="C706" s="1"/>
      <c r="D706" s="1"/>
    </row>
    <row r="707" spans="1:4" ht="15.75" customHeight="1" x14ac:dyDescent="0.35">
      <c r="A707" s="1"/>
      <c r="B707" s="1"/>
      <c r="C707" s="1"/>
      <c r="D707" s="1"/>
    </row>
    <row r="708" spans="1:4" ht="15.75" customHeight="1" x14ac:dyDescent="0.35">
      <c r="A708" s="1"/>
      <c r="B708" s="1"/>
      <c r="C708" s="1"/>
      <c r="D708" s="1"/>
    </row>
    <row r="709" spans="1:4" ht="15.75" customHeight="1" x14ac:dyDescent="0.35">
      <c r="A709" s="1"/>
      <c r="B709" s="1"/>
      <c r="C709" s="1"/>
      <c r="D709" s="1"/>
    </row>
    <row r="710" spans="1:4" ht="15.75" customHeight="1" x14ac:dyDescent="0.35">
      <c r="A710" s="1"/>
      <c r="B710" s="1"/>
      <c r="C710" s="1"/>
      <c r="D710" s="1"/>
    </row>
    <row r="711" spans="1:4" ht="15.75" customHeight="1" x14ac:dyDescent="0.35">
      <c r="A711" s="1"/>
      <c r="B711" s="1"/>
      <c r="C711" s="1"/>
      <c r="D711" s="1"/>
    </row>
    <row r="712" spans="1:4" ht="15.75" customHeight="1" x14ac:dyDescent="0.35">
      <c r="A712" s="1"/>
      <c r="B712" s="1"/>
      <c r="C712" s="1"/>
      <c r="D712" s="1"/>
    </row>
    <row r="713" spans="1:4" ht="15.75" customHeight="1" x14ac:dyDescent="0.35">
      <c r="A713" s="1"/>
      <c r="B713" s="1"/>
      <c r="C713" s="1"/>
      <c r="D713" s="1"/>
    </row>
    <row r="714" spans="1:4" ht="15.75" customHeight="1" x14ac:dyDescent="0.35">
      <c r="A714" s="1"/>
      <c r="B714" s="1"/>
      <c r="C714" s="1"/>
      <c r="D714" s="1"/>
    </row>
    <row r="715" spans="1:4" ht="15.75" customHeight="1" x14ac:dyDescent="0.35">
      <c r="A715" s="1"/>
      <c r="B715" s="1"/>
      <c r="C715" s="1"/>
      <c r="D715" s="1"/>
    </row>
    <row r="716" spans="1:4" ht="15.75" customHeight="1" x14ac:dyDescent="0.35">
      <c r="A716" s="1"/>
      <c r="B716" s="1"/>
      <c r="C716" s="1"/>
      <c r="D716" s="1"/>
    </row>
    <row r="717" spans="1:4" ht="15.75" customHeight="1" x14ac:dyDescent="0.35">
      <c r="A717" s="1"/>
      <c r="B717" s="1"/>
      <c r="C717" s="1"/>
      <c r="D717" s="1"/>
    </row>
    <row r="718" spans="1:4" ht="15.75" customHeight="1" x14ac:dyDescent="0.35">
      <c r="A718" s="1"/>
      <c r="B718" s="1"/>
      <c r="C718" s="1"/>
      <c r="D718" s="1"/>
    </row>
    <row r="719" spans="1:4" ht="15.75" customHeight="1" x14ac:dyDescent="0.35">
      <c r="A719" s="1"/>
      <c r="B719" s="1"/>
      <c r="C719" s="1"/>
      <c r="D719" s="1"/>
    </row>
    <row r="720" spans="1:4" ht="15.75" customHeight="1" x14ac:dyDescent="0.35">
      <c r="A720" s="1"/>
      <c r="B720" s="1"/>
      <c r="C720" s="1"/>
      <c r="D720" s="1"/>
    </row>
    <row r="721" spans="1:4" ht="15.75" customHeight="1" x14ac:dyDescent="0.35">
      <c r="A721" s="1"/>
      <c r="B721" s="1"/>
      <c r="C721" s="1"/>
      <c r="D721" s="1"/>
    </row>
    <row r="722" spans="1:4" ht="15.75" customHeight="1" x14ac:dyDescent="0.35">
      <c r="A722" s="1"/>
      <c r="B722" s="1"/>
      <c r="C722" s="1"/>
      <c r="D722" s="1"/>
    </row>
    <row r="723" spans="1:4" ht="15.75" customHeight="1" x14ac:dyDescent="0.35">
      <c r="A723" s="1"/>
      <c r="B723" s="1"/>
      <c r="C723" s="1"/>
      <c r="D723" s="1"/>
    </row>
    <row r="724" spans="1:4" ht="15.75" customHeight="1" x14ac:dyDescent="0.35">
      <c r="A724" s="1"/>
      <c r="B724" s="1"/>
      <c r="C724" s="1"/>
      <c r="D724" s="1"/>
    </row>
    <row r="725" spans="1:4" ht="15.75" customHeight="1" x14ac:dyDescent="0.35">
      <c r="A725" s="1"/>
      <c r="B725" s="1"/>
      <c r="C725" s="1"/>
      <c r="D725" s="1"/>
    </row>
    <row r="726" spans="1:4" ht="15.75" customHeight="1" x14ac:dyDescent="0.35">
      <c r="A726" s="1"/>
      <c r="B726" s="1"/>
      <c r="C726" s="1"/>
      <c r="D726" s="1"/>
    </row>
    <row r="727" spans="1:4" ht="15.75" customHeight="1" x14ac:dyDescent="0.35">
      <c r="A727" s="1"/>
      <c r="B727" s="1"/>
      <c r="C727" s="1"/>
      <c r="D727" s="1"/>
    </row>
    <row r="728" spans="1:4" ht="15.75" customHeight="1" x14ac:dyDescent="0.35">
      <c r="A728" s="1"/>
      <c r="B728" s="1"/>
      <c r="C728" s="1"/>
      <c r="D728" s="1"/>
    </row>
    <row r="729" spans="1:4" ht="15.75" customHeight="1" x14ac:dyDescent="0.35">
      <c r="A729" s="1"/>
      <c r="B729" s="1"/>
      <c r="C729" s="1"/>
      <c r="D729" s="1"/>
    </row>
    <row r="730" spans="1:4" ht="15.75" customHeight="1" x14ac:dyDescent="0.35">
      <c r="A730" s="1"/>
      <c r="B730" s="1"/>
      <c r="C730" s="1"/>
      <c r="D730" s="1"/>
    </row>
    <row r="731" spans="1:4" ht="15.75" customHeight="1" x14ac:dyDescent="0.35">
      <c r="A731" s="1"/>
      <c r="B731" s="1"/>
      <c r="C731" s="1"/>
      <c r="D731" s="1"/>
    </row>
    <row r="732" spans="1:4" ht="15.75" customHeight="1" x14ac:dyDescent="0.35">
      <c r="A732" s="1"/>
      <c r="B732" s="1"/>
      <c r="C732" s="1"/>
      <c r="D732" s="1"/>
    </row>
    <row r="733" spans="1:4" ht="15.75" customHeight="1" x14ac:dyDescent="0.35">
      <c r="A733" s="1"/>
      <c r="B733" s="1"/>
      <c r="C733" s="1"/>
      <c r="D733" s="1"/>
    </row>
    <row r="734" spans="1:4" ht="15.75" customHeight="1" x14ac:dyDescent="0.35">
      <c r="A734" s="1"/>
      <c r="B734" s="1"/>
      <c r="C734" s="1"/>
      <c r="D734" s="1"/>
    </row>
    <row r="735" spans="1:4" ht="15.75" customHeight="1" x14ac:dyDescent="0.35">
      <c r="A735" s="1"/>
      <c r="B735" s="1"/>
      <c r="C735" s="1"/>
      <c r="D735" s="1"/>
    </row>
    <row r="736" spans="1:4" ht="15.75" customHeight="1" x14ac:dyDescent="0.35">
      <c r="A736" s="1"/>
      <c r="B736" s="1"/>
      <c r="C736" s="1"/>
      <c r="D736" s="1"/>
    </row>
    <row r="737" spans="1:4" ht="15.75" customHeight="1" x14ac:dyDescent="0.35">
      <c r="A737" s="1"/>
      <c r="B737" s="1"/>
      <c r="C737" s="1"/>
      <c r="D737" s="1"/>
    </row>
    <row r="738" spans="1:4" ht="15.75" customHeight="1" x14ac:dyDescent="0.35">
      <c r="A738" s="1"/>
      <c r="B738" s="1"/>
      <c r="C738" s="1"/>
      <c r="D738" s="1"/>
    </row>
    <row r="739" spans="1:4" ht="15.75" customHeight="1" x14ac:dyDescent="0.35">
      <c r="A739" s="1"/>
      <c r="B739" s="1"/>
      <c r="C739" s="1"/>
      <c r="D739" s="1"/>
    </row>
    <row r="740" spans="1:4" ht="15.75" customHeight="1" x14ac:dyDescent="0.35">
      <c r="A740" s="1"/>
      <c r="B740" s="1"/>
      <c r="C740" s="1"/>
      <c r="D740" s="1"/>
    </row>
    <row r="741" spans="1:4" ht="15.75" customHeight="1" x14ac:dyDescent="0.35">
      <c r="A741" s="1"/>
      <c r="B741" s="1"/>
      <c r="C741" s="1"/>
      <c r="D741" s="1"/>
    </row>
    <row r="742" spans="1:4" ht="15.75" customHeight="1" x14ac:dyDescent="0.35">
      <c r="A742" s="1"/>
      <c r="B742" s="1"/>
      <c r="C742" s="1"/>
      <c r="D742" s="1"/>
    </row>
    <row r="743" spans="1:4" ht="15.75" customHeight="1" x14ac:dyDescent="0.35">
      <c r="A743" s="1"/>
      <c r="B743" s="1"/>
      <c r="C743" s="1"/>
      <c r="D743" s="1"/>
    </row>
    <row r="744" spans="1:4" ht="15.75" customHeight="1" x14ac:dyDescent="0.35">
      <c r="A744" s="1"/>
      <c r="B744" s="1"/>
      <c r="C744" s="1"/>
      <c r="D744" s="1"/>
    </row>
    <row r="745" spans="1:4" ht="15.75" customHeight="1" x14ac:dyDescent="0.35">
      <c r="A745" s="1"/>
      <c r="B745" s="1"/>
      <c r="C745" s="1"/>
      <c r="D745" s="1"/>
    </row>
    <row r="746" spans="1:4" ht="15.75" customHeight="1" x14ac:dyDescent="0.35">
      <c r="A746" s="1"/>
      <c r="B746" s="1"/>
      <c r="C746" s="1"/>
      <c r="D746" s="1"/>
    </row>
    <row r="747" spans="1:4" ht="15.75" customHeight="1" x14ac:dyDescent="0.35">
      <c r="A747" s="1"/>
      <c r="B747" s="1"/>
      <c r="C747" s="1"/>
      <c r="D747" s="1"/>
    </row>
    <row r="748" spans="1:4" ht="15.75" customHeight="1" x14ac:dyDescent="0.35">
      <c r="A748" s="1"/>
      <c r="B748" s="1"/>
      <c r="C748" s="1"/>
      <c r="D748" s="1"/>
    </row>
    <row r="749" spans="1:4" ht="15.75" customHeight="1" x14ac:dyDescent="0.35">
      <c r="A749" s="1"/>
      <c r="B749" s="1"/>
      <c r="C749" s="1"/>
      <c r="D749" s="1"/>
    </row>
    <row r="750" spans="1:4" ht="15.75" customHeight="1" x14ac:dyDescent="0.35">
      <c r="A750" s="1"/>
      <c r="B750" s="1"/>
      <c r="C750" s="1"/>
      <c r="D750" s="1"/>
    </row>
    <row r="751" spans="1:4" ht="15.75" customHeight="1" x14ac:dyDescent="0.35">
      <c r="A751" s="1"/>
      <c r="B751" s="1"/>
      <c r="C751" s="1"/>
      <c r="D751" s="1"/>
    </row>
    <row r="752" spans="1:4" ht="15.75" customHeight="1" x14ac:dyDescent="0.35">
      <c r="A752" s="1"/>
      <c r="B752" s="1"/>
      <c r="C752" s="1"/>
      <c r="D752" s="1"/>
    </row>
    <row r="753" spans="1:4" ht="15.75" customHeight="1" x14ac:dyDescent="0.35">
      <c r="A753" s="1"/>
      <c r="B753" s="1"/>
      <c r="C753" s="1"/>
      <c r="D753" s="1"/>
    </row>
    <row r="754" spans="1:4" ht="15.75" customHeight="1" x14ac:dyDescent="0.35">
      <c r="A754" s="1"/>
      <c r="B754" s="1"/>
      <c r="C754" s="1"/>
      <c r="D754" s="1"/>
    </row>
    <row r="755" spans="1:4" ht="15.75" customHeight="1" x14ac:dyDescent="0.35">
      <c r="A755" s="1"/>
      <c r="B755" s="1"/>
      <c r="C755" s="1"/>
      <c r="D755" s="1"/>
    </row>
    <row r="756" spans="1:4" ht="15.75" customHeight="1" x14ac:dyDescent="0.35">
      <c r="A756" s="1"/>
      <c r="B756" s="1"/>
      <c r="C756" s="1"/>
      <c r="D756" s="1"/>
    </row>
    <row r="757" spans="1:4" ht="15.75" customHeight="1" x14ac:dyDescent="0.35">
      <c r="A757" s="1"/>
      <c r="B757" s="1"/>
      <c r="C757" s="1"/>
      <c r="D757" s="1"/>
    </row>
    <row r="758" spans="1:4" ht="15.75" customHeight="1" x14ac:dyDescent="0.35">
      <c r="A758" s="1"/>
      <c r="B758" s="1"/>
      <c r="C758" s="1"/>
      <c r="D758" s="1"/>
    </row>
    <row r="759" spans="1:4" ht="15.75" customHeight="1" x14ac:dyDescent="0.35">
      <c r="A759" s="1"/>
      <c r="B759" s="1"/>
      <c r="C759" s="1"/>
      <c r="D759" s="1"/>
    </row>
    <row r="760" spans="1:4" ht="15.75" customHeight="1" x14ac:dyDescent="0.35">
      <c r="A760" s="1"/>
      <c r="B760" s="1"/>
      <c r="C760" s="1"/>
      <c r="D760" s="1"/>
    </row>
    <row r="761" spans="1:4" ht="15.75" customHeight="1" x14ac:dyDescent="0.35">
      <c r="A761" s="1"/>
      <c r="B761" s="1"/>
      <c r="C761" s="1"/>
      <c r="D761" s="1"/>
    </row>
    <row r="762" spans="1:4" ht="15.75" customHeight="1" x14ac:dyDescent="0.35">
      <c r="A762" s="1"/>
      <c r="B762" s="1"/>
      <c r="C762" s="1"/>
      <c r="D762" s="1"/>
    </row>
    <row r="763" spans="1:4" ht="15.75" customHeight="1" x14ac:dyDescent="0.35">
      <c r="A763" s="1"/>
      <c r="B763" s="1"/>
      <c r="C763" s="1"/>
      <c r="D763" s="1"/>
    </row>
    <row r="764" spans="1:4" ht="15.75" customHeight="1" x14ac:dyDescent="0.35">
      <c r="A764" s="1"/>
      <c r="B764" s="1"/>
      <c r="C764" s="1"/>
      <c r="D764" s="1"/>
    </row>
    <row r="765" spans="1:4" ht="15.75" customHeight="1" x14ac:dyDescent="0.35">
      <c r="A765" s="1"/>
      <c r="B765" s="1"/>
      <c r="C765" s="1"/>
      <c r="D765" s="1"/>
    </row>
    <row r="766" spans="1:4" ht="15.75" customHeight="1" x14ac:dyDescent="0.35">
      <c r="A766" s="1"/>
      <c r="B766" s="1"/>
      <c r="C766" s="1"/>
      <c r="D766" s="1"/>
    </row>
    <row r="767" spans="1:4" ht="15.75" customHeight="1" x14ac:dyDescent="0.35">
      <c r="A767" s="1"/>
      <c r="B767" s="1"/>
      <c r="C767" s="1"/>
      <c r="D767" s="1"/>
    </row>
    <row r="768" spans="1:4" ht="15.75" customHeight="1" x14ac:dyDescent="0.35">
      <c r="A768" s="1"/>
      <c r="B768" s="1"/>
      <c r="C768" s="1"/>
      <c r="D768" s="1"/>
    </row>
    <row r="769" spans="1:4" ht="15.75" customHeight="1" x14ac:dyDescent="0.35">
      <c r="A769" s="1"/>
      <c r="B769" s="1"/>
      <c r="C769" s="1"/>
      <c r="D769" s="1"/>
    </row>
    <row r="770" spans="1:4" ht="15.75" customHeight="1" x14ac:dyDescent="0.35">
      <c r="A770" s="1"/>
      <c r="B770" s="1"/>
      <c r="C770" s="1"/>
      <c r="D770" s="1"/>
    </row>
    <row r="771" spans="1:4" ht="15.75" customHeight="1" x14ac:dyDescent="0.35">
      <c r="A771" s="1"/>
      <c r="B771" s="1"/>
      <c r="C771" s="1"/>
      <c r="D771" s="1"/>
    </row>
    <row r="772" spans="1:4" ht="15.75" customHeight="1" x14ac:dyDescent="0.35">
      <c r="A772" s="1"/>
      <c r="B772" s="1"/>
      <c r="C772" s="1"/>
      <c r="D772" s="1"/>
    </row>
    <row r="773" spans="1:4" ht="15.75" customHeight="1" x14ac:dyDescent="0.35">
      <c r="A773" s="1"/>
      <c r="B773" s="1"/>
      <c r="C773" s="1"/>
      <c r="D773" s="1"/>
    </row>
    <row r="774" spans="1:4" ht="15.75" customHeight="1" x14ac:dyDescent="0.35">
      <c r="A774" s="1"/>
      <c r="B774" s="1"/>
      <c r="C774" s="1"/>
      <c r="D774" s="1"/>
    </row>
    <row r="775" spans="1:4" ht="15.75" customHeight="1" x14ac:dyDescent="0.35">
      <c r="A775" s="1"/>
      <c r="B775" s="1"/>
      <c r="C775" s="1"/>
      <c r="D775" s="1"/>
    </row>
    <row r="776" spans="1:4" ht="15.75" customHeight="1" x14ac:dyDescent="0.35">
      <c r="A776" s="1"/>
      <c r="B776" s="1"/>
      <c r="C776" s="1"/>
      <c r="D776" s="1"/>
    </row>
    <row r="777" spans="1:4" ht="15.75" customHeight="1" x14ac:dyDescent="0.35">
      <c r="A777" s="1"/>
      <c r="B777" s="1"/>
      <c r="C777" s="1"/>
      <c r="D777" s="1"/>
    </row>
    <row r="778" spans="1:4" ht="15.75" customHeight="1" x14ac:dyDescent="0.35">
      <c r="A778" s="1"/>
      <c r="B778" s="1"/>
      <c r="C778" s="1"/>
      <c r="D778" s="1"/>
    </row>
    <row r="779" spans="1:4" ht="15.75" customHeight="1" x14ac:dyDescent="0.35">
      <c r="A779" s="1"/>
      <c r="B779" s="1"/>
      <c r="C779" s="1"/>
      <c r="D779" s="1"/>
    </row>
    <row r="780" spans="1:4" ht="15.75" customHeight="1" x14ac:dyDescent="0.35">
      <c r="A780" s="1"/>
      <c r="B780" s="1"/>
      <c r="C780" s="1"/>
      <c r="D780" s="1"/>
    </row>
    <row r="781" spans="1:4" ht="15.75" customHeight="1" x14ac:dyDescent="0.35">
      <c r="A781" s="1"/>
      <c r="B781" s="1"/>
      <c r="C781" s="1"/>
      <c r="D781" s="1"/>
    </row>
    <row r="782" spans="1:4" ht="15.75" customHeight="1" x14ac:dyDescent="0.35">
      <c r="A782" s="1"/>
      <c r="B782" s="1"/>
      <c r="C782" s="1"/>
      <c r="D782" s="1"/>
    </row>
    <row r="783" spans="1:4" ht="15.75" customHeight="1" x14ac:dyDescent="0.35">
      <c r="A783" s="1"/>
      <c r="B783" s="1"/>
      <c r="C783" s="1"/>
      <c r="D783" s="1"/>
    </row>
    <row r="784" spans="1:4" ht="15.75" customHeight="1" x14ac:dyDescent="0.35">
      <c r="A784" s="1"/>
      <c r="B784" s="1"/>
      <c r="C784" s="1"/>
      <c r="D784" s="1"/>
    </row>
    <row r="785" spans="1:4" ht="15.75" customHeight="1" x14ac:dyDescent="0.35">
      <c r="A785" s="1"/>
      <c r="B785" s="1"/>
      <c r="C785" s="1"/>
      <c r="D785" s="1"/>
    </row>
    <row r="786" spans="1:4" ht="15.75" customHeight="1" x14ac:dyDescent="0.35">
      <c r="A786" s="1"/>
      <c r="B786" s="1"/>
      <c r="C786" s="1"/>
      <c r="D786" s="1"/>
    </row>
    <row r="787" spans="1:4" ht="15.75" customHeight="1" x14ac:dyDescent="0.35">
      <c r="A787" s="1"/>
      <c r="B787" s="1"/>
      <c r="C787" s="1"/>
      <c r="D787" s="1"/>
    </row>
    <row r="788" spans="1:4" ht="15.75" customHeight="1" x14ac:dyDescent="0.35">
      <c r="A788" s="1"/>
      <c r="B788" s="1"/>
      <c r="C788" s="1"/>
      <c r="D788" s="1"/>
    </row>
    <row r="789" spans="1:4" ht="15.75" customHeight="1" x14ac:dyDescent="0.35">
      <c r="A789" s="1"/>
      <c r="B789" s="1"/>
      <c r="C789" s="1"/>
      <c r="D789" s="1"/>
    </row>
    <row r="790" spans="1:4" ht="15.75" customHeight="1" x14ac:dyDescent="0.35">
      <c r="A790" s="1"/>
      <c r="B790" s="1"/>
      <c r="C790" s="1"/>
      <c r="D790" s="1"/>
    </row>
    <row r="791" spans="1:4" ht="15.75" customHeight="1" x14ac:dyDescent="0.35">
      <c r="A791" s="1"/>
      <c r="B791" s="1"/>
      <c r="C791" s="1"/>
      <c r="D791" s="1"/>
    </row>
    <row r="792" spans="1:4" ht="15.75" customHeight="1" x14ac:dyDescent="0.35">
      <c r="A792" s="1"/>
      <c r="B792" s="1"/>
      <c r="C792" s="1"/>
      <c r="D792" s="1"/>
    </row>
    <row r="793" spans="1:4" ht="15.75" customHeight="1" x14ac:dyDescent="0.35">
      <c r="A793" s="1"/>
      <c r="B793" s="1"/>
      <c r="C793" s="1"/>
      <c r="D793" s="1"/>
    </row>
    <row r="794" spans="1:4" ht="15.75" customHeight="1" x14ac:dyDescent="0.35">
      <c r="A794" s="1"/>
      <c r="B794" s="1"/>
      <c r="C794" s="1"/>
      <c r="D794" s="1"/>
    </row>
    <row r="795" spans="1:4" ht="15.75" customHeight="1" x14ac:dyDescent="0.35">
      <c r="A795" s="1"/>
      <c r="B795" s="1"/>
      <c r="C795" s="1"/>
      <c r="D795" s="1"/>
    </row>
    <row r="796" spans="1:4" ht="15.75" customHeight="1" x14ac:dyDescent="0.35">
      <c r="A796" s="1"/>
      <c r="B796" s="1"/>
      <c r="C796" s="1"/>
      <c r="D796" s="1"/>
    </row>
    <row r="797" spans="1:4" ht="15.75" customHeight="1" x14ac:dyDescent="0.35">
      <c r="A797" s="1"/>
      <c r="B797" s="1"/>
      <c r="C797" s="1"/>
      <c r="D797" s="1"/>
    </row>
    <row r="798" spans="1:4" ht="15.75" customHeight="1" x14ac:dyDescent="0.35">
      <c r="A798" s="1"/>
      <c r="B798" s="1"/>
      <c r="C798" s="1"/>
      <c r="D798" s="1"/>
    </row>
    <row r="799" spans="1:4" ht="15.75" customHeight="1" x14ac:dyDescent="0.35">
      <c r="A799" s="1"/>
      <c r="B799" s="1"/>
      <c r="C799" s="1"/>
      <c r="D799" s="1"/>
    </row>
    <row r="800" spans="1:4" ht="15.75" customHeight="1" x14ac:dyDescent="0.35">
      <c r="A800" s="1"/>
      <c r="B800" s="1"/>
      <c r="C800" s="1"/>
      <c r="D800" s="1"/>
    </row>
    <row r="801" spans="1:4" ht="15.75" customHeight="1" x14ac:dyDescent="0.35">
      <c r="A801" s="1"/>
      <c r="B801" s="1"/>
      <c r="C801" s="1"/>
      <c r="D801" s="1"/>
    </row>
    <row r="802" spans="1:4" ht="15.75" customHeight="1" x14ac:dyDescent="0.35">
      <c r="A802" s="1"/>
      <c r="B802" s="1"/>
      <c r="C802" s="1"/>
      <c r="D802" s="1"/>
    </row>
    <row r="803" spans="1:4" ht="15.75" customHeight="1" x14ac:dyDescent="0.35">
      <c r="A803" s="1"/>
      <c r="B803" s="1"/>
      <c r="C803" s="1"/>
      <c r="D803" s="1"/>
    </row>
    <row r="804" spans="1:4" ht="15.75" customHeight="1" x14ac:dyDescent="0.35">
      <c r="A804" s="1"/>
      <c r="B804" s="1"/>
      <c r="C804" s="1"/>
      <c r="D804" s="1"/>
    </row>
    <row r="805" spans="1:4" ht="15.75" customHeight="1" x14ac:dyDescent="0.35">
      <c r="A805" s="1"/>
      <c r="B805" s="1"/>
      <c r="C805" s="1"/>
      <c r="D805" s="1"/>
    </row>
    <row r="806" spans="1:4" ht="15.75" customHeight="1" x14ac:dyDescent="0.35">
      <c r="A806" s="1"/>
      <c r="B806" s="1"/>
      <c r="C806" s="1"/>
      <c r="D806" s="1"/>
    </row>
    <row r="807" spans="1:4" ht="15.75" customHeight="1" x14ac:dyDescent="0.35">
      <c r="A807" s="1"/>
      <c r="B807" s="1"/>
      <c r="C807" s="1"/>
      <c r="D807" s="1"/>
    </row>
    <row r="808" spans="1:4" ht="15.75" customHeight="1" x14ac:dyDescent="0.35">
      <c r="A808" s="1"/>
      <c r="B808" s="1"/>
      <c r="C808" s="1"/>
      <c r="D808" s="1"/>
    </row>
    <row r="809" spans="1:4" ht="15.75" customHeight="1" x14ac:dyDescent="0.35">
      <c r="A809" s="1"/>
      <c r="B809" s="1"/>
      <c r="C809" s="1"/>
      <c r="D809" s="1"/>
    </row>
    <row r="810" spans="1:4" ht="15.75" customHeight="1" x14ac:dyDescent="0.35">
      <c r="A810" s="1"/>
      <c r="B810" s="1"/>
      <c r="C810" s="1"/>
      <c r="D810" s="1"/>
    </row>
    <row r="811" spans="1:4" ht="15.75" customHeight="1" x14ac:dyDescent="0.35">
      <c r="A811" s="1"/>
      <c r="B811" s="1"/>
      <c r="C811" s="1"/>
      <c r="D811" s="1"/>
    </row>
    <row r="812" spans="1:4" ht="15.75" customHeight="1" x14ac:dyDescent="0.35">
      <c r="A812" s="1"/>
      <c r="B812" s="1"/>
      <c r="C812" s="1"/>
      <c r="D812" s="1"/>
    </row>
    <row r="813" spans="1:4" ht="15.75" customHeight="1" x14ac:dyDescent="0.35">
      <c r="A813" s="1"/>
      <c r="B813" s="1"/>
      <c r="C813" s="1"/>
      <c r="D813" s="1"/>
    </row>
    <row r="814" spans="1:4" ht="15.75" customHeight="1" x14ac:dyDescent="0.35">
      <c r="A814" s="1"/>
      <c r="B814" s="1"/>
      <c r="C814" s="1"/>
      <c r="D814" s="1"/>
    </row>
    <row r="815" spans="1:4" ht="15.75" customHeight="1" x14ac:dyDescent="0.35">
      <c r="A815" s="1"/>
      <c r="B815" s="1"/>
      <c r="C815" s="1"/>
      <c r="D815" s="1"/>
    </row>
    <row r="816" spans="1:4" ht="15.75" customHeight="1" x14ac:dyDescent="0.35">
      <c r="A816" s="1"/>
      <c r="B816" s="1"/>
      <c r="C816" s="1"/>
      <c r="D816" s="1"/>
    </row>
    <row r="817" spans="1:4" ht="15.75" customHeight="1" x14ac:dyDescent="0.35">
      <c r="A817" s="1"/>
      <c r="B817" s="1"/>
      <c r="C817" s="1"/>
      <c r="D817" s="1"/>
    </row>
    <row r="818" spans="1:4" ht="15.75" customHeight="1" x14ac:dyDescent="0.35">
      <c r="A818" s="1"/>
      <c r="B818" s="1"/>
      <c r="C818" s="1"/>
      <c r="D818" s="1"/>
    </row>
    <row r="819" spans="1:4" ht="15.75" customHeight="1" x14ac:dyDescent="0.35">
      <c r="A819" s="1"/>
      <c r="B819" s="1"/>
      <c r="C819" s="1"/>
      <c r="D819" s="1"/>
    </row>
    <row r="820" spans="1:4" ht="15.75" customHeight="1" x14ac:dyDescent="0.35">
      <c r="A820" s="1"/>
      <c r="B820" s="1"/>
      <c r="C820" s="1"/>
      <c r="D820" s="1"/>
    </row>
    <row r="821" spans="1:4" ht="15.75" customHeight="1" x14ac:dyDescent="0.35">
      <c r="A821" s="1"/>
      <c r="B821" s="1"/>
      <c r="C821" s="1"/>
      <c r="D821" s="1"/>
    </row>
    <row r="822" spans="1:4" ht="15.75" customHeight="1" x14ac:dyDescent="0.35">
      <c r="A822" s="1"/>
      <c r="B822" s="1"/>
      <c r="C822" s="1"/>
      <c r="D822" s="1"/>
    </row>
    <row r="823" spans="1:4" ht="15.75" customHeight="1" x14ac:dyDescent="0.35">
      <c r="A823" s="1"/>
      <c r="B823" s="1"/>
      <c r="C823" s="1"/>
      <c r="D823" s="1"/>
    </row>
    <row r="824" spans="1:4" ht="15.75" customHeight="1" x14ac:dyDescent="0.35">
      <c r="A824" s="1"/>
      <c r="B824" s="1"/>
      <c r="C824" s="1"/>
      <c r="D824" s="1"/>
    </row>
    <row r="825" spans="1:4" ht="15.75" customHeight="1" x14ac:dyDescent="0.35">
      <c r="A825" s="1"/>
      <c r="B825" s="1"/>
      <c r="C825" s="1"/>
      <c r="D825" s="1"/>
    </row>
    <row r="826" spans="1:4" ht="15.75" customHeight="1" x14ac:dyDescent="0.35">
      <c r="A826" s="1"/>
      <c r="B826" s="1"/>
      <c r="C826" s="1"/>
      <c r="D826" s="1"/>
    </row>
    <row r="827" spans="1:4" ht="15.75" customHeight="1" x14ac:dyDescent="0.35">
      <c r="A827" s="1"/>
      <c r="B827" s="1"/>
      <c r="C827" s="1"/>
      <c r="D827" s="1"/>
    </row>
    <row r="828" spans="1:4" ht="15.75" customHeight="1" x14ac:dyDescent="0.35">
      <c r="A828" s="1"/>
      <c r="B828" s="1"/>
      <c r="C828" s="1"/>
      <c r="D828" s="1"/>
    </row>
    <row r="829" spans="1:4" ht="15.75" customHeight="1" x14ac:dyDescent="0.35">
      <c r="A829" s="1"/>
      <c r="B829" s="1"/>
      <c r="C829" s="1"/>
      <c r="D829" s="1"/>
    </row>
    <row r="830" spans="1:4" ht="15.75" customHeight="1" x14ac:dyDescent="0.35">
      <c r="A830" s="1"/>
      <c r="B830" s="1"/>
      <c r="C830" s="1"/>
      <c r="D830" s="1"/>
    </row>
    <row r="831" spans="1:4" ht="15.75" customHeight="1" x14ac:dyDescent="0.35">
      <c r="A831" s="1"/>
      <c r="B831" s="1"/>
      <c r="C831" s="1"/>
      <c r="D831" s="1"/>
    </row>
    <row r="832" spans="1:4" ht="15.75" customHeight="1" x14ac:dyDescent="0.35">
      <c r="A832" s="1"/>
      <c r="B832" s="1"/>
      <c r="C832" s="1"/>
      <c r="D832" s="1"/>
    </row>
    <row r="833" spans="1:4" ht="15.75" customHeight="1" x14ac:dyDescent="0.35">
      <c r="A833" s="1"/>
      <c r="B833" s="1"/>
      <c r="C833" s="1"/>
      <c r="D833" s="1"/>
    </row>
    <row r="834" spans="1:4" ht="15.75" customHeight="1" x14ac:dyDescent="0.35">
      <c r="A834" s="1"/>
      <c r="B834" s="1"/>
      <c r="C834" s="1"/>
      <c r="D834" s="1"/>
    </row>
    <row r="835" spans="1:4" ht="15.75" customHeight="1" x14ac:dyDescent="0.35">
      <c r="A835" s="1"/>
      <c r="B835" s="1"/>
      <c r="C835" s="1"/>
      <c r="D835" s="1"/>
    </row>
    <row r="836" spans="1:4" ht="15.75" customHeight="1" x14ac:dyDescent="0.35">
      <c r="A836" s="1"/>
      <c r="B836" s="1"/>
      <c r="C836" s="1"/>
      <c r="D836" s="1"/>
    </row>
    <row r="837" spans="1:4" ht="15.75" customHeight="1" x14ac:dyDescent="0.35">
      <c r="A837" s="1"/>
      <c r="B837" s="1"/>
      <c r="C837" s="1"/>
      <c r="D837" s="1"/>
    </row>
    <row r="838" spans="1:4" ht="15.75" customHeight="1" x14ac:dyDescent="0.35">
      <c r="A838" s="1"/>
      <c r="B838" s="1"/>
      <c r="C838" s="1"/>
      <c r="D838" s="1"/>
    </row>
    <row r="839" spans="1:4" ht="15.75" customHeight="1" x14ac:dyDescent="0.35">
      <c r="A839" s="1"/>
      <c r="B839" s="1"/>
      <c r="C839" s="1"/>
      <c r="D839" s="1"/>
    </row>
    <row r="840" spans="1:4" ht="15.75" customHeight="1" x14ac:dyDescent="0.35">
      <c r="A840" s="1"/>
      <c r="B840" s="1"/>
      <c r="C840" s="1"/>
      <c r="D840" s="1"/>
    </row>
    <row r="841" spans="1:4" ht="15.75" customHeight="1" x14ac:dyDescent="0.35">
      <c r="A841" s="1"/>
      <c r="B841" s="1"/>
      <c r="C841" s="1"/>
      <c r="D841" s="1"/>
    </row>
    <row r="842" spans="1:4" ht="15.75" customHeight="1" x14ac:dyDescent="0.35">
      <c r="A842" s="1"/>
      <c r="B842" s="1"/>
      <c r="C842" s="1"/>
      <c r="D842" s="1"/>
    </row>
    <row r="843" spans="1:4" ht="15.75" customHeight="1" x14ac:dyDescent="0.35">
      <c r="A843" s="1"/>
      <c r="B843" s="1"/>
      <c r="C843" s="1"/>
      <c r="D843" s="1"/>
    </row>
    <row r="844" spans="1:4" ht="15.75" customHeight="1" x14ac:dyDescent="0.35">
      <c r="A844" s="1"/>
      <c r="B844" s="1"/>
      <c r="C844" s="1"/>
      <c r="D844" s="1"/>
    </row>
    <row r="845" spans="1:4" ht="15.75" customHeight="1" x14ac:dyDescent="0.35">
      <c r="A845" s="1"/>
      <c r="B845" s="1"/>
      <c r="C845" s="1"/>
      <c r="D845" s="1"/>
    </row>
    <row r="846" spans="1:4" ht="15.75" customHeight="1" x14ac:dyDescent="0.35">
      <c r="A846" s="1"/>
      <c r="B846" s="1"/>
      <c r="C846" s="1"/>
      <c r="D846" s="1"/>
    </row>
    <row r="847" spans="1:4" ht="15.75" customHeight="1" x14ac:dyDescent="0.35">
      <c r="A847" s="1"/>
      <c r="B847" s="1"/>
      <c r="C847" s="1"/>
      <c r="D847" s="1"/>
    </row>
    <row r="848" spans="1:4" ht="15.75" customHeight="1" x14ac:dyDescent="0.35">
      <c r="A848" s="1"/>
      <c r="B848" s="1"/>
      <c r="C848" s="1"/>
      <c r="D848" s="1"/>
    </row>
    <row r="849" spans="1:4" ht="15.75" customHeight="1" x14ac:dyDescent="0.35">
      <c r="A849" s="1"/>
      <c r="B849" s="1"/>
      <c r="C849" s="1"/>
      <c r="D849" s="1"/>
    </row>
    <row r="850" spans="1:4" ht="15.75" customHeight="1" x14ac:dyDescent="0.35">
      <c r="A850" s="1"/>
      <c r="B850" s="1"/>
      <c r="C850" s="1"/>
      <c r="D850" s="1"/>
    </row>
    <row r="851" spans="1:4" ht="15.75" customHeight="1" x14ac:dyDescent="0.35">
      <c r="A851" s="1"/>
      <c r="B851" s="1"/>
      <c r="C851" s="1"/>
      <c r="D851" s="1"/>
    </row>
    <row r="852" spans="1:4" ht="15.75" customHeight="1" x14ac:dyDescent="0.35">
      <c r="A852" s="1"/>
      <c r="B852" s="1"/>
      <c r="C852" s="1"/>
      <c r="D852" s="1"/>
    </row>
    <row r="853" spans="1:4" ht="15.75" customHeight="1" x14ac:dyDescent="0.35">
      <c r="A853" s="1"/>
      <c r="B853" s="1"/>
      <c r="C853" s="1"/>
      <c r="D853" s="1"/>
    </row>
    <row r="854" spans="1:4" ht="15.75" customHeight="1" x14ac:dyDescent="0.35">
      <c r="A854" s="1"/>
      <c r="B854" s="1"/>
      <c r="C854" s="1"/>
      <c r="D854" s="1"/>
    </row>
    <row r="855" spans="1:4" ht="15.75" customHeight="1" x14ac:dyDescent="0.35">
      <c r="A855" s="1"/>
      <c r="B855" s="1"/>
      <c r="C855" s="1"/>
      <c r="D855" s="1"/>
    </row>
    <row r="856" spans="1:4" ht="15.75" customHeight="1" x14ac:dyDescent="0.35">
      <c r="A856" s="1"/>
      <c r="B856" s="1"/>
      <c r="C856" s="1"/>
      <c r="D856" s="1"/>
    </row>
    <row r="857" spans="1:4" ht="15.75" customHeight="1" x14ac:dyDescent="0.35">
      <c r="A857" s="1"/>
      <c r="B857" s="1"/>
      <c r="C857" s="1"/>
      <c r="D857" s="1"/>
    </row>
    <row r="858" spans="1:4" ht="15.75" customHeight="1" x14ac:dyDescent="0.35">
      <c r="A858" s="1"/>
      <c r="B858" s="1"/>
      <c r="C858" s="1"/>
      <c r="D858" s="1"/>
    </row>
    <row r="859" spans="1:4" ht="15.75" customHeight="1" x14ac:dyDescent="0.35">
      <c r="A859" s="1"/>
      <c r="B859" s="1"/>
      <c r="C859" s="1"/>
      <c r="D859" s="1"/>
    </row>
    <row r="860" spans="1:4" ht="15.75" customHeight="1" x14ac:dyDescent="0.35">
      <c r="A860" s="1"/>
      <c r="B860" s="1"/>
      <c r="C860" s="1"/>
      <c r="D860" s="1"/>
    </row>
    <row r="861" spans="1:4" ht="15.75" customHeight="1" x14ac:dyDescent="0.35">
      <c r="A861" s="1"/>
      <c r="B861" s="1"/>
      <c r="C861" s="1"/>
      <c r="D861" s="1"/>
    </row>
    <row r="862" spans="1:4" ht="15.75" customHeight="1" x14ac:dyDescent="0.35">
      <c r="A862" s="1"/>
      <c r="B862" s="1"/>
      <c r="C862" s="1"/>
      <c r="D862" s="1"/>
    </row>
    <row r="863" spans="1:4" ht="15.75" customHeight="1" x14ac:dyDescent="0.35">
      <c r="A863" s="1"/>
      <c r="B863" s="1"/>
      <c r="C863" s="1"/>
      <c r="D863" s="1"/>
    </row>
    <row r="864" spans="1:4" ht="15.75" customHeight="1" x14ac:dyDescent="0.35">
      <c r="A864" s="1"/>
      <c r="B864" s="1"/>
      <c r="C864" s="1"/>
      <c r="D864" s="1"/>
    </row>
    <row r="865" spans="1:4" ht="15.75" customHeight="1" x14ac:dyDescent="0.35">
      <c r="A865" s="1"/>
      <c r="B865" s="1"/>
      <c r="C865" s="1"/>
      <c r="D865" s="1"/>
    </row>
    <row r="866" spans="1:4" ht="15.75" customHeight="1" x14ac:dyDescent="0.35">
      <c r="A866" s="1"/>
      <c r="B866" s="1"/>
      <c r="C866" s="1"/>
      <c r="D866" s="1"/>
    </row>
    <row r="867" spans="1:4" ht="15.75" customHeight="1" x14ac:dyDescent="0.35">
      <c r="A867" s="1"/>
      <c r="B867" s="1"/>
      <c r="C867" s="1"/>
      <c r="D867" s="1"/>
    </row>
    <row r="868" spans="1:4" ht="15.75" customHeight="1" x14ac:dyDescent="0.35">
      <c r="A868" s="1"/>
      <c r="B868" s="1"/>
      <c r="C868" s="1"/>
      <c r="D868" s="1"/>
    </row>
    <row r="869" spans="1:4" ht="15.75" customHeight="1" x14ac:dyDescent="0.35">
      <c r="A869" s="1"/>
      <c r="B869" s="1"/>
      <c r="C869" s="1"/>
      <c r="D869" s="1"/>
    </row>
    <row r="870" spans="1:4" ht="15.75" customHeight="1" x14ac:dyDescent="0.35">
      <c r="A870" s="1"/>
      <c r="B870" s="1"/>
      <c r="C870" s="1"/>
      <c r="D870" s="1"/>
    </row>
    <row r="871" spans="1:4" ht="15.75" customHeight="1" x14ac:dyDescent="0.35">
      <c r="A871" s="1"/>
      <c r="B871" s="1"/>
      <c r="C871" s="1"/>
      <c r="D871" s="1"/>
    </row>
    <row r="872" spans="1:4" ht="15.75" customHeight="1" x14ac:dyDescent="0.35">
      <c r="A872" s="1"/>
      <c r="B872" s="1"/>
      <c r="C872" s="1"/>
      <c r="D872" s="1"/>
    </row>
    <row r="873" spans="1:4" ht="15.75" customHeight="1" x14ac:dyDescent="0.35">
      <c r="A873" s="1"/>
      <c r="B873" s="1"/>
      <c r="C873" s="1"/>
      <c r="D873" s="1"/>
    </row>
    <row r="874" spans="1:4" ht="15.75" customHeight="1" x14ac:dyDescent="0.35">
      <c r="A874" s="1"/>
      <c r="B874" s="1"/>
      <c r="C874" s="1"/>
      <c r="D874" s="1"/>
    </row>
    <row r="875" spans="1:4" ht="15.75" customHeight="1" x14ac:dyDescent="0.35">
      <c r="A875" s="1"/>
      <c r="B875" s="1"/>
      <c r="C875" s="1"/>
      <c r="D875" s="1"/>
    </row>
    <row r="876" spans="1:4" ht="15.75" customHeight="1" x14ac:dyDescent="0.35">
      <c r="A876" s="1"/>
      <c r="B876" s="1"/>
      <c r="C876" s="1"/>
      <c r="D876" s="1"/>
    </row>
    <row r="877" spans="1:4" ht="15.75" customHeight="1" x14ac:dyDescent="0.35">
      <c r="A877" s="1"/>
      <c r="B877" s="1"/>
      <c r="C877" s="1"/>
      <c r="D877" s="1"/>
    </row>
    <row r="878" spans="1:4" ht="15.75" customHeight="1" x14ac:dyDescent="0.35">
      <c r="A878" s="1"/>
      <c r="B878" s="1"/>
      <c r="C878" s="1"/>
      <c r="D878" s="1"/>
    </row>
    <row r="879" spans="1:4" ht="15.75" customHeight="1" x14ac:dyDescent="0.35">
      <c r="A879" s="1"/>
      <c r="B879" s="1"/>
      <c r="C879" s="1"/>
      <c r="D879" s="1"/>
    </row>
    <row r="880" spans="1:4" ht="15.75" customHeight="1" x14ac:dyDescent="0.35">
      <c r="A880" s="1"/>
      <c r="B880" s="1"/>
      <c r="C880" s="1"/>
      <c r="D880" s="1"/>
    </row>
    <row r="881" spans="1:4" ht="15.75" customHeight="1" x14ac:dyDescent="0.35">
      <c r="A881" s="1"/>
      <c r="B881" s="1"/>
      <c r="C881" s="1"/>
      <c r="D881" s="1"/>
    </row>
    <row r="882" spans="1:4" ht="15.75" customHeight="1" x14ac:dyDescent="0.35">
      <c r="A882" s="1"/>
      <c r="B882" s="1"/>
      <c r="C882" s="1"/>
      <c r="D882" s="1"/>
    </row>
    <row r="883" spans="1:4" ht="15.75" customHeight="1" x14ac:dyDescent="0.35">
      <c r="A883" s="1"/>
      <c r="B883" s="1"/>
      <c r="C883" s="1"/>
      <c r="D883" s="1"/>
    </row>
    <row r="884" spans="1:4" ht="15.75" customHeight="1" x14ac:dyDescent="0.35">
      <c r="A884" s="1"/>
      <c r="B884" s="1"/>
      <c r="C884" s="1"/>
      <c r="D884" s="1"/>
    </row>
    <row r="885" spans="1:4" ht="15.75" customHeight="1" x14ac:dyDescent="0.35">
      <c r="A885" s="1"/>
      <c r="B885" s="1"/>
      <c r="C885" s="1"/>
      <c r="D885" s="1"/>
    </row>
    <row r="886" spans="1:4" ht="15.75" customHeight="1" x14ac:dyDescent="0.35">
      <c r="A886" s="1"/>
      <c r="B886" s="1"/>
      <c r="C886" s="1"/>
      <c r="D886" s="1"/>
    </row>
    <row r="887" spans="1:4" ht="15.75" customHeight="1" x14ac:dyDescent="0.35">
      <c r="A887" s="1"/>
      <c r="B887" s="1"/>
      <c r="C887" s="1"/>
      <c r="D887" s="1"/>
    </row>
    <row r="888" spans="1:4" ht="15.75" customHeight="1" x14ac:dyDescent="0.35">
      <c r="A888" s="1"/>
      <c r="B888" s="1"/>
      <c r="C888" s="1"/>
      <c r="D888" s="1"/>
    </row>
    <row r="889" spans="1:4" ht="15.75" customHeight="1" x14ac:dyDescent="0.35">
      <c r="A889" s="1"/>
      <c r="B889" s="1"/>
      <c r="C889" s="1"/>
      <c r="D889" s="1"/>
    </row>
    <row r="890" spans="1:4" ht="15.75" customHeight="1" x14ac:dyDescent="0.35">
      <c r="A890" s="1"/>
      <c r="B890" s="1"/>
      <c r="C890" s="1"/>
      <c r="D890" s="1"/>
    </row>
    <row r="891" spans="1:4" ht="15.75" customHeight="1" x14ac:dyDescent="0.35">
      <c r="A891" s="1"/>
      <c r="B891" s="1"/>
      <c r="C891" s="1"/>
      <c r="D891" s="1"/>
    </row>
    <row r="892" spans="1:4" ht="15.75" customHeight="1" x14ac:dyDescent="0.35">
      <c r="A892" s="1"/>
      <c r="B892" s="1"/>
      <c r="C892" s="1"/>
      <c r="D892" s="1"/>
    </row>
    <row r="893" spans="1:4" ht="15.75" customHeight="1" x14ac:dyDescent="0.35">
      <c r="A893" s="1"/>
      <c r="B893" s="1"/>
      <c r="C893" s="1"/>
      <c r="D893" s="1"/>
    </row>
    <row r="894" spans="1:4" ht="15.75" customHeight="1" x14ac:dyDescent="0.35">
      <c r="A894" s="1"/>
      <c r="B894" s="1"/>
      <c r="C894" s="1"/>
      <c r="D894" s="1"/>
    </row>
    <row r="895" spans="1:4" ht="15.75" customHeight="1" x14ac:dyDescent="0.35">
      <c r="A895" s="1"/>
      <c r="B895" s="1"/>
      <c r="C895" s="1"/>
      <c r="D895" s="1"/>
    </row>
    <row r="896" spans="1:4" ht="15.75" customHeight="1" x14ac:dyDescent="0.35">
      <c r="A896" s="1"/>
      <c r="B896" s="1"/>
      <c r="C896" s="1"/>
      <c r="D896" s="1"/>
    </row>
    <row r="897" spans="1:4" ht="15.75" customHeight="1" x14ac:dyDescent="0.35">
      <c r="A897" s="1"/>
      <c r="B897" s="1"/>
      <c r="C897" s="1"/>
      <c r="D897" s="1"/>
    </row>
    <row r="898" spans="1:4" ht="15.75" customHeight="1" x14ac:dyDescent="0.35">
      <c r="A898" s="1"/>
      <c r="B898" s="1"/>
      <c r="C898" s="1"/>
      <c r="D898" s="1"/>
    </row>
  </sheetData>
  <autoFilter ref="A3:C403" xr:uid="{00000000-0001-0000-0400-000000000000}"/>
  <mergeCells count="95">
    <mergeCell ref="N138:P138"/>
    <mergeCell ref="N139:P139"/>
    <mergeCell ref="N141:P141"/>
    <mergeCell ref="N142:P142"/>
    <mergeCell ref="N130:P130"/>
    <mergeCell ref="N132:P132"/>
    <mergeCell ref="N133:P133"/>
    <mergeCell ref="N135:P135"/>
    <mergeCell ref="N136:P136"/>
    <mergeCell ref="I92:J92"/>
    <mergeCell ref="I94:J94"/>
    <mergeCell ref="I96:J96"/>
    <mergeCell ref="I98:J98"/>
    <mergeCell ref="I100:J100"/>
    <mergeCell ref="E48:F48"/>
    <mergeCell ref="E50:E51"/>
    <mergeCell ref="E53:E54"/>
    <mergeCell ref="E41:F41"/>
    <mergeCell ref="E57:F57"/>
    <mergeCell ref="E59:E60"/>
    <mergeCell ref="G54:H54"/>
    <mergeCell ref="J54:K54"/>
    <mergeCell ref="G59:K59"/>
    <mergeCell ref="G60:H60"/>
    <mergeCell ref="J60:K60"/>
    <mergeCell ref="G43:K43"/>
    <mergeCell ref="G44:H44"/>
    <mergeCell ref="J44:K44"/>
    <mergeCell ref="G50:K50"/>
    <mergeCell ref="G51:H51"/>
    <mergeCell ref="J51:K51"/>
    <mergeCell ref="G53:K53"/>
    <mergeCell ref="E43:E44"/>
    <mergeCell ref="E85:K85"/>
    <mergeCell ref="E87:E88"/>
    <mergeCell ref="E62:E63"/>
    <mergeCell ref="E66:F66"/>
    <mergeCell ref="E68:E69"/>
    <mergeCell ref="E71:E72"/>
    <mergeCell ref="E74:E75"/>
    <mergeCell ref="G72:H72"/>
    <mergeCell ref="J72:K72"/>
    <mergeCell ref="G74:K74"/>
    <mergeCell ref="G75:H75"/>
    <mergeCell ref="J75:K75"/>
    <mergeCell ref="J63:K63"/>
    <mergeCell ref="G68:K68"/>
    <mergeCell ref="G69:H69"/>
    <mergeCell ref="J69:K69"/>
    <mergeCell ref="G71:K71"/>
    <mergeCell ref="G87:K87"/>
    <mergeCell ref="N90:P90"/>
    <mergeCell ref="R90:T90"/>
    <mergeCell ref="G88:H88"/>
    <mergeCell ref="E90:G90"/>
    <mergeCell ref="I90:L90"/>
    <mergeCell ref="J88:K88"/>
    <mergeCell ref="E23:E24"/>
    <mergeCell ref="G23:K23"/>
    <mergeCell ref="G24:H24"/>
    <mergeCell ref="J24:K24"/>
    <mergeCell ref="E27:F27"/>
    <mergeCell ref="H4:I4"/>
    <mergeCell ref="E18:F18"/>
    <mergeCell ref="E20:E21"/>
    <mergeCell ref="G20:K20"/>
    <mergeCell ref="G21:H21"/>
    <mergeCell ref="J21:K21"/>
    <mergeCell ref="G62:K62"/>
    <mergeCell ref="G63:H63"/>
    <mergeCell ref="E10:J10"/>
    <mergeCell ref="G39:H39"/>
    <mergeCell ref="J39:K39"/>
    <mergeCell ref="E32:E33"/>
    <mergeCell ref="G32:K32"/>
    <mergeCell ref="G33:H33"/>
    <mergeCell ref="J33:K33"/>
    <mergeCell ref="E36:F36"/>
    <mergeCell ref="G38:K38"/>
    <mergeCell ref="E38:E39"/>
    <mergeCell ref="G30:H30"/>
    <mergeCell ref="J30:K30"/>
    <mergeCell ref="E29:E30"/>
    <mergeCell ref="G29:K29"/>
    <mergeCell ref="I105:J105"/>
    <mergeCell ref="I107:J107"/>
    <mergeCell ref="I109:J109"/>
    <mergeCell ref="I111:J111"/>
    <mergeCell ref="N129:P129"/>
    <mergeCell ref="I113:J113"/>
    <mergeCell ref="I118:J118"/>
    <mergeCell ref="I120:J120"/>
    <mergeCell ref="I122:J122"/>
    <mergeCell ref="I124:J124"/>
    <mergeCell ref="I126:J126"/>
  </mergeCells>
  <phoneticPr fontId="28" type="noConversion"/>
  <pageMargins left="0.7" right="0.7" top="0.75" bottom="0.75" header="0" footer="0"/>
  <pageSetup orientation="portrait" r:id="rId1"/>
  <ignoredErrors>
    <ignoredError sqref="F79:K81" calculatedColumn="1"/>
  </ignoredErrors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'Base de datos '!$L$5:$L$9</xm:f>
          </x14:formula1>
          <xm:sqref>F2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D9:M1000"/>
  <sheetViews>
    <sheetView topLeftCell="A4" workbookViewId="0"/>
  </sheetViews>
  <sheetFormatPr defaultColWidth="12.625" defaultRowHeight="15" customHeight="1" x14ac:dyDescent="0.35"/>
  <cols>
    <col min="1" max="26" width="9.375" customWidth="1"/>
  </cols>
  <sheetData>
    <row r="9" spans="4:12" ht="15" customHeight="1" x14ac:dyDescent="0.35">
      <c r="D9" s="146" t="s">
        <v>51</v>
      </c>
      <c r="E9" s="119"/>
      <c r="F9" s="119"/>
      <c r="G9" s="119"/>
      <c r="H9" s="119"/>
      <c r="I9" s="119"/>
      <c r="J9" s="119"/>
      <c r="K9" s="119"/>
      <c r="L9" s="119"/>
    </row>
    <row r="10" spans="4:12" ht="15" customHeight="1" x14ac:dyDescent="0.35">
      <c r="D10" s="119"/>
      <c r="E10" s="111"/>
      <c r="F10" s="111"/>
      <c r="G10" s="111"/>
      <c r="H10" s="111"/>
      <c r="I10" s="111"/>
      <c r="J10" s="111"/>
      <c r="K10" s="111"/>
      <c r="L10" s="119"/>
    </row>
    <row r="11" spans="4:12" ht="15" customHeight="1" x14ac:dyDescent="0.35">
      <c r="D11" s="119"/>
      <c r="E11" s="119"/>
      <c r="F11" s="119"/>
      <c r="G11" s="119"/>
      <c r="H11" s="119"/>
      <c r="I11" s="119"/>
      <c r="J11" s="119"/>
      <c r="K11" s="119"/>
      <c r="L11" s="119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spans="5:5" ht="15.75" customHeight="1" x14ac:dyDescent="0.35"/>
    <row r="34" spans="5:5" ht="15.75" customHeight="1" x14ac:dyDescent="0.35"/>
    <row r="35" spans="5:5" ht="15.75" customHeight="1" x14ac:dyDescent="0.35"/>
    <row r="36" spans="5:5" ht="15.75" customHeight="1" x14ac:dyDescent="0.35"/>
    <row r="37" spans="5:5" ht="15.75" customHeight="1" x14ac:dyDescent="0.35"/>
    <row r="38" spans="5:5" ht="15.75" customHeight="1" x14ac:dyDescent="0.35"/>
    <row r="39" spans="5:5" ht="15.75" customHeight="1" x14ac:dyDescent="0.35"/>
    <row r="40" spans="5:5" ht="15.75" customHeight="1" x14ac:dyDescent="0.35"/>
    <row r="41" spans="5:5" ht="15.75" customHeight="1" x14ac:dyDescent="0.35"/>
    <row r="42" spans="5:5" ht="15.75" customHeight="1" x14ac:dyDescent="0.35"/>
    <row r="43" spans="5:5" ht="15.75" customHeight="1" x14ac:dyDescent="0.35">
      <c r="E43" s="1"/>
    </row>
    <row r="44" spans="5:5" ht="15.75" customHeight="1" x14ac:dyDescent="0.35"/>
    <row r="45" spans="5:5" ht="15.75" customHeight="1" x14ac:dyDescent="0.35"/>
    <row r="46" spans="5:5" ht="15.75" customHeight="1" x14ac:dyDescent="0.35"/>
    <row r="47" spans="5:5" ht="15.75" customHeight="1" x14ac:dyDescent="0.35"/>
    <row r="48" spans="5:5" ht="15.75" customHeight="1" x14ac:dyDescent="0.35"/>
    <row r="49" spans="7:11" ht="15.75" customHeight="1" x14ac:dyDescent="0.35"/>
    <row r="50" spans="7:11" ht="15.75" customHeight="1" x14ac:dyDescent="0.35">
      <c r="G50" s="147"/>
      <c r="H50" s="119"/>
      <c r="I50" s="119"/>
      <c r="J50" s="119"/>
      <c r="K50" s="119"/>
    </row>
    <row r="51" spans="7:11" ht="15.75" customHeight="1" x14ac:dyDescent="0.35">
      <c r="G51" s="145"/>
      <c r="H51" s="111"/>
      <c r="J51" s="145"/>
      <c r="K51" s="111"/>
    </row>
    <row r="52" spans="7:11" ht="15.75" customHeight="1" x14ac:dyDescent="0.35"/>
    <row r="53" spans="7:11" ht="15.75" customHeight="1" x14ac:dyDescent="0.35">
      <c r="G53" s="145"/>
      <c r="H53" s="111"/>
      <c r="I53" s="111"/>
      <c r="J53" s="111"/>
      <c r="K53" s="111"/>
    </row>
    <row r="54" spans="7:11" ht="15.75" customHeight="1" x14ac:dyDescent="0.35">
      <c r="G54" s="145"/>
      <c r="H54" s="111"/>
      <c r="J54" s="145"/>
      <c r="K54" s="111"/>
    </row>
    <row r="55" spans="7:11" ht="15.75" customHeight="1" x14ac:dyDescent="0.35"/>
    <row r="56" spans="7:11" ht="15.75" customHeight="1" x14ac:dyDescent="0.35"/>
    <row r="57" spans="7:11" ht="15.75" customHeight="1" x14ac:dyDescent="0.35"/>
    <row r="58" spans="7:11" ht="15.75" customHeight="1" x14ac:dyDescent="0.35"/>
    <row r="59" spans="7:11" ht="15.75" customHeight="1" x14ac:dyDescent="0.35">
      <c r="G59" s="145"/>
      <c r="H59" s="111"/>
      <c r="I59" s="111"/>
      <c r="J59" s="111"/>
      <c r="K59" s="111"/>
    </row>
    <row r="60" spans="7:11" ht="15.75" customHeight="1" x14ac:dyDescent="0.35">
      <c r="G60" s="145"/>
      <c r="H60" s="111"/>
      <c r="J60" s="145"/>
      <c r="K60" s="111"/>
    </row>
    <row r="61" spans="7:11" ht="15.75" customHeight="1" x14ac:dyDescent="0.35"/>
    <row r="62" spans="7:11" ht="15.75" customHeight="1" x14ac:dyDescent="0.35"/>
    <row r="63" spans="7:11" ht="15.75" customHeight="1" x14ac:dyDescent="0.35"/>
    <row r="64" spans="7:11" ht="15.75" customHeight="1" x14ac:dyDescent="0.35"/>
    <row r="65" spans="4:11" ht="15.75" customHeight="1" x14ac:dyDescent="0.35"/>
    <row r="66" spans="4:11" ht="15.75" customHeight="1" x14ac:dyDescent="0.35">
      <c r="E66" s="145"/>
      <c r="F66" s="111"/>
    </row>
    <row r="67" spans="4:11" ht="15.75" customHeight="1" x14ac:dyDescent="0.35"/>
    <row r="68" spans="4:11" ht="15.75" customHeight="1" x14ac:dyDescent="0.35">
      <c r="E68" s="145" t="s">
        <v>37</v>
      </c>
      <c r="G68" s="145"/>
      <c r="H68" s="111"/>
      <c r="I68" s="111"/>
      <c r="J68" s="111"/>
      <c r="K68" s="111"/>
    </row>
    <row r="69" spans="4:11" ht="15.75" customHeight="1" x14ac:dyDescent="0.35">
      <c r="E69" s="111"/>
      <c r="G69" s="145"/>
      <c r="H69" s="111"/>
      <c r="J69" s="145"/>
      <c r="K69" s="111"/>
    </row>
    <row r="70" spans="4:11" ht="15.75" customHeight="1" x14ac:dyDescent="0.35"/>
    <row r="71" spans="4:11" ht="15.75" customHeight="1" x14ac:dyDescent="0.35">
      <c r="E71" s="145" t="s">
        <v>40</v>
      </c>
      <c r="G71" s="145"/>
      <c r="H71" s="111"/>
      <c r="I71" s="111"/>
      <c r="J71" s="111"/>
      <c r="K71" s="111"/>
    </row>
    <row r="72" spans="4:11" ht="15.75" customHeight="1" x14ac:dyDescent="0.35">
      <c r="E72" s="111"/>
      <c r="G72" s="145"/>
      <c r="H72" s="111"/>
      <c r="J72" s="145"/>
      <c r="K72" s="111"/>
    </row>
    <row r="73" spans="4:11" ht="15.75" customHeight="1" x14ac:dyDescent="0.35"/>
    <row r="74" spans="4:11" ht="15.75" customHeight="1" x14ac:dyDescent="0.35">
      <c r="E74" s="145" t="s">
        <v>43</v>
      </c>
      <c r="G74" s="145"/>
      <c r="H74" s="111"/>
      <c r="I74" s="111"/>
      <c r="J74" s="111"/>
      <c r="K74" s="111"/>
    </row>
    <row r="75" spans="4:11" ht="15.75" customHeight="1" x14ac:dyDescent="0.35">
      <c r="E75" s="111"/>
      <c r="G75" s="145"/>
      <c r="H75" s="111"/>
      <c r="J75" s="145"/>
      <c r="K75" s="111"/>
    </row>
    <row r="76" spans="4:11" ht="15.75" customHeight="1" x14ac:dyDescent="0.35"/>
    <row r="77" spans="4:11" ht="15.75" customHeight="1" x14ac:dyDescent="0.35">
      <c r="D77" s="1"/>
      <c r="E77" s="1"/>
      <c r="F77" s="1"/>
      <c r="G77" s="1"/>
      <c r="H77" s="1"/>
      <c r="I77" s="1"/>
      <c r="J77" s="1"/>
      <c r="K77" s="1"/>
    </row>
    <row r="78" spans="4:11" ht="15.75" customHeight="1" x14ac:dyDescent="0.35">
      <c r="D78" s="1"/>
      <c r="E78" s="1"/>
      <c r="F78" s="1"/>
      <c r="G78" s="1"/>
      <c r="H78" s="1"/>
      <c r="I78" s="1"/>
      <c r="J78" s="1"/>
      <c r="K78" s="1"/>
    </row>
    <row r="79" spans="4:11" ht="15.75" customHeight="1" x14ac:dyDescent="0.35"/>
    <row r="80" spans="4:11" ht="15.75" customHeight="1" x14ac:dyDescent="0.35"/>
    <row r="81" spans="5:9" ht="15.75" customHeight="1" x14ac:dyDescent="0.35"/>
    <row r="82" spans="5:9" ht="15.75" customHeight="1" x14ac:dyDescent="0.35"/>
    <row r="83" spans="5:9" ht="15.75" customHeight="1" x14ac:dyDescent="0.35"/>
    <row r="84" spans="5:9" ht="15.75" customHeight="1" x14ac:dyDescent="0.35"/>
    <row r="85" spans="5:9" ht="15.75" customHeight="1" x14ac:dyDescent="0.35"/>
    <row r="86" spans="5:9" ht="15.75" customHeight="1" x14ac:dyDescent="0.35"/>
    <row r="87" spans="5:9" ht="15.75" customHeight="1" x14ac:dyDescent="0.35">
      <c r="E87" s="1" t="s">
        <v>37</v>
      </c>
    </row>
    <row r="88" spans="5:9" ht="15.75" customHeight="1" x14ac:dyDescent="0.35"/>
    <row r="89" spans="5:9" ht="15.75" customHeight="1" x14ac:dyDescent="0.35"/>
    <row r="90" spans="5:9" ht="15.75" customHeight="1" x14ac:dyDescent="0.35"/>
    <row r="91" spans="5:9" ht="15.75" customHeight="1" x14ac:dyDescent="0.35"/>
    <row r="92" spans="5:9" ht="15.75" customHeight="1" x14ac:dyDescent="0.35">
      <c r="I92" s="1" t="s">
        <v>52</v>
      </c>
    </row>
    <row r="93" spans="5:9" ht="15.75" customHeight="1" x14ac:dyDescent="0.35"/>
    <row r="94" spans="5:9" ht="15.75" customHeight="1" x14ac:dyDescent="0.35">
      <c r="I94" s="1" t="s">
        <v>53</v>
      </c>
    </row>
    <row r="95" spans="5:9" ht="15.75" customHeight="1" x14ac:dyDescent="0.35"/>
    <row r="96" spans="5:9" ht="15.75" customHeight="1" x14ac:dyDescent="0.35">
      <c r="I96" s="1" t="s">
        <v>54</v>
      </c>
    </row>
    <row r="97" spans="9:13" ht="15.75" customHeight="1" x14ac:dyDescent="0.35"/>
    <row r="98" spans="9:13" ht="15.75" customHeight="1" x14ac:dyDescent="0.35">
      <c r="I98" s="1" t="s">
        <v>55</v>
      </c>
    </row>
    <row r="99" spans="9:13" ht="15.75" customHeight="1" x14ac:dyDescent="0.35"/>
    <row r="100" spans="9:13" ht="15.75" customHeight="1" x14ac:dyDescent="0.35">
      <c r="I100" s="1" t="s">
        <v>56</v>
      </c>
    </row>
    <row r="101" spans="9:13" ht="15.75" customHeight="1" x14ac:dyDescent="0.35"/>
    <row r="102" spans="9:13" ht="15.75" customHeight="1" x14ac:dyDescent="0.35">
      <c r="I102" s="1" t="s">
        <v>57</v>
      </c>
    </row>
    <row r="103" spans="9:13" ht="15.75" customHeight="1" x14ac:dyDescent="0.35"/>
    <row r="104" spans="9:13" ht="15.75" customHeight="1" x14ac:dyDescent="0.35">
      <c r="I104" s="1" t="s">
        <v>58</v>
      </c>
    </row>
    <row r="105" spans="9:13" ht="15.75" customHeight="1" x14ac:dyDescent="0.35"/>
    <row r="106" spans="9:13" ht="15.75" customHeight="1" x14ac:dyDescent="0.35">
      <c r="I106" s="1" t="s">
        <v>59</v>
      </c>
    </row>
    <row r="107" spans="9:13" ht="15.75" customHeight="1" x14ac:dyDescent="0.35"/>
    <row r="108" spans="9:13" ht="15.75" customHeight="1" x14ac:dyDescent="0.35">
      <c r="I108" s="1" t="s">
        <v>60</v>
      </c>
    </row>
    <row r="109" spans="9:13" ht="15.75" customHeight="1" x14ac:dyDescent="0.35"/>
    <row r="110" spans="9:13" ht="15.75" customHeight="1" x14ac:dyDescent="0.35">
      <c r="J110" s="1" t="s">
        <v>61</v>
      </c>
    </row>
    <row r="111" spans="9:13" ht="15.75" customHeight="1" x14ac:dyDescent="0.35"/>
    <row r="112" spans="9:13" ht="15.75" customHeight="1" x14ac:dyDescent="0.35">
      <c r="M112" s="1" t="s">
        <v>62</v>
      </c>
    </row>
    <row r="113" spans="10:10" ht="15.75" customHeight="1" x14ac:dyDescent="0.35"/>
    <row r="114" spans="10:10" ht="15.75" customHeight="1" x14ac:dyDescent="0.35">
      <c r="J114" s="1" t="s">
        <v>63</v>
      </c>
    </row>
    <row r="115" spans="10:10" ht="15.75" customHeight="1" x14ac:dyDescent="0.35"/>
    <row r="116" spans="10:10" ht="15.75" customHeight="1" x14ac:dyDescent="0.35"/>
    <row r="117" spans="10:10" ht="15.75" customHeight="1" x14ac:dyDescent="0.35"/>
    <row r="118" spans="10:10" ht="15.75" customHeight="1" x14ac:dyDescent="0.35"/>
    <row r="119" spans="10:10" ht="15.75" customHeight="1" x14ac:dyDescent="0.35"/>
    <row r="120" spans="10:10" ht="15.75" customHeight="1" x14ac:dyDescent="0.35"/>
    <row r="121" spans="10:10" ht="15.75" customHeight="1" x14ac:dyDescent="0.35"/>
    <row r="122" spans="10:10" ht="15.75" customHeight="1" x14ac:dyDescent="0.35"/>
    <row r="123" spans="10:10" ht="15.75" customHeight="1" x14ac:dyDescent="0.35"/>
    <row r="124" spans="10:10" ht="15.75" customHeight="1" x14ac:dyDescent="0.35"/>
    <row r="125" spans="10:10" ht="15.75" customHeight="1" x14ac:dyDescent="0.35"/>
    <row r="126" spans="10:10" ht="15.75" customHeight="1" x14ac:dyDescent="0.35"/>
    <row r="127" spans="10:10" ht="15.75" customHeight="1" x14ac:dyDescent="0.35"/>
    <row r="128" spans="10:10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3">
    <mergeCell ref="D9:L11"/>
    <mergeCell ref="G50:K50"/>
    <mergeCell ref="G51:H51"/>
    <mergeCell ref="J51:K51"/>
    <mergeCell ref="G53:K53"/>
    <mergeCell ref="E71:E72"/>
    <mergeCell ref="E74:E75"/>
    <mergeCell ref="G71:K71"/>
    <mergeCell ref="G72:H72"/>
    <mergeCell ref="J72:K72"/>
    <mergeCell ref="G74:K74"/>
    <mergeCell ref="G75:H75"/>
    <mergeCell ref="J75:K75"/>
    <mergeCell ref="G69:H69"/>
    <mergeCell ref="J69:K69"/>
    <mergeCell ref="G54:H54"/>
    <mergeCell ref="J54:K54"/>
    <mergeCell ref="E68:E69"/>
    <mergeCell ref="G59:K59"/>
    <mergeCell ref="G60:H60"/>
    <mergeCell ref="J60:K60"/>
    <mergeCell ref="E66:F66"/>
    <mergeCell ref="G68:K68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D8:J1000"/>
  <sheetViews>
    <sheetView workbookViewId="0"/>
  </sheetViews>
  <sheetFormatPr defaultColWidth="12.625" defaultRowHeight="15" customHeight="1" x14ac:dyDescent="0.35"/>
  <cols>
    <col min="1" max="26" width="9.375" customWidth="1"/>
  </cols>
  <sheetData>
    <row r="8" spans="4:10" ht="15" customHeight="1" x14ac:dyDescent="0.35">
      <c r="D8" s="148" t="s">
        <v>64</v>
      </c>
      <c r="E8" s="119"/>
      <c r="F8" s="119"/>
      <c r="G8" s="119"/>
      <c r="H8" s="119"/>
      <c r="I8" s="119"/>
      <c r="J8" s="119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D8:J8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BE98C0CD383249BF3C5E0EB42FD0EA" ma:contentTypeVersion="13" ma:contentTypeDescription="Crear nuevo documento." ma:contentTypeScope="" ma:versionID="4c77ae3cde5c8ad42a7e299817332007">
  <xsd:schema xmlns:xsd="http://www.w3.org/2001/XMLSchema" xmlns:xs="http://www.w3.org/2001/XMLSchema" xmlns:p="http://schemas.microsoft.com/office/2006/metadata/properties" xmlns:ns2="fcde34ca-b39c-40c1-8281-4feb3a301696" xmlns:ns3="99a9b593-a9c2-443c-af73-4bd3d79387b3" targetNamespace="http://schemas.microsoft.com/office/2006/metadata/properties" ma:root="true" ma:fieldsID="b428df43a725f360e00711e5c594c6be" ns2:_="" ns3:_="">
    <xsd:import namespace="fcde34ca-b39c-40c1-8281-4feb3a301696"/>
    <xsd:import namespace="99a9b593-a9c2-443c-af73-4bd3d79387b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e34ca-b39c-40c1-8281-4feb3a30169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9242bb89-d187-4b37-ae3c-881a0dbe46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9b593-a9c2-443c-af73-4bd3d79387b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16241a6-e190-4a71-bf4b-311221e8f716}" ma:internalName="TaxCatchAll" ma:showField="CatchAllData" ma:web="99a9b593-a9c2-443c-af73-4bd3d7938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a9b593-a9c2-443c-af73-4bd3d79387b3" xsi:nil="true"/>
    <lcf76f155ced4ddcb4097134ff3c332f xmlns="fcde34ca-b39c-40c1-8281-4feb3a3016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1DC481-C2A7-4008-93EF-D6EBA9EA2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de34ca-b39c-40c1-8281-4feb3a301696"/>
    <ds:schemaRef ds:uri="99a9b593-a9c2-443c-af73-4bd3d79387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96B94-58CA-4EC0-B4B3-38951ED4CE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0ECE88-1767-4633-98E0-81642F3E7E21}">
  <ds:schemaRefs>
    <ds:schemaRef ds:uri="http://schemas.microsoft.com/office/2006/metadata/properties"/>
    <ds:schemaRef ds:uri="http://schemas.microsoft.com/office/infopath/2007/PartnerControls"/>
    <ds:schemaRef ds:uri="99a9b593-a9c2-443c-af73-4bd3d79387b3"/>
    <ds:schemaRef ds:uri="fcde34ca-b39c-40c1-8281-4feb3a3016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Portada</vt:lpstr>
      <vt:lpstr>PROBLEMA</vt:lpstr>
      <vt:lpstr>Base de datos </vt:lpstr>
      <vt:lpstr>Hoja 1</vt:lpstr>
      <vt:lpstr>EJERCICIO 1</vt:lpstr>
      <vt:lpstr>Sheet1</vt:lpstr>
      <vt:lpstr>EJERCICIO 2</vt:lpstr>
      <vt:lpstr>CONFERENCIA WEB</vt:lpstr>
      <vt:lpstr>BIBLIOGRAFÍA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JUAN SEBATIAN CASTILLO AMAYA</cp:lastModifiedBy>
  <cp:revision/>
  <dcterms:created xsi:type="dcterms:W3CDTF">2021-03-13T00:55:15Z</dcterms:created>
  <dcterms:modified xsi:type="dcterms:W3CDTF">2025-07-08T21:08:33Z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0x0101006FBE98C0CD383249BF3C5E0EB42FD0EA</vt:lpwstr>
  </property>
</Properties>
</file>