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drawings/drawing7.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jcast\Desktop\UNAD\004 InterSemestral 2025\FINANZAS CORPORATIVAS PARA LA TOMA DE DECISIONES - (106011A_2033)\Fase 2\"/>
    </mc:Choice>
  </mc:AlternateContent>
  <xr:revisionPtr revIDLastSave="0" documentId="13_ncr:1_{C8053C96-0061-44DB-8E28-F53FEDB219C5}" xr6:coauthVersionLast="47" xr6:coauthVersionMax="47" xr10:uidLastSave="{00000000-0000-0000-0000-000000000000}"/>
  <bookViews>
    <workbookView xWindow="43080" yWindow="-120" windowWidth="20640" windowHeight="11040" activeTab="2" xr2:uid="{C69F6AC2-F095-4E65-98E9-FBE062E3F704}"/>
  </bookViews>
  <sheets>
    <sheet name="INTEGRANTES" sheetId="1" r:id="rId1"/>
    <sheet name="INSTRUCCIONES" sheetId="2" r:id="rId2"/>
    <sheet name="ESTADOS FINANCIEROS" sheetId="3" r:id="rId3"/>
    <sheet name="ARBOL" sheetId="4" r:id="rId4"/>
    <sheet name="Sheet1" sheetId="11" r:id="rId5"/>
    <sheet name="INDICE DUPONT" sheetId="7" r:id="rId6"/>
    <sheet name="INFORME DIAGNOSTICO" sheetId="8" r:id="rId7"/>
    <sheet name="CONCLUSIONES" sheetId="9" r:id="rId8"/>
    <sheet name=" COMO ANALIZAR  INDICADORES"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1" l="1"/>
  <c r="L52" i="4"/>
  <c r="L48" i="4"/>
  <c r="J52" i="4"/>
  <c r="K52" i="4"/>
  <c r="L44" i="4"/>
  <c r="L40" i="4"/>
  <c r="L18" i="4"/>
  <c r="L36" i="4"/>
  <c r="D37" i="4"/>
  <c r="J48" i="4"/>
  <c r="K48" i="4"/>
  <c r="J44" i="4"/>
  <c r="K44" i="4"/>
  <c r="J40" i="4"/>
  <c r="K40" i="4"/>
  <c r="L30" i="4"/>
  <c r="J36" i="4"/>
  <c r="K36" i="4"/>
  <c r="L24" i="4"/>
  <c r="J30" i="4"/>
  <c r="K30" i="4"/>
  <c r="J11" i="3"/>
  <c r="L13" i="4"/>
  <c r="J24" i="4"/>
  <c r="K24" i="4"/>
  <c r="J18" i="4"/>
  <c r="K18" i="4"/>
  <c r="H15" i="4"/>
  <c r="J13" i="4"/>
  <c r="K13" i="4"/>
  <c r="H35" i="4"/>
  <c r="H28" i="4"/>
  <c r="F35" i="4"/>
  <c r="G35" i="4"/>
  <c r="H21" i="4"/>
  <c r="F28" i="4"/>
  <c r="G28" i="4"/>
  <c r="F21" i="4"/>
  <c r="G21" i="4"/>
  <c r="D24" i="4"/>
  <c r="F15" i="4"/>
  <c r="G15" i="4"/>
  <c r="J27" i="7"/>
  <c r="J23" i="7"/>
  <c r="J19" i="7"/>
  <c r="H28" i="7"/>
  <c r="H27" i="7"/>
  <c r="H24" i="7"/>
  <c r="H23" i="7"/>
  <c r="H20" i="7"/>
  <c r="H19" i="7"/>
  <c r="C18" i="4"/>
  <c r="D18" i="4" s="1"/>
  <c r="D44" i="4"/>
  <c r="D31" i="4"/>
  <c r="B44" i="4"/>
  <c r="C44" i="4"/>
  <c r="C37" i="4"/>
  <c r="B37" i="4"/>
  <c r="B31" i="4"/>
  <c r="C31" i="4"/>
  <c r="C24" i="4"/>
  <c r="B24" i="4"/>
  <c r="D11" i="4"/>
  <c r="B18" i="4"/>
  <c r="C11" i="4"/>
  <c r="B11" i="4"/>
  <c r="K75" i="3"/>
  <c r="K66" i="3"/>
  <c r="K67" i="3"/>
  <c r="K68" i="3"/>
  <c r="K69" i="3"/>
  <c r="K70" i="3"/>
  <c r="K71" i="3"/>
  <c r="K73" i="3"/>
  <c r="K74" i="3"/>
  <c r="K76" i="3"/>
  <c r="K77" i="3"/>
  <c r="K78" i="3"/>
  <c r="K65" i="3"/>
  <c r="J75" i="3"/>
  <c r="J66" i="3"/>
  <c r="J67" i="3"/>
  <c r="J68" i="3"/>
  <c r="J69" i="3"/>
  <c r="J70" i="3"/>
  <c r="J71" i="3"/>
  <c r="J73" i="3"/>
  <c r="J74" i="3"/>
  <c r="J76" i="3"/>
  <c r="J77" i="3"/>
  <c r="J78" i="3"/>
  <c r="J65" i="3"/>
  <c r="K12" i="3"/>
  <c r="K13" i="3"/>
  <c r="K14" i="3"/>
  <c r="K15" i="3"/>
  <c r="K16" i="3"/>
  <c r="K17" i="3"/>
  <c r="K20" i="3"/>
  <c r="K22" i="3"/>
  <c r="K23" i="3"/>
  <c r="K26" i="3"/>
  <c r="K27" i="3"/>
  <c r="K28" i="3"/>
  <c r="K32" i="3"/>
  <c r="K33" i="3"/>
  <c r="K34" i="3"/>
  <c r="K35" i="3"/>
  <c r="K36" i="3"/>
  <c r="K37" i="3"/>
  <c r="K38" i="3"/>
  <c r="K39" i="3"/>
  <c r="K45" i="3"/>
  <c r="K48" i="3"/>
  <c r="K49" i="3"/>
  <c r="K51" i="3"/>
  <c r="K54" i="3"/>
  <c r="K55" i="3"/>
  <c r="K56" i="3"/>
  <c r="K57" i="3"/>
  <c r="K11" i="3"/>
  <c r="J12" i="3"/>
  <c r="J13" i="3"/>
  <c r="J14" i="3"/>
  <c r="J15" i="3"/>
  <c r="J16" i="3"/>
  <c r="J17" i="3"/>
  <c r="J20" i="3"/>
  <c r="J22" i="3"/>
  <c r="J23" i="3"/>
  <c r="J26" i="3"/>
  <c r="J27" i="3"/>
  <c r="J28" i="3"/>
  <c r="J32" i="3"/>
  <c r="J33" i="3"/>
  <c r="J34" i="3"/>
  <c r="J35" i="3"/>
  <c r="J36" i="3"/>
  <c r="J37" i="3"/>
  <c r="J38" i="3"/>
  <c r="J39" i="3"/>
  <c r="J45" i="3"/>
  <c r="J48" i="3"/>
  <c r="J49" i="3"/>
  <c r="J51" i="3"/>
  <c r="J54" i="3"/>
  <c r="J55" i="3"/>
  <c r="J56" i="3"/>
  <c r="J57" i="3"/>
  <c r="G66" i="3"/>
  <c r="G67" i="3"/>
  <c r="G68" i="3"/>
  <c r="G69" i="3"/>
  <c r="G70" i="3"/>
  <c r="G71" i="3"/>
  <c r="G73" i="3"/>
  <c r="G74" i="3"/>
  <c r="G75" i="3"/>
  <c r="G76" i="3"/>
  <c r="G77" i="3"/>
  <c r="G78" i="3"/>
  <c r="G65" i="3"/>
  <c r="G17" i="3"/>
  <c r="G18" i="3"/>
  <c r="G20" i="3"/>
  <c r="G22" i="3"/>
  <c r="G23" i="3"/>
  <c r="G26" i="3"/>
  <c r="G27" i="3"/>
  <c r="G28" i="3"/>
  <c r="G32" i="3"/>
  <c r="G33" i="3"/>
  <c r="G34" i="3"/>
  <c r="G35" i="3"/>
  <c r="G36" i="3"/>
  <c r="G37" i="3"/>
  <c r="G38" i="3"/>
  <c r="G39" i="3"/>
  <c r="G40" i="3"/>
  <c r="G45" i="3"/>
  <c r="G48" i="3"/>
  <c r="G49" i="3"/>
  <c r="G51" i="3"/>
  <c r="G54" i="3"/>
  <c r="G55" i="3"/>
  <c r="G56" i="3"/>
  <c r="G57" i="3"/>
  <c r="G12" i="3"/>
  <c r="G13" i="3"/>
  <c r="G14" i="3"/>
  <c r="G15" i="3"/>
  <c r="G16" i="3"/>
  <c r="G11" i="3"/>
  <c r="D78" i="3"/>
  <c r="D67" i="3"/>
  <c r="E78" i="3"/>
  <c r="D57" i="3"/>
  <c r="D56" i="3"/>
  <c r="D49" i="3"/>
  <c r="D48" i="3"/>
  <c r="D39" i="3"/>
  <c r="D38" i="3"/>
  <c r="D27" i="3"/>
  <c r="D17" i="3"/>
  <c r="D28" i="3" s="1"/>
  <c r="E56" i="3"/>
  <c r="E48" i="3"/>
  <c r="E34" i="3"/>
  <c r="E38" i="3" s="1"/>
  <c r="E39" i="3" s="1"/>
  <c r="E49" i="3" s="1"/>
  <c r="E57" i="3" s="1"/>
  <c r="E27" i="3"/>
  <c r="E17" i="3"/>
  <c r="H31" i="7"/>
  <c r="E28"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Elber Martinez</author>
  </authors>
  <commentList>
    <comment ref="G17" authorId="0" shapeId="0" xr:uid="{926231AE-B04C-4AC1-BE01-97B6CCC42765}">
      <text>
        <r>
          <rPr>
            <sz val="9"/>
            <color indexed="81"/>
            <rFont val="Tahoma"/>
            <family val="2"/>
          </rPr>
          <t xml:space="preserve">de los activos totales
</t>
        </r>
      </text>
    </comment>
    <comment ref="G27" authorId="0" shapeId="0" xr:uid="{5BC2E5A1-709D-435B-9D4B-ABB044CB0525}">
      <text>
        <r>
          <rPr>
            <sz val="9"/>
            <color indexed="81"/>
            <rFont val="Tahoma"/>
            <family val="2"/>
          </rPr>
          <t xml:space="preserve">De los activos totales
</t>
        </r>
      </text>
    </comment>
    <comment ref="G67" authorId="0" shapeId="0" xr:uid="{59F2FA5D-4102-4222-B4F1-9FB35DE3D747}">
      <text>
        <r>
          <rPr>
            <b/>
            <sz val="9"/>
            <color indexed="81"/>
            <rFont val="Tahoma"/>
            <family val="2"/>
          </rPr>
          <t>margen bruto de utilidad</t>
        </r>
      </text>
    </comment>
    <comment ref="G73" authorId="0" shapeId="0" xr:uid="{B41A0477-10B6-42B4-B781-E7FE13CC3B77}">
      <text>
        <r>
          <rPr>
            <b/>
            <sz val="9"/>
            <color indexed="81"/>
            <rFont val="Tahoma"/>
            <family val="2"/>
          </rPr>
          <t>utilidad Operativa</t>
        </r>
      </text>
    </comment>
    <comment ref="G76" authorId="0" shapeId="0" xr:uid="{CFBB266E-695B-4D1B-8272-E2EBF11579F4}">
      <text>
        <r>
          <rPr>
            <b/>
            <sz val="9"/>
            <color indexed="81"/>
            <rFont val="Tahoma"/>
            <family val="2"/>
          </rPr>
          <t>EBITDA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Lenovo</author>
  </authors>
  <commentList>
    <comment ref="I16" authorId="0" shapeId="0" xr:uid="{66904B8E-1E03-4BAD-9F44-65EBE807B43D}">
      <text>
        <r>
          <rPr>
            <b/>
            <sz val="9"/>
            <color indexed="81"/>
            <rFont val="Tahoma"/>
            <family val="2"/>
          </rPr>
          <t>Lenovo:</t>
        </r>
        <r>
          <rPr>
            <sz val="9"/>
            <color indexed="81"/>
            <rFont val="Tahoma"/>
            <family val="2"/>
          </rPr>
          <t xml:space="preserve">
Inventarios y clientes
</t>
        </r>
      </text>
    </comment>
    <comment ref="I25" authorId="0" shapeId="0" xr:uid="{CB7A5EB5-B0AE-4776-9008-2521D10A5B18}">
      <text>
        <r>
          <rPr>
            <b/>
            <sz val="9"/>
            <color indexed="81"/>
            <rFont val="Tahoma"/>
            <family val="2"/>
          </rPr>
          <t>Lenovo:</t>
        </r>
        <r>
          <rPr>
            <sz val="9"/>
            <color indexed="81"/>
            <rFont val="Tahoma"/>
            <family val="2"/>
          </rPr>
          <t xml:space="preserve">
(Cuentas por Cobrar + inventarios) - C x P a Proveedores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Elber Martinez</author>
  </authors>
  <commentList>
    <comment ref="J19" authorId="0" shapeId="0" xr:uid="{979C2C0D-F0FA-4778-9955-FE86B8B7BDED}">
      <text>
        <r>
          <rPr>
            <b/>
            <sz val="9"/>
            <color indexed="81"/>
            <rFont val="Tahoma"/>
            <family val="2"/>
          </rPr>
          <t>La Generación y contribucion de beneficios o rentabilid  es del 43% de las ventas.</t>
        </r>
      </text>
    </comment>
    <comment ref="J23" authorId="0" shapeId="0" xr:uid="{CDA2F67B-58B6-4305-ADD9-8918FB798DC9}">
      <text>
        <r>
          <rPr>
            <sz val="9"/>
            <color indexed="81"/>
            <rFont val="Tahoma"/>
            <family val="2"/>
          </rPr>
          <t xml:space="preserve">La eficiencia y productividad de las ventas equivale al 0,93 veces el valor de los activos 
</t>
        </r>
      </text>
    </comment>
    <comment ref="J27" authorId="0" shapeId="0" xr:uid="{9BCA4005-55DC-4112-A137-D4FF0E6B7995}">
      <text>
        <r>
          <rPr>
            <sz val="9"/>
            <color indexed="81"/>
            <rFont val="Tahoma"/>
            <family val="2"/>
          </rPr>
          <t xml:space="preserve">los activos representan 3,30 veces el valor del patrimonio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aymer roman barrera novoa</author>
  </authors>
  <commentList>
    <comment ref="B3" authorId="0" shapeId="0" xr:uid="{DC2658D5-A889-43FE-B523-3AB62375397A}">
      <text>
        <r>
          <rPr>
            <b/>
            <sz val="9"/>
            <color indexed="81"/>
            <rFont val="Tahoma"/>
            <family val="2"/>
          </rPr>
          <t>aymer roman barrera novoa:</t>
        </r>
        <r>
          <rPr>
            <sz val="9"/>
            <color indexed="81"/>
            <rFont val="Tahoma"/>
            <family val="2"/>
          </rPr>
          <t xml:space="preserve">
En esta columna se coloca el nombre del indicador financiero
</t>
        </r>
      </text>
    </comment>
    <comment ref="C3" authorId="0" shapeId="0" xr:uid="{3913EECB-ECDF-49D4-9D52-7F82B7C8AAF7}">
      <text>
        <r>
          <rPr>
            <b/>
            <sz val="9"/>
            <color indexed="81"/>
            <rFont val="Tahoma"/>
            <family val="2"/>
          </rPr>
          <t>aymer roman barrera novoa:</t>
        </r>
        <r>
          <rPr>
            <sz val="9"/>
            <color indexed="81"/>
            <rFont val="Tahoma"/>
            <family val="2"/>
          </rPr>
          <t xml:space="preserve">
En esta columna se coloca el modelo matematico bajo el cual se trabaja el indicador</t>
        </r>
      </text>
    </comment>
    <comment ref="D3" authorId="0" shapeId="0" xr:uid="{9E8DCB34-6F49-40AE-96B4-204BC4C798DD}">
      <text>
        <r>
          <rPr>
            <b/>
            <sz val="9"/>
            <color indexed="81"/>
            <rFont val="Tahoma"/>
            <family val="2"/>
          </rPr>
          <t>aymer roman barrera novoa:</t>
        </r>
        <r>
          <rPr>
            <sz val="9"/>
            <color indexed="81"/>
            <rFont val="Tahoma"/>
            <family val="2"/>
          </rPr>
          <t xml:space="preserve">
En esta columna se coloca la descripción del indicador es decir los parametros bajo los cuales se debe realizar la interpretación</t>
        </r>
      </text>
    </comment>
  </commentList>
</comments>
</file>

<file path=xl/sharedStrings.xml><?xml version="1.0" encoding="utf-8"?>
<sst xmlns="http://schemas.openxmlformats.org/spreadsheetml/2006/main" count="415" uniqueCount="291">
  <si>
    <t>INTEGRANTES DEL EQUIPO DE TRABAJO</t>
  </si>
  <si>
    <t>GRUPO N°:</t>
  </si>
  <si>
    <t>ESTUDIANTE (Apellidos y Nombres)</t>
  </si>
  <si>
    <t>IDENTIFICACIÓN (C.C.)</t>
  </si>
  <si>
    <t>INSTRUCCIONES</t>
  </si>
  <si>
    <t>1. Leer las bases teóricas y el Glosario referentes al análisis vertical, análisis horizontal e indicadores financieros, dispuestos en el entorno de conocimiento y correspondientes a la Unidad 1.</t>
  </si>
  <si>
    <r>
      <t xml:space="preserve">2. En la hoja </t>
    </r>
    <r>
      <rPr>
        <sz val="11"/>
        <color indexed="54"/>
        <rFont val="Calibri"/>
        <family val="2"/>
      </rPr>
      <t xml:space="preserve">ESTADOS FINANCIEROS </t>
    </r>
    <r>
      <rPr>
        <sz val="11"/>
        <rFont val="Calibri"/>
        <family val="2"/>
      </rPr>
      <t>realizar los cálculos relativos a la variación absoluta y relativa en los estados financieros, realizar el análisis vertical, el análisis horizontal y el cálulo de los datos mínimos para el análisis financiero.</t>
    </r>
  </si>
  <si>
    <t xml:space="preserve">3. Para desarrollar los escenarios planteados consulte y apóyese en las referencias requeridas y complementarias  de la unidad 1, que está disponible en el entorno de conocimiento.
</t>
  </si>
  <si>
    <r>
      <t xml:space="preserve">5. En la hoja </t>
    </r>
    <r>
      <rPr>
        <sz val="11"/>
        <color indexed="54"/>
        <rFont val="Calibri"/>
        <family val="2"/>
      </rPr>
      <t>ÁRBOL</t>
    </r>
    <r>
      <rPr>
        <sz val="11"/>
        <color theme="1"/>
        <rFont val="Aptos Narrow"/>
        <family val="2"/>
        <scheme val="minor"/>
      </rPr>
      <t xml:space="preserve"> realizar los cálculos necesarios de los indicadores financieros para continuar con el esquema, de manera que pueda interpretar la situación para realizar un diagnóstico basado en la situación financiera encontrada.</t>
    </r>
  </si>
  <si>
    <r>
      <t xml:space="preserve">6. En la hoja </t>
    </r>
    <r>
      <rPr>
        <sz val="11"/>
        <color indexed="54"/>
        <rFont val="Calibri"/>
        <family val="2"/>
      </rPr>
      <t>PARTICIPACIÓN</t>
    </r>
    <r>
      <rPr>
        <sz val="11"/>
        <color theme="1"/>
        <rFont val="Aptos Narrow"/>
        <family val="2"/>
        <scheme val="minor"/>
      </rPr>
      <t xml:space="preserve"> deben realizar la autoevaluación y coevaluación del trabajo.</t>
    </r>
  </si>
  <si>
    <r>
      <t xml:space="preserve">7. En la hoja </t>
    </r>
    <r>
      <rPr>
        <sz val="11"/>
        <color indexed="54"/>
        <rFont val="Calibri"/>
        <family val="2"/>
      </rPr>
      <t>INFORME</t>
    </r>
    <r>
      <rPr>
        <sz val="11"/>
        <color theme="1"/>
        <rFont val="Aptos Narrow"/>
        <family val="2"/>
        <scheme val="minor"/>
      </rPr>
      <t xml:space="preserve"> deben plasmar su redacción colaborativa del diagnóstico financiero producto del análisis de los indicadores financiero relacionados en el árbol de rentabilidad</t>
    </r>
  </si>
  <si>
    <r>
      <t>8. En la hoja de</t>
    </r>
    <r>
      <rPr>
        <sz val="11"/>
        <color indexed="54"/>
        <rFont val="Calibri"/>
        <family val="2"/>
      </rPr>
      <t xml:space="preserve"> CONCLUSIONES</t>
    </r>
    <r>
      <rPr>
        <sz val="11"/>
        <color theme="1"/>
        <rFont val="Aptos Narrow"/>
        <family val="2"/>
        <scheme val="minor"/>
      </rPr>
      <t xml:space="preserve"> cada estudiante debe aportar mínimo una conclusión y una recomendación, además incluir la bibliografía utilizada.</t>
    </r>
  </si>
  <si>
    <t xml:space="preserve">ESTADO DE SITUACIÓN FINANCIERA </t>
  </si>
  <si>
    <t xml:space="preserve">RUBROS CONTABLES </t>
  </si>
  <si>
    <t>ANALISIS VERTICAL</t>
  </si>
  <si>
    <t>ANALISIS HORIZONTAL</t>
  </si>
  <si>
    <t>Cuentas</t>
  </si>
  <si>
    <t>Activos</t>
  </si>
  <si>
    <t/>
  </si>
  <si>
    <t>Activos corrientes</t>
  </si>
  <si>
    <t>Efectivo y equivalentes al efectivo</t>
  </si>
  <si>
    <t>Cuentas comerciales por cobrar y otras cuentas por cobrar corrientes</t>
  </si>
  <si>
    <t>Inventarios corrientes</t>
  </si>
  <si>
    <t>Activos por impuestos corrientes, corriente</t>
  </si>
  <si>
    <t>Otros activos financieros corrientes</t>
  </si>
  <si>
    <t>Activos corrientes totales</t>
  </si>
  <si>
    <t>Activos no corrientes</t>
  </si>
  <si>
    <t>Propiedad de inversión</t>
  </si>
  <si>
    <t>Propiedades, planta y equipo</t>
  </si>
  <si>
    <t>Plusvalía</t>
  </si>
  <si>
    <t>Activos intangibles distintos de la plusvalía</t>
  </si>
  <si>
    <t>Cuentas comerciales por cobrar y otras cuentas por cobrar no corrientes</t>
  </si>
  <si>
    <t>Otros activos financieros no corrientes</t>
  </si>
  <si>
    <t>Total de activos no corrientes</t>
  </si>
  <si>
    <t>Total Activos</t>
  </si>
  <si>
    <t>Patrimonio y pasivos</t>
  </si>
  <si>
    <t>Pasivos corrientes</t>
  </si>
  <si>
    <t>Provisiones corrientes</t>
  </si>
  <si>
    <t>Provisiones corrientes por beneficios a los empleados</t>
  </si>
  <si>
    <t>Otras provisiones corrientes</t>
  </si>
  <si>
    <t>Total provisiones corrientes</t>
  </si>
  <si>
    <t>Cuentas por pagar comerciales y otras cuentas por pagar</t>
  </si>
  <si>
    <t>Pasivos por impuestos corrientes, corriente</t>
  </si>
  <si>
    <t>Otros pasivos financieros corrientes</t>
  </si>
  <si>
    <t>Total de pasivos corrientes distintos de los pasivos incluidos en grupos de activos para su disposición clasificados como mantenidos para la venta</t>
  </si>
  <si>
    <t>Pasivos corrientes totales</t>
  </si>
  <si>
    <t>Pasivos no corrientes</t>
  </si>
  <si>
    <t>Provisiones no corrientes</t>
  </si>
  <si>
    <t>Provisiones no corrientes por beneficios a los empleados</t>
  </si>
  <si>
    <t>Otras provisiones no corrientes</t>
  </si>
  <si>
    <t>Total provisiones no corrientes</t>
  </si>
  <si>
    <t>Cuentas comerciales por pagar y otras cuentas por pagar no corrientes</t>
  </si>
  <si>
    <t>Pasivo por impuestos diferidos</t>
  </si>
  <si>
    <t>Otros pasivos financieros no corrientes</t>
  </si>
  <si>
    <t>Total de pasivos no corrientes</t>
  </si>
  <si>
    <t>Total pasivos</t>
  </si>
  <si>
    <t>Patrimonio</t>
  </si>
  <si>
    <t>Capital emitido</t>
  </si>
  <si>
    <t>Prima de emisión</t>
  </si>
  <si>
    <t>Acciones propias en cartera</t>
  </si>
  <si>
    <t>Otras reservas</t>
  </si>
  <si>
    <t>Ganancias acumuladas</t>
  </si>
  <si>
    <t>Patrimonio Total</t>
  </si>
  <si>
    <t>Total de patrimonio y pasivos</t>
  </si>
  <si>
    <t>Ingresos de actividades ordinarias</t>
  </si>
  <si>
    <t>Costo de ventas</t>
  </si>
  <si>
    <t>Ganancia bruta</t>
  </si>
  <si>
    <t>Otros ingresos</t>
  </si>
  <si>
    <t>Costos de distribución</t>
  </si>
  <si>
    <t>Gastos de administración</t>
  </si>
  <si>
    <t>Otros gastos</t>
  </si>
  <si>
    <t>Otras ganancias (pérdidas)</t>
  </si>
  <si>
    <t>Ganancia (pérdida) por actividades de operación</t>
  </si>
  <si>
    <t>Ingresos financieros</t>
  </si>
  <si>
    <t>Costos financieros</t>
  </si>
  <si>
    <t>Ganancia (pérdida), antes de impuestos</t>
  </si>
  <si>
    <t>ELIGE LOS ESTADOS FINANCIEROS DE TU PREFERENCIA</t>
  </si>
  <si>
    <t>AÑO 1 - O-  AÑO ANTERIOR</t>
  </si>
  <si>
    <t>AÑO 2 - O - AÑO ACTUAL</t>
  </si>
  <si>
    <t xml:space="preserve">ESTADO DE RESULTADOS  </t>
  </si>
  <si>
    <t>Ganancia (pérdida) o Utilidad Neta</t>
  </si>
  <si>
    <t xml:space="preserve"> (gasto) por impuestos tarifa 35% año 2023</t>
  </si>
  <si>
    <t xml:space="preserve">VARIACIÓN ABSOLUTA </t>
  </si>
  <si>
    <t xml:space="preserve">VARIACIÓN RELATIVA </t>
  </si>
  <si>
    <t>Solo utiliza información contable del año actual</t>
  </si>
  <si>
    <t>Para realizar análisis Horizontal se requiere 2 o Más periodos contables, por que consiste en identificar la variación de un rubro  de un periodo actual, con relación a un periodo anterior.</t>
  </si>
  <si>
    <t xml:space="preserve">A R B O L   D E   R E N T A B I L I D A D </t>
  </si>
  <si>
    <t>PAF= Productividad del Activo Fijo</t>
  </si>
  <si>
    <t>PAF=  (ingresos operacionales / Activo fijo)</t>
  </si>
  <si>
    <t>AÑO 1</t>
  </si>
  <si>
    <t>AÑO 2</t>
  </si>
  <si>
    <r>
      <t>ROE /análisis Dupont (</t>
    </r>
    <r>
      <rPr>
        <b/>
        <sz val="11"/>
        <rFont val="Calibri"/>
        <family val="2"/>
      </rPr>
      <t>Utilidad neta /ventas * ventas/activos * Activo/patrimonio)</t>
    </r>
  </si>
  <si>
    <t>PAO= Productividad del Activo Operativo</t>
  </si>
  <si>
    <t>PAO= (Ingr. Operac. / Total Activo Bruto)Sin Deprec. Ni Provis.</t>
  </si>
  <si>
    <t>PKTO= productividad del capital de trabajo operativo</t>
  </si>
  <si>
    <t>PROVEEDORES</t>
  </si>
  <si>
    <t>PKTO= (Ingreso operacional /capital de trabajo operativo)</t>
  </si>
  <si>
    <t>AO</t>
  </si>
  <si>
    <t>ROA =(utilidad neta / Total Activo Bruto)sin Deprec. Ni provisiones</t>
  </si>
  <si>
    <t>UN</t>
  </si>
  <si>
    <t>PAON=  Productividad del Activo Operativo Neto</t>
  </si>
  <si>
    <t>PAON= (ingreso neto / (clientes + inventarios - cxp proveedores)</t>
  </si>
  <si>
    <t>NE= Nivel de endeudamiento</t>
  </si>
  <si>
    <t>NE= (Total pasivo / Total Activo ) *100</t>
  </si>
  <si>
    <t>TP</t>
  </si>
  <si>
    <t>TA</t>
  </si>
  <si>
    <t>La utilidad operacional después de impuestos   UODI</t>
  </si>
  <si>
    <t>CV= Costo de ventas</t>
  </si>
  <si>
    <t>RONA = Utilidad neta / (activo fijo (PROPIEDAD PLANTA Y EQUIPO)+ patrimonio)</t>
  </si>
  <si>
    <t>MN= Margen Neto</t>
  </si>
  <si>
    <t>GO= Gastos operacionales</t>
  </si>
  <si>
    <t>INO=  Ingresos No operacionales</t>
  </si>
  <si>
    <t>Utilidad Neta</t>
  </si>
  <si>
    <t>GNO= Gastos no operacionales</t>
  </si>
  <si>
    <t>Activo Operativos</t>
  </si>
  <si>
    <t>Total Activo</t>
  </si>
  <si>
    <t>Total Pasiv</t>
  </si>
  <si>
    <t>RONA</t>
  </si>
  <si>
    <t>Retorno sobre el Activo Neto</t>
  </si>
  <si>
    <r>
      <t>ROE=(</t>
    </r>
    <r>
      <rPr>
        <b/>
        <sz val="11"/>
        <rFont val="Calibri"/>
        <family val="2"/>
      </rPr>
      <t>Utilidad neta /patrimonio)</t>
    </r>
  </si>
  <si>
    <t>VARIACIÓN</t>
  </si>
  <si>
    <t>El retorno sobre el activos netos   RONA</t>
  </si>
  <si>
    <t>MB margen bruto = (utilidad bruta / Ingresos o ventas )</t>
  </si>
  <si>
    <t>MO Margen Operativo = ( Utilidad operativa /  ingresos  o ventas )</t>
  </si>
  <si>
    <t>MN = (Utilidad neta /  ingresos o ventas )</t>
  </si>
  <si>
    <t>RETORNO SOBRE LA INVERSIÓN</t>
  </si>
  <si>
    <t>MARGENES CONTRIBUTIVOS</t>
  </si>
  <si>
    <t xml:space="preserve"> CAPITAL DE TRABAJO NETO ORDINARIO       KTNO</t>
  </si>
  <si>
    <t xml:space="preserve">      SOLO  TRASLADAR INFORMACIÓN DE LOS ESTADOS FINANCIEROS</t>
  </si>
  <si>
    <t>IO = Ingreso Operacional</t>
  </si>
  <si>
    <t>MÉTODO DUPONT</t>
  </si>
  <si>
    <t xml:space="preserve">El análisis Dupont es una importante herramienta que combina los principales indicadores financieros para identificar si la empresa esta usando eficientemente sus recursos </t>
  </si>
  <si>
    <r>
      <t>Este sistema combina el Estado de Resultados y el Balance de la empresa en dos medidas de rentabilidad: </t>
    </r>
    <r>
      <rPr>
        <u/>
        <sz val="11"/>
        <color indexed="62"/>
        <rFont val="Calibri Light"/>
        <family val="2"/>
      </rPr>
      <t>Rendimiento sobre los Activos (ROA)</t>
    </r>
    <r>
      <rPr>
        <sz val="11"/>
        <color indexed="8"/>
        <rFont val="Calibri Light"/>
        <family val="2"/>
      </rPr>
      <t> y </t>
    </r>
    <r>
      <rPr>
        <sz val="11"/>
        <color indexed="62"/>
        <rFont val="Calibri Light"/>
        <family val="2"/>
      </rPr>
      <t>Rendimiento sobre el Patrimonio (ROE)</t>
    </r>
    <r>
      <rPr>
        <sz val="11"/>
        <color indexed="8"/>
        <rFont val="Calibri Light"/>
        <family val="2"/>
      </rPr>
      <t>. </t>
    </r>
  </si>
  <si>
    <t>La fórmula del Análisis Dupont es la siguiente:</t>
  </si>
  <si>
    <t>ROE =</t>
  </si>
  <si>
    <t>x</t>
  </si>
  <si>
    <t>Ventas</t>
  </si>
  <si>
    <t>Activo Total</t>
  </si>
  <si>
    <t>Aplicando la fórmula anterior obtenemos:</t>
  </si>
  <si>
    <t>%</t>
  </si>
  <si>
    <t>1.  Margen Neto de Utilidad:</t>
  </si>
  <si>
    <t>=</t>
  </si>
  <si>
    <t xml:space="preserve">veces </t>
  </si>
  <si>
    <t>2.  Rotación de activos Totales:</t>
  </si>
  <si>
    <t>Veces</t>
  </si>
  <si>
    <t>3  Apalancamiento Financiero:</t>
  </si>
  <si>
    <t xml:space="preserve">Sistema Dupont: </t>
  </si>
  <si>
    <t>Analisis:</t>
  </si>
  <si>
    <t>Mide la eficiencia con que la empresa está utilizando sus activos, su capital de trabajo y el multiplicador de capital (Apalancamiento financiero).</t>
  </si>
  <si>
    <t>INFORME DEL DIAGNÓSTICO FINANCIERO</t>
  </si>
  <si>
    <t>BIBLIOGRAFÍA</t>
  </si>
  <si>
    <t>CONCLUSIONES Y RECOMENDACIONES</t>
  </si>
  <si>
    <t>ESTUDIANTE:</t>
  </si>
  <si>
    <t>ACTIVIDAD DE RECONOCIMIENTO</t>
  </si>
  <si>
    <t>NOMBRE DEL INDICADOR</t>
  </si>
  <si>
    <t>FORMULA</t>
  </si>
  <si>
    <t>DESCRIPCIÓN</t>
  </si>
  <si>
    <t>CONTRIBUCION MARGINAL</t>
  </si>
  <si>
    <t>Ingresos operacionales-costos y gastos variables</t>
  </si>
  <si>
    <t>Es considerado tambien como el exceso de ingresos, con respecto a los costos variables, exceso que debe cubrir los costos fijos y la utilidad o ganancia</t>
  </si>
  <si>
    <t>COSTO DEL PATRIMONIO</t>
  </si>
  <si>
    <t>Tasa libre de riesgo + prima de la empresa</t>
  </si>
  <si>
    <t>El costo del patrimonio se ha definido como el costo que exige un inversionista por atender una alternativa de inversión</t>
  </si>
  <si>
    <t>PATRIMONIO</t>
  </si>
  <si>
    <t>Activo = pasivo + patrimonio</t>
  </si>
  <si>
    <t>Es el valor líquido del total de los bienes de una persona o una empresa. Contablemente es la diferencia entre los activos de una persona, sea natural o jurídica. Y los pasivos contraídos son terceros. Equivale a la riqueza neta de la sociedad.</t>
  </si>
  <si>
    <t>COSTO PONDERADO DE CAPITAL</t>
  </si>
  <si>
    <t>Costo de la deuda = (valor de mercado del patrimonio de la empresa + valor de mercado de la deuda de la empresa) = valor del mercado total de la financiación de la empresa (capital y deuda)</t>
  </si>
  <si>
    <t>Medida financiera, la cual tiene el propósito de englobar en una sola cifra expresada en términos porcentuales, el costo de las diferentes fuentes de financiamiento que usará una empresa para fondear algún  proyecto en específico.</t>
  </si>
  <si>
    <t>PASIVO FINANCIERO DE CORTO PLAZO</t>
  </si>
  <si>
    <t>(Pasivo corriente x 100) / Pasivo total con terceros</t>
  </si>
  <si>
    <t>Es toda aquella obligación, deuda o compromiso de pago en un plazo exigible determinado que debe ser asumido a corto plazo, (12 meses)</t>
  </si>
  <si>
    <t>COSTO DE LA DEUDA A CORTO PLAZO</t>
  </si>
  <si>
    <t>Costo  de la deuda = la tasa de interés aplicada por la financiación obtenida (1 - tipo de gravamen impositivo)</t>
  </si>
  <si>
    <t>Es la cual tiene una empresa para desarrollar su actividad o un proyecto de inversón a través de su financiación en forma de créditos y préstamos o emisión de deuda.</t>
  </si>
  <si>
    <t>ABONO A CAPITAL E INTERESES DE LA DEUDA</t>
  </si>
  <si>
    <t>Cuota = intereses + amortización</t>
  </si>
  <si>
    <t>Erogaciones efectivas correspondientes a los abonos a capital e intereses de las obligaciones financieras</t>
  </si>
  <si>
    <t>NIVEL DE ENDEUDAMIENTO</t>
  </si>
  <si>
    <t>Total pasivo / total activo x 100%</t>
  </si>
  <si>
    <t>Se mide como la relación  entre deuda a largo plazo más capital propio, indica la proporción de una deuda que la compañía puede obtener con el dinero de los accionistas.</t>
  </si>
  <si>
    <t>RAZON DE TESORERIA</t>
  </si>
  <si>
    <t>Disponible + realizable / pasivo corriente</t>
  </si>
  <si>
    <t>Permite medir la capacidad de una empresa para hacer frente al pago de las deudas que vencen a corto plazo.</t>
  </si>
  <si>
    <t>PASIVO FINANCIERO</t>
  </si>
  <si>
    <t>Obligaciones financieras x 100 / ventas netas</t>
  </si>
  <si>
    <t>Porcentaje que representan las obligaciones financieras de corto y largo plazo con respecto a las ventas del período. A que porcentaje de las ventas equivalen las obligaciones con entidades financieras.</t>
  </si>
  <si>
    <t>COSTO DE LA DEUDA DESPUES DE IMPUESTOS</t>
  </si>
  <si>
    <t>Tasa de interés / deuda nueva</t>
  </si>
  <si>
    <t>Se utiiza para calcular el costo promedio ponderado del costo de capital. El interés es deducible, se utiliza por que el valor de las acciones depende de los flujos de egfectivo después de impuestos.</t>
  </si>
  <si>
    <t>IMPUESTO DE RENTA</t>
  </si>
  <si>
    <t>Costo del producto o servicio x impuesto sobre las ventas</t>
  </si>
  <si>
    <t xml:space="preserve">Es un impuesto que se paga sobre el mayor valor agregado o generado por el responsable </t>
  </si>
  <si>
    <t>PASIVO FINANCIERO A LARGO PLAZO</t>
  </si>
  <si>
    <t>Obligación, deuda o compromiso de pago en un plazo exigible determinado superior a 1 año</t>
  </si>
  <si>
    <t>COSTO DE LA DEUDA A LARGO PLAZO</t>
  </si>
  <si>
    <t>Es el costo del financiamiento asociado con los nuevos fondos recaudados con préstamos a largo plazo.</t>
  </si>
  <si>
    <t>VALOR ECONOMICO AGREGADO</t>
  </si>
  <si>
    <t>Utilidad de las actividades ordinarioas antes de intereses y después de impuestos - el valor contable activo x el costo promedio del capital</t>
  </si>
  <si>
    <t>Es un método de desempeño financiero para calcular el verdadero beneficio económico de una empresa, además, considera la productividad de todos los factores utilizados para realizar la actividad empresarial.</t>
  </si>
  <si>
    <t>FLUJO DE CAJA PARA LOS PROPIETARIOS</t>
  </si>
  <si>
    <t>Flujo de caja para accionistas = Flujo de caja libre - [ Gastos financieros x (1-t) costo de los recursos ajenos después de impuestos] + Deuda financiera, se determina como la variación de la variable en términos netos con el signo que corresponda.</t>
  </si>
  <si>
    <t>También conocido como capital cash flow, es aquella cantidad que una empresa en particular genera en un periodo de tiempo determinado (al que se le llama ejercicio) y que es destinado al pago de sus acreedores y a los propietarios de acciones.</t>
  </si>
  <si>
    <t>UTILIDAD OPERATIVA DESPUES DE IMPUESTOS</t>
  </si>
  <si>
    <t>Utilidad operativa - ( utilidad operativa x impuesto)</t>
  </si>
  <si>
    <t>Es aquella utilidad depurada de todo concepto operativo y financiero, a la que solo  le falta la aplicación de los impuestos para proceder a ser distribuida. Cuando se determina la utilidad de una empresa el último concepto que se aplica es el de los impuestos, ya que la tributación se hace sobre la utilidad que efectivamente obtiene la empresa.</t>
  </si>
  <si>
    <t>PASIVO OPERACIONAL</t>
  </si>
  <si>
    <t xml:space="preserve">Pasivos operativos - activos totales = activos operativos netos </t>
  </si>
  <si>
    <t>Es comprendido por los pasivos, cuentas que se deben pagar a : comerciales, proveedores; laborales; estado,impuesto.</t>
  </si>
  <si>
    <t>ACTIVOS OPERACIONALES NETOS</t>
  </si>
  <si>
    <t>Activos - deudas</t>
  </si>
  <si>
    <t>Está formado por la diferencia entre los activos y las deudas que tiene una empresa. Mediante el activo neto podemos saber cuál es el valor de los activos libres de deuda.</t>
  </si>
  <si>
    <t>RENTABILIDAD DE LOS ACTIVOS OPERACIONALES NETOS</t>
  </si>
  <si>
    <t>Ingreso neto / activo fijo x capital de trabajo neto</t>
  </si>
  <si>
    <t>Es una medida del desempeño financiero calculado como ingreso neto dividido por el activo fijo y el capital de trabajo neto</t>
  </si>
  <si>
    <t>CAPITAL DE TRABAJO</t>
  </si>
  <si>
    <t>Activo corriente - pasivo corriente</t>
  </si>
  <si>
    <t>Son los recursos que necesita la empresa para poder funcionar, los cuales deben estar disponibles a corto plazo y así mismo cubrir los requerimientos de la misma a tiempo, se conoce como activo corriente.</t>
  </si>
  <si>
    <t>CUENTAS POR COBRAR</t>
  </si>
  <si>
    <t>Promedio de cuentas por cobrar +  saldo inicio de año + saldo final de año / 2 = Total ventas netas a crédito / saldo neto cuentas por cobrar.</t>
  </si>
  <si>
    <t>Constituyen el crédito que la empresa concede a sus clientes a través de una cuenta abierta en el curso ordinario de un negocio</t>
  </si>
  <si>
    <t>CICLO DE CONVERSIÓN DEL EFECTIVO</t>
  </si>
  <si>
    <t>Período de conversión de inventario - período en el que se difieren las ventas por pagar + período de cobro de las cuentas por cobrar</t>
  </si>
  <si>
    <t>Plazo que transcurre desde que se paga la compra de materia prima necesaria para manufacturar un producto hasta la cobranza de la venta de dicho producto.</t>
  </si>
  <si>
    <t>Proveedores / compras x 365 / IVA</t>
  </si>
  <si>
    <t>Profesional o empresa que abastece a otros profesionales o empresas con existencias o servicios dirigidos directamente a la actividad.</t>
  </si>
  <si>
    <t>FLUJO DE CAJA BRUTO</t>
  </si>
  <si>
    <t>Flujo de caja operativa / total pasivos (corto y largo plazo)</t>
  </si>
  <si>
    <t>Suma de los beneficios después de los impuestos, las amortizaciones y las previsiones. Se utiliza como indicativo de la capacidad de generar recursos de una sociedad, sin entrar a considerar aspectos como la política de amortización y dividendos o la existencia de activos fiscales.</t>
  </si>
  <si>
    <t>FLUJO DE CAJA LIBRE</t>
  </si>
  <si>
    <t>(Utilidad + intereses capitalizados y causados + depreciaciones y amortizaciones + canon arrendamiento operativo - dividendos decretados y desembolsos de capital) (Intereses capitalizados y causados + canon arrendamiento operativo + porción corriente de pasivos a largo plazo + porción corriente canon arrendamiento operativo)</t>
  </si>
  <si>
    <t xml:space="preserve">Consiste en la cantidad de dinero disponible para cubrir deuda o repartir dividendos, una vez se hayan deducido el pago a proveedores y las compras del activo fijo </t>
  </si>
  <si>
    <t>MARGEN BRUTO</t>
  </si>
  <si>
    <t>Utilidad bruta / ventas</t>
  </si>
  <si>
    <t>Entrega el porcentaje de ingreso obtenido, después de que la empresa a pagado el gasto de sus insumos de producción, a mayor margen bruto, mayor utilidad en la compañía.</t>
  </si>
  <si>
    <t>ACTIVOS FIJOS</t>
  </si>
  <si>
    <t>Expectativa vida útil en relación al costo de compra /100% por la vida útil x 2 =  tasa de depreciación</t>
  </si>
  <si>
    <t>Bien de una empresa, ya sea tangible o intangible, que no puede convertirse en líquido a corto plazo y que normalmente son necesarios para el funcionamiento de la empresa y no se destinan a la venta</t>
  </si>
  <si>
    <t>COSTO DE VENTAS</t>
  </si>
  <si>
    <t>Inventario inicial + compras - inventario final</t>
  </si>
  <si>
    <t>Es el gasto o el costo de producir de todos los artículos vendidos durante un período contable</t>
  </si>
  <si>
    <t>RENTABILIDAD OPERATIVA</t>
  </si>
  <si>
    <t>Utilidad operacional / ventas</t>
  </si>
  <si>
    <t xml:space="preserve">Es la relación entre la utilidad operacional y las ventas totales (ingresos operacionales). Mide el rendimiento de los activos operacionales de la empresa en el desarrollo de su objeto social. </t>
  </si>
  <si>
    <t>PUNTO DE EQUILIBRIO</t>
  </si>
  <si>
    <t>Unidades = Costos fijos / Precio de venta unitario - costo variable unitario, En pesos = Costos fijos / 1 - Costo variable total / ventas totales</t>
  </si>
  <si>
    <t>Volumen de ventas necesario para que la empresa se sostenga sin tener pérdida ni generar utilidad.</t>
  </si>
  <si>
    <t>INGRESOS OPERACIONALES</t>
  </si>
  <si>
    <t>Utilidad operacional + ingresos no operacionales - gastos no operacionales = utilidad antes de impuestos y reservas</t>
  </si>
  <si>
    <t>Se refiere a los ingreso y gastos operacionales dejando de lado los gastos e ingresos no operacionales.</t>
  </si>
  <si>
    <t>INVERSIÓN EN ACTIVOS FIJOS</t>
  </si>
  <si>
    <t>Inversión bruta = inversión neta + depreciación</t>
  </si>
  <si>
    <t>Corresponde a la adquisición de todos los activos fijos necesarios para realizar las operaciones de la empresa: Muebles y enseres, herramientas, maquinaria y equipo, capacitación para su manejo. Vehículos, terrenos y edificios con su respectiva adecuación. Construcciones e instalaciones. Compra de patentes, marcas, diseños.</t>
  </si>
  <si>
    <t>PRODUCTIVIDAD DE LOS ACTIVOS OPERACIONALES</t>
  </si>
  <si>
    <t>Utilidad / activos</t>
  </si>
  <si>
    <t>Es una medida de la eficiencia operacional en la utilización de los activos de una empresa</t>
  </si>
  <si>
    <t>MARGEN EBITDA</t>
  </si>
  <si>
    <t>Utilidad / ingresos totales</t>
  </si>
  <si>
    <t>Es un indicador para evaluar la rentabilidad operativa</t>
  </si>
  <si>
    <t>GASTOS OPERACIONALES</t>
  </si>
  <si>
    <t>Gastos de ventas + gastos de administración + gastos financieros</t>
  </si>
  <si>
    <t>Son los costos en los que una compañía incurre como parte de sus actividades regulares del negocio, sin incluir los costos de bienes vendidos. Estos gastos incluyen los administrativos, como los suministros de oficina y salarios para el personal administrativo</t>
  </si>
  <si>
    <t>GASTOS OPERACIONALES DE ADMINISTRACIÓN</t>
  </si>
  <si>
    <t>Gastos ocasionados en el desarrollo principal del objeto social del ente económico y se registran / base de causación</t>
  </si>
  <si>
    <t xml:space="preserve">Son los ocasionados en el desarrollo del objeto social principal del ente económico y registra, sobre la base de causación, las sumas o valores en que se incurre durante el ejercicio, directamente relacionados con la gestión </t>
  </si>
  <si>
    <t>GASTOS OPERACIONALES DE VENTAS</t>
  </si>
  <si>
    <t>Comprende los gastos ocasionados en el desarrollo principal del objeto social del ente económico y se registran, sobre la base de causación.</t>
  </si>
  <si>
    <t>DEPRECIACIONES</t>
  </si>
  <si>
    <t>Costo del activo / número de años de su vida útil</t>
  </si>
  <si>
    <t>Es el mecanismo mediante el cual se reconoce contable y financieramente el desgaste y pérdida de valor que sufre un bien.</t>
  </si>
  <si>
    <t>MARGEN OPERACIONAL</t>
  </si>
  <si>
    <t>Utilidad de operación / ventas</t>
  </si>
  <si>
    <t>Menciona el porcentaje de ingreso obtenido, después de que la empresa ha pagado todos sus costos y gastos, sin incluir impuestos e intereses de la deuda, a mayor margen de operación, mayor es la utilidad de  la compañía.</t>
  </si>
  <si>
    <t>OTROS GASTOS OPERACIONALES</t>
  </si>
  <si>
    <t>Utilidad financiera - suma de gastos de venta y administración</t>
  </si>
  <si>
    <t>Comprende las sumas causadas, aunque no se paguen los gastos relacionados a  la comercialización del producto. Se incorporan conceptos como ingresos financieros, perdida en venta y retiro de bienes, gastos extraordinarios o diversos.</t>
  </si>
  <si>
    <t>AMORTIZACIONES</t>
  </si>
  <si>
    <t>Valor del bien / Tiempo que dura</t>
  </si>
  <si>
    <t>Referido al proceso de distribución de gasto en el tiempo de un valor duradero</t>
  </si>
  <si>
    <t>RENTABILIDAD SOBRE EL PATRIMONIO</t>
  </si>
  <si>
    <t>Utilidad neta x 100 / patrimonio</t>
  </si>
  <si>
    <t>Permite identificar la rentabilidad que le ofrece a los socios o accionistas el capital que han invertido en la empresa, sin tomar en cuenta los gastos financieros ni de impuestos y participación de trabajadores.</t>
  </si>
  <si>
    <t>-</t>
  </si>
  <si>
    <t>Otros activos no financieros corrientes</t>
  </si>
  <si>
    <t>Inversiones en subsidiarias, negocios conjuntos y asociadas</t>
  </si>
  <si>
    <t>Activos por impuestos diferidos</t>
  </si>
  <si>
    <t>VARIACIÓN (Puntos Porcentulaes)</t>
  </si>
  <si>
    <t>KTNO=Capital de trabajo operativo</t>
  </si>
  <si>
    <t>KTNO= Inventarios + Cartera – Cuentas por pagar</t>
  </si>
  <si>
    <r>
      <t xml:space="preserve">Rentabilidad General: ROE y ROA
Indicador  Año 1(2023)     Año 2(20224)     Variación   Interpretación
ROE           </t>
    </r>
    <r>
      <rPr>
        <sz val="12"/>
        <color theme="1"/>
        <rFont val="Verdana"/>
        <family val="2"/>
      </rPr>
      <t>99.11%              99.38%</t>
    </r>
    <r>
      <rPr>
        <b/>
        <sz val="12"/>
        <color theme="1"/>
        <rFont val="Verdana"/>
        <family val="2"/>
      </rPr>
      <t xml:space="preserve">                 </t>
    </r>
    <r>
      <rPr>
        <sz val="12"/>
        <color theme="1"/>
        <rFont val="Verdana"/>
        <family val="2"/>
      </rPr>
      <t>+0.27 pp     Rentabilidad sobre el patrimonio extremadamente alta, impulsada por apalancamiento.</t>
    </r>
    <r>
      <rPr>
        <b/>
        <sz val="12"/>
        <color theme="1"/>
        <rFont val="Verdana"/>
        <family val="2"/>
      </rPr>
      <t xml:space="preserve">
ROA </t>
    </r>
    <r>
      <rPr>
        <sz val="12"/>
        <color theme="1"/>
        <rFont val="Verdana"/>
        <family val="2"/>
      </rPr>
      <t xml:space="preserve">          2.32%                3.07%                  +0.74 pp     Rentabilidad sobre activos total aún baja, pero mejora. Refleja eficiencia moderada en el uso de activos totales.
</t>
    </r>
    <r>
      <rPr>
        <b/>
        <sz val="12"/>
        <color theme="1"/>
        <rFont val="Verdana"/>
        <family val="2"/>
      </rPr>
      <t xml:space="preserve">
</t>
    </r>
    <r>
      <rPr>
        <sz val="12"/>
        <color theme="1"/>
        <rFont val="Verdana"/>
        <family val="2"/>
      </rPr>
      <t xml:space="preserve">
</t>
    </r>
    <r>
      <rPr>
        <b/>
        <sz val="12"/>
        <color theme="1"/>
        <rFont val="Verdana"/>
        <family val="2"/>
      </rPr>
      <t xml:space="preserve">
Margenes y eficiencia operativa
Indicador                          Año 1(2023)     Año 2(20224)     Variación   Interpretación
Margen Bruto (MB)</t>
    </r>
    <r>
      <rPr>
        <sz val="12"/>
        <color theme="1"/>
        <rFont val="Verdana"/>
        <family val="2"/>
      </rPr>
      <t xml:space="preserve">           16.58%              17.56%                 +0.98 pp     Leve mejora en eficiencia comercial (ventas – costo).
</t>
    </r>
    <r>
      <rPr>
        <b/>
        <sz val="12"/>
        <color theme="1"/>
        <rFont val="Verdana"/>
        <family val="2"/>
      </rPr>
      <t xml:space="preserve">Margen Operativo (MO) </t>
    </r>
    <r>
      <rPr>
        <sz val="12"/>
        <color theme="1"/>
        <rFont val="Verdana"/>
        <family val="2"/>
      </rPr>
      <t xml:space="preserve">   3.13%                4.30%                   +1.17 pp     Mejora en control de gastos operativos.
</t>
    </r>
    <r>
      <rPr>
        <b/>
        <sz val="12"/>
        <color theme="1"/>
        <rFont val="Verdana"/>
        <family val="2"/>
      </rPr>
      <t xml:space="preserve">Margen Neto (MN)          </t>
    </r>
    <r>
      <rPr>
        <sz val="12"/>
        <color theme="1"/>
        <rFont val="Verdana"/>
        <family val="2"/>
      </rPr>
      <t xml:space="preserve">  1.44%                1.93%                   +0.49 pp     Mejora leve, pero sigue siendo bajo: se gana poco por peso vendido.</t>
    </r>
    <r>
      <rPr>
        <b/>
        <sz val="12"/>
        <color theme="1"/>
        <rFont val="Verdana"/>
        <family val="2"/>
      </rPr>
      <t xml:space="preserve">
</t>
    </r>
    <r>
      <rPr>
        <sz val="12"/>
        <color theme="1"/>
        <rFont val="Verdana"/>
        <family val="2"/>
      </rPr>
      <t xml:space="preserve">
</t>
    </r>
    <r>
      <rPr>
        <b/>
        <sz val="12"/>
        <color theme="1"/>
        <rFont val="Verdana"/>
        <family val="2"/>
      </rPr>
      <t xml:space="preserve">
Productividad de los activos
Indicador                                    Año 1(2023)     Año 2(20224)     Variación    Interpretación
</t>
    </r>
    <r>
      <rPr>
        <sz val="12"/>
        <color theme="1"/>
        <rFont val="Verdana"/>
        <family val="2"/>
      </rPr>
      <t xml:space="preserve">
</t>
    </r>
    <r>
      <rPr>
        <b/>
        <sz val="12"/>
        <color theme="1"/>
        <rFont val="Verdana"/>
        <family val="2"/>
      </rPr>
      <t xml:space="preserve">PAF (Activos Fijos) </t>
    </r>
    <r>
      <rPr>
        <sz val="12"/>
        <color theme="1"/>
        <rFont val="Verdana"/>
        <family val="2"/>
      </rPr>
      <t xml:space="preserve">                     8.20%               11.50%                 +3.31 pp     Mayor eficiencia del uso de propiedad, planta y equipo.
</t>
    </r>
    <r>
      <rPr>
        <b/>
        <sz val="12"/>
        <color theme="1"/>
        <rFont val="Verdana"/>
        <family val="2"/>
      </rPr>
      <t>PAO (Activos Brutos)</t>
    </r>
    <r>
      <rPr>
        <sz val="12"/>
        <color theme="1"/>
        <rFont val="Verdana"/>
        <family val="2"/>
      </rPr>
      <t xml:space="preserve">                   5.05%               6.84%                  +1.80 pp    Mejora general de productividad operativa.
</t>
    </r>
    <r>
      <rPr>
        <b/>
        <sz val="12"/>
        <color theme="1"/>
        <rFont val="Verdana"/>
        <family val="2"/>
      </rPr>
      <t>RONA</t>
    </r>
    <r>
      <rPr>
        <sz val="12"/>
        <color theme="1"/>
        <rFont val="Verdana"/>
        <family val="2"/>
      </rPr>
      <t xml:space="preserve">                                           3.60%               4.90%                  +1.27 pp    Más retorno por lo invertido en activos fijos + patrimonio.
</t>
    </r>
    <r>
      <rPr>
        <b/>
        <sz val="12"/>
        <color theme="1"/>
        <rFont val="Verdana"/>
        <family val="2"/>
      </rPr>
      <t xml:space="preserve">PAON (Activo operativo neto)  </t>
    </r>
    <r>
      <rPr>
        <sz val="12"/>
        <color theme="1"/>
        <rFont val="Verdana"/>
        <family val="2"/>
      </rPr>
      <t xml:space="preserve">   -8.58%             -10.49%                 -1.9 pp       Negativo = alta dependencia de proveedores. Riesgoso si se interrumpe el crédito.
</t>
    </r>
    <r>
      <rPr>
        <b/>
        <sz val="12"/>
        <color theme="1"/>
        <rFont val="Verdana"/>
        <family val="2"/>
      </rPr>
      <t>Capital de Trabajo y Productividad (KTO, PKTO, KTNO)
Indicador    Año 1(2023)            Año 2(20224)       Variación     Interpretación
KTNO</t>
    </r>
    <r>
      <rPr>
        <sz val="12"/>
        <color theme="1"/>
        <rFont val="Verdana"/>
        <family val="2"/>
      </rPr>
      <t xml:space="preserve">          $-1,401,590,020         $-1,661,233,451     +18.52 %      Negativo = opera sin capital de trabajo propio. Normal en supermercados, pero cuidado.
</t>
    </r>
    <r>
      <rPr>
        <b/>
        <sz val="12"/>
        <color theme="1"/>
        <rFont val="Verdana"/>
        <family val="2"/>
      </rPr>
      <t>PKTO</t>
    </r>
    <r>
      <rPr>
        <sz val="12"/>
        <color theme="1"/>
        <rFont val="Verdana"/>
        <family val="2"/>
      </rPr>
      <t xml:space="preserve">          -18.65%                     -23.41%                -4.8 pp          Negativo por KTNO negativo. No interpretable directamente; señala operación con fondos ajenos.
</t>
    </r>
    <r>
      <rPr>
        <b/>
        <sz val="12"/>
        <color theme="1"/>
        <rFont val="Verdana"/>
        <family val="2"/>
      </rPr>
      <t>Endeudamiento</t>
    </r>
    <r>
      <rPr>
        <sz val="12"/>
        <color theme="1"/>
        <rFont val="Verdana"/>
        <family val="2"/>
      </rPr>
      <t xml:space="preserve">
</t>
    </r>
    <r>
      <rPr>
        <b/>
        <sz val="12"/>
        <color theme="1"/>
        <rFont val="Verdana"/>
        <family val="2"/>
      </rPr>
      <t>Indicador                                    Año 1(2023)       Año 2(20224)       Variación     Interpretación
Nivel de Endeudamiento (NE)</t>
    </r>
    <r>
      <rPr>
        <sz val="12"/>
        <color theme="1"/>
        <rFont val="Verdana"/>
        <family val="2"/>
      </rPr>
      <t xml:space="preserve">     97.7%                  96.91%                  -0.74 pp        Altísimo. Apenas el 3% del activo es financiado con patrimonio. Alto riesgo
</t>
    </r>
    <r>
      <rPr>
        <b/>
        <sz val="14"/>
        <color theme="1"/>
        <rFont val="Verdana"/>
        <family val="2"/>
      </rPr>
      <t xml:space="preserve">
Conclusión:</t>
    </r>
    <r>
      <rPr>
        <sz val="12"/>
        <color theme="1"/>
        <rFont val="Verdana"/>
        <family val="2"/>
      </rPr>
      <t xml:space="preserve"> La empresa genera poca rentabilidad sobre sus activos, pero al tener muy poco patrimonio (alto apalancamiento), eso se traduce en un ROE artificialmente alto. esto se debe a la naturaleza del negocio, con un KTNO negativo nos indica que opera mayormente con recusos de los proveedores, aunque con unos margenes Netos de ganancia muy bajos, pero con una buena rotacion de activos de 1.59 veces como nos indica el indice DUPONT lo cual. Lo anterior nos muestra  que se tiene una situcion algo riesgosa porque se depende en gran medida de los proveedores y mas preocupante aun con un margen neto muy bajo, esto nos indica que se encuentran en un mercado altamente competitivo y  sensible a los precios con una elasticidad de la demanda muy altas.</t>
    </r>
  </si>
  <si>
    <t>ESTUDIANTE: Juan Sebastian Castillo Amaya
La empresa D1 se encuentra ubicada en el sector de supermercados al por menor o retail, por lo cual tener una KTNO negativo es comun y eficiente, sin embargo seria bueno revisar medidas para reduccir su riesgo de impagos con respecto a proveedores, ya que su apalancamiento es muy alto y podria generar problemas de solvencia; en cuanto a las utilidades es entendible que tenga margnes netos bajos debido al sector donde se encuentra, el cual es muy sensible a precios; finalmente la liquidez no deberia ser un problema debido a la alta rotacion de activos,  pero no se debe descuidar porque podria llevar a impagos a proveedores y esto afectaria gravemente a la 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</si>
</sst>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6" formatCode="&quot;$&quot;\ #,##0;[Red]\-&quot;$&quot;\ #,##0"/>
    <numFmt numFmtId="41" formatCode="_-* #,##0_-;\-* #,##0_-;_-* &quot;-&quot;_-;_-@_-"/>
    <numFmt numFmtId="44" formatCode="_-&quot;$&quot;\ * #,##0.00_-;\-&quot;$&quot;\ * #,##0.00_-;_-&quot;$&quot;\ * &quot;-&quot;??_-;_-@_-"/>
    <numFmt numFmtId="43" formatCode="_-* #,##0.00_-;\-* #,##0.00_-;_-* &quot;-&quot;??_-;_-@_-"/>
    <numFmt numFmtId="164" formatCode="0.0"/>
    <numFmt numFmtId="165" formatCode="_-* #,##0.00_-;\-* #,##0.00_-;_-* &quot;-&quot;_-;_-@_-"/>
    <numFmt numFmtId="166" formatCode="_(* #,##0.00_);_(* \(#,##0.00\);_(* &quot;-&quot;??_);_(@_)"/>
    <numFmt numFmtId="167" formatCode="0.0%"/>
    <numFmt numFmtId="168" formatCode="_(* #,##0.0_);_(* \(#,##0.0\);_(* &quot;-&quot;??_);_(@_)"/>
    <numFmt numFmtId="169" formatCode="_-* #,##0_-;\-* #,##0_-;_-* &quot;-&quot;??_-;_-@_-"/>
    <numFmt numFmtId="170" formatCode="_(* #,##0_);_(* \(#,##0\);_(* &quot;-&quot;_);_(@_)"/>
    <numFmt numFmtId="171" formatCode="_(* #,##0.00_);_(* \(#,##0.00\);_(* &quot;-&quot;_);_(@_)"/>
    <numFmt numFmtId="172" formatCode="_-* #,##0.00\ _€_-;\-* #,##0.00\ _€_-;_-* &quot;-&quot;??\ _€_-;_-@_-"/>
    <numFmt numFmtId="173" formatCode="_-&quot;$&quot;\ * #,##0.0000_-;\-&quot;$&quot;\ * #,##0.0000_-;_-&quot;$&quot;\ * &quot;-&quot;??_-;_-@_-"/>
    <numFmt numFmtId="174" formatCode="&quot;$&quot;\ #,##0"/>
    <numFmt numFmtId="175" formatCode="0.000000"/>
    <numFmt numFmtId="176" formatCode="_-* #,##0.000_-;\-* #,##0.000_-;_-* &quot;-&quot;??_-;_-@_-"/>
    <numFmt numFmtId="177" formatCode="_-&quot;$&quot;\ * #,##0_-;\-&quot;$&quot;\ * #,##0_-;_-&quot;$&quot;\ * &quot;-&quot;??_-;_-@_-"/>
  </numFmts>
  <fonts count="44" x14ac:knownFonts="1">
    <font>
      <sz val="11"/>
      <color theme="1"/>
      <name val="Aptos Narrow"/>
      <family val="2"/>
      <scheme val="minor"/>
    </font>
    <font>
      <sz val="11"/>
      <color theme="1"/>
      <name val="Aptos Narrow"/>
      <family val="2"/>
      <scheme val="minor"/>
    </font>
    <font>
      <sz val="11"/>
      <color theme="1"/>
      <name val="Verdana"/>
      <family val="2"/>
    </font>
    <font>
      <i/>
      <sz val="12"/>
      <color theme="1"/>
      <name val="Verdana"/>
      <family val="2"/>
    </font>
    <font>
      <i/>
      <sz val="18"/>
      <color theme="1"/>
      <name val="Verdana"/>
      <family val="2"/>
    </font>
    <font>
      <sz val="14"/>
      <color theme="1"/>
      <name val="Verdana"/>
      <family val="2"/>
    </font>
    <font>
      <sz val="11"/>
      <color indexed="54"/>
      <name val="Calibri"/>
      <family val="2"/>
    </font>
    <font>
      <sz val="11"/>
      <name val="Calibri"/>
      <family val="2"/>
    </font>
    <font>
      <b/>
      <sz val="8"/>
      <color indexed="8"/>
      <name val="Aptos Narrow"/>
      <family val="2"/>
      <scheme val="minor"/>
    </font>
    <font>
      <sz val="8"/>
      <color theme="1"/>
      <name val="Aptos Narrow"/>
      <family val="2"/>
      <scheme val="minor"/>
    </font>
    <font>
      <b/>
      <sz val="8"/>
      <color theme="1"/>
      <name val="Aptos Narrow"/>
      <family val="2"/>
      <scheme val="minor"/>
    </font>
    <font>
      <u/>
      <sz val="8"/>
      <color theme="1"/>
      <name val="Aptos Narrow"/>
      <family val="2"/>
      <scheme val="minor"/>
    </font>
    <font>
      <sz val="8"/>
      <color indexed="8"/>
      <name val="Aptos Narrow"/>
      <family val="2"/>
      <scheme val="minor"/>
    </font>
    <font>
      <i/>
      <sz val="8"/>
      <color indexed="8"/>
      <name val="Aptos Narrow"/>
      <family val="2"/>
      <scheme val="minor"/>
    </font>
    <font>
      <b/>
      <i/>
      <sz val="8"/>
      <color theme="1"/>
      <name val="Aptos Narrow"/>
      <family val="2"/>
      <scheme val="minor"/>
    </font>
    <font>
      <b/>
      <sz val="8"/>
      <color rgb="FFFF0000"/>
      <name val="Aptos Narrow"/>
      <family val="2"/>
      <scheme val="minor"/>
    </font>
    <font>
      <sz val="9"/>
      <color indexed="81"/>
      <name val="Tahoma"/>
      <family val="2"/>
    </font>
    <font>
      <b/>
      <sz val="9"/>
      <color indexed="81"/>
      <name val="Tahoma"/>
      <family val="2"/>
    </font>
    <font>
      <sz val="11"/>
      <color rgb="FFFF0000"/>
      <name val="Aptos Narrow"/>
      <family val="2"/>
      <scheme val="minor"/>
    </font>
    <font>
      <b/>
      <sz val="11"/>
      <color theme="1"/>
      <name val="Aptos Narrow"/>
      <family val="2"/>
      <scheme val="minor"/>
    </font>
    <font>
      <b/>
      <sz val="16"/>
      <color theme="1"/>
      <name val="Aptos Narrow"/>
      <family val="2"/>
      <scheme val="minor"/>
    </font>
    <font>
      <b/>
      <sz val="11"/>
      <name val="Aptos Narrow"/>
      <family val="2"/>
      <scheme val="minor"/>
    </font>
    <font>
      <b/>
      <sz val="11"/>
      <name val="Calibri"/>
      <family val="2"/>
    </font>
    <font>
      <sz val="11"/>
      <color rgb="FF000000"/>
      <name val="Aptos Narrow"/>
      <family val="2"/>
      <scheme val="minor"/>
    </font>
    <font>
      <b/>
      <sz val="12"/>
      <name val="Aptos Narrow"/>
      <family val="2"/>
      <scheme val="minor"/>
    </font>
    <font>
      <b/>
      <i/>
      <sz val="11"/>
      <color theme="1"/>
      <name val="Aptos Narrow"/>
      <family val="2"/>
      <scheme val="minor"/>
    </font>
    <font>
      <i/>
      <sz val="11"/>
      <color theme="1"/>
      <name val="Aptos Narrow"/>
      <family val="2"/>
      <scheme val="minor"/>
    </font>
    <font>
      <sz val="11"/>
      <color rgb="FF000000"/>
      <name val="Aptos Display"/>
      <family val="2"/>
      <scheme val="major"/>
    </font>
    <font>
      <u/>
      <sz val="11"/>
      <color indexed="62"/>
      <name val="Calibri Light"/>
      <family val="2"/>
    </font>
    <font>
      <sz val="11"/>
      <color indexed="8"/>
      <name val="Calibri Light"/>
      <family val="2"/>
    </font>
    <font>
      <sz val="11"/>
      <color indexed="62"/>
      <name val="Calibri Light"/>
      <family val="2"/>
    </font>
    <font>
      <sz val="12"/>
      <color rgb="FF000000"/>
      <name val="Arial"/>
      <family val="2"/>
    </font>
    <font>
      <u/>
      <sz val="11"/>
      <color theme="1"/>
      <name val="Aptos Narrow"/>
      <family val="2"/>
      <scheme val="minor"/>
    </font>
    <font>
      <u val="singleAccounting"/>
      <sz val="11"/>
      <color theme="1"/>
      <name val="Aptos Narrow"/>
      <family val="2"/>
      <scheme val="minor"/>
    </font>
    <font>
      <sz val="11"/>
      <color rgb="FF000000"/>
      <name val="Calibri"/>
      <family val="2"/>
    </font>
    <font>
      <sz val="10"/>
      <color rgb="FF000000"/>
      <name val="Calibri"/>
      <family val="2"/>
    </font>
    <font>
      <b/>
      <sz val="14"/>
      <color rgb="FF000000"/>
      <name val="Calibri"/>
      <family val="2"/>
    </font>
    <font>
      <b/>
      <i/>
      <sz val="16"/>
      <color theme="1"/>
      <name val="Aptos Narrow"/>
      <family val="2"/>
      <scheme val="minor"/>
    </font>
    <font>
      <sz val="12"/>
      <color theme="1"/>
      <name val="Verdana"/>
      <family val="2"/>
    </font>
    <font>
      <b/>
      <i/>
      <sz val="16"/>
      <color theme="1"/>
      <name val="Verdana"/>
      <family val="2"/>
    </font>
    <font>
      <b/>
      <i/>
      <sz val="12"/>
      <color theme="1"/>
      <name val="Verdana"/>
      <family val="2"/>
    </font>
    <font>
      <b/>
      <i/>
      <sz val="18"/>
      <color theme="1"/>
      <name val="Aptos Narrow"/>
      <family val="2"/>
      <scheme val="minor"/>
    </font>
    <font>
      <b/>
      <sz val="12"/>
      <color theme="1"/>
      <name val="Verdana"/>
      <family val="2"/>
    </font>
    <font>
      <b/>
      <sz val="14"/>
      <color theme="1"/>
      <name val="Verdana"/>
      <family val="2"/>
    </font>
  </fonts>
  <fills count="20">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3" tint="0.89999084444715716"/>
        <bgColor indexed="64"/>
      </patternFill>
    </fill>
    <fill>
      <patternFill patternType="solid">
        <fgColor theme="3" tint="0.749992370372631"/>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4" tint="0.39997558519241921"/>
        <bgColor theme="4" tint="-0.24994659260841701"/>
      </patternFill>
    </fill>
    <fill>
      <patternFill patternType="solid">
        <fgColor rgb="FFEE0000"/>
        <bgColor indexed="64"/>
      </patternFill>
    </fill>
  </fills>
  <borders count="5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thin">
        <color indexed="64"/>
      </top>
      <bottom/>
      <diagonal/>
    </border>
    <border>
      <left style="thin">
        <color indexed="64"/>
      </left>
      <right/>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bottom/>
      <diagonal/>
    </border>
    <border>
      <left style="thin">
        <color indexed="64"/>
      </left>
      <right/>
      <top style="thin">
        <color indexed="64"/>
      </top>
      <bottom style="medium">
        <color indexed="64"/>
      </bottom>
      <diagonal/>
    </border>
  </borders>
  <cellStyleXfs count="6">
    <xf numFmtId="0" fontId="0" fillId="0" borderId="0"/>
    <xf numFmtId="41"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166" fontId="1" fillId="0" borderId="0" applyFont="0" applyFill="0" applyBorder="0" applyAlignment="0" applyProtection="0"/>
    <xf numFmtId="44" fontId="1" fillId="0" borderId="0" applyFont="0" applyFill="0" applyBorder="0" applyAlignment="0" applyProtection="0"/>
  </cellStyleXfs>
  <cellXfs count="417">
    <xf numFmtId="0" fontId="0" fillId="0" borderId="0" xfId="0"/>
    <xf numFmtId="0" fontId="0" fillId="0" borderId="2" xfId="0" applyBorder="1"/>
    <xf numFmtId="0" fontId="0" fillId="0" borderId="3" xfId="0" applyBorder="1"/>
    <xf numFmtId="0" fontId="0" fillId="0" borderId="4" xfId="0" applyBorder="1"/>
    <xf numFmtId="0" fontId="0" fillId="2" borderId="2" xfId="0" applyFill="1" applyBorder="1"/>
    <xf numFmtId="0" fontId="0" fillId="2" borderId="3" xfId="0" applyFill="1" applyBorder="1"/>
    <xf numFmtId="0" fontId="0" fillId="2" borderId="4" xfId="0" applyFill="1" applyBorder="1"/>
    <xf numFmtId="0" fontId="3" fillId="2" borderId="5" xfId="0" applyFont="1" applyFill="1" applyBorder="1" applyAlignment="1">
      <alignment horizontal="right" vertical="center"/>
    </xf>
    <xf numFmtId="0" fontId="0" fillId="2" borderId="0" xfId="0" applyFill="1"/>
    <xf numFmtId="0" fontId="0" fillId="2" borderId="6" xfId="0" applyFill="1" applyBorder="1"/>
    <xf numFmtId="0" fontId="0" fillId="2" borderId="5" xfId="0" applyFill="1" applyBorder="1"/>
    <xf numFmtId="0" fontId="3" fillId="2" borderId="5" xfId="0" applyFont="1" applyFill="1" applyBorder="1" applyAlignment="1">
      <alignment horizontal="center" vertical="center"/>
    </xf>
    <xf numFmtId="0" fontId="3" fillId="2" borderId="0" xfId="0" applyFont="1" applyFill="1" applyAlignment="1">
      <alignment horizontal="center" vertical="center"/>
    </xf>
    <xf numFmtId="0" fontId="2" fillId="2" borderId="1" xfId="0" applyFont="1" applyFill="1" applyBorder="1" applyAlignment="1" applyProtection="1">
      <alignment horizontal="center" vertical="center"/>
      <protection locked="0"/>
    </xf>
    <xf numFmtId="0" fontId="0" fillId="2" borderId="9" xfId="0" applyFill="1" applyBorder="1"/>
    <xf numFmtId="0" fontId="0" fillId="2" borderId="7" xfId="0" applyFill="1" applyBorder="1"/>
    <xf numFmtId="0" fontId="0" fillId="2" borderId="8" xfId="0" applyFill="1" applyBorder="1"/>
    <xf numFmtId="0" fontId="0" fillId="3" borderId="1" xfId="0" applyFill="1" applyBorder="1" applyProtection="1">
      <protection locked="0"/>
    </xf>
    <xf numFmtId="0" fontId="0" fillId="0" borderId="0" xfId="0" applyAlignment="1">
      <alignment horizontal="left" vertical="top"/>
    </xf>
    <xf numFmtId="0" fontId="0" fillId="4" borderId="5" xfId="0" applyFill="1" applyBorder="1"/>
    <xf numFmtId="0" fontId="0" fillId="4" borderId="6" xfId="0" applyFill="1" applyBorder="1"/>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9" xfId="0" applyFill="1" applyBorder="1"/>
    <xf numFmtId="0" fontId="0" fillId="4" borderId="7" xfId="0" applyFill="1" applyBorder="1"/>
    <xf numFmtId="0" fontId="0" fillId="4" borderId="8" xfId="0" applyFill="1" applyBorder="1"/>
    <xf numFmtId="0" fontId="0" fillId="4" borderId="0" xfId="0" applyFill="1"/>
    <xf numFmtId="0" fontId="0" fillId="4" borderId="0" xfId="0" applyFill="1" applyAlignment="1">
      <alignment horizontal="left" vertical="top" wrapText="1"/>
    </xf>
    <xf numFmtId="41" fontId="8" fillId="0" borderId="0" xfId="1" applyFont="1" applyFill="1"/>
    <xf numFmtId="41" fontId="9" fillId="0" borderId="0" xfId="1" applyFont="1" applyFill="1"/>
    <xf numFmtId="41" fontId="10" fillId="0" borderId="0" xfId="1" applyFont="1" applyFill="1"/>
    <xf numFmtId="41" fontId="12" fillId="0" borderId="0" xfId="1" applyFont="1" applyFill="1"/>
    <xf numFmtId="41" fontId="9" fillId="7" borderId="24" xfId="1" applyFont="1" applyFill="1" applyBorder="1"/>
    <xf numFmtId="9" fontId="9" fillId="0" borderId="0" xfId="2" applyFont="1" applyFill="1" applyAlignment="1">
      <alignment horizontal="center"/>
    </xf>
    <xf numFmtId="165" fontId="9" fillId="0" borderId="0" xfId="1" applyNumberFormat="1" applyFont="1" applyFill="1"/>
    <xf numFmtId="41" fontId="8" fillId="0" borderId="0" xfId="1" applyFont="1" applyFill="1" applyAlignment="1">
      <alignment horizontal="center"/>
    </xf>
    <xf numFmtId="9" fontId="10" fillId="0" borderId="0" xfId="2" applyFont="1" applyFill="1" applyAlignment="1">
      <alignment horizontal="center"/>
    </xf>
    <xf numFmtId="41" fontId="15" fillId="0" borderId="0" xfId="1" applyFont="1" applyFill="1" applyAlignment="1">
      <alignment horizontal="right"/>
    </xf>
    <xf numFmtId="9" fontId="9" fillId="0" borderId="0" xfId="2" applyFont="1" applyFill="1"/>
    <xf numFmtId="41" fontId="8" fillId="7" borderId="11" xfId="1" applyFont="1" applyFill="1" applyBorder="1"/>
    <xf numFmtId="41" fontId="9" fillId="7" borderId="12" xfId="1" applyFont="1" applyFill="1" applyBorder="1"/>
    <xf numFmtId="41" fontId="8" fillId="9" borderId="32" xfId="1" applyFont="1" applyFill="1" applyBorder="1" applyAlignment="1">
      <alignment horizontal="center"/>
    </xf>
    <xf numFmtId="41" fontId="8" fillId="9" borderId="11" xfId="1" applyFont="1" applyFill="1" applyBorder="1"/>
    <xf numFmtId="41" fontId="9" fillId="9" borderId="24" xfId="1" applyFont="1" applyFill="1" applyBorder="1"/>
    <xf numFmtId="41" fontId="9" fillId="9" borderId="12" xfId="1" applyFont="1" applyFill="1" applyBorder="1"/>
    <xf numFmtId="41" fontId="10" fillId="9" borderId="12" xfId="1" applyFont="1" applyFill="1" applyBorder="1"/>
    <xf numFmtId="41" fontId="12" fillId="9" borderId="11" xfId="1" applyFont="1" applyFill="1" applyBorder="1"/>
    <xf numFmtId="41" fontId="12" fillId="9" borderId="33" xfId="1" applyFont="1" applyFill="1" applyBorder="1"/>
    <xf numFmtId="41" fontId="8" fillId="10" borderId="1" xfId="1" applyFont="1" applyFill="1" applyBorder="1"/>
    <xf numFmtId="41" fontId="8" fillId="9" borderId="13" xfId="1" applyFont="1" applyFill="1" applyBorder="1"/>
    <xf numFmtId="41" fontId="9" fillId="9" borderId="31" xfId="1" applyFont="1" applyFill="1" applyBorder="1"/>
    <xf numFmtId="41" fontId="9" fillId="9" borderId="14" xfId="1" applyFont="1" applyFill="1" applyBorder="1"/>
    <xf numFmtId="41" fontId="13" fillId="7" borderId="33" xfId="1" applyFont="1" applyFill="1" applyBorder="1"/>
    <xf numFmtId="41" fontId="8" fillId="8" borderId="1" xfId="1" applyFont="1" applyFill="1" applyBorder="1"/>
    <xf numFmtId="41" fontId="12" fillId="10" borderId="1" xfId="1" applyFont="1" applyFill="1" applyBorder="1"/>
    <xf numFmtId="41" fontId="12" fillId="9" borderId="13" xfId="1" applyFont="1" applyFill="1" applyBorder="1"/>
    <xf numFmtId="41" fontId="12" fillId="9" borderId="1" xfId="1" applyFont="1" applyFill="1" applyBorder="1"/>
    <xf numFmtId="6" fontId="9" fillId="9" borderId="24" xfId="1" applyNumberFormat="1" applyFont="1" applyFill="1" applyBorder="1" applyAlignment="1">
      <alignment horizontal="center"/>
    </xf>
    <xf numFmtId="41" fontId="9" fillId="9" borderId="12" xfId="1" applyFont="1" applyFill="1" applyBorder="1" applyAlignment="1">
      <alignment horizontal="center"/>
    </xf>
    <xf numFmtId="6" fontId="9" fillId="9" borderId="12" xfId="1" applyNumberFormat="1" applyFont="1" applyFill="1" applyBorder="1" applyAlignment="1">
      <alignment horizontal="center"/>
    </xf>
    <xf numFmtId="6" fontId="10" fillId="10" borderId="1" xfId="1" applyNumberFormat="1" applyFont="1" applyFill="1" applyBorder="1" applyAlignment="1">
      <alignment horizontal="center"/>
    </xf>
    <xf numFmtId="6" fontId="14" fillId="7" borderId="35" xfId="1" applyNumberFormat="1" applyFont="1" applyFill="1" applyBorder="1" applyAlignment="1">
      <alignment horizontal="center"/>
    </xf>
    <xf numFmtId="6" fontId="10" fillId="8" borderId="1" xfId="1" applyNumberFormat="1" applyFont="1" applyFill="1" applyBorder="1" applyAlignment="1">
      <alignment horizontal="center"/>
    </xf>
    <xf numFmtId="41" fontId="9" fillId="9" borderId="31" xfId="1" applyFont="1" applyFill="1" applyBorder="1" applyAlignment="1">
      <alignment horizontal="center"/>
    </xf>
    <xf numFmtId="41" fontId="9" fillId="9" borderId="14" xfId="1" applyFont="1" applyFill="1" applyBorder="1" applyAlignment="1">
      <alignment horizontal="center"/>
    </xf>
    <xf numFmtId="41" fontId="9" fillId="9" borderId="24" xfId="1" applyFont="1" applyFill="1" applyBorder="1" applyAlignment="1">
      <alignment horizontal="center"/>
    </xf>
    <xf numFmtId="41" fontId="14" fillId="10" borderId="1" xfId="1" applyFont="1" applyFill="1" applyBorder="1" applyAlignment="1">
      <alignment horizontal="center"/>
    </xf>
    <xf numFmtId="6" fontId="10" fillId="9" borderId="1" xfId="1" applyNumberFormat="1" applyFont="1" applyFill="1" applyBorder="1" applyAlignment="1">
      <alignment horizontal="center"/>
    </xf>
    <xf numFmtId="1" fontId="9" fillId="9" borderId="31" xfId="1" applyNumberFormat="1" applyFont="1" applyFill="1" applyBorder="1" applyAlignment="1">
      <alignment horizontal="center"/>
    </xf>
    <xf numFmtId="1" fontId="11" fillId="9" borderId="29" xfId="1" applyNumberFormat="1" applyFont="1" applyFill="1" applyBorder="1" applyAlignment="1">
      <alignment horizontal="center"/>
    </xf>
    <xf numFmtId="1" fontId="9" fillId="9" borderId="32" xfId="1" applyNumberFormat="1" applyFont="1" applyFill="1" applyBorder="1" applyAlignment="1">
      <alignment horizontal="left"/>
    </xf>
    <xf numFmtId="1" fontId="9" fillId="9" borderId="14" xfId="1" applyNumberFormat="1" applyFont="1" applyFill="1" applyBorder="1" applyAlignment="1">
      <alignment horizontal="center"/>
    </xf>
    <xf numFmtId="41" fontId="10" fillId="2" borderId="26" xfId="1" applyFont="1" applyFill="1" applyBorder="1" applyAlignment="1">
      <alignment horizontal="center"/>
    </xf>
    <xf numFmtId="41" fontId="9" fillId="2" borderId="27" xfId="1" applyFont="1" applyFill="1" applyBorder="1"/>
    <xf numFmtId="41" fontId="14" fillId="3" borderId="1" xfId="1" applyFont="1" applyFill="1" applyBorder="1" applyAlignment="1">
      <alignment horizontal="center"/>
    </xf>
    <xf numFmtId="9" fontId="9" fillId="5" borderId="26" xfId="2" applyFont="1" applyFill="1" applyBorder="1" applyAlignment="1">
      <alignment horizontal="center"/>
    </xf>
    <xf numFmtId="9" fontId="9" fillId="5" borderId="27" xfId="2" applyFont="1" applyFill="1" applyBorder="1" applyAlignment="1">
      <alignment horizontal="center"/>
    </xf>
    <xf numFmtId="9" fontId="9" fillId="5" borderId="28" xfId="2" applyFont="1" applyFill="1" applyBorder="1" applyAlignment="1">
      <alignment horizontal="center"/>
    </xf>
    <xf numFmtId="41" fontId="10" fillId="6" borderId="1" xfId="1" applyFont="1" applyFill="1" applyBorder="1"/>
    <xf numFmtId="41" fontId="9" fillId="5" borderId="26" xfId="1" applyFont="1" applyFill="1" applyBorder="1"/>
    <xf numFmtId="41" fontId="9" fillId="5" borderId="27" xfId="1" applyFont="1" applyFill="1" applyBorder="1"/>
    <xf numFmtId="164" fontId="10" fillId="5" borderId="27" xfId="2" applyNumberFormat="1" applyFont="1" applyFill="1" applyBorder="1"/>
    <xf numFmtId="41" fontId="10" fillId="5" borderId="27" xfId="1" applyFont="1" applyFill="1" applyBorder="1"/>
    <xf numFmtId="0" fontId="0" fillId="12" borderId="0" xfId="0" applyFill="1"/>
    <xf numFmtId="0" fontId="20" fillId="12" borderId="0" xfId="0" applyFont="1" applyFill="1"/>
    <xf numFmtId="0" fontId="19" fillId="12" borderId="0" xfId="0" applyFont="1" applyFill="1"/>
    <xf numFmtId="0" fontId="19" fillId="13" borderId="0" xfId="0" applyFont="1" applyFill="1"/>
    <xf numFmtId="0" fontId="0" fillId="13" borderId="0" xfId="0" applyFill="1"/>
    <xf numFmtId="0" fontId="21" fillId="12" borderId="0" xfId="0" applyFont="1" applyFill="1" applyAlignment="1">
      <alignment horizontal="center"/>
    </xf>
    <xf numFmtId="0" fontId="21" fillId="12" borderId="0" xfId="0" applyFont="1" applyFill="1"/>
    <xf numFmtId="0" fontId="0" fillId="12" borderId="0" xfId="0" applyFill="1" applyAlignment="1">
      <alignment horizontal="right"/>
    </xf>
    <xf numFmtId="166" fontId="1" fillId="14" borderId="10" xfId="4" applyFont="1" applyFill="1" applyBorder="1" applyProtection="1">
      <protection locked="0"/>
    </xf>
    <xf numFmtId="10" fontId="0" fillId="12" borderId="0" xfId="0" applyNumberFormat="1" applyFill="1" applyProtection="1">
      <protection locked="0"/>
    </xf>
    <xf numFmtId="0" fontId="19" fillId="0" borderId="0" xfId="0" applyFont="1" applyAlignment="1">
      <alignment horizontal="left"/>
    </xf>
    <xf numFmtId="0" fontId="23" fillId="0" borderId="0" xfId="0" applyFont="1"/>
    <xf numFmtId="10" fontId="0" fillId="0" borderId="0" xfId="0" applyNumberFormat="1" applyAlignment="1">
      <alignment horizontal="center"/>
    </xf>
    <xf numFmtId="0" fontId="19" fillId="12" borderId="0" xfId="0" applyFont="1" applyFill="1" applyAlignment="1">
      <alignment horizontal="right"/>
    </xf>
    <xf numFmtId="10" fontId="1" fillId="14" borderId="10" xfId="2" applyNumberFormat="1" applyFont="1" applyFill="1" applyBorder="1"/>
    <xf numFmtId="0" fontId="18" fillId="0" borderId="0" xfId="0" applyFont="1"/>
    <xf numFmtId="0" fontId="0" fillId="12" borderId="0" xfId="0" applyFill="1" applyAlignment="1">
      <alignment horizontal="left"/>
    </xf>
    <xf numFmtId="9" fontId="1" fillId="12" borderId="0" xfId="2" applyFont="1" applyFill="1" applyBorder="1" applyProtection="1">
      <protection locked="0"/>
    </xf>
    <xf numFmtId="0" fontId="21" fillId="12" borderId="10" xfId="0" applyFont="1" applyFill="1" applyBorder="1" applyAlignment="1">
      <alignment horizontal="center"/>
    </xf>
    <xf numFmtId="0" fontId="21" fillId="12" borderId="11" xfId="0" applyFont="1" applyFill="1" applyBorder="1" applyAlignment="1">
      <alignment horizontal="center"/>
    </xf>
    <xf numFmtId="0" fontId="21" fillId="12" borderId="12" xfId="0" applyFont="1" applyFill="1" applyBorder="1" applyAlignment="1">
      <alignment horizontal="center"/>
    </xf>
    <xf numFmtId="10" fontId="1" fillId="14" borderId="18" xfId="2" applyNumberFormat="1" applyFont="1" applyFill="1" applyBorder="1" applyProtection="1"/>
    <xf numFmtId="10" fontId="1" fillId="14" borderId="19" xfId="2" applyNumberFormat="1" applyFont="1" applyFill="1" applyBorder="1" applyProtection="1"/>
    <xf numFmtId="0" fontId="21" fillId="12" borderId="13" xfId="0" applyFont="1" applyFill="1" applyBorder="1" applyAlignment="1">
      <alignment horizontal="center"/>
    </xf>
    <xf numFmtId="0" fontId="21" fillId="12" borderId="41" xfId="0" applyFont="1" applyFill="1" applyBorder="1" applyAlignment="1">
      <alignment horizontal="center"/>
    </xf>
    <xf numFmtId="0" fontId="21" fillId="12" borderId="14" xfId="0" applyFont="1" applyFill="1" applyBorder="1" applyAlignment="1">
      <alignment horizontal="center"/>
    </xf>
    <xf numFmtId="0" fontId="21" fillId="12" borderId="13" xfId="0" applyFont="1" applyFill="1" applyBorder="1"/>
    <xf numFmtId="0" fontId="21" fillId="12" borderId="41" xfId="0" applyFont="1" applyFill="1" applyBorder="1"/>
    <xf numFmtId="0" fontId="21" fillId="13" borderId="43" xfId="0" applyFont="1" applyFill="1" applyBorder="1" applyAlignment="1">
      <alignment horizontal="left"/>
    </xf>
    <xf numFmtId="0" fontId="21" fillId="13" borderId="44" xfId="0" applyFont="1" applyFill="1" applyBorder="1" applyAlignment="1">
      <alignment horizontal="left"/>
    </xf>
    <xf numFmtId="0" fontId="21" fillId="13" borderId="45" xfId="0" applyFont="1" applyFill="1" applyBorder="1" applyAlignment="1">
      <alignment horizontal="left"/>
    </xf>
    <xf numFmtId="2" fontId="0" fillId="14" borderId="20" xfId="0" applyNumberFormat="1" applyFill="1" applyBorder="1"/>
    <xf numFmtId="172" fontId="0" fillId="14" borderId="20" xfId="0" applyNumberFormat="1" applyFill="1" applyBorder="1"/>
    <xf numFmtId="0" fontId="25" fillId="14" borderId="15" xfId="0" applyFont="1" applyFill="1" applyBorder="1" applyAlignment="1">
      <alignment horizontal="center"/>
    </xf>
    <xf numFmtId="0" fontId="25" fillId="14" borderId="11" xfId="0" applyFont="1" applyFill="1" applyBorder="1" applyAlignment="1">
      <alignment horizontal="center"/>
    </xf>
    <xf numFmtId="0" fontId="25" fillId="14" borderId="18" xfId="0" applyFont="1" applyFill="1" applyBorder="1" applyAlignment="1">
      <alignment horizontal="center"/>
    </xf>
    <xf numFmtId="0" fontId="26" fillId="14" borderId="17" xfId="0" applyFont="1" applyFill="1" applyBorder="1"/>
    <xf numFmtId="0" fontId="26" fillId="14" borderId="12" xfId="0" applyFont="1" applyFill="1" applyBorder="1"/>
    <xf numFmtId="0" fontId="26" fillId="14" borderId="20" xfId="0" applyFont="1" applyFill="1" applyBorder="1"/>
    <xf numFmtId="43" fontId="0" fillId="14" borderId="20" xfId="0" applyNumberFormat="1" applyFill="1" applyBorder="1"/>
    <xf numFmtId="0" fontId="21" fillId="12" borderId="48" xfId="0" applyFont="1" applyFill="1" applyBorder="1" applyAlignment="1">
      <alignment horizontal="center"/>
    </xf>
    <xf numFmtId="10" fontId="1" fillId="14" borderId="18" xfId="2" applyNumberFormat="1" applyFont="1" applyFill="1" applyBorder="1" applyProtection="1">
      <protection locked="0"/>
    </xf>
    <xf numFmtId="10" fontId="1" fillId="14" borderId="18" xfId="2" applyNumberFormat="1" applyFont="1" applyFill="1" applyBorder="1"/>
    <xf numFmtId="166" fontId="0" fillId="14" borderId="20" xfId="0" applyNumberFormat="1" applyFill="1" applyBorder="1"/>
    <xf numFmtId="0" fontId="19" fillId="13" borderId="25" xfId="0" applyFont="1" applyFill="1" applyBorder="1" applyAlignment="1">
      <alignment horizontal="left"/>
    </xf>
    <xf numFmtId="168" fontId="0" fillId="14" borderId="20" xfId="0" applyNumberFormat="1" applyFill="1" applyBorder="1"/>
    <xf numFmtId="168" fontId="1" fillId="14" borderId="20" xfId="4" applyNumberFormat="1" applyFont="1" applyFill="1" applyBorder="1" applyProtection="1">
      <protection locked="0"/>
    </xf>
    <xf numFmtId="0" fontId="21" fillId="13" borderId="29" xfId="0" applyFont="1" applyFill="1" applyBorder="1" applyAlignment="1">
      <alignment horizontal="left"/>
    </xf>
    <xf numFmtId="0" fontId="21" fillId="13" borderId="46" xfId="0" applyFont="1" applyFill="1" applyBorder="1" applyAlignment="1">
      <alignment horizontal="left"/>
    </xf>
    <xf numFmtId="0" fontId="21" fillId="13" borderId="47" xfId="0" applyFont="1" applyFill="1" applyBorder="1" applyAlignment="1">
      <alignment horizontal="left"/>
    </xf>
    <xf numFmtId="0" fontId="24" fillId="13" borderId="29" xfId="0" applyFont="1" applyFill="1" applyBorder="1" applyAlignment="1">
      <alignment horizontal="left"/>
    </xf>
    <xf numFmtId="0" fontId="24" fillId="13" borderId="46" xfId="0" applyFont="1" applyFill="1" applyBorder="1" applyAlignment="1">
      <alignment horizontal="left"/>
    </xf>
    <xf numFmtId="0" fontId="24" fillId="13" borderId="47" xfId="0" applyFont="1" applyFill="1" applyBorder="1" applyAlignment="1">
      <alignment horizontal="left"/>
    </xf>
    <xf numFmtId="0" fontId="24" fillId="13" borderId="2" xfId="0" applyFont="1" applyFill="1" applyBorder="1" applyAlignment="1">
      <alignment horizontal="left"/>
    </xf>
    <xf numFmtId="0" fontId="24" fillId="13" borderId="4" xfId="0" applyFont="1" applyFill="1" applyBorder="1" applyAlignment="1">
      <alignment horizontal="left"/>
    </xf>
    <xf numFmtId="0" fontId="19" fillId="13" borderId="43" xfId="0" applyFont="1" applyFill="1" applyBorder="1" applyAlignment="1">
      <alignment horizontal="left"/>
    </xf>
    <xf numFmtId="0" fontId="19" fillId="13" borderId="44" xfId="0" applyFont="1" applyFill="1" applyBorder="1" applyAlignment="1">
      <alignment horizontal="left"/>
    </xf>
    <xf numFmtId="0" fontId="19" fillId="13" borderId="45" xfId="0" applyFont="1" applyFill="1" applyBorder="1" applyAlignment="1">
      <alignment horizontal="left"/>
    </xf>
    <xf numFmtId="0" fontId="20" fillId="12" borderId="0" xfId="0" applyFont="1" applyFill="1" applyAlignment="1">
      <alignment horizontal="right"/>
    </xf>
    <xf numFmtId="170" fontId="1" fillId="14" borderId="18" xfId="2" applyNumberFormat="1" applyFont="1" applyFill="1" applyBorder="1" applyProtection="1">
      <protection locked="0"/>
    </xf>
    <xf numFmtId="0" fontId="31" fillId="9" borderId="5" xfId="0" applyFont="1" applyFill="1" applyBorder="1"/>
    <xf numFmtId="0" fontId="0" fillId="9" borderId="0" xfId="0" applyFill="1"/>
    <xf numFmtId="0" fontId="0" fillId="9" borderId="6" xfId="0" applyFill="1" applyBorder="1"/>
    <xf numFmtId="0" fontId="0" fillId="9" borderId="5" xfId="0" applyFill="1" applyBorder="1"/>
    <xf numFmtId="0" fontId="0" fillId="9" borderId="0" xfId="0" applyFill="1" applyAlignment="1">
      <alignment horizontal="center"/>
    </xf>
    <xf numFmtId="0" fontId="32" fillId="9" borderId="25" xfId="0" applyFont="1" applyFill="1" applyBorder="1" applyAlignment="1">
      <alignment horizontal="center"/>
    </xf>
    <xf numFmtId="0" fontId="0" fillId="9" borderId="37" xfId="0" applyFill="1" applyBorder="1" applyAlignment="1">
      <alignment horizontal="center"/>
    </xf>
    <xf numFmtId="169" fontId="33" fillId="9" borderId="26" xfId="3" applyNumberFormat="1" applyFont="1" applyFill="1" applyBorder="1"/>
    <xf numFmtId="169" fontId="1" fillId="9" borderId="37" xfId="3" applyNumberFormat="1" applyFont="1" applyFill="1" applyBorder="1"/>
    <xf numFmtId="0" fontId="19" fillId="9" borderId="6" xfId="0" applyFont="1" applyFill="1" applyBorder="1" applyAlignment="1">
      <alignment vertical="center"/>
    </xf>
    <xf numFmtId="169" fontId="33" fillId="9" borderId="42" xfId="3" applyNumberFormat="1" applyFont="1" applyFill="1" applyBorder="1"/>
    <xf numFmtId="0" fontId="0" fillId="9" borderId="9" xfId="0" applyFill="1" applyBorder="1"/>
    <xf numFmtId="0" fontId="0" fillId="9" borderId="7" xfId="0" applyFill="1" applyBorder="1"/>
    <xf numFmtId="0" fontId="0" fillId="9" borderId="8" xfId="0" applyFill="1" applyBorder="1"/>
    <xf numFmtId="0" fontId="0" fillId="0" borderId="0" xfId="0" applyAlignment="1">
      <alignment wrapText="1"/>
    </xf>
    <xf numFmtId="0" fontId="35" fillId="0" borderId="0" xfId="0" applyFont="1" applyAlignment="1">
      <alignment horizontal="center"/>
    </xf>
    <xf numFmtId="44" fontId="34" fillId="0" borderId="0" xfId="0" applyNumberFormat="1" applyFont="1" applyAlignment="1">
      <alignment horizontal="center"/>
    </xf>
    <xf numFmtId="173" fontId="34" fillId="0" borderId="0" xfId="0" applyNumberFormat="1" applyFont="1"/>
    <xf numFmtId="44" fontId="35" fillId="0" borderId="0" xfId="0" applyNumberFormat="1" applyFont="1" applyAlignment="1">
      <alignment horizontal="center"/>
    </xf>
    <xf numFmtId="0" fontId="34" fillId="0" borderId="0" xfId="0" applyFont="1"/>
    <xf numFmtId="0" fontId="36" fillId="0" borderId="0" xfId="0" applyFont="1"/>
    <xf numFmtId="44" fontId="34" fillId="0" borderId="0" xfId="0" applyNumberFormat="1" applyFont="1"/>
    <xf numFmtId="0" fontId="19" fillId="15" borderId="1" xfId="0" applyFont="1" applyFill="1" applyBorder="1" applyAlignment="1">
      <alignment horizontal="center"/>
    </xf>
    <xf numFmtId="0" fontId="19" fillId="15" borderId="43" xfId="0" applyFont="1" applyFill="1" applyBorder="1"/>
    <xf numFmtId="0" fontId="19" fillId="11" borderId="5" xfId="0" applyFont="1" applyFill="1" applyBorder="1"/>
    <xf numFmtId="0" fontId="32" fillId="11" borderId="25" xfId="0" applyFont="1" applyFill="1" applyBorder="1" applyAlignment="1">
      <alignment horizontal="center"/>
    </xf>
    <xf numFmtId="0" fontId="0" fillId="11" borderId="0" xfId="0" applyFill="1" applyAlignment="1">
      <alignment horizontal="center"/>
    </xf>
    <xf numFmtId="0" fontId="0" fillId="11" borderId="26" xfId="0" applyFill="1" applyBorder="1" applyAlignment="1">
      <alignment horizontal="center"/>
    </xf>
    <xf numFmtId="0" fontId="0" fillId="11" borderId="5" xfId="0" applyFill="1" applyBorder="1"/>
    <xf numFmtId="0" fontId="0" fillId="11" borderId="37" xfId="0" applyFill="1" applyBorder="1" applyAlignment="1">
      <alignment horizontal="center"/>
    </xf>
    <xf numFmtId="0" fontId="0" fillId="11" borderId="0" xfId="0" applyFill="1"/>
    <xf numFmtId="0" fontId="19" fillId="11" borderId="1" xfId="0" applyFont="1" applyFill="1" applyBorder="1"/>
    <xf numFmtId="0" fontId="0" fillId="11" borderId="3" xfId="0" applyFill="1" applyBorder="1"/>
    <xf numFmtId="0" fontId="0" fillId="11" borderId="4" xfId="0" applyFill="1" applyBorder="1"/>
    <xf numFmtId="0" fontId="0" fillId="9" borderId="15" xfId="0" applyFill="1" applyBorder="1" applyAlignment="1">
      <alignment vertical="center"/>
    </xf>
    <xf numFmtId="0" fontId="0" fillId="9" borderId="16" xfId="0" applyFill="1" applyBorder="1" applyAlignment="1">
      <alignment vertical="center" wrapText="1"/>
    </xf>
    <xf numFmtId="0" fontId="0" fillId="9" borderId="17" xfId="0" applyFill="1" applyBorder="1" applyAlignment="1">
      <alignment vertical="top" wrapText="1"/>
    </xf>
    <xf numFmtId="0" fontId="0" fillId="9" borderId="11" xfId="0" applyFill="1" applyBorder="1" applyAlignment="1">
      <alignment vertical="center"/>
    </xf>
    <xf numFmtId="0" fontId="0" fillId="9" borderId="10" xfId="0" applyFill="1" applyBorder="1" applyAlignment="1">
      <alignment horizontal="left" vertical="center"/>
    </xf>
    <xf numFmtId="0" fontId="0" fillId="9" borderId="12" xfId="0" applyFill="1" applyBorder="1" applyAlignment="1">
      <alignment wrapText="1"/>
    </xf>
    <xf numFmtId="0" fontId="0" fillId="9" borderId="10" xfId="0" applyFill="1" applyBorder="1" applyAlignment="1">
      <alignment vertical="center" wrapText="1"/>
    </xf>
    <xf numFmtId="0" fontId="0" fillId="9" borderId="10" xfId="0" applyFill="1" applyBorder="1" applyAlignment="1">
      <alignment vertical="center"/>
    </xf>
    <xf numFmtId="0" fontId="0" fillId="9" borderId="11" xfId="0" applyFill="1" applyBorder="1"/>
    <xf numFmtId="0" fontId="0" fillId="9" borderId="10" xfId="0" applyFill="1" applyBorder="1" applyAlignment="1">
      <alignment wrapText="1"/>
    </xf>
    <xf numFmtId="0" fontId="0" fillId="9" borderId="12" xfId="0" applyFill="1" applyBorder="1" applyAlignment="1">
      <alignment vertical="center" wrapText="1"/>
    </xf>
    <xf numFmtId="0" fontId="0" fillId="9" borderId="12" xfId="0" applyFill="1" applyBorder="1" applyAlignment="1">
      <alignment vertical="top" wrapText="1"/>
    </xf>
    <xf numFmtId="0" fontId="0" fillId="9" borderId="10" xfId="0" applyFill="1" applyBorder="1" applyAlignment="1">
      <alignment horizontal="left" vertical="center" wrapText="1"/>
    </xf>
    <xf numFmtId="0" fontId="0" fillId="9" borderId="12" xfId="0" applyFill="1" applyBorder="1" applyAlignment="1">
      <alignment vertical="center"/>
    </xf>
    <xf numFmtId="0" fontId="0" fillId="9" borderId="18" xfId="0" applyFill="1" applyBorder="1" applyAlignment="1">
      <alignment vertical="center"/>
    </xf>
    <xf numFmtId="0" fontId="0" fillId="9" borderId="19" xfId="0" applyFill="1" applyBorder="1" applyAlignment="1">
      <alignment vertical="center"/>
    </xf>
    <xf numFmtId="0" fontId="0" fillId="9" borderId="20" xfId="0" applyFill="1" applyBorder="1" applyAlignment="1">
      <alignment wrapText="1"/>
    </xf>
    <xf numFmtId="0" fontId="41" fillId="10" borderId="1" xfId="0" applyFont="1" applyFill="1" applyBorder="1" applyAlignment="1">
      <alignment horizontal="center"/>
    </xf>
    <xf numFmtId="12" fontId="10" fillId="9" borderId="24" xfId="1" applyNumberFormat="1" applyFont="1" applyFill="1" applyBorder="1"/>
    <xf numFmtId="14" fontId="11" fillId="9" borderId="31" xfId="1" applyNumberFormat="1" applyFont="1" applyFill="1" applyBorder="1" applyAlignment="1">
      <alignment horizontal="center"/>
    </xf>
    <xf numFmtId="14" fontId="11" fillId="9" borderId="14" xfId="1" applyNumberFormat="1" applyFont="1" applyFill="1" applyBorder="1" applyAlignment="1">
      <alignment horizontal="center"/>
    </xf>
    <xf numFmtId="41" fontId="14" fillId="7" borderId="34" xfId="1" applyFont="1" applyFill="1" applyBorder="1" applyAlignment="1">
      <alignment horizontal="center"/>
    </xf>
    <xf numFmtId="41" fontId="10" fillId="8" borderId="1" xfId="1" applyFont="1" applyFill="1" applyBorder="1" applyAlignment="1">
      <alignment horizontal="center"/>
    </xf>
    <xf numFmtId="174" fontId="9" fillId="9" borderId="31" xfId="1" applyNumberFormat="1" applyFont="1" applyFill="1" applyBorder="1" applyAlignment="1">
      <alignment horizontal="center"/>
    </xf>
    <xf numFmtId="9" fontId="9" fillId="2" borderId="27" xfId="2" applyFont="1" applyFill="1" applyBorder="1"/>
    <xf numFmtId="6" fontId="9" fillId="5" borderId="27" xfId="1" applyNumberFormat="1" applyFont="1" applyFill="1" applyBorder="1"/>
    <xf numFmtId="6" fontId="9" fillId="5" borderId="27" xfId="2" applyNumberFormat="1" applyFont="1" applyFill="1" applyBorder="1" applyAlignment="1">
      <alignment horizontal="center"/>
    </xf>
    <xf numFmtId="175" fontId="0" fillId="14" borderId="20" xfId="2" applyNumberFormat="1" applyFont="1" applyFill="1" applyBorder="1"/>
    <xf numFmtId="0" fontId="0" fillId="14" borderId="20" xfId="0" applyFill="1" applyBorder="1"/>
    <xf numFmtId="10" fontId="0" fillId="14" borderId="19" xfId="2" applyNumberFormat="1" applyFont="1" applyFill="1" applyBorder="1"/>
    <xf numFmtId="10" fontId="1" fillId="14" borderId="18" xfId="2" applyNumberFormat="1" applyFont="1" applyFill="1" applyBorder="1" applyAlignment="1">
      <alignment horizontal="center"/>
    </xf>
    <xf numFmtId="167" fontId="1" fillId="14" borderId="18" xfId="2" applyNumberFormat="1" applyFont="1" applyFill="1" applyBorder="1"/>
    <xf numFmtId="174" fontId="1" fillId="14" borderId="18" xfId="2" applyNumberFormat="1" applyFont="1" applyFill="1" applyBorder="1"/>
    <xf numFmtId="174" fontId="0" fillId="14" borderId="19" xfId="0" applyNumberFormat="1" applyFill="1" applyBorder="1"/>
    <xf numFmtId="176" fontId="33" fillId="9" borderId="26" xfId="3" applyNumberFormat="1" applyFont="1" applyFill="1" applyBorder="1"/>
    <xf numFmtId="10" fontId="25" fillId="15" borderId="1" xfId="2" applyNumberFormat="1" applyFont="1" applyFill="1" applyBorder="1" applyAlignment="1">
      <alignment horizontal="center"/>
    </xf>
    <xf numFmtId="10" fontId="0" fillId="14" borderId="18" xfId="2" applyNumberFormat="1" applyFont="1" applyFill="1" applyBorder="1"/>
    <xf numFmtId="10" fontId="1" fillId="14" borderId="49" xfId="2" applyNumberFormat="1" applyFont="1" applyFill="1" applyBorder="1" applyProtection="1">
      <protection locked="0"/>
    </xf>
    <xf numFmtId="171" fontId="1" fillId="14" borderId="20" xfId="2" applyNumberFormat="1" applyFont="1" applyFill="1" applyBorder="1" applyProtection="1">
      <protection locked="0"/>
    </xf>
    <xf numFmtId="10" fontId="0" fillId="14" borderId="10" xfId="2" applyNumberFormat="1" applyFont="1" applyFill="1" applyBorder="1"/>
    <xf numFmtId="166" fontId="0" fillId="14" borderId="10" xfId="0" applyNumberFormat="1" applyFill="1" applyBorder="1"/>
    <xf numFmtId="10" fontId="1" fillId="14" borderId="10" xfId="2" applyNumberFormat="1" applyFont="1" applyFill="1" applyBorder="1" applyProtection="1">
      <protection locked="0"/>
    </xf>
    <xf numFmtId="0" fontId="19" fillId="19" borderId="2" xfId="0" applyFont="1" applyFill="1" applyBorder="1"/>
    <xf numFmtId="0" fontId="19" fillId="19" borderId="3" xfId="0" applyFont="1" applyFill="1" applyBorder="1"/>
    <xf numFmtId="0" fontId="0" fillId="19" borderId="4" xfId="0" applyFill="1" applyBorder="1"/>
    <xf numFmtId="10" fontId="1" fillId="14" borderId="19" xfId="2" applyNumberFormat="1" applyFont="1" applyFill="1" applyBorder="1" applyProtection="1">
      <protection locked="0"/>
    </xf>
    <xf numFmtId="174" fontId="1" fillId="14" borderId="18" xfId="2" applyNumberFormat="1" applyFont="1" applyFill="1" applyBorder="1" applyProtection="1">
      <protection locked="0"/>
    </xf>
    <xf numFmtId="174" fontId="1" fillId="14" borderId="19" xfId="2" applyNumberFormat="1" applyFont="1" applyFill="1" applyBorder="1" applyProtection="1">
      <protection locked="0"/>
    </xf>
    <xf numFmtId="177" fontId="1" fillId="14" borderId="19" xfId="5" applyNumberFormat="1" applyFont="1" applyFill="1" applyBorder="1" applyProtection="1">
      <protection locked="0"/>
    </xf>
    <xf numFmtId="177" fontId="1" fillId="14" borderId="18" xfId="5" applyNumberFormat="1" applyFont="1" applyFill="1" applyBorder="1" applyProtection="1">
      <protection locked="0"/>
    </xf>
    <xf numFmtId="2" fontId="1" fillId="14" borderId="20" xfId="4" applyNumberFormat="1" applyFont="1" applyFill="1" applyBorder="1" applyProtection="1">
      <protection locked="0"/>
    </xf>
    <xf numFmtId="2" fontId="1" fillId="14" borderId="20" xfId="5" applyNumberFormat="1" applyFont="1" applyFill="1" applyBorder="1" applyProtection="1">
      <protection locked="0"/>
    </xf>
    <xf numFmtId="164" fontId="1" fillId="14" borderId="20" xfId="5" applyNumberFormat="1" applyFont="1" applyFill="1" applyBorder="1" applyProtection="1">
      <protection locked="0"/>
    </xf>
    <xf numFmtId="174" fontId="1" fillId="14" borderId="19" xfId="4" applyNumberFormat="1" applyFont="1" applyFill="1" applyBorder="1" applyProtection="1">
      <protection locked="0"/>
    </xf>
    <xf numFmtId="177" fontId="0" fillId="0" borderId="0" xfId="5" applyNumberFormat="1" applyFont="1"/>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0" fillId="7" borderId="15" xfId="0" applyFill="1" applyBorder="1" applyAlignment="1">
      <alignment horizontal="left" wrapText="1"/>
    </xf>
    <xf numFmtId="0" fontId="0" fillId="7" borderId="16" xfId="0" applyFill="1" applyBorder="1" applyAlignment="1">
      <alignment horizontal="left" wrapText="1"/>
    </xf>
    <xf numFmtId="0" fontId="0" fillId="7" borderId="17" xfId="0" applyFill="1" applyBorder="1" applyAlignment="1">
      <alignment horizontal="left" wrapText="1"/>
    </xf>
    <xf numFmtId="0" fontId="0" fillId="7" borderId="18" xfId="0" applyFill="1" applyBorder="1" applyAlignment="1">
      <alignment horizontal="left" wrapText="1"/>
    </xf>
    <xf numFmtId="0" fontId="0" fillId="7" borderId="19" xfId="0" applyFill="1" applyBorder="1" applyAlignment="1">
      <alignment horizontal="left" wrapText="1"/>
    </xf>
    <xf numFmtId="0" fontId="0" fillId="7" borderId="20" xfId="0" applyFill="1" applyBorder="1" applyAlignment="1">
      <alignment horizontal="left" wrapText="1"/>
    </xf>
    <xf numFmtId="0" fontId="0" fillId="5" borderId="15" xfId="0" applyFill="1" applyBorder="1" applyAlignment="1">
      <alignment horizontal="left" vertical="center" wrapText="1"/>
    </xf>
    <xf numFmtId="0" fontId="0" fillId="5" borderId="16" xfId="0" applyFill="1" applyBorder="1" applyAlignment="1">
      <alignment horizontal="left" vertical="center" wrapText="1"/>
    </xf>
    <xf numFmtId="0" fontId="0" fillId="5" borderId="17" xfId="0" applyFill="1" applyBorder="1" applyAlignment="1">
      <alignment horizontal="left" vertical="center" wrapText="1"/>
    </xf>
    <xf numFmtId="0" fontId="0" fillId="5" borderId="18" xfId="0" applyFill="1" applyBorder="1" applyAlignment="1">
      <alignment horizontal="left" vertical="center" wrapText="1"/>
    </xf>
    <xf numFmtId="0" fontId="0" fillId="5" borderId="19" xfId="0" applyFill="1" applyBorder="1" applyAlignment="1">
      <alignment horizontal="left" vertical="center" wrapText="1"/>
    </xf>
    <xf numFmtId="0" fontId="0" fillId="5" borderId="20" xfId="0" applyFill="1" applyBorder="1" applyAlignment="1">
      <alignment horizontal="left" vertical="center" wrapText="1"/>
    </xf>
    <xf numFmtId="0" fontId="5" fillId="4" borderId="5" xfId="0" applyFont="1" applyFill="1" applyBorder="1" applyAlignment="1">
      <alignment horizontal="center"/>
    </xf>
    <xf numFmtId="0" fontId="5" fillId="4" borderId="0" xfId="0" applyFont="1" applyFill="1" applyAlignment="1">
      <alignment horizontal="center"/>
    </xf>
    <xf numFmtId="0" fontId="5" fillId="4" borderId="6" xfId="0" applyFont="1" applyFill="1" applyBorder="1" applyAlignment="1">
      <alignment horizontal="center"/>
    </xf>
    <xf numFmtId="0" fontId="0" fillId="6" borderId="15" xfId="0" applyFill="1" applyBorder="1" applyAlignment="1">
      <alignment horizontal="left" vertical="center" wrapText="1"/>
    </xf>
    <xf numFmtId="0" fontId="0" fillId="6" borderId="16" xfId="0" applyFill="1" applyBorder="1" applyAlignment="1">
      <alignment horizontal="left" vertical="center" wrapText="1"/>
    </xf>
    <xf numFmtId="0" fontId="0" fillId="6" borderId="17" xfId="0" applyFill="1" applyBorder="1" applyAlignment="1">
      <alignment horizontal="left" vertical="center" wrapText="1"/>
    </xf>
    <xf numFmtId="0" fontId="0" fillId="6" borderId="11" xfId="0" applyFill="1" applyBorder="1" applyAlignment="1">
      <alignment horizontal="left" vertical="center" wrapText="1"/>
    </xf>
    <xf numFmtId="0" fontId="0" fillId="6" borderId="10" xfId="0" applyFill="1" applyBorder="1" applyAlignment="1">
      <alignment horizontal="left" vertical="center" wrapText="1"/>
    </xf>
    <xf numFmtId="0" fontId="0" fillId="6" borderId="12" xfId="0" applyFill="1" applyBorder="1" applyAlignment="1">
      <alignment horizontal="left" vertical="center" wrapText="1"/>
    </xf>
    <xf numFmtId="0" fontId="0" fillId="6" borderId="18" xfId="0" applyFill="1" applyBorder="1" applyAlignment="1">
      <alignment horizontal="left" vertical="center" wrapText="1"/>
    </xf>
    <xf numFmtId="0" fontId="0" fillId="6" borderId="19" xfId="0" applyFill="1" applyBorder="1" applyAlignment="1">
      <alignment horizontal="left" vertical="center" wrapText="1"/>
    </xf>
    <xf numFmtId="0" fontId="0" fillId="6" borderId="20" xfId="0" applyFill="1" applyBorder="1" applyAlignment="1">
      <alignment horizontal="left" vertical="center" wrapText="1"/>
    </xf>
    <xf numFmtId="0" fontId="0" fillId="5" borderId="21" xfId="0" applyFill="1" applyBorder="1" applyAlignment="1">
      <alignment horizontal="left" vertical="top" wrapText="1"/>
    </xf>
    <xf numFmtId="0" fontId="0" fillId="5" borderId="22" xfId="0" applyFill="1" applyBorder="1" applyAlignment="1">
      <alignment horizontal="left" vertical="top" wrapText="1"/>
    </xf>
    <xf numFmtId="0" fontId="0" fillId="5" borderId="23" xfId="0" applyFill="1" applyBorder="1" applyAlignment="1">
      <alignment horizontal="left" vertical="top" wrapText="1"/>
    </xf>
    <xf numFmtId="0" fontId="0" fillId="7" borderId="15" xfId="0" applyFill="1" applyBorder="1" applyAlignment="1">
      <alignment horizontal="left" vertical="center" wrapText="1"/>
    </xf>
    <xf numFmtId="0" fontId="0" fillId="7" borderId="16" xfId="0" applyFill="1" applyBorder="1" applyAlignment="1">
      <alignment horizontal="left" vertical="center" wrapText="1"/>
    </xf>
    <xf numFmtId="0" fontId="0" fillId="7" borderId="17" xfId="0" applyFill="1" applyBorder="1" applyAlignment="1">
      <alignment horizontal="left" vertical="center" wrapText="1"/>
    </xf>
    <xf numFmtId="0" fontId="0" fillId="7" borderId="18" xfId="0" applyFill="1" applyBorder="1" applyAlignment="1">
      <alignment horizontal="left" vertical="center" wrapText="1"/>
    </xf>
    <xf numFmtId="0" fontId="0" fillId="7" borderId="19" xfId="0" applyFill="1" applyBorder="1" applyAlignment="1">
      <alignment horizontal="left" vertical="center" wrapText="1"/>
    </xf>
    <xf numFmtId="0" fontId="0" fillId="7" borderId="20" xfId="0" applyFill="1" applyBorder="1" applyAlignment="1">
      <alignment horizontal="left" vertical="center" wrapText="1"/>
    </xf>
    <xf numFmtId="0" fontId="0" fillId="5" borderId="21" xfId="0" applyFill="1" applyBorder="1" applyAlignment="1">
      <alignment horizontal="left" vertical="center" wrapText="1"/>
    </xf>
    <xf numFmtId="0" fontId="0" fillId="5" borderId="22" xfId="0" applyFill="1" applyBorder="1" applyAlignment="1">
      <alignment horizontal="left" vertical="center" wrapText="1"/>
    </xf>
    <xf numFmtId="0" fontId="0" fillId="5" borderId="23" xfId="0" applyFill="1" applyBorder="1" applyAlignment="1">
      <alignment horizontal="left" vertical="center" wrapText="1"/>
    </xf>
    <xf numFmtId="41" fontId="9" fillId="0" borderId="0" xfId="1" applyFont="1" applyFill="1" applyAlignment="1">
      <alignment horizontal="center"/>
    </xf>
    <xf numFmtId="41" fontId="15" fillId="2" borderId="25" xfId="1" applyFont="1" applyFill="1" applyBorder="1" applyAlignment="1">
      <alignment horizontal="center" vertical="center" wrapText="1"/>
    </xf>
    <xf numFmtId="41" fontId="15" fillId="2" borderId="36" xfId="1" applyFont="1" applyFill="1" applyBorder="1" applyAlignment="1">
      <alignment horizontal="center" vertical="center" wrapText="1"/>
    </xf>
    <xf numFmtId="41" fontId="15" fillId="2" borderId="37" xfId="1" applyFont="1" applyFill="1" applyBorder="1" applyAlignment="1">
      <alignment horizontal="center" vertical="center" wrapText="1"/>
    </xf>
    <xf numFmtId="41" fontId="15" fillId="5" borderId="38" xfId="1" applyFont="1" applyFill="1" applyBorder="1" applyAlignment="1">
      <alignment horizontal="left" wrapText="1"/>
    </xf>
    <xf numFmtId="41" fontId="15" fillId="5" borderId="30" xfId="1" applyFont="1" applyFill="1" applyBorder="1" applyAlignment="1">
      <alignment horizontal="left" wrapText="1"/>
    </xf>
    <xf numFmtId="41" fontId="15" fillId="5" borderId="39" xfId="1" applyFont="1" applyFill="1" applyBorder="1" applyAlignment="1">
      <alignment horizontal="left" wrapText="1"/>
    </xf>
    <xf numFmtId="41" fontId="15" fillId="5" borderId="5" xfId="1" applyFont="1" applyFill="1" applyBorder="1" applyAlignment="1">
      <alignment horizontal="left" wrapText="1"/>
    </xf>
    <xf numFmtId="41" fontId="15" fillId="5" borderId="0" xfId="1" applyFont="1" applyFill="1" applyBorder="1" applyAlignment="1">
      <alignment horizontal="left" wrapText="1"/>
    </xf>
    <xf numFmtId="41" fontId="15" fillId="5" borderId="6" xfId="1" applyFont="1" applyFill="1" applyBorder="1" applyAlignment="1">
      <alignment horizontal="left" wrapText="1"/>
    </xf>
    <xf numFmtId="41" fontId="15" fillId="5" borderId="9" xfId="1" applyFont="1" applyFill="1" applyBorder="1" applyAlignment="1">
      <alignment horizontal="left" wrapText="1"/>
    </xf>
    <xf numFmtId="41" fontId="15" fillId="5" borderId="7" xfId="1" applyFont="1" applyFill="1" applyBorder="1" applyAlignment="1">
      <alignment horizontal="left" wrapText="1"/>
    </xf>
    <xf numFmtId="41" fontId="15" fillId="5" borderId="8" xfId="1" applyFont="1" applyFill="1" applyBorder="1" applyAlignment="1">
      <alignment horizontal="left" wrapText="1"/>
    </xf>
    <xf numFmtId="41" fontId="8" fillId="11" borderId="2" xfId="1" applyFont="1" applyFill="1" applyBorder="1" applyAlignment="1">
      <alignment horizontal="center"/>
    </xf>
    <xf numFmtId="41" fontId="8" fillId="11" borderId="3" xfId="1" applyFont="1" applyFill="1" applyBorder="1" applyAlignment="1">
      <alignment horizontal="center"/>
    </xf>
    <xf numFmtId="41" fontId="8" fillId="11" borderId="4" xfId="1" applyFont="1" applyFill="1" applyBorder="1" applyAlignment="1">
      <alignment horizontal="center"/>
    </xf>
    <xf numFmtId="41" fontId="8" fillId="9" borderId="5" xfId="1" applyFont="1" applyFill="1" applyBorder="1" applyAlignment="1">
      <alignment horizontal="center"/>
    </xf>
    <xf numFmtId="41" fontId="8" fillId="9" borderId="0" xfId="1" applyFont="1" applyFill="1" applyBorder="1" applyAlignment="1">
      <alignment horizontal="center"/>
    </xf>
    <xf numFmtId="41" fontId="8" fillId="9" borderId="6" xfId="1" applyFont="1" applyFill="1" applyBorder="1" applyAlignment="1">
      <alignment horizontal="center"/>
    </xf>
    <xf numFmtId="41" fontId="8" fillId="9" borderId="9" xfId="1" applyFont="1" applyFill="1" applyBorder="1" applyAlignment="1">
      <alignment horizontal="center"/>
    </xf>
    <xf numFmtId="41" fontId="8" fillId="9" borderId="7" xfId="1" applyFont="1" applyFill="1" applyBorder="1" applyAlignment="1">
      <alignment horizontal="center"/>
    </xf>
    <xf numFmtId="41" fontId="8" fillId="9" borderId="8" xfId="1" applyFont="1" applyFill="1" applyBorder="1" applyAlignment="1">
      <alignment horizontal="center"/>
    </xf>
    <xf numFmtId="0" fontId="20" fillId="5" borderId="43" xfId="0" applyFont="1" applyFill="1" applyBorder="1" applyAlignment="1">
      <alignment horizontal="center"/>
    </xf>
    <xf numFmtId="0" fontId="20" fillId="5" borderId="44" xfId="0" applyFont="1" applyFill="1" applyBorder="1" applyAlignment="1">
      <alignment horizontal="center"/>
    </xf>
    <xf numFmtId="0" fontId="20" fillId="5" borderId="45" xfId="0" applyFont="1" applyFill="1" applyBorder="1" applyAlignment="1">
      <alignment horizontal="center"/>
    </xf>
    <xf numFmtId="0" fontId="19" fillId="13" borderId="2" xfId="0" applyFont="1" applyFill="1" applyBorder="1" applyAlignment="1">
      <alignment horizontal="left"/>
    </xf>
    <xf numFmtId="0" fontId="19" fillId="13" borderId="4" xfId="0" applyFont="1" applyFill="1" applyBorder="1" applyAlignment="1">
      <alignment horizontal="left"/>
    </xf>
    <xf numFmtId="0" fontId="19" fillId="13" borderId="29" xfId="0" applyFont="1" applyFill="1" applyBorder="1" applyAlignment="1">
      <alignment horizontal="center"/>
    </xf>
    <xf numFmtId="0" fontId="19" fillId="13" borderId="46" xfId="0" applyFont="1" applyFill="1" applyBorder="1" applyAlignment="1">
      <alignment horizontal="center"/>
    </xf>
    <xf numFmtId="0" fontId="19" fillId="13" borderId="47" xfId="0" applyFont="1" applyFill="1" applyBorder="1" applyAlignment="1">
      <alignment horizontal="center"/>
    </xf>
    <xf numFmtId="0" fontId="25" fillId="9" borderId="43" xfId="0" applyFont="1" applyFill="1" applyBorder="1" applyAlignment="1">
      <alignment horizontal="center"/>
    </xf>
    <xf numFmtId="0" fontId="25" fillId="9" borderId="44" xfId="0" applyFont="1" applyFill="1" applyBorder="1" applyAlignment="1">
      <alignment horizontal="center"/>
    </xf>
    <xf numFmtId="0" fontId="25" fillId="9" borderId="45" xfId="0" applyFont="1" applyFill="1" applyBorder="1" applyAlignment="1">
      <alignment horizontal="center"/>
    </xf>
    <xf numFmtId="0" fontId="21" fillId="13" borderId="24" xfId="0" applyFont="1" applyFill="1" applyBorder="1" applyAlignment="1">
      <alignment horizontal="center"/>
    </xf>
    <xf numFmtId="0" fontId="21" fillId="13" borderId="40" xfId="0" applyFont="1" applyFill="1" applyBorder="1" applyAlignment="1">
      <alignment horizontal="center"/>
    </xf>
    <xf numFmtId="0" fontId="21" fillId="13" borderId="43" xfId="0" applyFont="1" applyFill="1" applyBorder="1" applyAlignment="1">
      <alignment horizontal="left"/>
    </xf>
    <xf numFmtId="0" fontId="21" fillId="13" borderId="44" xfId="0" applyFont="1" applyFill="1" applyBorder="1" applyAlignment="1">
      <alignment horizontal="left"/>
    </xf>
    <xf numFmtId="0" fontId="21" fillId="13" borderId="45" xfId="0" applyFont="1" applyFill="1" applyBorder="1" applyAlignment="1">
      <alignment horizontal="left"/>
    </xf>
    <xf numFmtId="0" fontId="19" fillId="3" borderId="43" xfId="0" applyFont="1" applyFill="1" applyBorder="1" applyAlignment="1">
      <alignment horizontal="center"/>
    </xf>
    <xf numFmtId="0" fontId="19" fillId="3" borderId="44" xfId="0" applyFont="1" applyFill="1" applyBorder="1" applyAlignment="1">
      <alignment horizontal="center"/>
    </xf>
    <xf numFmtId="0" fontId="19" fillId="3" borderId="45" xfId="0" applyFont="1" applyFill="1" applyBorder="1" applyAlignment="1">
      <alignment horizontal="center"/>
    </xf>
    <xf numFmtId="0" fontId="21" fillId="12" borderId="43" xfId="0" applyFont="1" applyFill="1" applyBorder="1" applyAlignment="1">
      <alignment horizontal="center"/>
    </xf>
    <xf numFmtId="0" fontId="21" fillId="12" borderId="44" xfId="0" applyFont="1" applyFill="1" applyBorder="1" applyAlignment="1">
      <alignment horizontal="center"/>
    </xf>
    <xf numFmtId="0" fontId="21" fillId="12" borderId="45" xfId="0" applyFont="1" applyFill="1" applyBorder="1" applyAlignment="1">
      <alignment horizontal="center"/>
    </xf>
    <xf numFmtId="0" fontId="19" fillId="13" borderId="43" xfId="0" applyFont="1" applyFill="1" applyBorder="1" applyAlignment="1">
      <alignment horizontal="center"/>
    </xf>
    <xf numFmtId="0" fontId="19" fillId="13" borderId="45" xfId="0" applyFont="1" applyFill="1" applyBorder="1" applyAlignment="1">
      <alignment horizontal="center"/>
    </xf>
    <xf numFmtId="173" fontId="35" fillId="0" borderId="0" xfId="0" applyNumberFormat="1" applyFont="1" applyAlignment="1">
      <alignment horizontal="center"/>
    </xf>
    <xf numFmtId="0" fontId="34" fillId="0" borderId="0" xfId="0" applyFont="1" applyAlignment="1">
      <alignment horizontal="left" vertical="top" wrapText="1"/>
    </xf>
    <xf numFmtId="0" fontId="19" fillId="15" borderId="43" xfId="0" applyFont="1" applyFill="1" applyBorder="1" applyAlignment="1">
      <alignment horizontal="center"/>
    </xf>
    <xf numFmtId="0" fontId="19" fillId="15" borderId="45" xfId="0" applyFont="1" applyFill="1" applyBorder="1" applyAlignment="1">
      <alignment horizontal="center"/>
    </xf>
    <xf numFmtId="0" fontId="19" fillId="15" borderId="44" xfId="0" applyFont="1" applyFill="1" applyBorder="1" applyAlignment="1">
      <alignment horizontal="center"/>
    </xf>
    <xf numFmtId="0" fontId="0" fillId="0" borderId="44" xfId="0" applyBorder="1" applyAlignment="1">
      <alignment horizontal="center"/>
    </xf>
    <xf numFmtId="0" fontId="0" fillId="11" borderId="5" xfId="0" applyFill="1" applyBorder="1" applyAlignment="1">
      <alignment horizontal="left" wrapText="1"/>
    </xf>
    <xf numFmtId="0" fontId="0" fillId="11" borderId="0" xfId="0" applyFill="1" applyAlignment="1">
      <alignment horizontal="left" wrapText="1"/>
    </xf>
    <xf numFmtId="0" fontId="0" fillId="11" borderId="6" xfId="0" applyFill="1" applyBorder="1" applyAlignment="1">
      <alignment horizontal="left" wrapText="1"/>
    </xf>
    <xf numFmtId="0" fontId="0" fillId="11" borderId="9" xfId="0" applyFill="1" applyBorder="1" applyAlignment="1">
      <alignment horizontal="left" wrapText="1"/>
    </xf>
    <xf numFmtId="0" fontId="0" fillId="11" borderId="7" xfId="0" applyFill="1" applyBorder="1" applyAlignment="1">
      <alignment horizontal="left" wrapText="1"/>
    </xf>
    <xf numFmtId="0" fontId="0" fillId="11" borderId="8" xfId="0" applyFill="1" applyBorder="1" applyAlignment="1">
      <alignment horizontal="left" wrapText="1"/>
    </xf>
    <xf numFmtId="0" fontId="0" fillId="0" borderId="0" xfId="0" applyAlignment="1">
      <alignment horizontal="left" wrapText="1"/>
    </xf>
    <xf numFmtId="0" fontId="35" fillId="0" borderId="0" xfId="0" applyFont="1" applyAlignment="1">
      <alignment horizontal="center"/>
    </xf>
    <xf numFmtId="44" fontId="35" fillId="0" borderId="0" xfId="0" applyNumberFormat="1" applyFont="1" applyAlignment="1">
      <alignment horizontal="center"/>
    </xf>
    <xf numFmtId="172" fontId="19" fillId="15" borderId="25" xfId="0" applyNumberFormat="1" applyFont="1" applyFill="1" applyBorder="1" applyAlignment="1">
      <alignment horizontal="center" vertical="center"/>
    </xf>
    <xf numFmtId="172" fontId="19" fillId="15" borderId="37" xfId="0" applyNumberFormat="1" applyFont="1" applyFill="1" applyBorder="1" applyAlignment="1">
      <alignment horizontal="center" vertical="center"/>
    </xf>
    <xf numFmtId="0" fontId="37" fillId="2" borderId="2" xfId="0" applyFont="1" applyFill="1" applyBorder="1" applyAlignment="1">
      <alignment horizontal="center" vertical="center"/>
    </xf>
    <xf numFmtId="0" fontId="37" fillId="2" borderId="3" xfId="0" applyFont="1" applyFill="1" applyBorder="1" applyAlignment="1">
      <alignment horizontal="center" vertical="center"/>
    </xf>
    <xf numFmtId="0" fontId="37" fillId="2" borderId="4" xfId="0" applyFont="1" applyFill="1" applyBorder="1" applyAlignment="1">
      <alignment horizontal="center" vertical="center"/>
    </xf>
    <xf numFmtId="0" fontId="37" fillId="2" borderId="5" xfId="0" applyFont="1" applyFill="1" applyBorder="1" applyAlignment="1">
      <alignment horizontal="center" vertical="center"/>
    </xf>
    <xf numFmtId="0" fontId="37" fillId="2" borderId="0" xfId="0" applyFont="1" applyFill="1" applyAlignment="1">
      <alignment horizontal="center" vertical="center"/>
    </xf>
    <xf numFmtId="0" fontId="37" fillId="2" borderId="6" xfId="0" applyFont="1" applyFill="1" applyBorder="1" applyAlignment="1">
      <alignment horizontal="center" vertical="center"/>
    </xf>
    <xf numFmtId="0" fontId="0" fillId="9" borderId="2" xfId="0" applyFill="1" applyBorder="1" applyAlignment="1">
      <alignment horizontal="left" vertical="center" wrapText="1"/>
    </xf>
    <xf numFmtId="0" fontId="0" fillId="9" borderId="3" xfId="0" applyFill="1" applyBorder="1" applyAlignment="1">
      <alignment horizontal="left" vertical="center" wrapText="1"/>
    </xf>
    <xf numFmtId="0" fontId="0" fillId="9" borderId="4" xfId="0" applyFill="1" applyBorder="1" applyAlignment="1">
      <alignment horizontal="left" vertical="center" wrapText="1"/>
    </xf>
    <xf numFmtId="0" fontId="0" fillId="9" borderId="5" xfId="0" applyFill="1" applyBorder="1" applyAlignment="1">
      <alignment horizontal="left" vertical="center" wrapText="1"/>
    </xf>
    <xf numFmtId="0" fontId="0" fillId="9" borderId="0" xfId="0" applyFill="1" applyAlignment="1">
      <alignment horizontal="left" vertical="center" wrapText="1"/>
    </xf>
    <xf numFmtId="0" fontId="0" fillId="9" borderId="6" xfId="0" applyFill="1" applyBorder="1" applyAlignment="1">
      <alignment horizontal="left" vertical="center" wrapText="1"/>
    </xf>
    <xf numFmtId="0" fontId="27" fillId="9" borderId="5" xfId="0" applyFont="1" applyFill="1" applyBorder="1" applyAlignment="1">
      <alignment horizontal="left" vertical="center" wrapText="1"/>
    </xf>
    <xf numFmtId="0" fontId="27" fillId="9" borderId="0" xfId="0" applyFont="1" applyFill="1" applyAlignment="1">
      <alignment horizontal="left" vertical="center" wrapText="1"/>
    </xf>
    <xf numFmtId="0" fontId="27" fillId="9" borderId="6" xfId="0" applyFont="1" applyFill="1" applyBorder="1" applyAlignment="1">
      <alignment horizontal="left" vertical="center" wrapText="1"/>
    </xf>
    <xf numFmtId="0" fontId="27" fillId="9" borderId="9" xfId="0" applyFont="1" applyFill="1" applyBorder="1" applyAlignment="1">
      <alignment horizontal="left" vertical="center" wrapText="1"/>
    </xf>
    <xf numFmtId="0" fontId="27" fillId="9" borderId="7" xfId="0" applyFont="1" applyFill="1" applyBorder="1" applyAlignment="1">
      <alignment horizontal="left" vertical="center" wrapText="1"/>
    </xf>
    <xf numFmtId="0" fontId="27" fillId="9" borderId="8" xfId="0" applyFont="1" applyFill="1" applyBorder="1" applyAlignment="1">
      <alignment horizontal="left" vertical="center" wrapText="1"/>
    </xf>
    <xf numFmtId="10" fontId="19" fillId="15" borderId="25" xfId="2" applyNumberFormat="1" applyFont="1" applyFill="1" applyBorder="1" applyAlignment="1">
      <alignment horizontal="center" vertical="center"/>
    </xf>
    <xf numFmtId="10" fontId="19" fillId="15" borderId="37" xfId="2" applyNumberFormat="1" applyFont="1" applyFill="1" applyBorder="1" applyAlignment="1">
      <alignment horizontal="center" vertical="center"/>
    </xf>
    <xf numFmtId="0" fontId="39" fillId="16" borderId="43" xfId="0" applyFont="1" applyFill="1" applyBorder="1" applyAlignment="1">
      <alignment horizontal="center" wrapText="1"/>
    </xf>
    <xf numFmtId="0" fontId="39" fillId="16" borderId="44" xfId="0" applyFont="1" applyFill="1" applyBorder="1" applyAlignment="1">
      <alignment horizontal="center" wrapText="1"/>
    </xf>
    <xf numFmtId="0" fontId="39" fillId="16" borderId="45" xfId="0" applyFont="1" applyFill="1" applyBorder="1" applyAlignment="1">
      <alignment horizontal="center" wrapText="1"/>
    </xf>
    <xf numFmtId="0" fontId="42" fillId="5" borderId="2" xfId="0" applyFont="1" applyFill="1" applyBorder="1" applyAlignment="1" applyProtection="1">
      <alignment horizontal="left" vertical="top" wrapText="1"/>
      <protection locked="0"/>
    </xf>
    <xf numFmtId="0" fontId="38" fillId="5" borderId="3" xfId="0" applyFont="1" applyFill="1" applyBorder="1" applyAlignment="1" applyProtection="1">
      <alignment horizontal="left" vertical="top" wrapText="1"/>
      <protection locked="0"/>
    </xf>
    <xf numFmtId="0" fontId="38" fillId="5" borderId="4" xfId="0" applyFont="1" applyFill="1" applyBorder="1" applyAlignment="1" applyProtection="1">
      <alignment horizontal="left" vertical="top" wrapText="1"/>
      <protection locked="0"/>
    </xf>
    <xf numFmtId="0" fontId="38" fillId="5" borderId="5" xfId="0" applyFont="1" applyFill="1" applyBorder="1" applyAlignment="1" applyProtection="1">
      <alignment horizontal="left" vertical="top" wrapText="1"/>
      <protection locked="0"/>
    </xf>
    <xf numFmtId="0" fontId="38" fillId="5" borderId="0" xfId="0" applyFont="1" applyFill="1" applyAlignment="1" applyProtection="1">
      <alignment horizontal="left" vertical="top" wrapText="1"/>
      <protection locked="0"/>
    </xf>
    <xf numFmtId="0" fontId="38" fillId="5" borderId="6" xfId="0" applyFont="1" applyFill="1" applyBorder="1" applyAlignment="1" applyProtection="1">
      <alignment horizontal="left" vertical="top" wrapText="1"/>
      <protection locked="0"/>
    </xf>
    <xf numFmtId="0" fontId="38" fillId="5" borderId="9" xfId="0" applyFont="1" applyFill="1" applyBorder="1" applyAlignment="1" applyProtection="1">
      <alignment horizontal="left" vertical="top" wrapText="1"/>
      <protection locked="0"/>
    </xf>
    <xf numFmtId="0" fontId="38" fillId="5" borderId="7" xfId="0" applyFont="1" applyFill="1" applyBorder="1" applyAlignment="1" applyProtection="1">
      <alignment horizontal="left" vertical="top" wrapText="1"/>
      <protection locked="0"/>
    </xf>
    <xf numFmtId="0" fontId="38" fillId="5" borderId="8" xfId="0" applyFont="1" applyFill="1" applyBorder="1" applyAlignment="1" applyProtection="1">
      <alignment horizontal="left" vertical="top" wrapText="1"/>
      <protection locked="0"/>
    </xf>
    <xf numFmtId="0" fontId="0" fillId="5" borderId="15" xfId="0" applyFill="1" applyBorder="1" applyAlignment="1" applyProtection="1">
      <alignment horizontal="center"/>
      <protection locked="0"/>
    </xf>
    <xf numFmtId="0" fontId="0" fillId="5" borderId="16" xfId="0" applyFill="1" applyBorder="1" applyAlignment="1" applyProtection="1">
      <alignment horizontal="center"/>
      <protection locked="0"/>
    </xf>
    <xf numFmtId="0" fontId="0" fillId="5" borderId="17" xfId="0" applyFill="1" applyBorder="1" applyAlignment="1" applyProtection="1">
      <alignment horizontal="center"/>
      <protection locked="0"/>
    </xf>
    <xf numFmtId="0" fontId="0" fillId="5" borderId="11" xfId="0" applyFill="1" applyBorder="1" applyAlignment="1" applyProtection="1">
      <alignment horizontal="center"/>
      <protection locked="0"/>
    </xf>
    <xf numFmtId="0" fontId="0" fillId="5" borderId="10" xfId="0" applyFill="1" applyBorder="1" applyAlignment="1" applyProtection="1">
      <alignment horizontal="center"/>
      <protection locked="0"/>
    </xf>
    <xf numFmtId="0" fontId="0" fillId="5" borderId="12" xfId="0" applyFill="1" applyBorder="1" applyAlignment="1" applyProtection="1">
      <alignment horizontal="center"/>
      <protection locked="0"/>
    </xf>
    <xf numFmtId="0" fontId="0" fillId="5" borderId="18" xfId="0" applyFill="1" applyBorder="1" applyAlignment="1" applyProtection="1">
      <alignment horizontal="center"/>
      <protection locked="0"/>
    </xf>
    <xf numFmtId="0" fontId="0" fillId="5" borderId="19" xfId="0" applyFill="1" applyBorder="1" applyAlignment="1" applyProtection="1">
      <alignment horizontal="center"/>
      <protection locked="0"/>
    </xf>
    <xf numFmtId="0" fontId="0" fillId="5" borderId="20" xfId="0" applyFill="1" applyBorder="1" applyAlignment="1" applyProtection="1">
      <alignment horizontal="center"/>
      <protection locked="0"/>
    </xf>
    <xf numFmtId="0" fontId="0" fillId="9" borderId="15" xfId="0" applyFill="1" applyBorder="1" applyAlignment="1" applyProtection="1">
      <alignment horizontal="justify" vertical="top"/>
      <protection locked="0"/>
    </xf>
    <xf numFmtId="0" fontId="0" fillId="9" borderId="16" xfId="0" applyFill="1" applyBorder="1" applyAlignment="1" applyProtection="1">
      <alignment horizontal="justify" vertical="top"/>
      <protection locked="0"/>
    </xf>
    <xf numFmtId="0" fontId="0" fillId="9" borderId="17" xfId="0" applyFill="1" applyBorder="1" applyAlignment="1" applyProtection="1">
      <alignment horizontal="justify" vertical="top"/>
      <protection locked="0"/>
    </xf>
    <xf numFmtId="0" fontId="0" fillId="9" borderId="11" xfId="0" applyFill="1" applyBorder="1" applyAlignment="1" applyProtection="1">
      <alignment horizontal="justify" vertical="top"/>
      <protection locked="0"/>
    </xf>
    <xf numFmtId="0" fontId="0" fillId="9" borderId="10" xfId="0" applyFill="1" applyBorder="1" applyAlignment="1" applyProtection="1">
      <alignment horizontal="justify" vertical="top"/>
      <protection locked="0"/>
    </xf>
    <xf numFmtId="0" fontId="0" fillId="9" borderId="12" xfId="0" applyFill="1" applyBorder="1" applyAlignment="1" applyProtection="1">
      <alignment horizontal="justify" vertical="top"/>
      <protection locked="0"/>
    </xf>
    <xf numFmtId="0" fontId="0" fillId="9" borderId="18" xfId="0" applyFill="1" applyBorder="1" applyAlignment="1" applyProtection="1">
      <alignment horizontal="justify" vertical="top"/>
      <protection locked="0"/>
    </xf>
    <xf numFmtId="0" fontId="0" fillId="9" borderId="19" xfId="0" applyFill="1" applyBorder="1" applyAlignment="1" applyProtection="1">
      <alignment horizontal="justify" vertical="top"/>
      <protection locked="0"/>
    </xf>
    <xf numFmtId="0" fontId="0" fillId="9" borderId="20" xfId="0" applyFill="1" applyBorder="1" applyAlignment="1" applyProtection="1">
      <alignment horizontal="justify" vertical="top"/>
      <protection locked="0"/>
    </xf>
    <xf numFmtId="0" fontId="0" fillId="9" borderId="2" xfId="0" applyFill="1" applyBorder="1" applyAlignment="1" applyProtection="1">
      <alignment horizontal="center"/>
      <protection locked="0"/>
    </xf>
    <xf numFmtId="0" fontId="0" fillId="9" borderId="3" xfId="0" applyFill="1" applyBorder="1" applyAlignment="1" applyProtection="1">
      <alignment horizontal="center"/>
      <protection locked="0"/>
    </xf>
    <xf numFmtId="0" fontId="0" fillId="9" borderId="4" xfId="0" applyFill="1" applyBorder="1" applyAlignment="1" applyProtection="1">
      <alignment horizontal="center"/>
      <protection locked="0"/>
    </xf>
    <xf numFmtId="0" fontId="0" fillId="9" borderId="5" xfId="0" applyFill="1" applyBorder="1" applyAlignment="1" applyProtection="1">
      <alignment horizontal="center"/>
      <protection locked="0"/>
    </xf>
    <xf numFmtId="0" fontId="0" fillId="9" borderId="0" xfId="0" applyFill="1" applyAlignment="1" applyProtection="1">
      <alignment horizontal="center"/>
      <protection locked="0"/>
    </xf>
    <xf numFmtId="0" fontId="0" fillId="9" borderId="6" xfId="0" applyFill="1" applyBorder="1" applyAlignment="1" applyProtection="1">
      <alignment horizontal="center"/>
      <protection locked="0"/>
    </xf>
    <xf numFmtId="0" fontId="0" fillId="9" borderId="9" xfId="0" applyFill="1" applyBorder="1" applyAlignment="1" applyProtection="1">
      <alignment horizontal="center"/>
      <protection locked="0"/>
    </xf>
    <xf numFmtId="0" fontId="0" fillId="9" borderId="7" xfId="0" applyFill="1" applyBorder="1" applyAlignment="1" applyProtection="1">
      <alignment horizontal="center"/>
      <protection locked="0"/>
    </xf>
    <xf numFmtId="0" fontId="0" fillId="9" borderId="8" xfId="0" applyFill="1" applyBorder="1" applyAlignment="1" applyProtection="1">
      <alignment horizontal="center"/>
      <protection locked="0"/>
    </xf>
    <xf numFmtId="0" fontId="40" fillId="5" borderId="43" xfId="0" applyFont="1" applyFill="1" applyBorder="1" applyAlignment="1">
      <alignment horizontal="center" vertical="center"/>
    </xf>
    <xf numFmtId="0" fontId="40" fillId="5" borderId="44" xfId="0" applyFont="1" applyFill="1" applyBorder="1" applyAlignment="1">
      <alignment horizontal="center" vertical="center"/>
    </xf>
    <xf numFmtId="0" fontId="40" fillId="5" borderId="45" xfId="0" applyFont="1" applyFill="1" applyBorder="1" applyAlignment="1">
      <alignment horizontal="center" vertical="center"/>
    </xf>
    <xf numFmtId="0" fontId="38" fillId="5" borderId="43" xfId="0" applyFont="1" applyFill="1" applyBorder="1" applyAlignment="1">
      <alignment horizontal="center" vertical="center" wrapText="1"/>
    </xf>
    <xf numFmtId="0" fontId="38" fillId="5" borderId="44" xfId="0" applyFont="1" applyFill="1" applyBorder="1" applyAlignment="1">
      <alignment horizontal="center" vertical="center" wrapText="1"/>
    </xf>
    <xf numFmtId="0" fontId="38" fillId="5" borderId="45" xfId="0" applyFont="1" applyFill="1" applyBorder="1" applyAlignment="1">
      <alignment horizontal="center" vertical="center" wrapText="1"/>
    </xf>
    <xf numFmtId="0" fontId="39" fillId="17" borderId="43" xfId="0" applyFont="1" applyFill="1" applyBorder="1" applyAlignment="1">
      <alignment horizontal="center" wrapText="1"/>
    </xf>
    <xf numFmtId="0" fontId="39" fillId="17" borderId="44" xfId="0" applyFont="1" applyFill="1" applyBorder="1" applyAlignment="1">
      <alignment horizontal="center" wrapText="1"/>
    </xf>
    <xf numFmtId="0" fontId="39" fillId="17" borderId="45" xfId="0" applyFont="1" applyFill="1" applyBorder="1" applyAlignment="1">
      <alignment horizontal="center" wrapText="1"/>
    </xf>
    <xf numFmtId="0" fontId="0" fillId="9" borderId="2" xfId="0" applyFill="1" applyBorder="1" applyAlignment="1" applyProtection="1">
      <alignment horizontal="left" vertical="top" wrapText="1"/>
      <protection locked="0"/>
    </xf>
    <xf numFmtId="0" fontId="0" fillId="9" borderId="3" xfId="0" applyFill="1" applyBorder="1" applyAlignment="1" applyProtection="1">
      <alignment horizontal="left" vertical="top"/>
      <protection locked="0"/>
    </xf>
    <xf numFmtId="0" fontId="0" fillId="9" borderId="4" xfId="0" applyFill="1" applyBorder="1" applyAlignment="1" applyProtection="1">
      <alignment horizontal="left" vertical="top"/>
      <protection locked="0"/>
    </xf>
    <xf numFmtId="0" fontId="0" fillId="9" borderId="5" xfId="0" applyFill="1" applyBorder="1" applyAlignment="1" applyProtection="1">
      <alignment horizontal="left" vertical="top"/>
      <protection locked="0"/>
    </xf>
    <xf numFmtId="0" fontId="0" fillId="9" borderId="0" xfId="0" applyFill="1" applyAlignment="1" applyProtection="1">
      <alignment horizontal="left" vertical="top"/>
      <protection locked="0"/>
    </xf>
    <xf numFmtId="0" fontId="0" fillId="9" borderId="6" xfId="0" applyFill="1" applyBorder="1" applyAlignment="1" applyProtection="1">
      <alignment horizontal="left" vertical="top"/>
      <protection locked="0"/>
    </xf>
    <xf numFmtId="0" fontId="0" fillId="9" borderId="9" xfId="0" applyFill="1" applyBorder="1" applyAlignment="1" applyProtection="1">
      <alignment horizontal="left" vertical="top"/>
      <protection locked="0"/>
    </xf>
    <xf numFmtId="0" fontId="0" fillId="9" borderId="7" xfId="0" applyFill="1" applyBorder="1" applyAlignment="1" applyProtection="1">
      <alignment horizontal="left" vertical="top"/>
      <protection locked="0"/>
    </xf>
    <xf numFmtId="0" fontId="0" fillId="9" borderId="8" xfId="0" applyFill="1" applyBorder="1" applyAlignment="1" applyProtection="1">
      <alignment horizontal="left" vertical="top"/>
      <protection locked="0"/>
    </xf>
    <xf numFmtId="0" fontId="41" fillId="18" borderId="43" xfId="0" applyFont="1" applyFill="1" applyBorder="1" applyAlignment="1">
      <alignment horizontal="center"/>
    </xf>
    <xf numFmtId="0" fontId="41" fillId="18" borderId="44" xfId="0" applyFont="1" applyFill="1" applyBorder="1" applyAlignment="1">
      <alignment horizontal="center"/>
    </xf>
    <xf numFmtId="0" fontId="41" fillId="18" borderId="45" xfId="0" applyFont="1" applyFill="1" applyBorder="1" applyAlignment="1">
      <alignment horizontal="center"/>
    </xf>
  </cellXfs>
  <cellStyles count="6">
    <cellStyle name="Comma" xfId="3" builtinId="3"/>
    <cellStyle name="Comma [0]" xfId="1" builtinId="6"/>
    <cellStyle name="Currency" xfId="5" builtinId="4"/>
    <cellStyle name="Millares 2" xfId="4" xr:uid="{66B5B9F9-F517-44FF-BDCB-A8F7763A305D}"/>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hyperlink" Target="#PORTADA!A1"/><Relationship Id="rId1" Type="http://schemas.openxmlformats.org/officeDocument/2006/relationships/hyperlink" Target="#INSTRUCCIONES!A1"/></Relationships>
</file>

<file path=xl/drawings/_rels/drawing2.xml.rels><?xml version="1.0" encoding="UTF-8" standalone="yes"?>
<Relationships xmlns="http://schemas.openxmlformats.org/package/2006/relationships"><Relationship Id="rId3" Type="http://schemas.openxmlformats.org/officeDocument/2006/relationships/hyperlink" Target="#INTEGRANTES!A1"/><Relationship Id="rId7" Type="http://schemas.openxmlformats.org/officeDocument/2006/relationships/hyperlink" Target="#INFORME!A1"/><Relationship Id="rId2" Type="http://schemas.openxmlformats.org/officeDocument/2006/relationships/hyperlink" Target="#'ESTADOS FINANCIEROS'!A1"/><Relationship Id="rId1" Type="http://schemas.openxmlformats.org/officeDocument/2006/relationships/hyperlink" Target="#PORTADA!A1"/><Relationship Id="rId6" Type="http://schemas.openxmlformats.org/officeDocument/2006/relationships/hyperlink" Target="#PARTICIPACI&#211;N!A1"/><Relationship Id="rId5" Type="http://schemas.openxmlformats.org/officeDocument/2006/relationships/hyperlink" Target="#CONCLUSIONES!A1"/><Relationship Id="rId4" Type="http://schemas.openxmlformats.org/officeDocument/2006/relationships/hyperlink" Target="#ARBOL!A1"/></Relationships>
</file>

<file path=xl/drawings/_rels/drawing3.xml.rels><?xml version="1.0" encoding="UTF-8" standalone="yes"?>
<Relationships xmlns="http://schemas.openxmlformats.org/package/2006/relationships"><Relationship Id="rId3" Type="http://schemas.openxmlformats.org/officeDocument/2006/relationships/hyperlink" Target="#ARBOL!A1"/><Relationship Id="rId2" Type="http://schemas.openxmlformats.org/officeDocument/2006/relationships/hyperlink" Target="#INSTRUCCIONES!A1"/><Relationship Id="rId1" Type="http://schemas.openxmlformats.org/officeDocument/2006/relationships/hyperlink" Target="#PORTADA!A1"/></Relationships>
</file>

<file path=xl/drawings/_rels/drawing4.xml.rels><?xml version="1.0" encoding="UTF-8" standalone="yes"?>
<Relationships xmlns="http://schemas.openxmlformats.org/package/2006/relationships"><Relationship Id="rId3" Type="http://schemas.openxmlformats.org/officeDocument/2006/relationships/hyperlink" Target="#ARBOL!A1"/><Relationship Id="rId2" Type="http://schemas.openxmlformats.org/officeDocument/2006/relationships/hyperlink" Target="#'ESTADOS FINANCIEROS'!A1"/><Relationship Id="rId1" Type="http://schemas.openxmlformats.org/officeDocument/2006/relationships/hyperlink" Target="#PORTADA!A1"/></Relationships>
</file>

<file path=xl/drawings/_rels/drawing5.xml.rels><?xml version="1.0" encoding="UTF-8" standalone="yes"?>
<Relationships xmlns="http://schemas.openxmlformats.org/package/2006/relationships"><Relationship Id="rId3" Type="http://schemas.openxmlformats.org/officeDocument/2006/relationships/hyperlink" Target="#'ESTADOS FINANCIEROS'!A1"/><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hyperlink" Target="#PARTICIPACI&#211;N!A1"/><Relationship Id="rId4" Type="http://schemas.openxmlformats.org/officeDocument/2006/relationships/hyperlink" Target="#PORTADA!A1"/></Relationships>
</file>

<file path=xl/drawings/_rels/drawing6.xml.rels><?xml version="1.0" encoding="UTF-8" standalone="yes"?>
<Relationships xmlns="http://schemas.openxmlformats.org/package/2006/relationships"><Relationship Id="rId3" Type="http://schemas.openxmlformats.org/officeDocument/2006/relationships/hyperlink" Target="#CONCLUSIONES!A1"/><Relationship Id="rId2" Type="http://schemas.openxmlformats.org/officeDocument/2006/relationships/hyperlink" Target="#PARTICIPACI&#211;N!A1"/><Relationship Id="rId1" Type="http://schemas.openxmlformats.org/officeDocument/2006/relationships/hyperlink" Target="#PORTADA!A1"/><Relationship Id="rId4" Type="http://schemas.openxmlformats.org/officeDocument/2006/relationships/hyperlink" Target="#'ESTADOS FINANCIEROS'!A1"/></Relationships>
</file>

<file path=xl/drawings/_rels/drawing7.xml.rels><?xml version="1.0" encoding="UTF-8" standalone="yes"?>
<Relationships xmlns="http://schemas.openxmlformats.org/package/2006/relationships"><Relationship Id="rId2" Type="http://schemas.openxmlformats.org/officeDocument/2006/relationships/hyperlink" Target="#INFORME!A1"/><Relationship Id="rId1" Type="http://schemas.openxmlformats.org/officeDocument/2006/relationships/hyperlink" Target="#PORTADA!A1"/></Relationships>
</file>

<file path=xl/drawings/drawing1.xml><?xml version="1.0" encoding="utf-8"?>
<xdr:wsDr xmlns:xdr="http://schemas.openxmlformats.org/drawingml/2006/spreadsheetDrawing" xmlns:a="http://schemas.openxmlformats.org/drawingml/2006/main">
  <xdr:twoCellAnchor>
    <xdr:from>
      <xdr:col>6</xdr:col>
      <xdr:colOff>1619250</xdr:colOff>
      <xdr:row>19</xdr:row>
      <xdr:rowOff>180975</xdr:rowOff>
    </xdr:from>
    <xdr:to>
      <xdr:col>7</xdr:col>
      <xdr:colOff>485775</xdr:colOff>
      <xdr:row>20</xdr:row>
      <xdr:rowOff>104775</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357F4E63-4F8E-457D-80A2-CD00EF362529}"/>
            </a:ext>
          </a:extLst>
        </xdr:cNvPr>
        <xdr:cNvSpPr/>
      </xdr:nvSpPr>
      <xdr:spPr>
        <a:xfrm>
          <a:off x="6105525" y="4191000"/>
          <a:ext cx="1009650" cy="304800"/>
        </a:xfrm>
        <a:prstGeom prst="roundRect">
          <a:avLst>
            <a:gd name="adj" fmla="val 0"/>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SIGUIENTE</a:t>
          </a:r>
        </a:p>
      </xdr:txBody>
    </xdr:sp>
    <xdr:clientData/>
  </xdr:twoCellAnchor>
  <xdr:twoCellAnchor>
    <xdr:from>
      <xdr:col>4</xdr:col>
      <xdr:colOff>47625</xdr:colOff>
      <xdr:row>19</xdr:row>
      <xdr:rowOff>200025</xdr:rowOff>
    </xdr:from>
    <xdr:to>
      <xdr:col>4</xdr:col>
      <xdr:colOff>1064419</xdr:colOff>
      <xdr:row>20</xdr:row>
      <xdr:rowOff>123825</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E89C95AC-E5B9-4EF0-A7A9-B441BE11DBC3}"/>
            </a:ext>
          </a:extLst>
        </xdr:cNvPr>
        <xdr:cNvSpPr/>
      </xdr:nvSpPr>
      <xdr:spPr>
        <a:xfrm>
          <a:off x="304800" y="4210050"/>
          <a:ext cx="1016794"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180975</xdr:colOff>
      <xdr:row>21</xdr:row>
      <xdr:rowOff>161925</xdr:rowOff>
    </xdr:from>
    <xdr:to>
      <xdr:col>2</xdr:col>
      <xdr:colOff>590550</xdr:colOff>
      <xdr:row>25</xdr:row>
      <xdr:rowOff>85725</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FA829ABF-DF21-4BA0-8E8E-5AF503057A56}"/>
            </a:ext>
          </a:extLst>
        </xdr:cNvPr>
        <xdr:cNvSpPr/>
      </xdr:nvSpPr>
      <xdr:spPr>
        <a:xfrm>
          <a:off x="180975" y="3819525"/>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10</xdr:col>
      <xdr:colOff>552450</xdr:colOff>
      <xdr:row>21</xdr:row>
      <xdr:rowOff>76200</xdr:rowOff>
    </xdr:from>
    <xdr:to>
      <xdr:col>12</xdr:col>
      <xdr:colOff>352425</xdr:colOff>
      <xdr:row>25</xdr:row>
      <xdr:rowOff>0</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35557D0E-C647-4578-AE6A-B3411516D966}"/>
            </a:ext>
          </a:extLst>
        </xdr:cNvPr>
        <xdr:cNvSpPr/>
      </xdr:nvSpPr>
      <xdr:spPr>
        <a:xfrm>
          <a:off x="6038850" y="3733800"/>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SIGUIENTE</a:t>
          </a:r>
        </a:p>
      </xdr:txBody>
    </xdr:sp>
    <xdr:clientData/>
  </xdr:twoCellAnchor>
  <xdr:twoCellAnchor>
    <xdr:from>
      <xdr:col>9</xdr:col>
      <xdr:colOff>38100</xdr:colOff>
      <xdr:row>21</xdr:row>
      <xdr:rowOff>85725</xdr:rowOff>
    </xdr:from>
    <xdr:to>
      <xdr:col>10</xdr:col>
      <xdr:colOff>447675</xdr:colOff>
      <xdr:row>25</xdr:row>
      <xdr:rowOff>9525</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730697CB-6EE8-4C92-A243-CF124DD1B971}"/>
            </a:ext>
          </a:extLst>
        </xdr:cNvPr>
        <xdr:cNvSpPr/>
      </xdr:nvSpPr>
      <xdr:spPr>
        <a:xfrm>
          <a:off x="4914900" y="3743325"/>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twoCellAnchor>
    <xdr:from>
      <xdr:col>1</xdr:col>
      <xdr:colOff>209550</xdr:colOff>
      <xdr:row>1</xdr:row>
      <xdr:rowOff>76200</xdr:rowOff>
    </xdr:from>
    <xdr:to>
      <xdr:col>3</xdr:col>
      <xdr:colOff>9525</xdr:colOff>
      <xdr:row>3</xdr:row>
      <xdr:rowOff>0</xdr:rowOff>
    </xdr:to>
    <xdr:sp macro="" textlink="">
      <xdr:nvSpPr>
        <xdr:cNvPr id="5" name="Rounded Rectangle 6">
          <a:hlinkClick xmlns:r="http://schemas.openxmlformats.org/officeDocument/2006/relationships" r:id="rId1"/>
          <a:extLst>
            <a:ext uri="{FF2B5EF4-FFF2-40B4-BE49-F238E27FC236}">
              <a16:creationId xmlns:a16="http://schemas.microsoft.com/office/drawing/2014/main" id="{23252D44-F889-437C-8C87-825F7B561688}"/>
            </a:ext>
          </a:extLst>
        </xdr:cNvPr>
        <xdr:cNvSpPr/>
      </xdr:nvSpPr>
      <xdr:spPr>
        <a:xfrm>
          <a:off x="209550" y="76200"/>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9</xdr:col>
      <xdr:colOff>333375</xdr:colOff>
      <xdr:row>1</xdr:row>
      <xdr:rowOff>57150</xdr:rowOff>
    </xdr:from>
    <xdr:to>
      <xdr:col>11</xdr:col>
      <xdr:colOff>133350</xdr:colOff>
      <xdr:row>2</xdr:row>
      <xdr:rowOff>171450</xdr:rowOff>
    </xdr:to>
    <xdr:sp macro="" textlink="">
      <xdr:nvSpPr>
        <xdr:cNvPr id="6" name="Rounded Rectangle 7">
          <a:hlinkClick xmlns:r="http://schemas.openxmlformats.org/officeDocument/2006/relationships" r:id="rId3"/>
          <a:extLst>
            <a:ext uri="{FF2B5EF4-FFF2-40B4-BE49-F238E27FC236}">
              <a16:creationId xmlns:a16="http://schemas.microsoft.com/office/drawing/2014/main" id="{60012A5A-E402-432B-BE15-778C9B65CA72}"/>
            </a:ext>
          </a:extLst>
        </xdr:cNvPr>
        <xdr:cNvSpPr/>
      </xdr:nvSpPr>
      <xdr:spPr>
        <a:xfrm>
          <a:off x="5210175" y="57150"/>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twoCellAnchor>
    <xdr:from>
      <xdr:col>11</xdr:col>
      <xdr:colOff>285750</xdr:colOff>
      <xdr:row>1</xdr:row>
      <xdr:rowOff>57150</xdr:rowOff>
    </xdr:from>
    <xdr:to>
      <xdr:col>13</xdr:col>
      <xdr:colOff>85725</xdr:colOff>
      <xdr:row>2</xdr:row>
      <xdr:rowOff>171450</xdr:rowOff>
    </xdr:to>
    <xdr:sp macro="" textlink="">
      <xdr:nvSpPr>
        <xdr:cNvPr id="7" name="Rounded Rectangle 8">
          <a:hlinkClick xmlns:r="http://schemas.openxmlformats.org/officeDocument/2006/relationships" r:id="rId2"/>
          <a:extLst>
            <a:ext uri="{FF2B5EF4-FFF2-40B4-BE49-F238E27FC236}">
              <a16:creationId xmlns:a16="http://schemas.microsoft.com/office/drawing/2014/main" id="{12FB5060-F6BB-422A-A3AE-F7466C035262}"/>
            </a:ext>
          </a:extLst>
        </xdr:cNvPr>
        <xdr:cNvSpPr/>
      </xdr:nvSpPr>
      <xdr:spPr>
        <a:xfrm>
          <a:off x="6381750" y="57150"/>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SIGUIENTE</a:t>
          </a:r>
        </a:p>
      </xdr:txBody>
    </xdr:sp>
    <xdr:clientData/>
  </xdr:twoCellAnchor>
  <xdr:twoCellAnchor>
    <xdr:from>
      <xdr:col>2</xdr:col>
      <xdr:colOff>171451</xdr:colOff>
      <xdr:row>7</xdr:row>
      <xdr:rowOff>171450</xdr:rowOff>
    </xdr:from>
    <xdr:to>
      <xdr:col>4</xdr:col>
      <xdr:colOff>266701</xdr:colOff>
      <xdr:row>8</xdr:row>
      <xdr:rowOff>26669</xdr:rowOff>
    </xdr:to>
    <xdr:sp macro="" textlink="">
      <xdr:nvSpPr>
        <xdr:cNvPr id="8" name="Rectangle 9">
          <a:hlinkClick xmlns:r="http://schemas.openxmlformats.org/officeDocument/2006/relationships" r:id="rId2"/>
          <a:extLst>
            <a:ext uri="{FF2B5EF4-FFF2-40B4-BE49-F238E27FC236}">
              <a16:creationId xmlns:a16="http://schemas.microsoft.com/office/drawing/2014/main" id="{32B0D155-F940-49E1-9DB7-D2293346D05E}"/>
            </a:ext>
          </a:extLst>
        </xdr:cNvPr>
        <xdr:cNvSpPr/>
      </xdr:nvSpPr>
      <xdr:spPr>
        <a:xfrm>
          <a:off x="781051" y="1266825"/>
          <a:ext cx="1314450" cy="45719"/>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es-CO"/>
        </a:p>
      </xdr:txBody>
    </xdr:sp>
    <xdr:clientData/>
  </xdr:twoCellAnchor>
  <xdr:twoCellAnchor>
    <xdr:from>
      <xdr:col>2</xdr:col>
      <xdr:colOff>190500</xdr:colOff>
      <xdr:row>12</xdr:row>
      <xdr:rowOff>85725</xdr:rowOff>
    </xdr:from>
    <xdr:to>
      <xdr:col>2</xdr:col>
      <xdr:colOff>466724</xdr:colOff>
      <xdr:row>12</xdr:row>
      <xdr:rowOff>142875</xdr:rowOff>
    </xdr:to>
    <xdr:sp macro="" textlink="">
      <xdr:nvSpPr>
        <xdr:cNvPr id="9" name="Rectangle 10">
          <a:hlinkClick xmlns:r="http://schemas.openxmlformats.org/officeDocument/2006/relationships" r:id="rId4"/>
          <a:extLst>
            <a:ext uri="{FF2B5EF4-FFF2-40B4-BE49-F238E27FC236}">
              <a16:creationId xmlns:a16="http://schemas.microsoft.com/office/drawing/2014/main" id="{519C08F2-FA5C-43A5-983D-9095F0CA85A9}"/>
            </a:ext>
          </a:extLst>
        </xdr:cNvPr>
        <xdr:cNvSpPr/>
      </xdr:nvSpPr>
      <xdr:spPr>
        <a:xfrm>
          <a:off x="800100" y="2238375"/>
          <a:ext cx="276224" cy="571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CO"/>
        </a:p>
      </xdr:txBody>
    </xdr:sp>
    <xdr:clientData/>
  </xdr:twoCellAnchor>
  <xdr:twoCellAnchor>
    <xdr:from>
      <xdr:col>2</xdr:col>
      <xdr:colOff>342900</xdr:colOff>
      <xdr:row>19</xdr:row>
      <xdr:rowOff>76200</xdr:rowOff>
    </xdr:from>
    <xdr:to>
      <xdr:col>4</xdr:col>
      <xdr:colOff>19050</xdr:colOff>
      <xdr:row>19</xdr:row>
      <xdr:rowOff>121919</xdr:rowOff>
    </xdr:to>
    <xdr:sp macro="" textlink="">
      <xdr:nvSpPr>
        <xdr:cNvPr id="10" name="Rectangle 11">
          <a:hlinkClick xmlns:r="http://schemas.openxmlformats.org/officeDocument/2006/relationships" r:id="rId5"/>
          <a:extLst>
            <a:ext uri="{FF2B5EF4-FFF2-40B4-BE49-F238E27FC236}">
              <a16:creationId xmlns:a16="http://schemas.microsoft.com/office/drawing/2014/main" id="{FF3E5E7E-BBA8-4C1A-AE9C-87F4DE3668AD}"/>
            </a:ext>
          </a:extLst>
        </xdr:cNvPr>
        <xdr:cNvSpPr/>
      </xdr:nvSpPr>
      <xdr:spPr>
        <a:xfrm>
          <a:off x="952500" y="3352800"/>
          <a:ext cx="895350" cy="4571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CO"/>
        </a:p>
      </xdr:txBody>
    </xdr:sp>
    <xdr:clientData/>
  </xdr:twoCellAnchor>
  <xdr:twoCellAnchor>
    <xdr:from>
      <xdr:col>2</xdr:col>
      <xdr:colOff>171450</xdr:colOff>
      <xdr:row>15</xdr:row>
      <xdr:rowOff>142875</xdr:rowOff>
    </xdr:from>
    <xdr:to>
      <xdr:col>3</xdr:col>
      <xdr:colOff>447675</xdr:colOff>
      <xdr:row>16</xdr:row>
      <xdr:rowOff>0</xdr:rowOff>
    </xdr:to>
    <xdr:sp macro="" textlink="">
      <xdr:nvSpPr>
        <xdr:cNvPr id="11" name="Rectangle 12">
          <a:hlinkClick xmlns:r="http://schemas.openxmlformats.org/officeDocument/2006/relationships" r:id="rId6"/>
          <a:extLst>
            <a:ext uri="{FF2B5EF4-FFF2-40B4-BE49-F238E27FC236}">
              <a16:creationId xmlns:a16="http://schemas.microsoft.com/office/drawing/2014/main" id="{B64D1DFA-8ACF-4430-A9AF-57FBE6AE5AE6}"/>
            </a:ext>
          </a:extLst>
        </xdr:cNvPr>
        <xdr:cNvSpPr/>
      </xdr:nvSpPr>
      <xdr:spPr>
        <a:xfrm>
          <a:off x="781050" y="2762250"/>
          <a:ext cx="885825" cy="476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CO"/>
        </a:p>
      </xdr:txBody>
    </xdr:sp>
    <xdr:clientData/>
  </xdr:twoCellAnchor>
  <xdr:twoCellAnchor>
    <xdr:from>
      <xdr:col>2</xdr:col>
      <xdr:colOff>114300</xdr:colOff>
      <xdr:row>17</xdr:row>
      <xdr:rowOff>31750</xdr:rowOff>
    </xdr:from>
    <xdr:to>
      <xdr:col>3</xdr:col>
      <xdr:colOff>44450</xdr:colOff>
      <xdr:row>18</xdr:row>
      <xdr:rowOff>0</xdr:rowOff>
    </xdr:to>
    <xdr:sp macro="" textlink="">
      <xdr:nvSpPr>
        <xdr:cNvPr id="12" name="Rectángulo 11">
          <a:hlinkClick xmlns:r="http://schemas.openxmlformats.org/officeDocument/2006/relationships" r:id="rId7"/>
          <a:extLst>
            <a:ext uri="{FF2B5EF4-FFF2-40B4-BE49-F238E27FC236}">
              <a16:creationId xmlns:a16="http://schemas.microsoft.com/office/drawing/2014/main" id="{340250BF-CDD6-49D3-96E9-5D9FD8114172}"/>
            </a:ext>
          </a:extLst>
        </xdr:cNvPr>
        <xdr:cNvSpPr/>
      </xdr:nvSpPr>
      <xdr:spPr>
        <a:xfrm>
          <a:off x="723900" y="2955925"/>
          <a:ext cx="539750" cy="1301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CO"/>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13821</xdr:colOff>
      <xdr:row>0</xdr:row>
      <xdr:rowOff>17930</xdr:rowOff>
    </xdr:from>
    <xdr:to>
      <xdr:col>2</xdr:col>
      <xdr:colOff>410308</xdr:colOff>
      <xdr:row>1</xdr:row>
      <xdr:rowOff>146050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4D751241-92DD-4ED3-B2A3-868942C64D00}"/>
            </a:ext>
          </a:extLst>
        </xdr:cNvPr>
        <xdr:cNvSpPr/>
      </xdr:nvSpPr>
      <xdr:spPr>
        <a:xfrm>
          <a:off x="13821" y="17930"/>
          <a:ext cx="529837" cy="270995"/>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2</xdr:col>
      <xdr:colOff>468923</xdr:colOff>
      <xdr:row>0</xdr:row>
      <xdr:rowOff>27181</xdr:rowOff>
    </xdr:from>
    <xdr:to>
      <xdr:col>2</xdr:col>
      <xdr:colOff>1487365</xdr:colOff>
      <xdr:row>2</xdr:row>
      <xdr:rowOff>6263</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D9A9EABE-9DED-460B-AAEA-591A273FDF75}"/>
            </a:ext>
          </a:extLst>
        </xdr:cNvPr>
        <xdr:cNvSpPr/>
      </xdr:nvSpPr>
      <xdr:spPr>
        <a:xfrm>
          <a:off x="602273" y="27181"/>
          <a:ext cx="1018442" cy="264832"/>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twoCellAnchor>
    <xdr:from>
      <xdr:col>2</xdr:col>
      <xdr:colOff>1538654</xdr:colOff>
      <xdr:row>0</xdr:row>
      <xdr:rowOff>34264</xdr:rowOff>
    </xdr:from>
    <xdr:to>
      <xdr:col>2</xdr:col>
      <xdr:colOff>2557584</xdr:colOff>
      <xdr:row>2</xdr:row>
      <xdr:rowOff>9682</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AE1E18F5-A47C-42BB-AD39-95D282B43657}"/>
            </a:ext>
          </a:extLst>
        </xdr:cNvPr>
        <xdr:cNvSpPr/>
      </xdr:nvSpPr>
      <xdr:spPr>
        <a:xfrm>
          <a:off x="1672004" y="34264"/>
          <a:ext cx="1018930" cy="261168"/>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SIGUIENTE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68035</xdr:colOff>
      <xdr:row>54</xdr:row>
      <xdr:rowOff>40821</xdr:rowOff>
    </xdr:from>
    <xdr:to>
      <xdr:col>1</xdr:col>
      <xdr:colOff>1087210</xdr:colOff>
      <xdr:row>55</xdr:row>
      <xdr:rowOff>155121</xdr:rowOff>
    </xdr:to>
    <xdr:sp macro="" textlink="">
      <xdr:nvSpPr>
        <xdr:cNvPr id="7" name="Rounded Rectangle 6">
          <a:hlinkClick xmlns:r="http://schemas.openxmlformats.org/officeDocument/2006/relationships" r:id="rId1"/>
          <a:extLst>
            <a:ext uri="{FF2B5EF4-FFF2-40B4-BE49-F238E27FC236}">
              <a16:creationId xmlns:a16="http://schemas.microsoft.com/office/drawing/2014/main" id="{B531E558-8982-4F9F-9EA2-20F5F61DABB5}"/>
            </a:ext>
          </a:extLst>
        </xdr:cNvPr>
        <xdr:cNvSpPr/>
      </xdr:nvSpPr>
      <xdr:spPr>
        <a:xfrm>
          <a:off x="477610" y="11623221"/>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6</xdr:col>
      <xdr:colOff>0</xdr:colOff>
      <xdr:row>1</xdr:row>
      <xdr:rowOff>0</xdr:rowOff>
    </xdr:from>
    <xdr:to>
      <xdr:col>7</xdr:col>
      <xdr:colOff>242207</xdr:colOff>
      <xdr:row>2</xdr:row>
      <xdr:rowOff>32657</xdr:rowOff>
    </xdr:to>
    <xdr:sp macro="" textlink="">
      <xdr:nvSpPr>
        <xdr:cNvPr id="8" name="Rounded Rectangle 3">
          <a:hlinkClick xmlns:r="http://schemas.openxmlformats.org/officeDocument/2006/relationships" r:id="rId2"/>
          <a:extLst>
            <a:ext uri="{FF2B5EF4-FFF2-40B4-BE49-F238E27FC236}">
              <a16:creationId xmlns:a16="http://schemas.microsoft.com/office/drawing/2014/main" id="{D86818CB-61DC-47FB-939B-CEC1369372EF}"/>
            </a:ext>
          </a:extLst>
        </xdr:cNvPr>
        <xdr:cNvSpPr/>
      </xdr:nvSpPr>
      <xdr:spPr>
        <a:xfrm>
          <a:off x="8143875" y="190500"/>
          <a:ext cx="1813832" cy="299357"/>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twoCellAnchor>
    <xdr:from>
      <xdr:col>5</xdr:col>
      <xdr:colOff>0</xdr:colOff>
      <xdr:row>1</xdr:row>
      <xdr:rowOff>0</xdr:rowOff>
    </xdr:from>
    <xdr:to>
      <xdr:col>5</xdr:col>
      <xdr:colOff>1019175</xdr:colOff>
      <xdr:row>2</xdr:row>
      <xdr:rowOff>32657</xdr:rowOff>
    </xdr:to>
    <xdr:sp macro="" textlink="">
      <xdr:nvSpPr>
        <xdr:cNvPr id="9" name="Rounded Rectangle 5">
          <a:hlinkClick xmlns:r="http://schemas.openxmlformats.org/officeDocument/2006/relationships" r:id="rId1"/>
          <a:extLst>
            <a:ext uri="{FF2B5EF4-FFF2-40B4-BE49-F238E27FC236}">
              <a16:creationId xmlns:a16="http://schemas.microsoft.com/office/drawing/2014/main" id="{45543297-BAA7-4F29-A989-29D9ADA683A2}"/>
            </a:ext>
          </a:extLst>
        </xdr:cNvPr>
        <xdr:cNvSpPr/>
      </xdr:nvSpPr>
      <xdr:spPr>
        <a:xfrm>
          <a:off x="6496050" y="190500"/>
          <a:ext cx="1019175" cy="299357"/>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2</xdr:col>
      <xdr:colOff>751712</xdr:colOff>
      <xdr:row>6</xdr:row>
      <xdr:rowOff>19812</xdr:rowOff>
    </xdr:from>
    <xdr:to>
      <xdr:col>2</xdr:col>
      <xdr:colOff>1162049</xdr:colOff>
      <xdr:row>7</xdr:row>
      <xdr:rowOff>133350</xdr:rowOff>
    </xdr:to>
    <xdr:sp macro="" textlink="">
      <xdr:nvSpPr>
        <xdr:cNvPr id="10" name="Flecha: a la derecha con bandas 9">
          <a:extLst>
            <a:ext uri="{FF2B5EF4-FFF2-40B4-BE49-F238E27FC236}">
              <a16:creationId xmlns:a16="http://schemas.microsoft.com/office/drawing/2014/main" id="{5D2606CA-D239-11D3-AF8C-183A273FA6E7}"/>
            </a:ext>
          </a:extLst>
        </xdr:cNvPr>
        <xdr:cNvSpPr/>
      </xdr:nvSpPr>
      <xdr:spPr>
        <a:xfrm rot="5400000">
          <a:off x="3148012" y="1223962"/>
          <a:ext cx="304038" cy="410337"/>
        </a:xfrm>
        <a:prstGeom prst="stripedRightArrow">
          <a:avLst/>
        </a:prstGeom>
        <a:solidFill>
          <a:schemeClr val="tx2">
            <a:lumMod val="10000"/>
            <a:lumOff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6</xdr:col>
      <xdr:colOff>390527</xdr:colOff>
      <xdr:row>6</xdr:row>
      <xdr:rowOff>9526</xdr:rowOff>
    </xdr:from>
    <xdr:to>
      <xdr:col>6</xdr:col>
      <xdr:colOff>800864</xdr:colOff>
      <xdr:row>7</xdr:row>
      <xdr:rowOff>123064</xdr:rowOff>
    </xdr:to>
    <xdr:sp macro="" textlink="">
      <xdr:nvSpPr>
        <xdr:cNvPr id="12" name="Flecha: a la derecha con bandas 11">
          <a:extLst>
            <a:ext uri="{FF2B5EF4-FFF2-40B4-BE49-F238E27FC236}">
              <a16:creationId xmlns:a16="http://schemas.microsoft.com/office/drawing/2014/main" id="{0E2FC049-99F9-441F-89A3-59C766AA9326}"/>
            </a:ext>
          </a:extLst>
        </xdr:cNvPr>
        <xdr:cNvSpPr/>
      </xdr:nvSpPr>
      <xdr:spPr>
        <a:xfrm rot="5400000">
          <a:off x="8587552" y="1213676"/>
          <a:ext cx="304038" cy="410337"/>
        </a:xfrm>
        <a:prstGeom prst="stripedRightArrow">
          <a:avLst/>
        </a:prstGeom>
        <a:solidFill>
          <a:srgbClr val="0E2841">
            <a:lumMod val="10000"/>
            <a:lumOff val="90000"/>
          </a:srgbClr>
        </a:solidFill>
        <a:ln w="19050" cap="flat" cmpd="sng" algn="ctr">
          <a:solidFill>
            <a:srgbClr val="156082">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s-CO" sz="1100" b="0" i="0" u="none" strike="noStrike" kern="0" cap="none" spc="0" normalizeH="0" baseline="0" noProof="0">
            <a:ln>
              <a:noFill/>
            </a:ln>
            <a:solidFill>
              <a:sysClr val="window" lastClr="FFFFFF"/>
            </a:solidFill>
            <a:effectLst/>
            <a:uLnTx/>
            <a:uFillTx/>
            <a:latin typeface="Aptos Narrow" panose="02110004020202020204"/>
            <a:ea typeface="+mn-ea"/>
            <a:cs typeface="+mn-cs"/>
          </a:endParaRPr>
        </a:p>
      </xdr:txBody>
    </xdr:sp>
    <xdr:clientData/>
  </xdr:twoCellAnchor>
  <xdr:twoCellAnchor>
    <xdr:from>
      <xdr:col>10</xdr:col>
      <xdr:colOff>561977</xdr:colOff>
      <xdr:row>6</xdr:row>
      <xdr:rowOff>9526</xdr:rowOff>
    </xdr:from>
    <xdr:to>
      <xdr:col>10</xdr:col>
      <xdr:colOff>972314</xdr:colOff>
      <xdr:row>7</xdr:row>
      <xdr:rowOff>123064</xdr:rowOff>
    </xdr:to>
    <xdr:sp macro="" textlink="">
      <xdr:nvSpPr>
        <xdr:cNvPr id="15" name="Flecha: a la derecha con bandas 14">
          <a:extLst>
            <a:ext uri="{FF2B5EF4-FFF2-40B4-BE49-F238E27FC236}">
              <a16:creationId xmlns:a16="http://schemas.microsoft.com/office/drawing/2014/main" id="{C4B57C63-9AB5-43AA-ADCF-E4BB125209B9}"/>
            </a:ext>
          </a:extLst>
        </xdr:cNvPr>
        <xdr:cNvSpPr/>
      </xdr:nvSpPr>
      <xdr:spPr>
        <a:xfrm rot="5400000">
          <a:off x="13931077" y="1213676"/>
          <a:ext cx="304038" cy="410337"/>
        </a:xfrm>
        <a:prstGeom prst="stripedRightArrow">
          <a:avLst/>
        </a:prstGeom>
        <a:solidFill>
          <a:srgbClr val="0E2841">
            <a:lumMod val="10000"/>
            <a:lumOff val="90000"/>
          </a:srgbClr>
        </a:solidFill>
        <a:ln w="19050" cap="flat" cmpd="sng" algn="ctr">
          <a:solidFill>
            <a:srgbClr val="156082">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s-CO" sz="1100" b="0" i="0" u="none" strike="noStrike" kern="0" cap="none" spc="0" normalizeH="0" baseline="0" noProof="0">
            <a:ln>
              <a:noFill/>
            </a:ln>
            <a:solidFill>
              <a:sysClr val="window" lastClr="FFFFFF"/>
            </a:solidFill>
            <a:effectLst/>
            <a:uLnTx/>
            <a:uFillTx/>
            <a:latin typeface="Aptos Narrow" panose="02110004020202020204"/>
            <a:ea typeface="+mn-ea"/>
            <a:cs typeface="+mn-cs"/>
          </a:endParaRPr>
        </a:p>
      </xdr:txBody>
    </xdr:sp>
    <xdr:clientData/>
  </xdr:twoCellAnchor>
  <xdr:twoCellAnchor>
    <xdr:from>
      <xdr:col>3</xdr:col>
      <xdr:colOff>0</xdr:colOff>
      <xdr:row>55</xdr:row>
      <xdr:rowOff>0</xdr:rowOff>
    </xdr:from>
    <xdr:to>
      <xdr:col>4</xdr:col>
      <xdr:colOff>23132</xdr:colOff>
      <xdr:row>56</xdr:row>
      <xdr:rowOff>118382</xdr:rowOff>
    </xdr:to>
    <xdr:sp macro="" textlink="">
      <xdr:nvSpPr>
        <xdr:cNvPr id="16" name="Rounded Rectangle 3">
          <a:hlinkClick xmlns:r="http://schemas.openxmlformats.org/officeDocument/2006/relationships" r:id="rId2"/>
          <a:extLst>
            <a:ext uri="{FF2B5EF4-FFF2-40B4-BE49-F238E27FC236}">
              <a16:creationId xmlns:a16="http://schemas.microsoft.com/office/drawing/2014/main" id="{2364FC10-0939-4947-8321-C937E8E72FC3}"/>
            </a:ext>
          </a:extLst>
        </xdr:cNvPr>
        <xdr:cNvSpPr/>
      </xdr:nvSpPr>
      <xdr:spPr>
        <a:xfrm>
          <a:off x="4067175" y="10820400"/>
          <a:ext cx="1813832" cy="308882"/>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ANTERIOR</a:t>
          </a:r>
        </a:p>
      </xdr:txBody>
    </xdr:sp>
    <xdr:clientData/>
  </xdr:twoCellAnchor>
  <xdr:twoCellAnchor>
    <xdr:from>
      <xdr:col>6</xdr:col>
      <xdr:colOff>0</xdr:colOff>
      <xdr:row>55</xdr:row>
      <xdr:rowOff>0</xdr:rowOff>
    </xdr:from>
    <xdr:to>
      <xdr:col>7</xdr:col>
      <xdr:colOff>242207</xdr:colOff>
      <xdr:row>56</xdr:row>
      <xdr:rowOff>118382</xdr:rowOff>
    </xdr:to>
    <xdr:sp macro="" textlink="">
      <xdr:nvSpPr>
        <xdr:cNvPr id="18" name="Rounded Rectangle 3">
          <a:hlinkClick xmlns:r="http://schemas.openxmlformats.org/officeDocument/2006/relationships" r:id="rId2"/>
          <a:extLst>
            <a:ext uri="{FF2B5EF4-FFF2-40B4-BE49-F238E27FC236}">
              <a16:creationId xmlns:a16="http://schemas.microsoft.com/office/drawing/2014/main" id="{BE5110E3-7AE2-4FEA-9E81-8600A800ECF5}"/>
            </a:ext>
          </a:extLst>
        </xdr:cNvPr>
        <xdr:cNvSpPr/>
      </xdr:nvSpPr>
      <xdr:spPr>
        <a:xfrm>
          <a:off x="8143875" y="10820400"/>
          <a:ext cx="1813832" cy="308882"/>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ANTERIOR</a:t>
          </a:r>
        </a:p>
      </xdr:txBody>
    </xdr:sp>
    <xdr:clientData/>
  </xdr:twoCellAnchor>
  <xdr:twoCellAnchor>
    <xdr:from>
      <xdr:col>7</xdr:col>
      <xdr:colOff>752474</xdr:colOff>
      <xdr:row>1</xdr:row>
      <xdr:rowOff>28575</xdr:rowOff>
    </xdr:from>
    <xdr:to>
      <xdr:col>8</xdr:col>
      <xdr:colOff>419099</xdr:colOff>
      <xdr:row>2</xdr:row>
      <xdr:rowOff>19050</xdr:rowOff>
    </xdr:to>
    <xdr:sp macro="" textlink="">
      <xdr:nvSpPr>
        <xdr:cNvPr id="6" name="Rounded Rectangle 3">
          <a:hlinkClick xmlns:r="http://schemas.openxmlformats.org/officeDocument/2006/relationships" r:id="rId3"/>
          <a:extLst>
            <a:ext uri="{FF2B5EF4-FFF2-40B4-BE49-F238E27FC236}">
              <a16:creationId xmlns:a16="http://schemas.microsoft.com/office/drawing/2014/main" id="{20003C1D-73A9-44B3-95B4-9BFFB0435A20}"/>
            </a:ext>
          </a:extLst>
        </xdr:cNvPr>
        <xdr:cNvSpPr/>
      </xdr:nvSpPr>
      <xdr:spPr>
        <a:xfrm>
          <a:off x="10467974" y="228600"/>
          <a:ext cx="1095375" cy="266700"/>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SIGUIENTE</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123825</xdr:colOff>
      <xdr:row>8</xdr:row>
      <xdr:rowOff>161925</xdr:rowOff>
    </xdr:from>
    <xdr:to>
      <xdr:col>16</xdr:col>
      <xdr:colOff>400050</xdr:colOff>
      <xdr:row>34</xdr:row>
      <xdr:rowOff>171450</xdr:rowOff>
    </xdr:to>
    <xdr:pic>
      <xdr:nvPicPr>
        <xdr:cNvPr id="2" name="Imagen 2">
          <a:extLst>
            <a:ext uri="{FF2B5EF4-FFF2-40B4-BE49-F238E27FC236}">
              <a16:creationId xmlns:a16="http://schemas.microsoft.com/office/drawing/2014/main" id="{CFD6E360-7A19-407A-81F4-9BB12EED67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96025" y="1714500"/>
          <a:ext cx="4848225" cy="5267325"/>
        </a:xfrm>
        <a:prstGeom prst="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pic>
    <xdr:clientData/>
  </xdr:twoCellAnchor>
  <xdr:twoCellAnchor editAs="oneCell">
    <xdr:from>
      <xdr:col>21</xdr:col>
      <xdr:colOff>85725</xdr:colOff>
      <xdr:row>2</xdr:row>
      <xdr:rowOff>47625</xdr:rowOff>
    </xdr:from>
    <xdr:to>
      <xdr:col>23</xdr:col>
      <xdr:colOff>140726</xdr:colOff>
      <xdr:row>8</xdr:row>
      <xdr:rowOff>131935</xdr:rowOff>
    </xdr:to>
    <xdr:pic>
      <xdr:nvPicPr>
        <xdr:cNvPr id="6" name="Imagen 5">
          <a:extLst>
            <a:ext uri="{FF2B5EF4-FFF2-40B4-BE49-F238E27FC236}">
              <a16:creationId xmlns:a16="http://schemas.microsoft.com/office/drawing/2014/main" id="{EE4FD135-7E8E-EE85-A66B-54D96ACB930F}"/>
            </a:ext>
          </a:extLst>
        </xdr:cNvPr>
        <xdr:cNvPicPr>
          <a:picLocks noChangeAspect="1"/>
        </xdr:cNvPicPr>
      </xdr:nvPicPr>
      <xdr:blipFill>
        <a:blip xmlns:r="http://schemas.openxmlformats.org/officeDocument/2006/relationships" r:embed="rId2"/>
        <a:stretch>
          <a:fillRect/>
        </a:stretch>
      </xdr:blipFill>
      <xdr:spPr>
        <a:xfrm>
          <a:off x="15401925" y="438150"/>
          <a:ext cx="1579001" cy="1255885"/>
        </a:xfrm>
        <a:prstGeom prst="rect">
          <a:avLst/>
        </a:prstGeom>
      </xdr:spPr>
    </xdr:pic>
    <xdr:clientData/>
  </xdr:twoCellAnchor>
  <xdr:twoCellAnchor>
    <xdr:from>
      <xdr:col>12</xdr:col>
      <xdr:colOff>657225</xdr:colOff>
      <xdr:row>1</xdr:row>
      <xdr:rowOff>28575</xdr:rowOff>
    </xdr:from>
    <xdr:to>
      <xdr:col>15</xdr:col>
      <xdr:colOff>185057</xdr:colOff>
      <xdr:row>2</xdr:row>
      <xdr:rowOff>146957</xdr:rowOff>
    </xdr:to>
    <xdr:sp macro="" textlink="">
      <xdr:nvSpPr>
        <xdr:cNvPr id="5" name="Rounded Rectangle 3">
          <a:hlinkClick xmlns:r="http://schemas.openxmlformats.org/officeDocument/2006/relationships" r:id="rId3"/>
          <a:extLst>
            <a:ext uri="{FF2B5EF4-FFF2-40B4-BE49-F238E27FC236}">
              <a16:creationId xmlns:a16="http://schemas.microsoft.com/office/drawing/2014/main" id="{20446C9D-2D32-4B45-91DC-9CBC13FE697A}"/>
            </a:ext>
          </a:extLst>
        </xdr:cNvPr>
        <xdr:cNvSpPr/>
      </xdr:nvSpPr>
      <xdr:spPr>
        <a:xfrm>
          <a:off x="9115425" y="228600"/>
          <a:ext cx="1813832" cy="308882"/>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ANTERIOR</a:t>
          </a:r>
        </a:p>
      </xdr:txBody>
    </xdr:sp>
    <xdr:clientData/>
  </xdr:twoCellAnchor>
  <xdr:twoCellAnchor>
    <xdr:from>
      <xdr:col>10</xdr:col>
      <xdr:colOff>685800</xdr:colOff>
      <xdr:row>1</xdr:row>
      <xdr:rowOff>47625</xdr:rowOff>
    </xdr:from>
    <xdr:to>
      <xdr:col>12</xdr:col>
      <xdr:colOff>180975</xdr:colOff>
      <xdr:row>2</xdr:row>
      <xdr:rowOff>166007</xdr:rowOff>
    </xdr:to>
    <xdr:sp macro="" textlink="">
      <xdr:nvSpPr>
        <xdr:cNvPr id="7" name="Rounded Rectangle 5">
          <a:hlinkClick xmlns:r="http://schemas.openxmlformats.org/officeDocument/2006/relationships" r:id="rId4"/>
          <a:extLst>
            <a:ext uri="{FF2B5EF4-FFF2-40B4-BE49-F238E27FC236}">
              <a16:creationId xmlns:a16="http://schemas.microsoft.com/office/drawing/2014/main" id="{4C1028BD-9CA8-496E-BAEF-7DC04EAEC70D}"/>
            </a:ext>
          </a:extLst>
        </xdr:cNvPr>
        <xdr:cNvSpPr/>
      </xdr:nvSpPr>
      <xdr:spPr>
        <a:xfrm>
          <a:off x="7620000" y="247650"/>
          <a:ext cx="1019175" cy="308882"/>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INICIO</a:t>
          </a:r>
        </a:p>
      </xdr:txBody>
    </xdr:sp>
    <xdr:clientData/>
  </xdr:twoCellAnchor>
  <xdr:twoCellAnchor>
    <xdr:from>
      <xdr:col>15</xdr:col>
      <xdr:colOff>514350</xdr:colOff>
      <xdr:row>1</xdr:row>
      <xdr:rowOff>19050</xdr:rowOff>
    </xdr:from>
    <xdr:to>
      <xdr:col>17</xdr:col>
      <xdr:colOff>13607</xdr:colOff>
      <xdr:row>2</xdr:row>
      <xdr:rowOff>137432</xdr:rowOff>
    </xdr:to>
    <xdr:sp macro="" textlink="">
      <xdr:nvSpPr>
        <xdr:cNvPr id="3" name="Rounded Rectangle 1">
          <a:hlinkClick xmlns:r="http://schemas.openxmlformats.org/officeDocument/2006/relationships" r:id="rId5"/>
          <a:extLst>
            <a:ext uri="{FF2B5EF4-FFF2-40B4-BE49-F238E27FC236}">
              <a16:creationId xmlns:a16="http://schemas.microsoft.com/office/drawing/2014/main" id="{DD7D92D4-DCBC-4D87-8016-07B332E28843}"/>
            </a:ext>
          </a:extLst>
        </xdr:cNvPr>
        <xdr:cNvSpPr/>
      </xdr:nvSpPr>
      <xdr:spPr>
        <a:xfrm>
          <a:off x="11258550" y="219075"/>
          <a:ext cx="1023257" cy="308882"/>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SIGUIENTE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0</xdr:row>
      <xdr:rowOff>0</xdr:rowOff>
    </xdr:from>
    <xdr:to>
      <xdr:col>2</xdr:col>
      <xdr:colOff>409575</xdr:colOff>
      <xdr:row>1</xdr:row>
      <xdr:rowOff>114300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E4989BE9-0380-4EC8-A3B2-C7FA246B5E06}"/>
            </a:ext>
          </a:extLst>
        </xdr:cNvPr>
        <xdr:cNvSpPr/>
      </xdr:nvSpPr>
      <xdr:spPr>
        <a:xfrm>
          <a:off x="762000" y="0"/>
          <a:ext cx="11715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1</xdr:col>
      <xdr:colOff>9525</xdr:colOff>
      <xdr:row>72</xdr:row>
      <xdr:rowOff>171450</xdr:rowOff>
    </xdr:from>
    <xdr:to>
      <xdr:col>2</xdr:col>
      <xdr:colOff>419100</xdr:colOff>
      <xdr:row>74</xdr:row>
      <xdr:rowOff>95250</xdr:rowOff>
    </xdr:to>
    <xdr:sp macro="" textlink="">
      <xdr:nvSpPr>
        <xdr:cNvPr id="4" name="Rounded Rectangle 3">
          <a:hlinkClick xmlns:r="http://schemas.openxmlformats.org/officeDocument/2006/relationships" r:id="rId1"/>
          <a:extLst>
            <a:ext uri="{FF2B5EF4-FFF2-40B4-BE49-F238E27FC236}">
              <a16:creationId xmlns:a16="http://schemas.microsoft.com/office/drawing/2014/main" id="{077A4C0E-8588-4B6E-B2E0-2D7FB9AB2615}"/>
            </a:ext>
          </a:extLst>
        </xdr:cNvPr>
        <xdr:cNvSpPr/>
      </xdr:nvSpPr>
      <xdr:spPr>
        <a:xfrm>
          <a:off x="771525" y="14077950"/>
          <a:ext cx="11715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9</xdr:col>
      <xdr:colOff>189922</xdr:colOff>
      <xdr:row>72</xdr:row>
      <xdr:rowOff>159904</xdr:rowOff>
    </xdr:from>
    <xdr:to>
      <xdr:col>10</xdr:col>
      <xdr:colOff>636442</xdr:colOff>
      <xdr:row>74</xdr:row>
      <xdr:rowOff>83704</xdr:rowOff>
    </xdr:to>
    <xdr:sp macro="" textlink="">
      <xdr:nvSpPr>
        <xdr:cNvPr id="5" name="Rounded Rectangle 4">
          <a:hlinkClick xmlns:r="http://schemas.openxmlformats.org/officeDocument/2006/relationships" r:id="rId2"/>
          <a:extLst>
            <a:ext uri="{FF2B5EF4-FFF2-40B4-BE49-F238E27FC236}">
              <a16:creationId xmlns:a16="http://schemas.microsoft.com/office/drawing/2014/main" id="{D9C685B5-08A5-47FE-BABA-DF9B7E27BAA1}"/>
            </a:ext>
          </a:extLst>
        </xdr:cNvPr>
        <xdr:cNvSpPr/>
      </xdr:nvSpPr>
      <xdr:spPr>
        <a:xfrm>
          <a:off x="7047922" y="14066404"/>
          <a:ext cx="1208520"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twoCellAnchor>
    <xdr:from>
      <xdr:col>11</xdr:col>
      <xdr:colOff>82551</xdr:colOff>
      <xdr:row>72</xdr:row>
      <xdr:rowOff>150091</xdr:rowOff>
    </xdr:from>
    <xdr:to>
      <xdr:col>12</xdr:col>
      <xdr:colOff>568903</xdr:colOff>
      <xdr:row>74</xdr:row>
      <xdr:rowOff>85437</xdr:rowOff>
    </xdr:to>
    <xdr:sp macro="" textlink="">
      <xdr:nvSpPr>
        <xdr:cNvPr id="6" name="Rounded Rectangle 6">
          <a:hlinkClick xmlns:r="http://schemas.openxmlformats.org/officeDocument/2006/relationships" r:id="rId3"/>
          <a:extLst>
            <a:ext uri="{FF2B5EF4-FFF2-40B4-BE49-F238E27FC236}">
              <a16:creationId xmlns:a16="http://schemas.microsoft.com/office/drawing/2014/main" id="{BFD8FDDC-C928-4641-A02F-2FBEF5F6D396}"/>
            </a:ext>
          </a:extLst>
        </xdr:cNvPr>
        <xdr:cNvSpPr/>
      </xdr:nvSpPr>
      <xdr:spPr>
        <a:xfrm>
          <a:off x="8464551" y="14056591"/>
          <a:ext cx="1248352" cy="316346"/>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SIGUIENTE</a:t>
          </a:r>
        </a:p>
      </xdr:txBody>
    </xdr:sp>
    <xdr:clientData/>
  </xdr:twoCellAnchor>
  <xdr:twoCellAnchor>
    <xdr:from>
      <xdr:col>11</xdr:col>
      <xdr:colOff>165100</xdr:colOff>
      <xdr:row>0</xdr:row>
      <xdr:rowOff>69273</xdr:rowOff>
    </xdr:from>
    <xdr:to>
      <xdr:col>12</xdr:col>
      <xdr:colOff>626629</xdr:colOff>
      <xdr:row>1</xdr:row>
      <xdr:rowOff>85437</xdr:rowOff>
    </xdr:to>
    <xdr:sp macro="" textlink="">
      <xdr:nvSpPr>
        <xdr:cNvPr id="7" name="Rounded Rectangle 6">
          <a:hlinkClick xmlns:r="http://schemas.openxmlformats.org/officeDocument/2006/relationships" r:id="rId3"/>
          <a:extLst>
            <a:ext uri="{FF2B5EF4-FFF2-40B4-BE49-F238E27FC236}">
              <a16:creationId xmlns:a16="http://schemas.microsoft.com/office/drawing/2014/main" id="{FC79227E-7F5A-4974-A21E-1844B11D2F96}"/>
            </a:ext>
          </a:extLst>
        </xdr:cNvPr>
        <xdr:cNvSpPr/>
      </xdr:nvSpPr>
      <xdr:spPr>
        <a:xfrm>
          <a:off x="8547100" y="69273"/>
          <a:ext cx="1223529" cy="206664"/>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SIGUIENTE</a:t>
          </a:r>
        </a:p>
      </xdr:txBody>
    </xdr:sp>
    <xdr:clientData/>
  </xdr:twoCellAnchor>
  <xdr:twoCellAnchor>
    <xdr:from>
      <xdr:col>8</xdr:col>
      <xdr:colOff>419100</xdr:colOff>
      <xdr:row>0</xdr:row>
      <xdr:rowOff>66675</xdr:rowOff>
    </xdr:from>
    <xdr:to>
      <xdr:col>10</xdr:col>
      <xdr:colOff>628650</xdr:colOff>
      <xdr:row>1</xdr:row>
      <xdr:rowOff>104775</xdr:rowOff>
    </xdr:to>
    <xdr:sp macro="" textlink="">
      <xdr:nvSpPr>
        <xdr:cNvPr id="8" name="Rounded Rectangle 3">
          <a:hlinkClick xmlns:r="http://schemas.openxmlformats.org/officeDocument/2006/relationships" r:id="rId4"/>
          <a:extLst>
            <a:ext uri="{FF2B5EF4-FFF2-40B4-BE49-F238E27FC236}">
              <a16:creationId xmlns:a16="http://schemas.microsoft.com/office/drawing/2014/main" id="{17E48544-2550-477D-A98B-CB36C3265595}"/>
            </a:ext>
          </a:extLst>
        </xdr:cNvPr>
        <xdr:cNvSpPr/>
      </xdr:nvSpPr>
      <xdr:spPr>
        <a:xfrm>
          <a:off x="7477125" y="66675"/>
          <a:ext cx="1733550" cy="228600"/>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ANTERIOR</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0</xdr:row>
      <xdr:rowOff>0</xdr:rowOff>
    </xdr:from>
    <xdr:to>
      <xdr:col>2</xdr:col>
      <xdr:colOff>409575</xdr:colOff>
      <xdr:row>1</xdr:row>
      <xdr:rowOff>114300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C168AD63-57E1-49B0-A3B5-029FE7FF31D2}"/>
            </a:ext>
          </a:extLst>
        </xdr:cNvPr>
        <xdr:cNvSpPr/>
      </xdr:nvSpPr>
      <xdr:spPr>
        <a:xfrm>
          <a:off x="762000" y="0"/>
          <a:ext cx="11715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11</xdr:col>
      <xdr:colOff>200025</xdr:colOff>
      <xdr:row>0</xdr:row>
      <xdr:rowOff>0</xdr:rowOff>
    </xdr:from>
    <xdr:to>
      <xdr:col>13</xdr:col>
      <xdr:colOff>0</xdr:colOff>
      <xdr:row>1</xdr:row>
      <xdr:rowOff>114300</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A147E376-5B83-4564-B7E9-1C354D492DD6}"/>
            </a:ext>
          </a:extLst>
        </xdr:cNvPr>
        <xdr:cNvSpPr/>
      </xdr:nvSpPr>
      <xdr:spPr>
        <a:xfrm>
          <a:off x="8582025" y="0"/>
          <a:ext cx="13239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twoCellAnchor>
    <xdr:from>
      <xdr:col>1</xdr:col>
      <xdr:colOff>9525</xdr:colOff>
      <xdr:row>61</xdr:row>
      <xdr:rowOff>171450</xdr:rowOff>
    </xdr:from>
    <xdr:to>
      <xdr:col>2</xdr:col>
      <xdr:colOff>419100</xdr:colOff>
      <xdr:row>63</xdr:row>
      <xdr:rowOff>95250</xdr:rowOff>
    </xdr:to>
    <xdr:sp macro="" textlink="">
      <xdr:nvSpPr>
        <xdr:cNvPr id="4" name="Rounded Rectangle 3">
          <a:hlinkClick xmlns:r="http://schemas.openxmlformats.org/officeDocument/2006/relationships" r:id="rId1"/>
          <a:extLst>
            <a:ext uri="{FF2B5EF4-FFF2-40B4-BE49-F238E27FC236}">
              <a16:creationId xmlns:a16="http://schemas.microsoft.com/office/drawing/2014/main" id="{04DD4EB9-2D9B-49B6-9D69-AB3CA9AF137F}"/>
            </a:ext>
          </a:extLst>
        </xdr:cNvPr>
        <xdr:cNvSpPr/>
      </xdr:nvSpPr>
      <xdr:spPr>
        <a:xfrm>
          <a:off x="771525" y="12058650"/>
          <a:ext cx="11715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11</xdr:col>
      <xdr:colOff>247650</xdr:colOff>
      <xdr:row>61</xdr:row>
      <xdr:rowOff>171450</xdr:rowOff>
    </xdr:from>
    <xdr:to>
      <xdr:col>13</xdr:col>
      <xdr:colOff>47625</xdr:colOff>
      <xdr:row>63</xdr:row>
      <xdr:rowOff>95250</xdr:rowOff>
    </xdr:to>
    <xdr:sp macro="" textlink="">
      <xdr:nvSpPr>
        <xdr:cNvPr id="5" name="Rounded Rectangle 4">
          <a:hlinkClick xmlns:r="http://schemas.openxmlformats.org/officeDocument/2006/relationships" r:id="rId2"/>
          <a:extLst>
            <a:ext uri="{FF2B5EF4-FFF2-40B4-BE49-F238E27FC236}">
              <a16:creationId xmlns:a16="http://schemas.microsoft.com/office/drawing/2014/main" id="{E24CA95F-3B21-465A-85CB-F1B9F71BB935}"/>
            </a:ext>
          </a:extLst>
        </xdr:cNvPr>
        <xdr:cNvSpPr/>
      </xdr:nvSpPr>
      <xdr:spPr>
        <a:xfrm>
          <a:off x="8629650" y="12058650"/>
          <a:ext cx="13239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vmlDrawing" Target="../drawings/vmlDrawing1.vml"/><Relationship Id="rId1" Type="http://schemas.openxmlformats.org/officeDocument/2006/relationships/drawing" Target="../drawings/drawing3.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vmlDrawing" Target="../drawings/vmlDrawing2.vml"/><Relationship Id="rId1" Type="http://schemas.openxmlformats.org/officeDocument/2006/relationships/drawing" Target="../drawings/drawing4.xml"/><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vmlDrawing" Target="../drawings/vmlDrawing3.vml"/><Relationship Id="rId1" Type="http://schemas.openxmlformats.org/officeDocument/2006/relationships/drawing" Target="../drawings/drawing5.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image" Target="../media/image1.png"/><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3117F-A909-4575-9C3F-1DA4C008B728}">
  <sheetPr>
    <tabColor theme="9" tint="0.59999389629810485"/>
  </sheetPr>
  <dimension ref="D4:WVP21"/>
  <sheetViews>
    <sheetView showGridLines="0" topLeftCell="D4" workbookViewId="0">
      <selection activeCell="E10" sqref="E10"/>
    </sheetView>
  </sheetViews>
  <sheetFormatPr defaultColWidth="0" defaultRowHeight="0" customHeight="1" zeroHeight="1" x14ac:dyDescent="0.45"/>
  <cols>
    <col min="1" max="3" width="9.1328125" hidden="1"/>
    <col min="4" max="4" width="40.86328125" customWidth="1"/>
    <col min="5" max="5" width="58.73046875" customWidth="1"/>
    <col min="6" max="6" width="4.73046875" customWidth="1"/>
    <col min="7" max="7" width="32.1328125" customWidth="1"/>
    <col min="8" max="8" width="9.59765625" customWidth="1"/>
    <col min="16" max="259" width="9.1328125" hidden="1"/>
    <col min="260" max="260" width="3.86328125" customWidth="1"/>
    <col min="261" max="261" width="58.73046875" customWidth="1"/>
    <col min="262" max="262" width="4.73046875" customWidth="1"/>
    <col min="263" max="263" width="32.1328125" customWidth="1"/>
    <col min="264" max="264" width="9.59765625" customWidth="1"/>
    <col min="265" max="515" width="9.1328125" hidden="1"/>
    <col min="516" max="516" width="3.86328125" customWidth="1"/>
    <col min="517" max="517" width="58.73046875" customWidth="1"/>
    <col min="518" max="518" width="4.73046875" customWidth="1"/>
    <col min="519" max="519" width="32.1328125" customWidth="1"/>
    <col min="520" max="520" width="9.59765625" customWidth="1"/>
    <col min="521" max="771" width="9.1328125" hidden="1"/>
    <col min="772" max="772" width="3.86328125" customWidth="1"/>
    <col min="773" max="773" width="58.73046875" customWidth="1"/>
    <col min="774" max="774" width="4.73046875" customWidth="1"/>
    <col min="775" max="775" width="32.1328125" customWidth="1"/>
    <col min="776" max="776" width="9.59765625" customWidth="1"/>
    <col min="777" max="1027" width="9.1328125" hidden="1"/>
    <col min="1028" max="1028" width="3.86328125" customWidth="1"/>
    <col min="1029" max="1029" width="58.73046875" customWidth="1"/>
    <col min="1030" max="1030" width="4.73046875" customWidth="1"/>
    <col min="1031" max="1031" width="32.1328125" customWidth="1"/>
    <col min="1032" max="1032" width="9.59765625" customWidth="1"/>
    <col min="1033" max="1283" width="9.1328125" hidden="1"/>
    <col min="1284" max="1284" width="3.86328125" customWidth="1"/>
    <col min="1285" max="1285" width="58.73046875" customWidth="1"/>
    <col min="1286" max="1286" width="4.73046875" customWidth="1"/>
    <col min="1287" max="1287" width="32.1328125" customWidth="1"/>
    <col min="1288" max="1288" width="9.59765625" customWidth="1"/>
    <col min="1289" max="1539" width="9.1328125" hidden="1"/>
    <col min="1540" max="1540" width="3.86328125" customWidth="1"/>
    <col min="1541" max="1541" width="58.73046875" customWidth="1"/>
    <col min="1542" max="1542" width="4.73046875" customWidth="1"/>
    <col min="1543" max="1543" width="32.1328125" customWidth="1"/>
    <col min="1544" max="1544" width="9.59765625" customWidth="1"/>
    <col min="1545" max="1795" width="9.1328125" hidden="1"/>
    <col min="1796" max="1796" width="3.86328125" customWidth="1"/>
    <col min="1797" max="1797" width="58.73046875" customWidth="1"/>
    <col min="1798" max="1798" width="4.73046875" customWidth="1"/>
    <col min="1799" max="1799" width="32.1328125" customWidth="1"/>
    <col min="1800" max="1800" width="9.59765625" customWidth="1"/>
    <col min="1801" max="2051" width="9.1328125" hidden="1"/>
    <col min="2052" max="2052" width="3.86328125" customWidth="1"/>
    <col min="2053" max="2053" width="58.73046875" customWidth="1"/>
    <col min="2054" max="2054" width="4.73046875" customWidth="1"/>
    <col min="2055" max="2055" width="32.1328125" customWidth="1"/>
    <col min="2056" max="2056" width="9.59765625" customWidth="1"/>
    <col min="2057" max="2307" width="9.1328125" hidden="1"/>
    <col min="2308" max="2308" width="3.86328125" customWidth="1"/>
    <col min="2309" max="2309" width="58.73046875" customWidth="1"/>
    <col min="2310" max="2310" width="4.73046875" customWidth="1"/>
    <col min="2311" max="2311" width="32.1328125" customWidth="1"/>
    <col min="2312" max="2312" width="9.59765625" customWidth="1"/>
    <col min="2313" max="2563" width="9.1328125" hidden="1"/>
    <col min="2564" max="2564" width="3.86328125" customWidth="1"/>
    <col min="2565" max="2565" width="58.73046875" customWidth="1"/>
    <col min="2566" max="2566" width="4.73046875" customWidth="1"/>
    <col min="2567" max="2567" width="32.1328125" customWidth="1"/>
    <col min="2568" max="2568" width="9.59765625" customWidth="1"/>
    <col min="2569" max="2819" width="9.1328125" hidden="1"/>
    <col min="2820" max="2820" width="3.86328125" customWidth="1"/>
    <col min="2821" max="2821" width="58.73046875" customWidth="1"/>
    <col min="2822" max="2822" width="4.73046875" customWidth="1"/>
    <col min="2823" max="2823" width="32.1328125" customWidth="1"/>
    <col min="2824" max="2824" width="9.59765625" customWidth="1"/>
    <col min="2825" max="3075" width="9.1328125" hidden="1"/>
    <col min="3076" max="3076" width="3.86328125" customWidth="1"/>
    <col min="3077" max="3077" width="58.73046875" customWidth="1"/>
    <col min="3078" max="3078" width="4.73046875" customWidth="1"/>
    <col min="3079" max="3079" width="32.1328125" customWidth="1"/>
    <col min="3080" max="3080" width="9.59765625" customWidth="1"/>
    <col min="3081" max="3331" width="9.1328125" hidden="1"/>
    <col min="3332" max="3332" width="3.86328125" customWidth="1"/>
    <col min="3333" max="3333" width="58.73046875" customWidth="1"/>
    <col min="3334" max="3334" width="4.73046875" customWidth="1"/>
    <col min="3335" max="3335" width="32.1328125" customWidth="1"/>
    <col min="3336" max="3336" width="9.59765625" customWidth="1"/>
    <col min="3337" max="3587" width="9.1328125" hidden="1"/>
    <col min="3588" max="3588" width="3.86328125" customWidth="1"/>
    <col min="3589" max="3589" width="58.73046875" customWidth="1"/>
    <col min="3590" max="3590" width="4.73046875" customWidth="1"/>
    <col min="3591" max="3591" width="32.1328125" customWidth="1"/>
    <col min="3592" max="3592" width="9.59765625" customWidth="1"/>
    <col min="3593" max="3843" width="9.1328125" hidden="1"/>
    <col min="3844" max="3844" width="3.86328125" customWidth="1"/>
    <col min="3845" max="3845" width="58.73046875" customWidth="1"/>
    <col min="3846" max="3846" width="4.73046875" customWidth="1"/>
    <col min="3847" max="3847" width="32.1328125" customWidth="1"/>
    <col min="3848" max="3848" width="9.59765625" customWidth="1"/>
    <col min="3849" max="4099" width="9.1328125" hidden="1"/>
    <col min="4100" max="4100" width="3.86328125" customWidth="1"/>
    <col min="4101" max="4101" width="58.73046875" customWidth="1"/>
    <col min="4102" max="4102" width="4.73046875" customWidth="1"/>
    <col min="4103" max="4103" width="32.1328125" customWidth="1"/>
    <col min="4104" max="4104" width="9.59765625" customWidth="1"/>
    <col min="4105" max="4355" width="9.1328125" hidden="1"/>
    <col min="4356" max="4356" width="3.86328125" customWidth="1"/>
    <col min="4357" max="4357" width="58.73046875" customWidth="1"/>
    <col min="4358" max="4358" width="4.73046875" customWidth="1"/>
    <col min="4359" max="4359" width="32.1328125" customWidth="1"/>
    <col min="4360" max="4360" width="9.59765625" customWidth="1"/>
    <col min="4361" max="4611" width="9.1328125" hidden="1"/>
    <col min="4612" max="4612" width="3.86328125" customWidth="1"/>
    <col min="4613" max="4613" width="58.73046875" customWidth="1"/>
    <col min="4614" max="4614" width="4.73046875" customWidth="1"/>
    <col min="4615" max="4615" width="32.1328125" customWidth="1"/>
    <col min="4616" max="4616" width="9.59765625" customWidth="1"/>
    <col min="4617" max="4867" width="9.1328125" hidden="1"/>
    <col min="4868" max="4868" width="3.86328125" customWidth="1"/>
    <col min="4869" max="4869" width="58.73046875" customWidth="1"/>
    <col min="4870" max="4870" width="4.73046875" customWidth="1"/>
    <col min="4871" max="4871" width="32.1328125" customWidth="1"/>
    <col min="4872" max="4872" width="9.59765625" customWidth="1"/>
    <col min="4873" max="5123" width="9.1328125" hidden="1"/>
    <col min="5124" max="5124" width="3.86328125" customWidth="1"/>
    <col min="5125" max="5125" width="58.73046875" customWidth="1"/>
    <col min="5126" max="5126" width="4.73046875" customWidth="1"/>
    <col min="5127" max="5127" width="32.1328125" customWidth="1"/>
    <col min="5128" max="5128" width="9.59765625" customWidth="1"/>
    <col min="5129" max="5379" width="9.1328125" hidden="1"/>
    <col min="5380" max="5380" width="3.86328125" customWidth="1"/>
    <col min="5381" max="5381" width="58.73046875" customWidth="1"/>
    <col min="5382" max="5382" width="4.73046875" customWidth="1"/>
    <col min="5383" max="5383" width="32.1328125" customWidth="1"/>
    <col min="5384" max="5384" width="9.59765625" customWidth="1"/>
    <col min="5385" max="5635" width="9.1328125" hidden="1"/>
    <col min="5636" max="5636" width="3.86328125" customWidth="1"/>
    <col min="5637" max="5637" width="58.73046875" customWidth="1"/>
    <col min="5638" max="5638" width="4.73046875" customWidth="1"/>
    <col min="5639" max="5639" width="32.1328125" customWidth="1"/>
    <col min="5640" max="5640" width="9.59765625" customWidth="1"/>
    <col min="5641" max="5891" width="9.1328125" hidden="1"/>
    <col min="5892" max="5892" width="3.86328125" customWidth="1"/>
    <col min="5893" max="5893" width="58.73046875" customWidth="1"/>
    <col min="5894" max="5894" width="4.73046875" customWidth="1"/>
    <col min="5895" max="5895" width="32.1328125" customWidth="1"/>
    <col min="5896" max="5896" width="9.59765625" customWidth="1"/>
    <col min="5897" max="6147" width="9.1328125" hidden="1"/>
    <col min="6148" max="6148" width="3.86328125" customWidth="1"/>
    <col min="6149" max="6149" width="58.73046875" customWidth="1"/>
    <col min="6150" max="6150" width="4.73046875" customWidth="1"/>
    <col min="6151" max="6151" width="32.1328125" customWidth="1"/>
    <col min="6152" max="6152" width="9.59765625" customWidth="1"/>
    <col min="6153" max="6403" width="9.1328125" hidden="1"/>
    <col min="6404" max="6404" width="3.86328125" customWidth="1"/>
    <col min="6405" max="6405" width="58.73046875" customWidth="1"/>
    <col min="6406" max="6406" width="4.73046875" customWidth="1"/>
    <col min="6407" max="6407" width="32.1328125" customWidth="1"/>
    <col min="6408" max="6408" width="9.59765625" customWidth="1"/>
    <col min="6409" max="6659" width="9.1328125" hidden="1"/>
    <col min="6660" max="6660" width="3.86328125" customWidth="1"/>
    <col min="6661" max="6661" width="58.73046875" customWidth="1"/>
    <col min="6662" max="6662" width="4.73046875" customWidth="1"/>
    <col min="6663" max="6663" width="32.1328125" customWidth="1"/>
    <col min="6664" max="6664" width="9.59765625" customWidth="1"/>
    <col min="6665" max="6915" width="9.1328125" hidden="1"/>
    <col min="6916" max="6916" width="3.86328125" customWidth="1"/>
    <col min="6917" max="6917" width="58.73046875" customWidth="1"/>
    <col min="6918" max="6918" width="4.73046875" customWidth="1"/>
    <col min="6919" max="6919" width="32.1328125" customWidth="1"/>
    <col min="6920" max="6920" width="9.59765625" customWidth="1"/>
    <col min="6921" max="7171" width="9.1328125" hidden="1"/>
    <col min="7172" max="7172" width="3.86328125" customWidth="1"/>
    <col min="7173" max="7173" width="58.73046875" customWidth="1"/>
    <col min="7174" max="7174" width="4.73046875" customWidth="1"/>
    <col min="7175" max="7175" width="32.1328125" customWidth="1"/>
    <col min="7176" max="7176" width="9.59765625" customWidth="1"/>
    <col min="7177" max="7427" width="9.1328125" hidden="1"/>
    <col min="7428" max="7428" width="3.86328125" customWidth="1"/>
    <col min="7429" max="7429" width="58.73046875" customWidth="1"/>
    <col min="7430" max="7430" width="4.73046875" customWidth="1"/>
    <col min="7431" max="7431" width="32.1328125" customWidth="1"/>
    <col min="7432" max="7432" width="9.59765625" customWidth="1"/>
    <col min="7433" max="7683" width="9.1328125" hidden="1"/>
    <col min="7684" max="7684" width="3.86328125" customWidth="1"/>
    <col min="7685" max="7685" width="58.73046875" customWidth="1"/>
    <col min="7686" max="7686" width="4.73046875" customWidth="1"/>
    <col min="7687" max="7687" width="32.1328125" customWidth="1"/>
    <col min="7688" max="7688" width="9.59765625" customWidth="1"/>
    <col min="7689" max="7939" width="9.1328125" hidden="1"/>
    <col min="7940" max="7940" width="3.86328125" customWidth="1"/>
    <col min="7941" max="7941" width="58.73046875" customWidth="1"/>
    <col min="7942" max="7942" width="4.73046875" customWidth="1"/>
    <col min="7943" max="7943" width="32.1328125" customWidth="1"/>
    <col min="7944" max="7944" width="9.59765625" customWidth="1"/>
    <col min="7945" max="8195" width="9.1328125" hidden="1"/>
    <col min="8196" max="8196" width="3.86328125" customWidth="1"/>
    <col min="8197" max="8197" width="58.73046875" customWidth="1"/>
    <col min="8198" max="8198" width="4.73046875" customWidth="1"/>
    <col min="8199" max="8199" width="32.1328125" customWidth="1"/>
    <col min="8200" max="8200" width="9.59765625" customWidth="1"/>
    <col min="8201" max="8451" width="9.1328125" hidden="1"/>
    <col min="8452" max="8452" width="3.86328125" customWidth="1"/>
    <col min="8453" max="8453" width="58.73046875" customWidth="1"/>
    <col min="8454" max="8454" width="4.73046875" customWidth="1"/>
    <col min="8455" max="8455" width="32.1328125" customWidth="1"/>
    <col min="8456" max="8456" width="9.59765625" customWidth="1"/>
    <col min="8457" max="8707" width="9.1328125" hidden="1"/>
    <col min="8708" max="8708" width="3.86328125" customWidth="1"/>
    <col min="8709" max="8709" width="58.73046875" customWidth="1"/>
    <col min="8710" max="8710" width="4.73046875" customWidth="1"/>
    <col min="8711" max="8711" width="32.1328125" customWidth="1"/>
    <col min="8712" max="8712" width="9.59765625" customWidth="1"/>
    <col min="8713" max="8963" width="9.1328125" hidden="1"/>
    <col min="8964" max="8964" width="3.86328125" customWidth="1"/>
    <col min="8965" max="8965" width="58.73046875" customWidth="1"/>
    <col min="8966" max="8966" width="4.73046875" customWidth="1"/>
    <col min="8967" max="8967" width="32.1328125" customWidth="1"/>
    <col min="8968" max="8968" width="9.59765625" customWidth="1"/>
    <col min="8969" max="9219" width="9.1328125" hidden="1"/>
    <col min="9220" max="9220" width="3.86328125" customWidth="1"/>
    <col min="9221" max="9221" width="58.73046875" customWidth="1"/>
    <col min="9222" max="9222" width="4.73046875" customWidth="1"/>
    <col min="9223" max="9223" width="32.1328125" customWidth="1"/>
    <col min="9224" max="9224" width="9.59765625" customWidth="1"/>
    <col min="9225" max="9475" width="9.1328125" hidden="1"/>
    <col min="9476" max="9476" width="3.86328125" customWidth="1"/>
    <col min="9477" max="9477" width="58.73046875" customWidth="1"/>
    <col min="9478" max="9478" width="4.73046875" customWidth="1"/>
    <col min="9479" max="9479" width="32.1328125" customWidth="1"/>
    <col min="9480" max="9480" width="9.59765625" customWidth="1"/>
    <col min="9481" max="9731" width="9.1328125" hidden="1"/>
    <col min="9732" max="9732" width="3.86328125" customWidth="1"/>
    <col min="9733" max="9733" width="58.73046875" customWidth="1"/>
    <col min="9734" max="9734" width="4.73046875" customWidth="1"/>
    <col min="9735" max="9735" width="32.1328125" customWidth="1"/>
    <col min="9736" max="9736" width="9.59765625" customWidth="1"/>
    <col min="9737" max="9987" width="9.1328125" hidden="1"/>
    <col min="9988" max="9988" width="3.86328125" customWidth="1"/>
    <col min="9989" max="9989" width="58.73046875" customWidth="1"/>
    <col min="9990" max="9990" width="4.73046875" customWidth="1"/>
    <col min="9991" max="9991" width="32.1328125" customWidth="1"/>
    <col min="9992" max="9992" width="9.59765625" customWidth="1"/>
    <col min="9993" max="10243" width="9.1328125" hidden="1"/>
    <col min="10244" max="10244" width="3.86328125" customWidth="1"/>
    <col min="10245" max="10245" width="58.73046875" customWidth="1"/>
    <col min="10246" max="10246" width="4.73046875" customWidth="1"/>
    <col min="10247" max="10247" width="32.1328125" customWidth="1"/>
    <col min="10248" max="10248" width="9.59765625" customWidth="1"/>
    <col min="10249" max="10499" width="9.1328125" hidden="1"/>
    <col min="10500" max="10500" width="3.86328125" customWidth="1"/>
    <col min="10501" max="10501" width="58.73046875" customWidth="1"/>
    <col min="10502" max="10502" width="4.73046875" customWidth="1"/>
    <col min="10503" max="10503" width="32.1328125" customWidth="1"/>
    <col min="10504" max="10504" width="9.59765625" customWidth="1"/>
    <col min="10505" max="10755" width="9.1328125" hidden="1"/>
    <col min="10756" max="10756" width="3.86328125" customWidth="1"/>
    <col min="10757" max="10757" width="58.73046875" customWidth="1"/>
    <col min="10758" max="10758" width="4.73046875" customWidth="1"/>
    <col min="10759" max="10759" width="32.1328125" customWidth="1"/>
    <col min="10760" max="10760" width="9.59765625" customWidth="1"/>
    <col min="10761" max="11011" width="9.1328125" hidden="1"/>
    <col min="11012" max="11012" width="3.86328125" customWidth="1"/>
    <col min="11013" max="11013" width="58.73046875" customWidth="1"/>
    <col min="11014" max="11014" width="4.73046875" customWidth="1"/>
    <col min="11015" max="11015" width="32.1328125" customWidth="1"/>
    <col min="11016" max="11016" width="9.59765625" customWidth="1"/>
    <col min="11017" max="11267" width="9.1328125" hidden="1"/>
    <col min="11268" max="11268" width="3.86328125" customWidth="1"/>
    <col min="11269" max="11269" width="58.73046875" customWidth="1"/>
    <col min="11270" max="11270" width="4.73046875" customWidth="1"/>
    <col min="11271" max="11271" width="32.1328125" customWidth="1"/>
    <col min="11272" max="11272" width="9.59765625" customWidth="1"/>
    <col min="11273" max="11523" width="9.1328125" hidden="1"/>
    <col min="11524" max="11524" width="3.86328125" customWidth="1"/>
    <col min="11525" max="11525" width="58.73046875" customWidth="1"/>
    <col min="11526" max="11526" width="4.73046875" customWidth="1"/>
    <col min="11527" max="11527" width="32.1328125" customWidth="1"/>
    <col min="11528" max="11528" width="9.59765625" customWidth="1"/>
    <col min="11529" max="11779" width="9.1328125" hidden="1"/>
    <col min="11780" max="11780" width="3.86328125" customWidth="1"/>
    <col min="11781" max="11781" width="58.73046875" customWidth="1"/>
    <col min="11782" max="11782" width="4.73046875" customWidth="1"/>
    <col min="11783" max="11783" width="32.1328125" customWidth="1"/>
    <col min="11784" max="11784" width="9.59765625" customWidth="1"/>
    <col min="11785" max="12035" width="9.1328125" hidden="1"/>
    <col min="12036" max="12036" width="3.86328125" customWidth="1"/>
    <col min="12037" max="12037" width="58.73046875" customWidth="1"/>
    <col min="12038" max="12038" width="4.73046875" customWidth="1"/>
    <col min="12039" max="12039" width="32.1328125" customWidth="1"/>
    <col min="12040" max="12040" width="9.59765625" customWidth="1"/>
    <col min="12041" max="12291" width="9.1328125" hidden="1"/>
    <col min="12292" max="12292" width="3.86328125" customWidth="1"/>
    <col min="12293" max="12293" width="58.73046875" customWidth="1"/>
    <col min="12294" max="12294" width="4.73046875" customWidth="1"/>
    <col min="12295" max="12295" width="32.1328125" customWidth="1"/>
    <col min="12296" max="12296" width="9.59765625" customWidth="1"/>
    <col min="12297" max="12547" width="9.1328125" hidden="1"/>
    <col min="12548" max="12548" width="3.86328125" customWidth="1"/>
    <col min="12549" max="12549" width="58.73046875" customWidth="1"/>
    <col min="12550" max="12550" width="4.73046875" customWidth="1"/>
    <col min="12551" max="12551" width="32.1328125" customWidth="1"/>
    <col min="12552" max="12552" width="9.59765625" customWidth="1"/>
    <col min="12553" max="12803" width="9.1328125" hidden="1"/>
    <col min="12804" max="12804" width="3.86328125" customWidth="1"/>
    <col min="12805" max="12805" width="58.73046875" customWidth="1"/>
    <col min="12806" max="12806" width="4.73046875" customWidth="1"/>
    <col min="12807" max="12807" width="32.1328125" customWidth="1"/>
    <col min="12808" max="12808" width="9.59765625" customWidth="1"/>
    <col min="12809" max="13059" width="9.1328125" hidden="1"/>
    <col min="13060" max="13060" width="3.86328125" customWidth="1"/>
    <col min="13061" max="13061" width="58.73046875" customWidth="1"/>
    <col min="13062" max="13062" width="4.73046875" customWidth="1"/>
    <col min="13063" max="13063" width="32.1328125" customWidth="1"/>
    <col min="13064" max="13064" width="9.59765625" customWidth="1"/>
    <col min="13065" max="13315" width="9.1328125" hidden="1"/>
    <col min="13316" max="13316" width="3.86328125" customWidth="1"/>
    <col min="13317" max="13317" width="58.73046875" customWidth="1"/>
    <col min="13318" max="13318" width="4.73046875" customWidth="1"/>
    <col min="13319" max="13319" width="32.1328125" customWidth="1"/>
    <col min="13320" max="13320" width="9.59765625" customWidth="1"/>
    <col min="13321" max="13571" width="9.1328125" hidden="1"/>
    <col min="13572" max="13572" width="3.86328125" customWidth="1"/>
    <col min="13573" max="13573" width="58.73046875" customWidth="1"/>
    <col min="13574" max="13574" width="4.73046875" customWidth="1"/>
    <col min="13575" max="13575" width="32.1328125" customWidth="1"/>
    <col min="13576" max="13576" width="9.59765625" customWidth="1"/>
    <col min="13577" max="13827" width="9.1328125" hidden="1"/>
    <col min="13828" max="13828" width="3.86328125" customWidth="1"/>
    <col min="13829" max="13829" width="58.73046875" customWidth="1"/>
    <col min="13830" max="13830" width="4.73046875" customWidth="1"/>
    <col min="13831" max="13831" width="32.1328125" customWidth="1"/>
    <col min="13832" max="13832" width="9.59765625" customWidth="1"/>
    <col min="13833" max="14083" width="9.1328125" hidden="1"/>
    <col min="14084" max="14084" width="3.86328125" customWidth="1"/>
    <col min="14085" max="14085" width="58.73046875" customWidth="1"/>
    <col min="14086" max="14086" width="4.73046875" customWidth="1"/>
    <col min="14087" max="14087" width="32.1328125" customWidth="1"/>
    <col min="14088" max="14088" width="9.59765625" customWidth="1"/>
    <col min="14089" max="14339" width="9.1328125" hidden="1"/>
    <col min="14340" max="14340" width="3.86328125" customWidth="1"/>
    <col min="14341" max="14341" width="58.73046875" customWidth="1"/>
    <col min="14342" max="14342" width="4.73046875" customWidth="1"/>
    <col min="14343" max="14343" width="32.1328125" customWidth="1"/>
    <col min="14344" max="14344" width="9.59765625" customWidth="1"/>
    <col min="14345" max="14595" width="9.1328125" hidden="1"/>
    <col min="14596" max="14596" width="3.86328125" customWidth="1"/>
    <col min="14597" max="14597" width="58.73046875" customWidth="1"/>
    <col min="14598" max="14598" width="4.73046875" customWidth="1"/>
    <col min="14599" max="14599" width="32.1328125" customWidth="1"/>
    <col min="14600" max="14600" width="9.59765625" customWidth="1"/>
    <col min="14601" max="14851" width="9.1328125" hidden="1"/>
    <col min="14852" max="14852" width="3.86328125" customWidth="1"/>
    <col min="14853" max="14853" width="58.73046875" customWidth="1"/>
    <col min="14854" max="14854" width="4.73046875" customWidth="1"/>
    <col min="14855" max="14855" width="32.1328125" customWidth="1"/>
    <col min="14856" max="14856" width="9.59765625" customWidth="1"/>
    <col min="14857" max="15107" width="9.1328125" hidden="1"/>
    <col min="15108" max="15108" width="3.86328125" customWidth="1"/>
    <col min="15109" max="15109" width="58.73046875" customWidth="1"/>
    <col min="15110" max="15110" width="4.73046875" customWidth="1"/>
    <col min="15111" max="15111" width="32.1328125" customWidth="1"/>
    <col min="15112" max="15112" width="9.59765625" customWidth="1"/>
    <col min="15113" max="15363" width="9.1328125" hidden="1"/>
    <col min="15364" max="15364" width="3.86328125" customWidth="1"/>
    <col min="15365" max="15365" width="58.73046875" customWidth="1"/>
    <col min="15366" max="15366" width="4.73046875" customWidth="1"/>
    <col min="15367" max="15367" width="32.1328125" customWidth="1"/>
    <col min="15368" max="15368" width="9.59765625" customWidth="1"/>
    <col min="15369" max="15619" width="9.1328125" hidden="1"/>
    <col min="15620" max="15620" width="3.86328125" customWidth="1"/>
    <col min="15621" max="15621" width="58.73046875" customWidth="1"/>
    <col min="15622" max="15622" width="4.73046875" customWidth="1"/>
    <col min="15623" max="15623" width="32.1328125" customWidth="1"/>
    <col min="15624" max="15624" width="9.59765625" customWidth="1"/>
    <col min="15625" max="15875" width="9.1328125" hidden="1"/>
    <col min="15876" max="15876" width="3.86328125" customWidth="1"/>
    <col min="15877" max="15877" width="58.73046875" customWidth="1"/>
    <col min="15878" max="15878" width="4.73046875" customWidth="1"/>
    <col min="15879" max="15879" width="32.1328125" customWidth="1"/>
    <col min="15880" max="15880" width="9.59765625" customWidth="1"/>
    <col min="15881" max="16131" width="9.1328125" hidden="1"/>
    <col min="16132" max="16132" width="3.86328125" customWidth="1"/>
    <col min="16133" max="16133" width="58.73046875" customWidth="1"/>
    <col min="16134" max="16134" width="4.73046875" customWidth="1"/>
    <col min="16135" max="16135" width="32.1328125" customWidth="1"/>
    <col min="16136" max="16136" width="9.59765625" customWidth="1"/>
    <col min="16137" max="16384" width="9.1328125" hidden="1"/>
  </cols>
  <sheetData>
    <row r="4" spans="5:8" ht="15" customHeight="1" x14ac:dyDescent="0.45">
      <c r="E4" s="232" t="s">
        <v>0</v>
      </c>
      <c r="F4" s="233"/>
      <c r="G4" s="233"/>
      <c r="H4" s="234"/>
    </row>
    <row r="5" spans="5:8" ht="15" customHeight="1" thickBot="1" x14ac:dyDescent="0.5">
      <c r="E5" s="235"/>
      <c r="F5" s="236"/>
      <c r="G5" s="236"/>
      <c r="H5" s="237"/>
    </row>
    <row r="6" spans="5:8" ht="14.65" thickBot="1" x14ac:dyDescent="0.5">
      <c r="E6" s="4"/>
      <c r="F6" s="5"/>
      <c r="G6" s="5"/>
      <c r="H6" s="6"/>
    </row>
    <row r="7" spans="5:8" ht="15" thickBot="1" x14ac:dyDescent="0.5">
      <c r="E7" s="7" t="s">
        <v>1</v>
      </c>
      <c r="F7" s="8"/>
      <c r="G7" s="17"/>
      <c r="H7" s="9"/>
    </row>
    <row r="8" spans="5:8" ht="14.25" x14ac:dyDescent="0.45">
      <c r="E8" s="10"/>
      <c r="F8" s="8"/>
      <c r="G8" s="8"/>
      <c r="H8" s="9"/>
    </row>
    <row r="9" spans="5:8" ht="14.65" x14ac:dyDescent="0.45">
      <c r="E9" s="11" t="s">
        <v>2</v>
      </c>
      <c r="F9" s="8"/>
      <c r="G9" s="12" t="s">
        <v>3</v>
      </c>
      <c r="H9" s="9"/>
    </row>
    <row r="10" spans="5:8" ht="14.65" thickBot="1" x14ac:dyDescent="0.5">
      <c r="E10" s="10"/>
      <c r="F10" s="8"/>
      <c r="G10" s="8"/>
      <c r="H10" s="9"/>
    </row>
    <row r="11" spans="5:8" ht="14.65" thickBot="1" x14ac:dyDescent="0.5">
      <c r="E11" s="13"/>
      <c r="F11" s="8"/>
      <c r="G11" s="13"/>
      <c r="H11" s="9"/>
    </row>
    <row r="12" spans="5:8" ht="14.65" thickBot="1" x14ac:dyDescent="0.5">
      <c r="E12" s="10"/>
      <c r="F12" s="8"/>
      <c r="G12" s="8"/>
      <c r="H12" s="9"/>
    </row>
    <row r="13" spans="5:8" ht="14.65" thickBot="1" x14ac:dyDescent="0.5">
      <c r="E13" s="13"/>
      <c r="F13" s="8"/>
      <c r="G13" s="13"/>
      <c r="H13" s="9"/>
    </row>
    <row r="14" spans="5:8" ht="14.65" thickBot="1" x14ac:dyDescent="0.5">
      <c r="E14" s="10"/>
      <c r="F14" s="8"/>
      <c r="G14" s="8"/>
      <c r="H14" s="9"/>
    </row>
    <row r="15" spans="5:8" ht="14.65" thickBot="1" x14ac:dyDescent="0.5">
      <c r="E15" s="13"/>
      <c r="F15" s="8"/>
      <c r="G15" s="13"/>
      <c r="H15" s="9"/>
    </row>
    <row r="16" spans="5:8" ht="14.65" thickBot="1" x14ac:dyDescent="0.5">
      <c r="E16" s="10"/>
      <c r="F16" s="8"/>
      <c r="G16" s="8"/>
      <c r="H16" s="9"/>
    </row>
    <row r="17" spans="5:8" ht="14.65" thickBot="1" x14ac:dyDescent="0.5">
      <c r="E17" s="13"/>
      <c r="F17" s="8"/>
      <c r="G17" s="13"/>
      <c r="H17" s="9"/>
    </row>
    <row r="18" spans="5:8" ht="14.65" thickBot="1" x14ac:dyDescent="0.5">
      <c r="E18" s="10"/>
      <c r="F18" s="8"/>
      <c r="G18" s="8"/>
      <c r="H18" s="9"/>
    </row>
    <row r="19" spans="5:8" ht="14.65" thickBot="1" x14ac:dyDescent="0.5">
      <c r="E19" s="13"/>
      <c r="F19" s="8"/>
      <c r="G19" s="13"/>
      <c r="H19" s="9"/>
    </row>
    <row r="20" spans="5:8" ht="30" customHeight="1" thickBot="1" x14ac:dyDescent="0.5">
      <c r="E20" s="14"/>
      <c r="F20" s="15"/>
      <c r="G20" s="15"/>
      <c r="H20" s="16"/>
    </row>
    <row r="21" spans="5:8" ht="29.25" customHeight="1" x14ac:dyDescent="0.45"/>
  </sheetData>
  <mergeCells count="1">
    <mergeCell ref="E4:H5"/>
  </mergeCells>
  <pageMargins left="0.7" right="0.7" top="0.75" bottom="0.75" header="0.3" footer="0.3"/>
  <drawing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EDE4D-FBA3-4E87-8E59-F64555114E7F}">
  <sheetPr>
    <tabColor theme="2" tint="-9.9978637043366805E-2"/>
  </sheetPr>
  <dimension ref="A1:WVV36"/>
  <sheetViews>
    <sheetView showGridLines="0" zoomScale="95" zoomScaleNormal="95" workbookViewId="0"/>
  </sheetViews>
  <sheetFormatPr defaultColWidth="0" defaultRowHeight="15" customHeight="1" zeroHeight="1" x14ac:dyDescent="0.45"/>
  <cols>
    <col min="1" max="1" width="44.265625" customWidth="1"/>
    <col min="2" max="13" width="9.1328125" customWidth="1"/>
    <col min="14" max="14" width="2.59765625" customWidth="1"/>
    <col min="15" max="257" width="9.1328125" hidden="1"/>
    <col min="258" max="269" width="9.1328125" customWidth="1"/>
    <col min="270" max="270" width="2.59765625" customWidth="1"/>
    <col min="271" max="513" width="9.1328125" hidden="1"/>
    <col min="514" max="525" width="9.1328125" customWidth="1"/>
    <col min="526" max="526" width="2.59765625" customWidth="1"/>
    <col min="527" max="769" width="9.1328125" hidden="1"/>
    <col min="770" max="781" width="9.1328125" customWidth="1"/>
    <col min="782" max="782" width="2.59765625" customWidth="1"/>
    <col min="783" max="1025" width="9.1328125" hidden="1"/>
    <col min="1026" max="1037" width="9.1328125" customWidth="1"/>
    <col min="1038" max="1038" width="2.59765625" customWidth="1"/>
    <col min="1039" max="1281" width="9.1328125" hidden="1"/>
    <col min="1282" max="1293" width="9.1328125" customWidth="1"/>
    <col min="1294" max="1294" width="2.59765625" customWidth="1"/>
    <col min="1295" max="1537" width="9.1328125" hidden="1"/>
    <col min="1538" max="1549" width="9.1328125" customWidth="1"/>
    <col min="1550" max="1550" width="2.59765625" customWidth="1"/>
    <col min="1551" max="1793" width="9.1328125" hidden="1"/>
    <col min="1794" max="1805" width="9.1328125" customWidth="1"/>
    <col min="1806" max="1806" width="2.59765625" customWidth="1"/>
    <col min="1807" max="2049" width="9.1328125" hidden="1"/>
    <col min="2050" max="2061" width="9.1328125" customWidth="1"/>
    <col min="2062" max="2062" width="2.59765625" customWidth="1"/>
    <col min="2063" max="2305" width="9.1328125" hidden="1"/>
    <col min="2306" max="2317" width="9.1328125" customWidth="1"/>
    <col min="2318" max="2318" width="2.59765625" customWidth="1"/>
    <col min="2319" max="2561" width="9.1328125" hidden="1"/>
    <col min="2562" max="2573" width="9.1328125" customWidth="1"/>
    <col min="2574" max="2574" width="2.59765625" customWidth="1"/>
    <col min="2575" max="2817" width="9.1328125" hidden="1"/>
    <col min="2818" max="2829" width="9.1328125" customWidth="1"/>
    <col min="2830" max="2830" width="2.59765625" customWidth="1"/>
    <col min="2831" max="3073" width="9.1328125" hidden="1"/>
    <col min="3074" max="3085" width="9.1328125" customWidth="1"/>
    <col min="3086" max="3086" width="2.59765625" customWidth="1"/>
    <col min="3087" max="3329" width="9.1328125" hidden="1"/>
    <col min="3330" max="3341" width="9.1328125" customWidth="1"/>
    <col min="3342" max="3342" width="2.59765625" customWidth="1"/>
    <col min="3343" max="3585" width="9.1328125" hidden="1"/>
    <col min="3586" max="3597" width="9.1328125" customWidth="1"/>
    <col min="3598" max="3598" width="2.59765625" customWidth="1"/>
    <col min="3599" max="3841" width="9.1328125" hidden="1"/>
    <col min="3842" max="3853" width="9.1328125" customWidth="1"/>
    <col min="3854" max="3854" width="2.59765625" customWidth="1"/>
    <col min="3855" max="4097" width="9.1328125" hidden="1"/>
    <col min="4098" max="4109" width="9.1328125" customWidth="1"/>
    <col min="4110" max="4110" width="2.59765625" customWidth="1"/>
    <col min="4111" max="4353" width="9.1328125" hidden="1"/>
    <col min="4354" max="4365" width="9.1328125" customWidth="1"/>
    <col min="4366" max="4366" width="2.59765625" customWidth="1"/>
    <col min="4367" max="4609" width="9.1328125" hidden="1"/>
    <col min="4610" max="4621" width="9.1328125" customWidth="1"/>
    <col min="4622" max="4622" width="2.59765625" customWidth="1"/>
    <col min="4623" max="4865" width="9.1328125" hidden="1"/>
    <col min="4866" max="4877" width="9.1328125" customWidth="1"/>
    <col min="4878" max="4878" width="2.59765625" customWidth="1"/>
    <col min="4879" max="5121" width="9.1328125" hidden="1"/>
    <col min="5122" max="5133" width="9.1328125" customWidth="1"/>
    <col min="5134" max="5134" width="2.59765625" customWidth="1"/>
    <col min="5135" max="5377" width="9.1328125" hidden="1"/>
    <col min="5378" max="5389" width="9.1328125" customWidth="1"/>
    <col min="5390" max="5390" width="2.59765625" customWidth="1"/>
    <col min="5391" max="5633" width="9.1328125" hidden="1"/>
    <col min="5634" max="5645" width="9.1328125" customWidth="1"/>
    <col min="5646" max="5646" width="2.59765625" customWidth="1"/>
    <col min="5647" max="5889" width="9.1328125" hidden="1"/>
    <col min="5890" max="5901" width="9.1328125" customWidth="1"/>
    <col min="5902" max="5902" width="2.59765625" customWidth="1"/>
    <col min="5903" max="6145" width="9.1328125" hidden="1"/>
    <col min="6146" max="6157" width="9.1328125" customWidth="1"/>
    <col min="6158" max="6158" width="2.59765625" customWidth="1"/>
    <col min="6159" max="6401" width="9.1328125" hidden="1"/>
    <col min="6402" max="6413" width="9.1328125" customWidth="1"/>
    <col min="6414" max="6414" width="2.59765625" customWidth="1"/>
    <col min="6415" max="6657" width="9.1328125" hidden="1"/>
    <col min="6658" max="6669" width="9.1328125" customWidth="1"/>
    <col min="6670" max="6670" width="2.59765625" customWidth="1"/>
    <col min="6671" max="6913" width="9.1328125" hidden="1"/>
    <col min="6914" max="6925" width="9.1328125" customWidth="1"/>
    <col min="6926" max="6926" width="2.59765625" customWidth="1"/>
    <col min="6927" max="7169" width="9.1328125" hidden="1"/>
    <col min="7170" max="7181" width="9.1328125" customWidth="1"/>
    <col min="7182" max="7182" width="2.59765625" customWidth="1"/>
    <col min="7183" max="7425" width="9.1328125" hidden="1"/>
    <col min="7426" max="7437" width="9.1328125" customWidth="1"/>
    <col min="7438" max="7438" width="2.59765625" customWidth="1"/>
    <col min="7439" max="7681" width="9.1328125" hidden="1"/>
    <col min="7682" max="7693" width="9.1328125" customWidth="1"/>
    <col min="7694" max="7694" width="2.59765625" customWidth="1"/>
    <col min="7695" max="7937" width="9.1328125" hidden="1"/>
    <col min="7938" max="7949" width="9.1328125" customWidth="1"/>
    <col min="7950" max="7950" width="2.59765625" customWidth="1"/>
    <col min="7951" max="8193" width="9.1328125" hidden="1"/>
    <col min="8194" max="8205" width="9.1328125" customWidth="1"/>
    <col min="8206" max="8206" width="2.59765625" customWidth="1"/>
    <col min="8207" max="8449" width="9.1328125" hidden="1"/>
    <col min="8450" max="8461" width="9.1328125" customWidth="1"/>
    <col min="8462" max="8462" width="2.59765625" customWidth="1"/>
    <col min="8463" max="8705" width="9.1328125" hidden="1"/>
    <col min="8706" max="8717" width="9.1328125" customWidth="1"/>
    <col min="8718" max="8718" width="2.59765625" customWidth="1"/>
    <col min="8719" max="8961" width="9.1328125" hidden="1"/>
    <col min="8962" max="8973" width="9.1328125" customWidth="1"/>
    <col min="8974" max="8974" width="2.59765625" customWidth="1"/>
    <col min="8975" max="9217" width="9.1328125" hidden="1"/>
    <col min="9218" max="9229" width="9.1328125" customWidth="1"/>
    <col min="9230" max="9230" width="2.59765625" customWidth="1"/>
    <col min="9231" max="9473" width="9.1328125" hidden="1"/>
    <col min="9474" max="9485" width="9.1328125" customWidth="1"/>
    <col min="9486" max="9486" width="2.59765625" customWidth="1"/>
    <col min="9487" max="9729" width="9.1328125" hidden="1"/>
    <col min="9730" max="9741" width="9.1328125" customWidth="1"/>
    <col min="9742" max="9742" width="2.59765625" customWidth="1"/>
    <col min="9743" max="9985" width="9.1328125" hidden="1"/>
    <col min="9986" max="9997" width="9.1328125" customWidth="1"/>
    <col min="9998" max="9998" width="2.59765625" customWidth="1"/>
    <col min="9999" max="10241" width="9.1328125" hidden="1"/>
    <col min="10242" max="10253" width="9.1328125" customWidth="1"/>
    <col min="10254" max="10254" width="2.59765625" customWidth="1"/>
    <col min="10255" max="10497" width="9.1328125" hidden="1"/>
    <col min="10498" max="10509" width="9.1328125" customWidth="1"/>
    <col min="10510" max="10510" width="2.59765625" customWidth="1"/>
    <col min="10511" max="10753" width="9.1328125" hidden="1"/>
    <col min="10754" max="10765" width="9.1328125" customWidth="1"/>
    <col min="10766" max="10766" width="2.59765625" customWidth="1"/>
    <col min="10767" max="11009" width="9.1328125" hidden="1"/>
    <col min="11010" max="11021" width="9.1328125" customWidth="1"/>
    <col min="11022" max="11022" width="2.59765625" customWidth="1"/>
    <col min="11023" max="11265" width="9.1328125" hidden="1"/>
    <col min="11266" max="11277" width="9.1328125" customWidth="1"/>
    <col min="11278" max="11278" width="2.59765625" customWidth="1"/>
    <col min="11279" max="11521" width="9.1328125" hidden="1"/>
    <col min="11522" max="11533" width="9.1328125" customWidth="1"/>
    <col min="11534" max="11534" width="2.59765625" customWidth="1"/>
    <col min="11535" max="11777" width="9.1328125" hidden="1"/>
    <col min="11778" max="11789" width="9.1328125" customWidth="1"/>
    <col min="11790" max="11790" width="2.59765625" customWidth="1"/>
    <col min="11791" max="12033" width="9.1328125" hidden="1"/>
    <col min="12034" max="12045" width="9.1328125" customWidth="1"/>
    <col min="12046" max="12046" width="2.59765625" customWidth="1"/>
    <col min="12047" max="12289" width="9.1328125" hidden="1"/>
    <col min="12290" max="12301" width="9.1328125" customWidth="1"/>
    <col min="12302" max="12302" width="2.59765625" customWidth="1"/>
    <col min="12303" max="12545" width="9.1328125" hidden="1"/>
    <col min="12546" max="12557" width="9.1328125" customWidth="1"/>
    <col min="12558" max="12558" width="2.59765625" customWidth="1"/>
    <col min="12559" max="12801" width="9.1328125" hidden="1"/>
    <col min="12802" max="12813" width="9.1328125" customWidth="1"/>
    <col min="12814" max="12814" width="2.59765625" customWidth="1"/>
    <col min="12815" max="13057" width="9.1328125" hidden="1"/>
    <col min="13058" max="13069" width="9.1328125" customWidth="1"/>
    <col min="13070" max="13070" width="2.59765625" customWidth="1"/>
    <col min="13071" max="13313" width="9.1328125" hidden="1"/>
    <col min="13314" max="13325" width="9.1328125" customWidth="1"/>
    <col min="13326" max="13326" width="2.59765625" customWidth="1"/>
    <col min="13327" max="13569" width="9.1328125" hidden="1"/>
    <col min="13570" max="13581" width="9.1328125" customWidth="1"/>
    <col min="13582" max="13582" width="2.59765625" customWidth="1"/>
    <col min="13583" max="13825" width="9.1328125" hidden="1"/>
    <col min="13826" max="13837" width="9.1328125" customWidth="1"/>
    <col min="13838" max="13838" width="2.59765625" customWidth="1"/>
    <col min="13839" max="14081" width="9.1328125" hidden="1"/>
    <col min="14082" max="14093" width="9.1328125" customWidth="1"/>
    <col min="14094" max="14094" width="2.59765625" customWidth="1"/>
    <col min="14095" max="14337" width="9.1328125" hidden="1"/>
    <col min="14338" max="14349" width="9.1328125" customWidth="1"/>
    <col min="14350" max="14350" width="2.59765625" customWidth="1"/>
    <col min="14351" max="14593" width="9.1328125" hidden="1"/>
    <col min="14594" max="14605" width="9.1328125" customWidth="1"/>
    <col min="14606" max="14606" width="2.59765625" customWidth="1"/>
    <col min="14607" max="14849" width="9.1328125" hidden="1"/>
    <col min="14850" max="14861" width="9.1328125" customWidth="1"/>
    <col min="14862" max="14862" width="2.59765625" customWidth="1"/>
    <col min="14863" max="15105" width="9.1328125" hidden="1"/>
    <col min="15106" max="15117" width="9.1328125" customWidth="1"/>
    <col min="15118" max="15118" width="2.59765625" customWidth="1"/>
    <col min="15119" max="15361" width="9.1328125" hidden="1"/>
    <col min="15362" max="15373" width="9.1328125" customWidth="1"/>
    <col min="15374" max="15374" width="2.59765625" customWidth="1"/>
    <col min="15375" max="15617" width="9.1328125" hidden="1"/>
    <col min="15618" max="15629" width="9.1328125" customWidth="1"/>
    <col min="15630" max="15630" width="2.59765625" customWidth="1"/>
    <col min="15631" max="15873" width="9.1328125" hidden="1"/>
    <col min="15874" max="15885" width="9.1328125" customWidth="1"/>
    <col min="15886" max="15886" width="2.59765625" customWidth="1"/>
    <col min="15887" max="16129" width="9.1328125" hidden="1"/>
    <col min="16130" max="16141" width="9.1328125" customWidth="1"/>
    <col min="16142" max="16142" width="2.59765625" customWidth="1"/>
    <col min="16143" max="16384" width="9.1328125" hidden="1"/>
  </cols>
  <sheetData>
    <row r="1" spans="2:13" ht="15" customHeight="1" thickBot="1" x14ac:dyDescent="0.5"/>
    <row r="2" spans="2:13" ht="14.25" x14ac:dyDescent="0.45">
      <c r="B2" s="1"/>
      <c r="C2" s="2"/>
      <c r="D2" s="2"/>
      <c r="E2" s="2"/>
      <c r="F2" s="2"/>
      <c r="G2" s="2"/>
      <c r="H2" s="2"/>
      <c r="I2" s="2"/>
      <c r="J2" s="2"/>
      <c r="K2" s="2"/>
      <c r="L2" s="2"/>
      <c r="M2" s="3"/>
    </row>
    <row r="3" spans="2:13" ht="14.25" x14ac:dyDescent="0.45">
      <c r="B3" s="19"/>
      <c r="C3" s="26"/>
      <c r="D3" s="26"/>
      <c r="E3" s="26"/>
      <c r="F3" s="26"/>
      <c r="G3" s="26"/>
      <c r="H3" s="26"/>
      <c r="I3" s="26"/>
      <c r="J3" s="26"/>
      <c r="K3" s="26"/>
      <c r="L3" s="26"/>
      <c r="M3" s="20"/>
    </row>
    <row r="4" spans="2:13" ht="17.649999999999999" x14ac:dyDescent="0.45">
      <c r="B4" s="250" t="s">
        <v>4</v>
      </c>
      <c r="C4" s="251"/>
      <c r="D4" s="251"/>
      <c r="E4" s="251"/>
      <c r="F4" s="251"/>
      <c r="G4" s="251"/>
      <c r="H4" s="251"/>
      <c r="I4" s="251"/>
      <c r="J4" s="251"/>
      <c r="K4" s="251"/>
      <c r="L4" s="251"/>
      <c r="M4" s="252"/>
    </row>
    <row r="5" spans="2:13" ht="8.25" customHeight="1" thickBot="1" x14ac:dyDescent="0.5">
      <c r="B5" s="19"/>
      <c r="C5" s="26"/>
      <c r="D5" s="26"/>
      <c r="E5" s="26"/>
      <c r="F5" s="26"/>
      <c r="G5" s="26"/>
      <c r="H5" s="26"/>
      <c r="I5" s="26"/>
      <c r="J5" s="26"/>
      <c r="K5" s="26"/>
      <c r="L5" s="26"/>
      <c r="M5" s="20"/>
    </row>
    <row r="6" spans="2:13" ht="14.25" x14ac:dyDescent="0.45">
      <c r="B6" s="244" t="s">
        <v>5</v>
      </c>
      <c r="C6" s="245"/>
      <c r="D6" s="245"/>
      <c r="E6" s="245"/>
      <c r="F6" s="245"/>
      <c r="G6" s="245"/>
      <c r="H6" s="245"/>
      <c r="I6" s="245"/>
      <c r="J6" s="245"/>
      <c r="K6" s="245"/>
      <c r="L6" s="245"/>
      <c r="M6" s="246"/>
    </row>
    <row r="7" spans="2:13" ht="14.65" thickBot="1" x14ac:dyDescent="0.5">
      <c r="B7" s="247"/>
      <c r="C7" s="248"/>
      <c r="D7" s="248"/>
      <c r="E7" s="248"/>
      <c r="F7" s="248"/>
      <c r="G7" s="248"/>
      <c r="H7" s="248"/>
      <c r="I7" s="248"/>
      <c r="J7" s="248"/>
      <c r="K7" s="248"/>
      <c r="L7" s="248"/>
      <c r="M7" s="249"/>
    </row>
    <row r="8" spans="2:13" ht="15" customHeight="1" x14ac:dyDescent="0.45">
      <c r="B8" s="253" t="s">
        <v>6</v>
      </c>
      <c r="C8" s="254"/>
      <c r="D8" s="254"/>
      <c r="E8" s="254"/>
      <c r="F8" s="254"/>
      <c r="G8" s="254"/>
      <c r="H8" s="254"/>
      <c r="I8" s="254"/>
      <c r="J8" s="254"/>
      <c r="K8" s="254"/>
      <c r="L8" s="254"/>
      <c r="M8" s="255"/>
    </row>
    <row r="9" spans="2:13" ht="14.25" x14ac:dyDescent="0.45">
      <c r="B9" s="256"/>
      <c r="C9" s="257"/>
      <c r="D9" s="257"/>
      <c r="E9" s="257"/>
      <c r="F9" s="257"/>
      <c r="G9" s="257"/>
      <c r="H9" s="257"/>
      <c r="I9" s="257"/>
      <c r="J9" s="257"/>
      <c r="K9" s="257"/>
      <c r="L9" s="257"/>
      <c r="M9" s="258"/>
    </row>
    <row r="10" spans="2:13" ht="14.65" thickBot="1" x14ac:dyDescent="0.5">
      <c r="B10" s="259"/>
      <c r="C10" s="260"/>
      <c r="D10" s="260"/>
      <c r="E10" s="260"/>
      <c r="F10" s="260"/>
      <c r="G10" s="260"/>
      <c r="H10" s="260"/>
      <c r="I10" s="260"/>
      <c r="J10" s="260"/>
      <c r="K10" s="260"/>
      <c r="L10" s="260"/>
      <c r="M10" s="261"/>
    </row>
    <row r="11" spans="2:13" s="18" customFormat="1" ht="31.5" customHeight="1" thickBot="1" x14ac:dyDescent="0.5">
      <c r="B11" s="262" t="s">
        <v>7</v>
      </c>
      <c r="C11" s="263"/>
      <c r="D11" s="263"/>
      <c r="E11" s="263"/>
      <c r="F11" s="263"/>
      <c r="G11" s="263"/>
      <c r="H11" s="263"/>
      <c r="I11" s="263"/>
      <c r="J11" s="263"/>
      <c r="K11" s="263"/>
      <c r="L11" s="263"/>
      <c r="M11" s="264"/>
    </row>
    <row r="12" spans="2:13" ht="6.75" customHeight="1" thickBot="1" x14ac:dyDescent="0.5">
      <c r="B12" s="21"/>
      <c r="C12" s="27"/>
      <c r="D12" s="27"/>
      <c r="E12" s="27"/>
      <c r="F12" s="27"/>
      <c r="G12" s="27"/>
      <c r="H12" s="27"/>
      <c r="I12" s="27"/>
      <c r="J12" s="27"/>
      <c r="K12" s="27"/>
      <c r="L12" s="27"/>
      <c r="M12" s="22"/>
    </row>
    <row r="13" spans="2:13" ht="18" customHeight="1" x14ac:dyDescent="0.45">
      <c r="B13" s="265" t="s">
        <v>8</v>
      </c>
      <c r="C13" s="266"/>
      <c r="D13" s="266"/>
      <c r="E13" s="266"/>
      <c r="F13" s="266"/>
      <c r="G13" s="266"/>
      <c r="H13" s="266"/>
      <c r="I13" s="266"/>
      <c r="J13" s="266"/>
      <c r="K13" s="266"/>
      <c r="L13" s="266"/>
      <c r="M13" s="267"/>
    </row>
    <row r="14" spans="2:13" ht="9.75" customHeight="1" thickBot="1" x14ac:dyDescent="0.5">
      <c r="B14" s="268"/>
      <c r="C14" s="269"/>
      <c r="D14" s="269"/>
      <c r="E14" s="269"/>
      <c r="F14" s="269"/>
      <c r="G14" s="269"/>
      <c r="H14" s="269"/>
      <c r="I14" s="269"/>
      <c r="J14" s="269"/>
      <c r="K14" s="269"/>
      <c r="L14" s="269"/>
      <c r="M14" s="270"/>
    </row>
    <row r="15" spans="2:13" ht="9" customHeight="1" thickBot="1" x14ac:dyDescent="0.5">
      <c r="B15" s="19"/>
      <c r="C15" s="26"/>
      <c r="D15" s="26"/>
      <c r="E15" s="26"/>
      <c r="F15" s="26"/>
      <c r="G15" s="26"/>
      <c r="H15" s="26"/>
      <c r="I15" s="26"/>
      <c r="J15" s="26"/>
      <c r="K15" s="26"/>
      <c r="L15" s="26"/>
      <c r="M15" s="20"/>
    </row>
    <row r="16" spans="2:13" ht="14.65" thickBot="1" x14ac:dyDescent="0.5">
      <c r="B16" s="271" t="s">
        <v>9</v>
      </c>
      <c r="C16" s="272"/>
      <c r="D16" s="272"/>
      <c r="E16" s="272"/>
      <c r="F16" s="272"/>
      <c r="G16" s="272"/>
      <c r="H16" s="272"/>
      <c r="I16" s="272"/>
      <c r="J16" s="272"/>
      <c r="K16" s="272"/>
      <c r="L16" s="272"/>
      <c r="M16" s="273"/>
    </row>
    <row r="17" spans="2:13" ht="9" customHeight="1" thickBot="1" x14ac:dyDescent="0.5">
      <c r="B17" s="19"/>
      <c r="C17" s="26"/>
      <c r="D17" s="26"/>
      <c r="E17" s="26"/>
      <c r="F17" s="26"/>
      <c r="G17" s="26"/>
      <c r="H17" s="26"/>
      <c r="I17" s="26"/>
      <c r="J17" s="26"/>
      <c r="K17" s="26"/>
      <c r="L17" s="26"/>
      <c r="M17" s="20"/>
    </row>
    <row r="18" spans="2:13" ht="12.95" customHeight="1" x14ac:dyDescent="0.45">
      <c r="B18" s="238" t="s">
        <v>10</v>
      </c>
      <c r="C18" s="239"/>
      <c r="D18" s="239"/>
      <c r="E18" s="239"/>
      <c r="F18" s="239"/>
      <c r="G18" s="239"/>
      <c r="H18" s="239"/>
      <c r="I18" s="239"/>
      <c r="J18" s="239"/>
      <c r="K18" s="239"/>
      <c r="L18" s="239"/>
      <c r="M18" s="240"/>
    </row>
    <row r="19" spans="2:13" ht="15.6" customHeight="1" thickBot="1" x14ac:dyDescent="0.5">
      <c r="B19" s="241"/>
      <c r="C19" s="242"/>
      <c r="D19" s="242"/>
      <c r="E19" s="242"/>
      <c r="F19" s="242"/>
      <c r="G19" s="242"/>
      <c r="H19" s="242"/>
      <c r="I19" s="242"/>
      <c r="J19" s="242"/>
      <c r="K19" s="242"/>
      <c r="L19" s="242"/>
      <c r="M19" s="243"/>
    </row>
    <row r="20" spans="2:13" ht="14.25" x14ac:dyDescent="0.45">
      <c r="B20" s="244" t="s">
        <v>11</v>
      </c>
      <c r="C20" s="245"/>
      <c r="D20" s="245"/>
      <c r="E20" s="245"/>
      <c r="F20" s="245"/>
      <c r="G20" s="245"/>
      <c r="H20" s="245"/>
      <c r="I20" s="245"/>
      <c r="J20" s="245"/>
      <c r="K20" s="245"/>
      <c r="L20" s="245"/>
      <c r="M20" s="246"/>
    </row>
    <row r="21" spans="2:13" ht="14.65" thickBot="1" x14ac:dyDescent="0.5">
      <c r="B21" s="247"/>
      <c r="C21" s="248"/>
      <c r="D21" s="248"/>
      <c r="E21" s="248"/>
      <c r="F21" s="248"/>
      <c r="G21" s="248"/>
      <c r="H21" s="248"/>
      <c r="I21" s="248"/>
      <c r="J21" s="248"/>
      <c r="K21" s="248"/>
      <c r="L21" s="248"/>
      <c r="M21" s="249"/>
    </row>
    <row r="22" spans="2:13" ht="14.25" x14ac:dyDescent="0.45">
      <c r="B22" s="19"/>
      <c r="C22" s="26"/>
      <c r="D22" s="26"/>
      <c r="E22" s="26"/>
      <c r="F22" s="26"/>
      <c r="G22" s="26"/>
      <c r="H22" s="26"/>
      <c r="I22" s="26"/>
      <c r="J22" s="26"/>
      <c r="K22" s="26"/>
      <c r="L22" s="26"/>
      <c r="M22" s="20"/>
    </row>
    <row r="23" spans="2:13" ht="14.25" hidden="1" x14ac:dyDescent="0.45">
      <c r="B23" s="19"/>
      <c r="C23" s="26"/>
      <c r="D23" s="26"/>
      <c r="E23" s="26"/>
      <c r="F23" s="26"/>
      <c r="G23" s="26"/>
      <c r="H23" s="26"/>
      <c r="I23" s="26"/>
      <c r="J23" s="26"/>
      <c r="K23" s="26"/>
      <c r="L23" s="26"/>
      <c r="M23" s="20"/>
    </row>
    <row r="24" spans="2:13" ht="14.25" hidden="1" x14ac:dyDescent="0.45">
      <c r="B24" s="19"/>
      <c r="C24" s="26"/>
      <c r="D24" s="26"/>
      <c r="E24" s="26"/>
      <c r="F24" s="26"/>
      <c r="G24" s="26"/>
      <c r="H24" s="26"/>
      <c r="I24" s="26"/>
      <c r="J24" s="26"/>
      <c r="K24" s="26"/>
      <c r="L24" s="26"/>
      <c r="M24" s="20"/>
    </row>
    <row r="25" spans="2:13" ht="15" customHeight="1" x14ac:dyDescent="0.45">
      <c r="B25" s="19"/>
      <c r="C25" s="26"/>
      <c r="D25" s="26"/>
      <c r="E25" s="26"/>
      <c r="F25" s="26"/>
      <c r="G25" s="26"/>
      <c r="H25" s="26"/>
      <c r="I25" s="26"/>
      <c r="J25" s="26"/>
      <c r="K25" s="26"/>
      <c r="L25" s="26"/>
      <c r="M25" s="20"/>
    </row>
    <row r="26" spans="2:13" ht="15" customHeight="1" thickBot="1" x14ac:dyDescent="0.5">
      <c r="B26" s="23"/>
      <c r="C26" s="24"/>
      <c r="D26" s="24"/>
      <c r="E26" s="24"/>
      <c r="F26" s="24"/>
      <c r="G26" s="24"/>
      <c r="H26" s="24"/>
      <c r="I26" s="24"/>
      <c r="J26" s="24"/>
      <c r="K26" s="24"/>
      <c r="L26" s="24"/>
      <c r="M26" s="25"/>
    </row>
    <row r="27" spans="2:13" ht="15" customHeight="1" x14ac:dyDescent="0.45"/>
    <row r="28" spans="2:13" ht="15" customHeight="1" x14ac:dyDescent="0.45"/>
    <row r="29" spans="2:13" ht="15" customHeight="1" x14ac:dyDescent="0.45"/>
    <row r="30" spans="2:13" ht="15" customHeight="1" x14ac:dyDescent="0.45"/>
    <row r="31" spans="2:13" ht="15" customHeight="1" x14ac:dyDescent="0.45"/>
    <row r="32" spans="2:13" ht="15" customHeight="1" x14ac:dyDescent="0.45"/>
    <row r="33" ht="15" customHeight="1" x14ac:dyDescent="0.45"/>
    <row r="34" ht="15" customHeight="1" x14ac:dyDescent="0.45"/>
    <row r="35" ht="15" customHeight="1" x14ac:dyDescent="0.45"/>
    <row r="36" ht="15" customHeight="1" x14ac:dyDescent="0.45"/>
  </sheetData>
  <mergeCells count="8">
    <mergeCell ref="B18:M19"/>
    <mergeCell ref="B20:M21"/>
    <mergeCell ref="B4:M4"/>
    <mergeCell ref="B6:M7"/>
    <mergeCell ref="B8:M10"/>
    <mergeCell ref="B11:M11"/>
    <mergeCell ref="B13:M14"/>
    <mergeCell ref="B16:M16"/>
  </mergeCells>
  <pageMargins left="0.7" right="0.7" top="0.75" bottom="0.75" header="0.3" footer="0.3"/>
  <drawing r:id="rId1"/>
  <picture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B1D20-5163-4C45-AA55-E36581F41AE8}">
  <sheetPr>
    <tabColor theme="3" tint="0.749992370372631"/>
  </sheetPr>
  <dimension ref="B3:K101"/>
  <sheetViews>
    <sheetView showGridLines="0" tabSelected="1" topLeftCell="A58" zoomScaleNormal="100" workbookViewId="0">
      <selection activeCell="C1" sqref="C1:E1048576"/>
    </sheetView>
  </sheetViews>
  <sheetFormatPr defaultColWidth="13.86328125" defaultRowHeight="10.5" x14ac:dyDescent="0.35"/>
  <cols>
    <col min="1" max="1" width="4.3984375" style="29" customWidth="1"/>
    <col min="2" max="2" width="2" style="29" customWidth="1"/>
    <col min="3" max="3" width="71.59765625" style="29" customWidth="1"/>
    <col min="4" max="4" width="18.73046875" style="29" customWidth="1"/>
    <col min="5" max="5" width="16.1328125" style="29" customWidth="1"/>
    <col min="6" max="6" width="3.3984375" style="274" customWidth="1"/>
    <col min="7" max="7" width="16.73046875" style="29" customWidth="1"/>
    <col min="8" max="8" width="4.86328125" style="274" customWidth="1"/>
    <col min="9" max="9" width="18.1328125" style="29" customWidth="1"/>
    <col min="10" max="10" width="15.59765625" style="29" customWidth="1"/>
    <col min="11" max="11" width="16.73046875" style="29" customWidth="1"/>
    <col min="12" max="259" width="13.86328125" style="29"/>
    <col min="260" max="260" width="2" style="29" customWidth="1"/>
    <col min="261" max="261" width="55.3984375" style="29" customWidth="1"/>
    <col min="262" max="262" width="13" style="29" customWidth="1"/>
    <col min="263" max="263" width="12.3984375" style="29" customWidth="1"/>
    <col min="264" max="264" width="15.73046875" style="29" customWidth="1"/>
    <col min="265" max="265" width="16.1328125" style="29" customWidth="1"/>
    <col min="266" max="515" width="13.86328125" style="29"/>
    <col min="516" max="516" width="2" style="29" customWidth="1"/>
    <col min="517" max="517" width="55.3984375" style="29" customWidth="1"/>
    <col min="518" max="518" width="13" style="29" customWidth="1"/>
    <col min="519" max="519" width="12.3984375" style="29" customWidth="1"/>
    <col min="520" max="520" width="15.73046875" style="29" customWidth="1"/>
    <col min="521" max="521" width="16.1328125" style="29" customWidth="1"/>
    <col min="522" max="771" width="13.86328125" style="29"/>
    <col min="772" max="772" width="2" style="29" customWidth="1"/>
    <col min="773" max="773" width="55.3984375" style="29" customWidth="1"/>
    <col min="774" max="774" width="13" style="29" customWidth="1"/>
    <col min="775" max="775" width="12.3984375" style="29" customWidth="1"/>
    <col min="776" max="776" width="15.73046875" style="29" customWidth="1"/>
    <col min="777" max="777" width="16.1328125" style="29" customWidth="1"/>
    <col min="778" max="1027" width="13.86328125" style="29"/>
    <col min="1028" max="1028" width="2" style="29" customWidth="1"/>
    <col min="1029" max="1029" width="55.3984375" style="29" customWidth="1"/>
    <col min="1030" max="1030" width="13" style="29" customWidth="1"/>
    <col min="1031" max="1031" width="12.3984375" style="29" customWidth="1"/>
    <col min="1032" max="1032" width="15.73046875" style="29" customWidth="1"/>
    <col min="1033" max="1033" width="16.1328125" style="29" customWidth="1"/>
    <col min="1034" max="1283" width="13.86328125" style="29"/>
    <col min="1284" max="1284" width="2" style="29" customWidth="1"/>
    <col min="1285" max="1285" width="55.3984375" style="29" customWidth="1"/>
    <col min="1286" max="1286" width="13" style="29" customWidth="1"/>
    <col min="1287" max="1287" width="12.3984375" style="29" customWidth="1"/>
    <col min="1288" max="1288" width="15.73046875" style="29" customWidth="1"/>
    <col min="1289" max="1289" width="16.1328125" style="29" customWidth="1"/>
    <col min="1290" max="1539" width="13.86328125" style="29"/>
    <col min="1540" max="1540" width="2" style="29" customWidth="1"/>
    <col min="1541" max="1541" width="55.3984375" style="29" customWidth="1"/>
    <col min="1542" max="1542" width="13" style="29" customWidth="1"/>
    <col min="1543" max="1543" width="12.3984375" style="29" customWidth="1"/>
    <col min="1544" max="1544" width="15.73046875" style="29" customWidth="1"/>
    <col min="1545" max="1545" width="16.1328125" style="29" customWidth="1"/>
    <col min="1546" max="1795" width="13.86328125" style="29"/>
    <col min="1796" max="1796" width="2" style="29" customWidth="1"/>
    <col min="1797" max="1797" width="55.3984375" style="29" customWidth="1"/>
    <col min="1798" max="1798" width="13" style="29" customWidth="1"/>
    <col min="1799" max="1799" width="12.3984375" style="29" customWidth="1"/>
    <col min="1800" max="1800" width="15.73046875" style="29" customWidth="1"/>
    <col min="1801" max="1801" width="16.1328125" style="29" customWidth="1"/>
    <col min="1802" max="2051" width="13.86328125" style="29"/>
    <col min="2052" max="2052" width="2" style="29" customWidth="1"/>
    <col min="2053" max="2053" width="55.3984375" style="29" customWidth="1"/>
    <col min="2054" max="2054" width="13" style="29" customWidth="1"/>
    <col min="2055" max="2055" width="12.3984375" style="29" customWidth="1"/>
    <col min="2056" max="2056" width="15.73046875" style="29" customWidth="1"/>
    <col min="2057" max="2057" width="16.1328125" style="29" customWidth="1"/>
    <col min="2058" max="2307" width="13.86328125" style="29"/>
    <col min="2308" max="2308" width="2" style="29" customWidth="1"/>
    <col min="2309" max="2309" width="55.3984375" style="29" customWidth="1"/>
    <col min="2310" max="2310" width="13" style="29" customWidth="1"/>
    <col min="2311" max="2311" width="12.3984375" style="29" customWidth="1"/>
    <col min="2312" max="2312" width="15.73046875" style="29" customWidth="1"/>
    <col min="2313" max="2313" width="16.1328125" style="29" customWidth="1"/>
    <col min="2314" max="2563" width="13.86328125" style="29"/>
    <col min="2564" max="2564" width="2" style="29" customWidth="1"/>
    <col min="2565" max="2565" width="55.3984375" style="29" customWidth="1"/>
    <col min="2566" max="2566" width="13" style="29" customWidth="1"/>
    <col min="2567" max="2567" width="12.3984375" style="29" customWidth="1"/>
    <col min="2568" max="2568" width="15.73046875" style="29" customWidth="1"/>
    <col min="2569" max="2569" width="16.1328125" style="29" customWidth="1"/>
    <col min="2570" max="2819" width="13.86328125" style="29"/>
    <col min="2820" max="2820" width="2" style="29" customWidth="1"/>
    <col min="2821" max="2821" width="55.3984375" style="29" customWidth="1"/>
    <col min="2822" max="2822" width="13" style="29" customWidth="1"/>
    <col min="2823" max="2823" width="12.3984375" style="29" customWidth="1"/>
    <col min="2824" max="2824" width="15.73046875" style="29" customWidth="1"/>
    <col min="2825" max="2825" width="16.1328125" style="29" customWidth="1"/>
    <col min="2826" max="3075" width="13.86328125" style="29"/>
    <col min="3076" max="3076" width="2" style="29" customWidth="1"/>
    <col min="3077" max="3077" width="55.3984375" style="29" customWidth="1"/>
    <col min="3078" max="3078" width="13" style="29" customWidth="1"/>
    <col min="3079" max="3079" width="12.3984375" style="29" customWidth="1"/>
    <col min="3080" max="3080" width="15.73046875" style="29" customWidth="1"/>
    <col min="3081" max="3081" width="16.1328125" style="29" customWidth="1"/>
    <col min="3082" max="3331" width="13.86328125" style="29"/>
    <col min="3332" max="3332" width="2" style="29" customWidth="1"/>
    <col min="3333" max="3333" width="55.3984375" style="29" customWidth="1"/>
    <col min="3334" max="3334" width="13" style="29" customWidth="1"/>
    <col min="3335" max="3335" width="12.3984375" style="29" customWidth="1"/>
    <col min="3336" max="3336" width="15.73046875" style="29" customWidth="1"/>
    <col min="3337" max="3337" width="16.1328125" style="29" customWidth="1"/>
    <col min="3338" max="3587" width="13.86328125" style="29"/>
    <col min="3588" max="3588" width="2" style="29" customWidth="1"/>
    <col min="3589" max="3589" width="55.3984375" style="29" customWidth="1"/>
    <col min="3590" max="3590" width="13" style="29" customWidth="1"/>
    <col min="3591" max="3591" width="12.3984375" style="29" customWidth="1"/>
    <col min="3592" max="3592" width="15.73046875" style="29" customWidth="1"/>
    <col min="3593" max="3593" width="16.1328125" style="29" customWidth="1"/>
    <col min="3594" max="3843" width="13.86328125" style="29"/>
    <col min="3844" max="3844" width="2" style="29" customWidth="1"/>
    <col min="3845" max="3845" width="55.3984375" style="29" customWidth="1"/>
    <col min="3846" max="3846" width="13" style="29" customWidth="1"/>
    <col min="3847" max="3847" width="12.3984375" style="29" customWidth="1"/>
    <col min="3848" max="3848" width="15.73046875" style="29" customWidth="1"/>
    <col min="3849" max="3849" width="16.1328125" style="29" customWidth="1"/>
    <col min="3850" max="4099" width="13.86328125" style="29"/>
    <col min="4100" max="4100" width="2" style="29" customWidth="1"/>
    <col min="4101" max="4101" width="55.3984375" style="29" customWidth="1"/>
    <col min="4102" max="4102" width="13" style="29" customWidth="1"/>
    <col min="4103" max="4103" width="12.3984375" style="29" customWidth="1"/>
    <col min="4104" max="4104" width="15.73046875" style="29" customWidth="1"/>
    <col min="4105" max="4105" width="16.1328125" style="29" customWidth="1"/>
    <col min="4106" max="4355" width="13.86328125" style="29"/>
    <col min="4356" max="4356" width="2" style="29" customWidth="1"/>
    <col min="4357" max="4357" width="55.3984375" style="29" customWidth="1"/>
    <col min="4358" max="4358" width="13" style="29" customWidth="1"/>
    <col min="4359" max="4359" width="12.3984375" style="29" customWidth="1"/>
    <col min="4360" max="4360" width="15.73046875" style="29" customWidth="1"/>
    <col min="4361" max="4361" width="16.1328125" style="29" customWidth="1"/>
    <col min="4362" max="4611" width="13.86328125" style="29"/>
    <col min="4612" max="4612" width="2" style="29" customWidth="1"/>
    <col min="4613" max="4613" width="55.3984375" style="29" customWidth="1"/>
    <col min="4614" max="4614" width="13" style="29" customWidth="1"/>
    <col min="4615" max="4615" width="12.3984375" style="29" customWidth="1"/>
    <col min="4616" max="4616" width="15.73046875" style="29" customWidth="1"/>
    <col min="4617" max="4617" width="16.1328125" style="29" customWidth="1"/>
    <col min="4618" max="4867" width="13.86328125" style="29"/>
    <col min="4868" max="4868" width="2" style="29" customWidth="1"/>
    <col min="4869" max="4869" width="55.3984375" style="29" customWidth="1"/>
    <col min="4870" max="4870" width="13" style="29" customWidth="1"/>
    <col min="4871" max="4871" width="12.3984375" style="29" customWidth="1"/>
    <col min="4872" max="4872" width="15.73046875" style="29" customWidth="1"/>
    <col min="4873" max="4873" width="16.1328125" style="29" customWidth="1"/>
    <col min="4874" max="5123" width="13.86328125" style="29"/>
    <col min="5124" max="5124" width="2" style="29" customWidth="1"/>
    <col min="5125" max="5125" width="55.3984375" style="29" customWidth="1"/>
    <col min="5126" max="5126" width="13" style="29" customWidth="1"/>
    <col min="5127" max="5127" width="12.3984375" style="29" customWidth="1"/>
    <col min="5128" max="5128" width="15.73046875" style="29" customWidth="1"/>
    <col min="5129" max="5129" width="16.1328125" style="29" customWidth="1"/>
    <col min="5130" max="5379" width="13.86328125" style="29"/>
    <col min="5380" max="5380" width="2" style="29" customWidth="1"/>
    <col min="5381" max="5381" width="55.3984375" style="29" customWidth="1"/>
    <col min="5382" max="5382" width="13" style="29" customWidth="1"/>
    <col min="5383" max="5383" width="12.3984375" style="29" customWidth="1"/>
    <col min="5384" max="5384" width="15.73046875" style="29" customWidth="1"/>
    <col min="5385" max="5385" width="16.1328125" style="29" customWidth="1"/>
    <col min="5386" max="5635" width="13.86328125" style="29"/>
    <col min="5636" max="5636" width="2" style="29" customWidth="1"/>
    <col min="5637" max="5637" width="55.3984375" style="29" customWidth="1"/>
    <col min="5638" max="5638" width="13" style="29" customWidth="1"/>
    <col min="5639" max="5639" width="12.3984375" style="29" customWidth="1"/>
    <col min="5640" max="5640" width="15.73046875" style="29" customWidth="1"/>
    <col min="5641" max="5641" width="16.1328125" style="29" customWidth="1"/>
    <col min="5642" max="5891" width="13.86328125" style="29"/>
    <col min="5892" max="5892" width="2" style="29" customWidth="1"/>
    <col min="5893" max="5893" width="55.3984375" style="29" customWidth="1"/>
    <col min="5894" max="5894" width="13" style="29" customWidth="1"/>
    <col min="5895" max="5895" width="12.3984375" style="29" customWidth="1"/>
    <col min="5896" max="5896" width="15.73046875" style="29" customWidth="1"/>
    <col min="5897" max="5897" width="16.1328125" style="29" customWidth="1"/>
    <col min="5898" max="6147" width="13.86328125" style="29"/>
    <col min="6148" max="6148" width="2" style="29" customWidth="1"/>
    <col min="6149" max="6149" width="55.3984375" style="29" customWidth="1"/>
    <col min="6150" max="6150" width="13" style="29" customWidth="1"/>
    <col min="6151" max="6151" width="12.3984375" style="29" customWidth="1"/>
    <col min="6152" max="6152" width="15.73046875" style="29" customWidth="1"/>
    <col min="6153" max="6153" width="16.1328125" style="29" customWidth="1"/>
    <col min="6154" max="6403" width="13.86328125" style="29"/>
    <col min="6404" max="6404" width="2" style="29" customWidth="1"/>
    <col min="6405" max="6405" width="55.3984375" style="29" customWidth="1"/>
    <col min="6406" max="6406" width="13" style="29" customWidth="1"/>
    <col min="6407" max="6407" width="12.3984375" style="29" customWidth="1"/>
    <col min="6408" max="6408" width="15.73046875" style="29" customWidth="1"/>
    <col min="6409" max="6409" width="16.1328125" style="29" customWidth="1"/>
    <col min="6410" max="6659" width="13.86328125" style="29"/>
    <col min="6660" max="6660" width="2" style="29" customWidth="1"/>
    <col min="6661" max="6661" width="55.3984375" style="29" customWidth="1"/>
    <col min="6662" max="6662" width="13" style="29" customWidth="1"/>
    <col min="6663" max="6663" width="12.3984375" style="29" customWidth="1"/>
    <col min="6664" max="6664" width="15.73046875" style="29" customWidth="1"/>
    <col min="6665" max="6665" width="16.1328125" style="29" customWidth="1"/>
    <col min="6666" max="6915" width="13.86328125" style="29"/>
    <col min="6916" max="6916" width="2" style="29" customWidth="1"/>
    <col min="6917" max="6917" width="55.3984375" style="29" customWidth="1"/>
    <col min="6918" max="6918" width="13" style="29" customWidth="1"/>
    <col min="6919" max="6919" width="12.3984375" style="29" customWidth="1"/>
    <col min="6920" max="6920" width="15.73046875" style="29" customWidth="1"/>
    <col min="6921" max="6921" width="16.1328125" style="29" customWidth="1"/>
    <col min="6922" max="7171" width="13.86328125" style="29"/>
    <col min="7172" max="7172" width="2" style="29" customWidth="1"/>
    <col min="7173" max="7173" width="55.3984375" style="29" customWidth="1"/>
    <col min="7174" max="7174" width="13" style="29" customWidth="1"/>
    <col min="7175" max="7175" width="12.3984375" style="29" customWidth="1"/>
    <col min="7176" max="7176" width="15.73046875" style="29" customWidth="1"/>
    <col min="7177" max="7177" width="16.1328125" style="29" customWidth="1"/>
    <col min="7178" max="7427" width="13.86328125" style="29"/>
    <col min="7428" max="7428" width="2" style="29" customWidth="1"/>
    <col min="7429" max="7429" width="55.3984375" style="29" customWidth="1"/>
    <col min="7430" max="7430" width="13" style="29" customWidth="1"/>
    <col min="7431" max="7431" width="12.3984375" style="29" customWidth="1"/>
    <col min="7432" max="7432" width="15.73046875" style="29" customWidth="1"/>
    <col min="7433" max="7433" width="16.1328125" style="29" customWidth="1"/>
    <col min="7434" max="7683" width="13.86328125" style="29"/>
    <col min="7684" max="7684" width="2" style="29" customWidth="1"/>
    <col min="7685" max="7685" width="55.3984375" style="29" customWidth="1"/>
    <col min="7686" max="7686" width="13" style="29" customWidth="1"/>
    <col min="7687" max="7687" width="12.3984375" style="29" customWidth="1"/>
    <col min="7688" max="7688" width="15.73046875" style="29" customWidth="1"/>
    <col min="7689" max="7689" width="16.1328125" style="29" customWidth="1"/>
    <col min="7690" max="7939" width="13.86328125" style="29"/>
    <col min="7940" max="7940" width="2" style="29" customWidth="1"/>
    <col min="7941" max="7941" width="55.3984375" style="29" customWidth="1"/>
    <col min="7942" max="7942" width="13" style="29" customWidth="1"/>
    <col min="7943" max="7943" width="12.3984375" style="29" customWidth="1"/>
    <col min="7944" max="7944" width="15.73046875" style="29" customWidth="1"/>
    <col min="7945" max="7945" width="16.1328125" style="29" customWidth="1"/>
    <col min="7946" max="8195" width="13.86328125" style="29"/>
    <col min="8196" max="8196" width="2" style="29" customWidth="1"/>
    <col min="8197" max="8197" width="55.3984375" style="29" customWidth="1"/>
    <col min="8198" max="8198" width="13" style="29" customWidth="1"/>
    <col min="8199" max="8199" width="12.3984375" style="29" customWidth="1"/>
    <col min="8200" max="8200" width="15.73046875" style="29" customWidth="1"/>
    <col min="8201" max="8201" width="16.1328125" style="29" customWidth="1"/>
    <col min="8202" max="8451" width="13.86328125" style="29"/>
    <col min="8452" max="8452" width="2" style="29" customWidth="1"/>
    <col min="8453" max="8453" width="55.3984375" style="29" customWidth="1"/>
    <col min="8454" max="8454" width="13" style="29" customWidth="1"/>
    <col min="8455" max="8455" width="12.3984375" style="29" customWidth="1"/>
    <col min="8456" max="8456" width="15.73046875" style="29" customWidth="1"/>
    <col min="8457" max="8457" width="16.1328125" style="29" customWidth="1"/>
    <col min="8458" max="8707" width="13.86328125" style="29"/>
    <col min="8708" max="8708" width="2" style="29" customWidth="1"/>
    <col min="8709" max="8709" width="55.3984375" style="29" customWidth="1"/>
    <col min="8710" max="8710" width="13" style="29" customWidth="1"/>
    <col min="8711" max="8711" width="12.3984375" style="29" customWidth="1"/>
    <col min="8712" max="8712" width="15.73046875" style="29" customWidth="1"/>
    <col min="8713" max="8713" width="16.1328125" style="29" customWidth="1"/>
    <col min="8714" max="8963" width="13.86328125" style="29"/>
    <col min="8964" max="8964" width="2" style="29" customWidth="1"/>
    <col min="8965" max="8965" width="55.3984375" style="29" customWidth="1"/>
    <col min="8966" max="8966" width="13" style="29" customWidth="1"/>
    <col min="8967" max="8967" width="12.3984375" style="29" customWidth="1"/>
    <col min="8968" max="8968" width="15.73046875" style="29" customWidth="1"/>
    <col min="8969" max="8969" width="16.1328125" style="29" customWidth="1"/>
    <col min="8970" max="9219" width="13.86328125" style="29"/>
    <col min="9220" max="9220" width="2" style="29" customWidth="1"/>
    <col min="9221" max="9221" width="55.3984375" style="29" customWidth="1"/>
    <col min="9222" max="9222" width="13" style="29" customWidth="1"/>
    <col min="9223" max="9223" width="12.3984375" style="29" customWidth="1"/>
    <col min="9224" max="9224" width="15.73046875" style="29" customWidth="1"/>
    <col min="9225" max="9225" width="16.1328125" style="29" customWidth="1"/>
    <col min="9226" max="9475" width="13.86328125" style="29"/>
    <col min="9476" max="9476" width="2" style="29" customWidth="1"/>
    <col min="9477" max="9477" width="55.3984375" style="29" customWidth="1"/>
    <col min="9478" max="9478" width="13" style="29" customWidth="1"/>
    <col min="9479" max="9479" width="12.3984375" style="29" customWidth="1"/>
    <col min="9480" max="9480" width="15.73046875" style="29" customWidth="1"/>
    <col min="9481" max="9481" width="16.1328125" style="29" customWidth="1"/>
    <col min="9482" max="9731" width="13.86328125" style="29"/>
    <col min="9732" max="9732" width="2" style="29" customWidth="1"/>
    <col min="9733" max="9733" width="55.3984375" style="29" customWidth="1"/>
    <col min="9734" max="9734" width="13" style="29" customWidth="1"/>
    <col min="9735" max="9735" width="12.3984375" style="29" customWidth="1"/>
    <col min="9736" max="9736" width="15.73046875" style="29" customWidth="1"/>
    <col min="9737" max="9737" width="16.1328125" style="29" customWidth="1"/>
    <col min="9738" max="9987" width="13.86328125" style="29"/>
    <col min="9988" max="9988" width="2" style="29" customWidth="1"/>
    <col min="9989" max="9989" width="55.3984375" style="29" customWidth="1"/>
    <col min="9990" max="9990" width="13" style="29" customWidth="1"/>
    <col min="9991" max="9991" width="12.3984375" style="29" customWidth="1"/>
    <col min="9992" max="9992" width="15.73046875" style="29" customWidth="1"/>
    <col min="9993" max="9993" width="16.1328125" style="29" customWidth="1"/>
    <col min="9994" max="10243" width="13.86328125" style="29"/>
    <col min="10244" max="10244" width="2" style="29" customWidth="1"/>
    <col min="10245" max="10245" width="55.3984375" style="29" customWidth="1"/>
    <col min="10246" max="10246" width="13" style="29" customWidth="1"/>
    <col min="10247" max="10247" width="12.3984375" style="29" customWidth="1"/>
    <col min="10248" max="10248" width="15.73046875" style="29" customWidth="1"/>
    <col min="10249" max="10249" width="16.1328125" style="29" customWidth="1"/>
    <col min="10250" max="10499" width="13.86328125" style="29"/>
    <col min="10500" max="10500" width="2" style="29" customWidth="1"/>
    <col min="10501" max="10501" width="55.3984375" style="29" customWidth="1"/>
    <col min="10502" max="10502" width="13" style="29" customWidth="1"/>
    <col min="10503" max="10503" width="12.3984375" style="29" customWidth="1"/>
    <col min="10504" max="10504" width="15.73046875" style="29" customWidth="1"/>
    <col min="10505" max="10505" width="16.1328125" style="29" customWidth="1"/>
    <col min="10506" max="10755" width="13.86328125" style="29"/>
    <col min="10756" max="10756" width="2" style="29" customWidth="1"/>
    <col min="10757" max="10757" width="55.3984375" style="29" customWidth="1"/>
    <col min="10758" max="10758" width="13" style="29" customWidth="1"/>
    <col min="10759" max="10759" width="12.3984375" style="29" customWidth="1"/>
    <col min="10760" max="10760" width="15.73046875" style="29" customWidth="1"/>
    <col min="10761" max="10761" width="16.1328125" style="29" customWidth="1"/>
    <col min="10762" max="11011" width="13.86328125" style="29"/>
    <col min="11012" max="11012" width="2" style="29" customWidth="1"/>
    <col min="11013" max="11013" width="55.3984375" style="29" customWidth="1"/>
    <col min="11014" max="11014" width="13" style="29" customWidth="1"/>
    <col min="11015" max="11015" width="12.3984375" style="29" customWidth="1"/>
    <col min="11016" max="11016" width="15.73046875" style="29" customWidth="1"/>
    <col min="11017" max="11017" width="16.1328125" style="29" customWidth="1"/>
    <col min="11018" max="11267" width="13.86328125" style="29"/>
    <col min="11268" max="11268" width="2" style="29" customWidth="1"/>
    <col min="11269" max="11269" width="55.3984375" style="29" customWidth="1"/>
    <col min="11270" max="11270" width="13" style="29" customWidth="1"/>
    <col min="11271" max="11271" width="12.3984375" style="29" customWidth="1"/>
    <col min="11272" max="11272" width="15.73046875" style="29" customWidth="1"/>
    <col min="11273" max="11273" width="16.1328125" style="29" customWidth="1"/>
    <col min="11274" max="11523" width="13.86328125" style="29"/>
    <col min="11524" max="11524" width="2" style="29" customWidth="1"/>
    <col min="11525" max="11525" width="55.3984375" style="29" customWidth="1"/>
    <col min="11526" max="11526" width="13" style="29" customWidth="1"/>
    <col min="11527" max="11527" width="12.3984375" style="29" customWidth="1"/>
    <col min="11528" max="11528" width="15.73046875" style="29" customWidth="1"/>
    <col min="11529" max="11529" width="16.1328125" style="29" customWidth="1"/>
    <col min="11530" max="11779" width="13.86328125" style="29"/>
    <col min="11780" max="11780" width="2" style="29" customWidth="1"/>
    <col min="11781" max="11781" width="55.3984375" style="29" customWidth="1"/>
    <col min="11782" max="11782" width="13" style="29" customWidth="1"/>
    <col min="11783" max="11783" width="12.3984375" style="29" customWidth="1"/>
    <col min="11784" max="11784" width="15.73046875" style="29" customWidth="1"/>
    <col min="11785" max="11785" width="16.1328125" style="29" customWidth="1"/>
    <col min="11786" max="12035" width="13.86328125" style="29"/>
    <col min="12036" max="12036" width="2" style="29" customWidth="1"/>
    <col min="12037" max="12037" width="55.3984375" style="29" customWidth="1"/>
    <col min="12038" max="12038" width="13" style="29" customWidth="1"/>
    <col min="12039" max="12039" width="12.3984375" style="29" customWidth="1"/>
    <col min="12040" max="12040" width="15.73046875" style="29" customWidth="1"/>
    <col min="12041" max="12041" width="16.1328125" style="29" customWidth="1"/>
    <col min="12042" max="12291" width="13.86328125" style="29"/>
    <col min="12292" max="12292" width="2" style="29" customWidth="1"/>
    <col min="12293" max="12293" width="55.3984375" style="29" customWidth="1"/>
    <col min="12294" max="12294" width="13" style="29" customWidth="1"/>
    <col min="12295" max="12295" width="12.3984375" style="29" customWidth="1"/>
    <col min="12296" max="12296" width="15.73046875" style="29" customWidth="1"/>
    <col min="12297" max="12297" width="16.1328125" style="29" customWidth="1"/>
    <col min="12298" max="12547" width="13.86328125" style="29"/>
    <col min="12548" max="12548" width="2" style="29" customWidth="1"/>
    <col min="12549" max="12549" width="55.3984375" style="29" customWidth="1"/>
    <col min="12550" max="12550" width="13" style="29" customWidth="1"/>
    <col min="12551" max="12551" width="12.3984375" style="29" customWidth="1"/>
    <col min="12552" max="12552" width="15.73046875" style="29" customWidth="1"/>
    <col min="12553" max="12553" width="16.1328125" style="29" customWidth="1"/>
    <col min="12554" max="12803" width="13.86328125" style="29"/>
    <col min="12804" max="12804" width="2" style="29" customWidth="1"/>
    <col min="12805" max="12805" width="55.3984375" style="29" customWidth="1"/>
    <col min="12806" max="12806" width="13" style="29" customWidth="1"/>
    <col min="12807" max="12807" width="12.3984375" style="29" customWidth="1"/>
    <col min="12808" max="12808" width="15.73046875" style="29" customWidth="1"/>
    <col min="12809" max="12809" width="16.1328125" style="29" customWidth="1"/>
    <col min="12810" max="13059" width="13.86328125" style="29"/>
    <col min="13060" max="13060" width="2" style="29" customWidth="1"/>
    <col min="13061" max="13061" width="55.3984375" style="29" customWidth="1"/>
    <col min="13062" max="13062" width="13" style="29" customWidth="1"/>
    <col min="13063" max="13063" width="12.3984375" style="29" customWidth="1"/>
    <col min="13064" max="13064" width="15.73046875" style="29" customWidth="1"/>
    <col min="13065" max="13065" width="16.1328125" style="29" customWidth="1"/>
    <col min="13066" max="13315" width="13.86328125" style="29"/>
    <col min="13316" max="13316" width="2" style="29" customWidth="1"/>
    <col min="13317" max="13317" width="55.3984375" style="29" customWidth="1"/>
    <col min="13318" max="13318" width="13" style="29" customWidth="1"/>
    <col min="13319" max="13319" width="12.3984375" style="29" customWidth="1"/>
    <col min="13320" max="13320" width="15.73046875" style="29" customWidth="1"/>
    <col min="13321" max="13321" width="16.1328125" style="29" customWidth="1"/>
    <col min="13322" max="13571" width="13.86328125" style="29"/>
    <col min="13572" max="13572" width="2" style="29" customWidth="1"/>
    <col min="13573" max="13573" width="55.3984375" style="29" customWidth="1"/>
    <col min="13574" max="13574" width="13" style="29" customWidth="1"/>
    <col min="13575" max="13575" width="12.3984375" style="29" customWidth="1"/>
    <col min="13576" max="13576" width="15.73046875" style="29" customWidth="1"/>
    <col min="13577" max="13577" width="16.1328125" style="29" customWidth="1"/>
    <col min="13578" max="13827" width="13.86328125" style="29"/>
    <col min="13828" max="13828" width="2" style="29" customWidth="1"/>
    <col min="13829" max="13829" width="55.3984375" style="29" customWidth="1"/>
    <col min="13830" max="13830" width="13" style="29" customWidth="1"/>
    <col min="13831" max="13831" width="12.3984375" style="29" customWidth="1"/>
    <col min="13832" max="13832" width="15.73046875" style="29" customWidth="1"/>
    <col min="13833" max="13833" width="16.1328125" style="29" customWidth="1"/>
    <col min="13834" max="14083" width="13.86328125" style="29"/>
    <col min="14084" max="14084" width="2" style="29" customWidth="1"/>
    <col min="14085" max="14085" width="55.3984375" style="29" customWidth="1"/>
    <col min="14086" max="14086" width="13" style="29" customWidth="1"/>
    <col min="14087" max="14087" width="12.3984375" style="29" customWidth="1"/>
    <col min="14088" max="14088" width="15.73046875" style="29" customWidth="1"/>
    <col min="14089" max="14089" width="16.1328125" style="29" customWidth="1"/>
    <col min="14090" max="14339" width="13.86328125" style="29"/>
    <col min="14340" max="14340" width="2" style="29" customWidth="1"/>
    <col min="14341" max="14341" width="55.3984375" style="29" customWidth="1"/>
    <col min="14342" max="14342" width="13" style="29" customWidth="1"/>
    <col min="14343" max="14343" width="12.3984375" style="29" customWidth="1"/>
    <col min="14344" max="14344" width="15.73046875" style="29" customWidth="1"/>
    <col min="14345" max="14345" width="16.1328125" style="29" customWidth="1"/>
    <col min="14346" max="14595" width="13.86328125" style="29"/>
    <col min="14596" max="14596" width="2" style="29" customWidth="1"/>
    <col min="14597" max="14597" width="55.3984375" style="29" customWidth="1"/>
    <col min="14598" max="14598" width="13" style="29" customWidth="1"/>
    <col min="14599" max="14599" width="12.3984375" style="29" customWidth="1"/>
    <col min="14600" max="14600" width="15.73046875" style="29" customWidth="1"/>
    <col min="14601" max="14601" width="16.1328125" style="29" customWidth="1"/>
    <col min="14602" max="14851" width="13.86328125" style="29"/>
    <col min="14852" max="14852" width="2" style="29" customWidth="1"/>
    <col min="14853" max="14853" width="55.3984375" style="29" customWidth="1"/>
    <col min="14854" max="14854" width="13" style="29" customWidth="1"/>
    <col min="14855" max="14855" width="12.3984375" style="29" customWidth="1"/>
    <col min="14856" max="14856" width="15.73046875" style="29" customWidth="1"/>
    <col min="14857" max="14857" width="16.1328125" style="29" customWidth="1"/>
    <col min="14858" max="15107" width="13.86328125" style="29"/>
    <col min="15108" max="15108" width="2" style="29" customWidth="1"/>
    <col min="15109" max="15109" width="55.3984375" style="29" customWidth="1"/>
    <col min="15110" max="15110" width="13" style="29" customWidth="1"/>
    <col min="15111" max="15111" width="12.3984375" style="29" customWidth="1"/>
    <col min="15112" max="15112" width="15.73046875" style="29" customWidth="1"/>
    <col min="15113" max="15113" width="16.1328125" style="29" customWidth="1"/>
    <col min="15114" max="15363" width="13.86328125" style="29"/>
    <col min="15364" max="15364" width="2" style="29" customWidth="1"/>
    <col min="15365" max="15365" width="55.3984375" style="29" customWidth="1"/>
    <col min="15366" max="15366" width="13" style="29" customWidth="1"/>
    <col min="15367" max="15367" width="12.3984375" style="29" customWidth="1"/>
    <col min="15368" max="15368" width="15.73046875" style="29" customWidth="1"/>
    <col min="15369" max="15369" width="16.1328125" style="29" customWidth="1"/>
    <col min="15370" max="15619" width="13.86328125" style="29"/>
    <col min="15620" max="15620" width="2" style="29" customWidth="1"/>
    <col min="15621" max="15621" width="55.3984375" style="29" customWidth="1"/>
    <col min="15622" max="15622" width="13" style="29" customWidth="1"/>
    <col min="15623" max="15623" width="12.3984375" style="29" customWidth="1"/>
    <col min="15624" max="15624" width="15.73046875" style="29" customWidth="1"/>
    <col min="15625" max="15625" width="16.1328125" style="29" customWidth="1"/>
    <col min="15626" max="15875" width="13.86328125" style="29"/>
    <col min="15876" max="15876" width="2" style="29" customWidth="1"/>
    <col min="15877" max="15877" width="55.3984375" style="29" customWidth="1"/>
    <col min="15878" max="15878" width="13" style="29" customWidth="1"/>
    <col min="15879" max="15879" width="12.3984375" style="29" customWidth="1"/>
    <col min="15880" max="15880" width="15.73046875" style="29" customWidth="1"/>
    <col min="15881" max="15881" width="16.1328125" style="29" customWidth="1"/>
    <col min="15882" max="16131" width="13.86328125" style="29"/>
    <col min="16132" max="16132" width="2" style="29" customWidth="1"/>
    <col min="16133" max="16133" width="55.3984375" style="29" customWidth="1"/>
    <col min="16134" max="16134" width="13" style="29" customWidth="1"/>
    <col min="16135" max="16135" width="12.3984375" style="29" customWidth="1"/>
    <col min="16136" max="16136" width="15.73046875" style="29" customWidth="1"/>
    <col min="16137" max="16137" width="16.1328125" style="29" customWidth="1"/>
    <col min="16138" max="16384" width="13.86328125" style="29"/>
  </cols>
  <sheetData>
    <row r="3" spans="2:11" ht="18" customHeight="1" thickBot="1" x14ac:dyDescent="0.4">
      <c r="B3" s="28"/>
      <c r="C3" s="28"/>
    </row>
    <row r="4" spans="2:11" ht="9" customHeight="1" x14ac:dyDescent="0.35">
      <c r="B4" s="28"/>
      <c r="C4" s="287" t="s">
        <v>76</v>
      </c>
      <c r="D4" s="288"/>
      <c r="E4" s="289"/>
      <c r="G4" s="275" t="s">
        <v>84</v>
      </c>
      <c r="I4" s="278" t="s">
        <v>85</v>
      </c>
      <c r="J4" s="279"/>
      <c r="K4" s="280"/>
    </row>
    <row r="5" spans="2:11" ht="9.75" customHeight="1" x14ac:dyDescent="0.35">
      <c r="B5" s="28"/>
      <c r="C5" s="290" t="s">
        <v>12</v>
      </c>
      <c r="D5" s="291"/>
      <c r="E5" s="292"/>
      <c r="G5" s="276"/>
      <c r="I5" s="281"/>
      <c r="J5" s="282"/>
      <c r="K5" s="283"/>
    </row>
    <row r="6" spans="2:11" ht="15" customHeight="1" thickBot="1" x14ac:dyDescent="0.4">
      <c r="B6" s="28"/>
      <c r="C6" s="293" t="s">
        <v>13</v>
      </c>
      <c r="D6" s="294"/>
      <c r="E6" s="295"/>
      <c r="G6" s="277"/>
      <c r="I6" s="284"/>
      <c r="J6" s="285"/>
      <c r="K6" s="286"/>
    </row>
    <row r="7" spans="2:11" ht="14.25" customHeight="1" thickBot="1" x14ac:dyDescent="0.4">
      <c r="B7" s="28"/>
      <c r="C7" s="41"/>
      <c r="D7" s="66" t="s">
        <v>77</v>
      </c>
      <c r="E7" s="66" t="s">
        <v>78</v>
      </c>
      <c r="G7" s="74" t="s">
        <v>14</v>
      </c>
      <c r="I7" s="78" t="s">
        <v>15</v>
      </c>
      <c r="J7" s="78" t="s">
        <v>82</v>
      </c>
      <c r="K7" s="78" t="s">
        <v>83</v>
      </c>
    </row>
    <row r="8" spans="2:11" ht="15" customHeight="1" x14ac:dyDescent="0.35">
      <c r="B8" s="28"/>
      <c r="C8" s="42" t="s">
        <v>16</v>
      </c>
      <c r="D8" s="196">
        <v>44926</v>
      </c>
      <c r="E8" s="197">
        <v>45291</v>
      </c>
      <c r="G8" s="72"/>
      <c r="I8" s="79"/>
      <c r="J8" s="79"/>
      <c r="K8" s="75"/>
    </row>
    <row r="9" spans="2:11" ht="15" customHeight="1" x14ac:dyDescent="0.35">
      <c r="B9" s="28"/>
      <c r="C9" s="42" t="s">
        <v>17</v>
      </c>
      <c r="D9" s="43" t="s">
        <v>18</v>
      </c>
      <c r="E9" s="44" t="s">
        <v>18</v>
      </c>
      <c r="G9" s="73"/>
      <c r="I9" s="80"/>
      <c r="J9" s="80"/>
      <c r="K9" s="76"/>
    </row>
    <row r="10" spans="2:11" s="30" customFormat="1" ht="15" customHeight="1" x14ac:dyDescent="0.35">
      <c r="B10" s="28"/>
      <c r="C10" s="42" t="s">
        <v>19</v>
      </c>
      <c r="D10" s="195"/>
      <c r="E10" s="45" t="s">
        <v>18</v>
      </c>
      <c r="F10" s="274"/>
      <c r="G10" s="73"/>
      <c r="H10" s="274"/>
      <c r="I10" s="81"/>
      <c r="J10" s="82"/>
      <c r="K10" s="76"/>
    </row>
    <row r="11" spans="2:11" ht="15" customHeight="1" x14ac:dyDescent="0.35">
      <c r="B11" s="31"/>
      <c r="C11" s="46" t="s">
        <v>20</v>
      </c>
      <c r="D11" s="57">
        <v>480005944</v>
      </c>
      <c r="E11" s="59">
        <v>718512831</v>
      </c>
      <c r="G11" s="201">
        <f>(E11/$E$28)</f>
        <v>0.12647939601274494</v>
      </c>
      <c r="I11" s="76"/>
      <c r="J11" s="202">
        <f>E11-D11</f>
        <v>238506887</v>
      </c>
      <c r="K11" s="76">
        <f>J11/D11</f>
        <v>0.49688319484643717</v>
      </c>
    </row>
    <row r="12" spans="2:11" ht="15" customHeight="1" x14ac:dyDescent="0.35">
      <c r="B12" s="31"/>
      <c r="C12" s="46" t="s">
        <v>21</v>
      </c>
      <c r="D12" s="57">
        <v>68280159</v>
      </c>
      <c r="E12" s="59">
        <v>59812244</v>
      </c>
      <c r="G12" s="201">
        <f t="shared" ref="G12:G57" si="0">(E12/$E$28)</f>
        <v>1.0528714546069013E-2</v>
      </c>
      <c r="I12" s="76"/>
      <c r="J12" s="202">
        <f t="shared" ref="J12:J57" si="1">E12-D12</f>
        <v>-8467915</v>
      </c>
      <c r="K12" s="76">
        <f t="shared" ref="K12:K57" si="2">J12/D12</f>
        <v>-0.12401721267227864</v>
      </c>
    </row>
    <row r="13" spans="2:11" ht="15" customHeight="1" x14ac:dyDescent="0.35">
      <c r="B13" s="31"/>
      <c r="C13" s="46" t="s">
        <v>22</v>
      </c>
      <c r="D13" s="57">
        <v>1158037310</v>
      </c>
      <c r="E13" s="59">
        <v>1193562919</v>
      </c>
      <c r="G13" s="201">
        <f t="shared" si="0"/>
        <v>0.21010218688541249</v>
      </c>
      <c r="I13" s="76"/>
      <c r="J13" s="202">
        <f t="shared" si="1"/>
        <v>35525609</v>
      </c>
      <c r="K13" s="76">
        <f t="shared" si="2"/>
        <v>3.0677430418886934E-2</v>
      </c>
    </row>
    <row r="14" spans="2:11" ht="15" customHeight="1" x14ac:dyDescent="0.35">
      <c r="B14" s="31"/>
      <c r="C14" s="46" t="s">
        <v>23</v>
      </c>
      <c r="D14" s="57">
        <v>118446312</v>
      </c>
      <c r="E14" s="59">
        <v>109512176</v>
      </c>
      <c r="G14" s="201">
        <f t="shared" si="0"/>
        <v>1.927736468845526E-2</v>
      </c>
      <c r="I14" s="76"/>
      <c r="J14" s="202">
        <f t="shared" si="1"/>
        <v>-8934136</v>
      </c>
      <c r="K14" s="76">
        <f t="shared" si="2"/>
        <v>-7.5427726276526025E-2</v>
      </c>
    </row>
    <row r="15" spans="2:11" ht="15" customHeight="1" x14ac:dyDescent="0.35">
      <c r="B15" s="31"/>
      <c r="C15" s="46" t="s">
        <v>24</v>
      </c>
      <c r="D15" s="57">
        <v>8762068</v>
      </c>
      <c r="E15" s="59">
        <v>7329516</v>
      </c>
      <c r="G15" s="201">
        <f t="shared" si="0"/>
        <v>1.2902104412742912E-3</v>
      </c>
      <c r="I15" s="76"/>
      <c r="J15" s="202">
        <f t="shared" si="1"/>
        <v>-1432552</v>
      </c>
      <c r="K15" s="76">
        <f t="shared" si="2"/>
        <v>-0.16349473663066755</v>
      </c>
    </row>
    <row r="16" spans="2:11" ht="15.75" customHeight="1" thickBot="1" x14ac:dyDescent="0.4">
      <c r="B16" s="31"/>
      <c r="C16" s="46" t="s">
        <v>283</v>
      </c>
      <c r="D16" s="57">
        <v>113472834</v>
      </c>
      <c r="E16" s="59">
        <v>153725566</v>
      </c>
      <c r="G16" s="201">
        <f t="shared" si="0"/>
        <v>2.7060222031577551E-2</v>
      </c>
      <c r="I16" s="76"/>
      <c r="J16" s="202">
        <f t="shared" si="1"/>
        <v>40252732</v>
      </c>
      <c r="K16" s="76">
        <f t="shared" si="2"/>
        <v>0.35473452615099049</v>
      </c>
    </row>
    <row r="17" spans="2:11" ht="15.75" customHeight="1" thickBot="1" x14ac:dyDescent="0.4">
      <c r="B17" s="31"/>
      <c r="C17" s="48" t="s">
        <v>25</v>
      </c>
      <c r="D17" s="60">
        <f>SUM(D9:D16)</f>
        <v>1947004627</v>
      </c>
      <c r="E17" s="60">
        <f>SUM(E11:E16)</f>
        <v>2242455252</v>
      </c>
      <c r="G17" s="201">
        <f t="shared" si="0"/>
        <v>0.3947380946055335</v>
      </c>
      <c r="I17" s="78"/>
      <c r="J17" s="202">
        <f t="shared" si="1"/>
        <v>295450625</v>
      </c>
      <c r="K17" s="76">
        <f t="shared" si="2"/>
        <v>0.1517462367078391</v>
      </c>
    </row>
    <row r="18" spans="2:11" ht="15" customHeight="1" x14ac:dyDescent="0.35">
      <c r="B18" s="31"/>
      <c r="C18" s="49" t="s">
        <v>26</v>
      </c>
      <c r="D18" s="50" t="s">
        <v>18</v>
      </c>
      <c r="E18" s="51"/>
      <c r="G18" s="201">
        <f t="shared" si="0"/>
        <v>0</v>
      </c>
      <c r="I18" s="76"/>
      <c r="J18" s="202"/>
      <c r="K18" s="76"/>
    </row>
    <row r="19" spans="2:11" ht="15" customHeight="1" x14ac:dyDescent="0.35">
      <c r="B19" s="31"/>
      <c r="C19" s="46" t="s">
        <v>27</v>
      </c>
      <c r="D19" s="57" t="s">
        <v>282</v>
      </c>
      <c r="E19" s="59" t="s">
        <v>282</v>
      </c>
      <c r="G19" s="201"/>
      <c r="I19" s="76"/>
      <c r="J19" s="202"/>
      <c r="K19" s="76"/>
    </row>
    <row r="20" spans="2:11" ht="15" customHeight="1" x14ac:dyDescent="0.35">
      <c r="B20" s="31"/>
      <c r="C20" s="46" t="s">
        <v>28</v>
      </c>
      <c r="D20" s="57">
        <v>3188394422</v>
      </c>
      <c r="E20" s="59">
        <v>3379990012</v>
      </c>
      <c r="G20" s="201">
        <f t="shared" si="0"/>
        <v>0.59497767722796657</v>
      </c>
      <c r="I20" s="76"/>
      <c r="J20" s="202">
        <f t="shared" si="1"/>
        <v>191595590</v>
      </c>
      <c r="K20" s="76">
        <f t="shared" si="2"/>
        <v>6.0091558521739252E-2</v>
      </c>
    </row>
    <row r="21" spans="2:11" ht="15" customHeight="1" x14ac:dyDescent="0.35">
      <c r="B21" s="31"/>
      <c r="C21" s="46" t="s">
        <v>29</v>
      </c>
      <c r="D21" s="57" t="s">
        <v>282</v>
      </c>
      <c r="E21" s="59" t="s">
        <v>282</v>
      </c>
      <c r="G21" s="201"/>
      <c r="I21" s="76"/>
      <c r="J21" s="202"/>
      <c r="K21" s="76"/>
    </row>
    <row r="22" spans="2:11" ht="15" customHeight="1" x14ac:dyDescent="0.35">
      <c r="B22" s="31"/>
      <c r="C22" s="46" t="s">
        <v>30</v>
      </c>
      <c r="D22" s="57">
        <v>19556059</v>
      </c>
      <c r="E22" s="59">
        <v>21701425</v>
      </c>
      <c r="G22" s="201">
        <f t="shared" si="0"/>
        <v>3.8200892290201609E-3</v>
      </c>
      <c r="I22" s="76"/>
      <c r="J22" s="202">
        <f t="shared" si="1"/>
        <v>2145366</v>
      </c>
      <c r="K22" s="76">
        <f t="shared" si="2"/>
        <v>0.10970339167007014</v>
      </c>
    </row>
    <row r="23" spans="2:11" ht="15" customHeight="1" x14ac:dyDescent="0.35">
      <c r="B23" s="31"/>
      <c r="C23" s="46" t="s">
        <v>284</v>
      </c>
      <c r="D23" s="57">
        <v>571</v>
      </c>
      <c r="E23" s="59">
        <v>571</v>
      </c>
      <c r="G23" s="201">
        <f t="shared" si="0"/>
        <v>1.0051279811212913E-7</v>
      </c>
      <c r="I23" s="76"/>
      <c r="J23" s="202">
        <f t="shared" si="1"/>
        <v>0</v>
      </c>
      <c r="K23" s="76">
        <f t="shared" si="2"/>
        <v>0</v>
      </c>
    </row>
    <row r="24" spans="2:11" ht="15" customHeight="1" x14ac:dyDescent="0.35">
      <c r="B24" s="31"/>
      <c r="C24" s="46" t="s">
        <v>31</v>
      </c>
      <c r="D24" s="57" t="s">
        <v>282</v>
      </c>
      <c r="E24" s="59" t="s">
        <v>282</v>
      </c>
      <c r="G24" s="201"/>
      <c r="I24" s="76"/>
      <c r="J24" s="202"/>
      <c r="K24" s="76"/>
    </row>
    <row r="25" spans="2:11" ht="15" customHeight="1" x14ac:dyDescent="0.35">
      <c r="B25" s="31"/>
      <c r="C25" s="46" t="s">
        <v>32</v>
      </c>
      <c r="D25" s="57" t="s">
        <v>282</v>
      </c>
      <c r="E25" s="59" t="s">
        <v>282</v>
      </c>
      <c r="G25" s="201"/>
      <c r="I25" s="76"/>
      <c r="J25" s="202"/>
      <c r="K25" s="76"/>
    </row>
    <row r="26" spans="2:11" ht="15" customHeight="1" x14ac:dyDescent="0.35">
      <c r="B26" s="31"/>
      <c r="C26" s="46" t="s">
        <v>285</v>
      </c>
      <c r="D26" s="57">
        <v>21619175</v>
      </c>
      <c r="E26" s="59">
        <v>36721353</v>
      </c>
      <c r="G26" s="201">
        <f t="shared" si="0"/>
        <v>6.4640384246816588E-3</v>
      </c>
      <c r="I26" s="76"/>
      <c r="J26" s="202">
        <f t="shared" si="1"/>
        <v>15102178</v>
      </c>
      <c r="K26" s="76">
        <f t="shared" si="2"/>
        <v>0.69855477833913648</v>
      </c>
    </row>
    <row r="27" spans="2:11" ht="15.75" customHeight="1" thickBot="1" x14ac:dyDescent="0.4">
      <c r="B27" s="31"/>
      <c r="C27" s="52" t="s">
        <v>33</v>
      </c>
      <c r="D27" s="198">
        <f>SUM(D18:D26)</f>
        <v>3229570227</v>
      </c>
      <c r="E27" s="61">
        <f>SUM(E19:E26)</f>
        <v>3438413361</v>
      </c>
      <c r="G27" s="201">
        <f t="shared" si="0"/>
        <v>0.60526190539446645</v>
      </c>
      <c r="I27" s="76"/>
      <c r="J27" s="202">
        <f t="shared" si="1"/>
        <v>208843134</v>
      </c>
      <c r="K27" s="76">
        <f t="shared" si="2"/>
        <v>6.4665921259126097E-2</v>
      </c>
    </row>
    <row r="28" spans="2:11" ht="15.75" customHeight="1" thickBot="1" x14ac:dyDescent="0.4">
      <c r="B28" s="31"/>
      <c r="C28" s="53" t="s">
        <v>34</v>
      </c>
      <c r="D28" s="199">
        <f>SUM(D17,D27)</f>
        <v>5176574854</v>
      </c>
      <c r="E28" s="62">
        <f>SUM(E17,E27)</f>
        <v>5680868613</v>
      </c>
      <c r="G28" s="201">
        <f t="shared" si="0"/>
        <v>1</v>
      </c>
      <c r="I28" s="78"/>
      <c r="J28" s="202">
        <f t="shared" si="1"/>
        <v>504293759</v>
      </c>
      <c r="K28" s="76">
        <f t="shared" si="2"/>
        <v>9.7418423035132262E-2</v>
      </c>
    </row>
    <row r="29" spans="2:11" ht="15" customHeight="1" x14ac:dyDescent="0.35">
      <c r="B29" s="31"/>
      <c r="C29" s="49" t="s">
        <v>35</v>
      </c>
      <c r="D29" s="50" t="s">
        <v>18</v>
      </c>
      <c r="E29" s="51" t="s">
        <v>18</v>
      </c>
      <c r="G29" s="201"/>
      <c r="I29" s="76"/>
      <c r="J29" s="202"/>
      <c r="K29" s="76"/>
    </row>
    <row r="30" spans="2:11" ht="15" customHeight="1" x14ac:dyDescent="0.35">
      <c r="B30" s="31"/>
      <c r="C30" s="39" t="s">
        <v>36</v>
      </c>
      <c r="D30" s="32" t="s">
        <v>18</v>
      </c>
      <c r="E30" s="40" t="s">
        <v>18</v>
      </c>
      <c r="G30" s="201"/>
      <c r="I30" s="76"/>
      <c r="J30" s="202"/>
      <c r="K30" s="76"/>
    </row>
    <row r="31" spans="2:11" ht="15" customHeight="1" x14ac:dyDescent="0.35">
      <c r="B31" s="31"/>
      <c r="C31" s="46" t="s">
        <v>37</v>
      </c>
      <c r="D31" s="65" t="s">
        <v>282</v>
      </c>
      <c r="E31" s="44" t="s">
        <v>18</v>
      </c>
      <c r="G31" s="201"/>
      <c r="I31" s="76"/>
      <c r="J31" s="202"/>
      <c r="K31" s="76"/>
    </row>
    <row r="32" spans="2:11" ht="15" customHeight="1" x14ac:dyDescent="0.35">
      <c r="B32" s="31"/>
      <c r="C32" s="46" t="s">
        <v>38</v>
      </c>
      <c r="D32" s="57">
        <v>64636709</v>
      </c>
      <c r="E32" s="59">
        <v>88707800</v>
      </c>
      <c r="G32" s="201">
        <f t="shared" si="0"/>
        <v>1.5615182473504602E-2</v>
      </c>
      <c r="I32" s="76"/>
      <c r="J32" s="202">
        <f t="shared" si="1"/>
        <v>24071091</v>
      </c>
      <c r="K32" s="76">
        <f t="shared" si="2"/>
        <v>0.37240588780595252</v>
      </c>
    </row>
    <row r="33" spans="2:11" ht="15" customHeight="1" x14ac:dyDescent="0.35">
      <c r="B33" s="31"/>
      <c r="C33" s="46" t="s">
        <v>39</v>
      </c>
      <c r="D33" s="57">
        <v>415890</v>
      </c>
      <c r="E33" s="59">
        <v>375462</v>
      </c>
      <c r="G33" s="201">
        <f t="shared" si="0"/>
        <v>6.6092357626578325E-5</v>
      </c>
      <c r="I33" s="76"/>
      <c r="J33" s="202">
        <f t="shared" si="1"/>
        <v>-40428</v>
      </c>
      <c r="K33" s="76">
        <f t="shared" si="2"/>
        <v>-9.7208396450984641E-2</v>
      </c>
    </row>
    <row r="34" spans="2:11" ht="15" customHeight="1" x14ac:dyDescent="0.35">
      <c r="B34" s="31"/>
      <c r="C34" s="46" t="s">
        <v>40</v>
      </c>
      <c r="D34" s="57">
        <v>65052599</v>
      </c>
      <c r="E34" s="59">
        <f>SUM(E32:E33)</f>
        <v>89083262</v>
      </c>
      <c r="G34" s="201">
        <f t="shared" si="0"/>
        <v>1.568127483113118E-2</v>
      </c>
      <c r="I34" s="76"/>
      <c r="J34" s="202">
        <f t="shared" si="1"/>
        <v>24030663</v>
      </c>
      <c r="K34" s="76">
        <f t="shared" si="2"/>
        <v>0.36940358063172851</v>
      </c>
    </row>
    <row r="35" spans="2:11" ht="15" customHeight="1" x14ac:dyDescent="0.35">
      <c r="B35" s="31"/>
      <c r="C35" s="46" t="s">
        <v>41</v>
      </c>
      <c r="D35" s="57">
        <v>2627907489</v>
      </c>
      <c r="E35" s="59">
        <v>2914608614</v>
      </c>
      <c r="G35" s="201">
        <f t="shared" si="0"/>
        <v>0.51305686023617247</v>
      </c>
      <c r="I35" s="76"/>
      <c r="J35" s="202">
        <f t="shared" si="1"/>
        <v>286701125</v>
      </c>
      <c r="K35" s="76">
        <f t="shared" si="2"/>
        <v>0.10909863691933031</v>
      </c>
    </row>
    <row r="36" spans="2:11" ht="15" customHeight="1" x14ac:dyDescent="0.35">
      <c r="B36" s="31"/>
      <c r="C36" s="46" t="s">
        <v>42</v>
      </c>
      <c r="D36" s="57">
        <v>119632720</v>
      </c>
      <c r="E36" s="59">
        <v>200389996</v>
      </c>
      <c r="G36" s="201">
        <f t="shared" si="0"/>
        <v>3.5274534521258082E-2</v>
      </c>
      <c r="I36" s="76"/>
      <c r="J36" s="202">
        <f t="shared" si="1"/>
        <v>80757276</v>
      </c>
      <c r="K36" s="76">
        <f t="shared" si="2"/>
        <v>0.67504338278022935</v>
      </c>
    </row>
    <row r="37" spans="2:11" ht="15" customHeight="1" x14ac:dyDescent="0.35">
      <c r="B37" s="31"/>
      <c r="C37" s="46" t="s">
        <v>43</v>
      </c>
      <c r="D37" s="57">
        <v>9813904</v>
      </c>
      <c r="E37" s="59">
        <v>9555732</v>
      </c>
      <c r="G37" s="201">
        <f t="shared" si="0"/>
        <v>1.6820899497891626E-3</v>
      </c>
      <c r="I37" s="76"/>
      <c r="J37" s="202">
        <f t="shared" si="1"/>
        <v>-258172</v>
      </c>
      <c r="K37" s="76">
        <f t="shared" si="2"/>
        <v>-2.6306758248297517E-2</v>
      </c>
    </row>
    <row r="38" spans="2:11" ht="15.75" customHeight="1" thickBot="1" x14ac:dyDescent="0.4">
      <c r="B38" s="31"/>
      <c r="C38" s="47" t="s">
        <v>44</v>
      </c>
      <c r="D38" s="57">
        <f>SUM(D34:D37)</f>
        <v>2822406712</v>
      </c>
      <c r="E38" s="59">
        <f>SUM(E34:E37)</f>
        <v>3213637604</v>
      </c>
      <c r="G38" s="201">
        <f t="shared" si="0"/>
        <v>0.56569475953835091</v>
      </c>
      <c r="I38" s="76"/>
      <c r="J38" s="202">
        <f t="shared" si="1"/>
        <v>391230892</v>
      </c>
      <c r="K38" s="76">
        <f t="shared" si="2"/>
        <v>0.13861605782632508</v>
      </c>
    </row>
    <row r="39" spans="2:11" ht="15.75" customHeight="1" thickBot="1" x14ac:dyDescent="0.4">
      <c r="B39" s="31"/>
      <c r="C39" s="54" t="s">
        <v>45</v>
      </c>
      <c r="D39" s="60">
        <f>SUM(D34:D37)</f>
        <v>2822406712</v>
      </c>
      <c r="E39" s="60">
        <f>E38</f>
        <v>3213637604</v>
      </c>
      <c r="G39" s="201">
        <f t="shared" si="0"/>
        <v>0.56569475953835091</v>
      </c>
      <c r="I39" s="78"/>
      <c r="J39" s="202">
        <f t="shared" si="1"/>
        <v>391230892</v>
      </c>
      <c r="K39" s="76">
        <f t="shared" si="2"/>
        <v>0.13861605782632508</v>
      </c>
    </row>
    <row r="40" spans="2:11" ht="15" customHeight="1" x14ac:dyDescent="0.35">
      <c r="B40" s="31"/>
      <c r="C40" s="55" t="s">
        <v>46</v>
      </c>
      <c r="D40" s="63" t="s">
        <v>282</v>
      </c>
      <c r="E40" s="64"/>
      <c r="G40" s="201">
        <f t="shared" si="0"/>
        <v>0</v>
      </c>
      <c r="I40" s="76"/>
      <c r="J40" s="202"/>
      <c r="K40" s="76"/>
    </row>
    <row r="41" spans="2:11" ht="15" customHeight="1" x14ac:dyDescent="0.35">
      <c r="B41" s="31"/>
      <c r="C41" s="46" t="s">
        <v>47</v>
      </c>
      <c r="D41" s="65" t="s">
        <v>282</v>
      </c>
      <c r="E41" s="58" t="s">
        <v>282</v>
      </c>
      <c r="G41" s="201"/>
      <c r="I41" s="76"/>
      <c r="J41" s="202"/>
      <c r="K41" s="76"/>
    </row>
    <row r="42" spans="2:11" ht="15" customHeight="1" x14ac:dyDescent="0.35">
      <c r="B42" s="31"/>
      <c r="C42" s="46" t="s">
        <v>48</v>
      </c>
      <c r="D42" s="57" t="s">
        <v>282</v>
      </c>
      <c r="E42" s="59" t="s">
        <v>282</v>
      </c>
      <c r="G42" s="201"/>
      <c r="I42" s="76"/>
      <c r="J42" s="202"/>
      <c r="K42" s="76"/>
    </row>
    <row r="43" spans="2:11" ht="15" customHeight="1" x14ac:dyDescent="0.35">
      <c r="B43" s="31"/>
      <c r="C43" s="46" t="s">
        <v>49</v>
      </c>
      <c r="D43" s="57" t="s">
        <v>282</v>
      </c>
      <c r="E43" s="59" t="s">
        <v>282</v>
      </c>
      <c r="G43" s="201"/>
      <c r="I43" s="76"/>
      <c r="J43" s="202"/>
      <c r="K43" s="76"/>
    </row>
    <row r="44" spans="2:11" ht="15" customHeight="1" x14ac:dyDescent="0.35">
      <c r="B44" s="31"/>
      <c r="C44" s="46" t="s">
        <v>50</v>
      </c>
      <c r="D44" s="57" t="s">
        <v>282</v>
      </c>
      <c r="E44" s="59" t="s">
        <v>282</v>
      </c>
      <c r="G44" s="201"/>
      <c r="I44" s="76"/>
      <c r="J44" s="202"/>
      <c r="K44" s="76"/>
    </row>
    <row r="45" spans="2:11" ht="15" customHeight="1" x14ac:dyDescent="0.35">
      <c r="B45" s="31"/>
      <c r="C45" s="46" t="s">
        <v>51</v>
      </c>
      <c r="D45" s="57">
        <v>2232768103</v>
      </c>
      <c r="E45" s="59">
        <v>2291868940</v>
      </c>
      <c r="G45" s="201">
        <f t="shared" si="0"/>
        <v>0.40343635738297612</v>
      </c>
      <c r="I45" s="76"/>
      <c r="J45" s="202">
        <f t="shared" si="1"/>
        <v>59100837</v>
      </c>
      <c r="K45" s="76">
        <f t="shared" si="2"/>
        <v>2.6469760527566978E-2</v>
      </c>
    </row>
    <row r="46" spans="2:11" ht="15" customHeight="1" x14ac:dyDescent="0.35">
      <c r="B46" s="31"/>
      <c r="C46" s="46" t="s">
        <v>52</v>
      </c>
      <c r="D46" s="57" t="s">
        <v>282</v>
      </c>
      <c r="E46" s="59" t="s">
        <v>282</v>
      </c>
      <c r="G46" s="201"/>
      <c r="I46" s="76"/>
      <c r="J46" s="202"/>
      <c r="K46" s="76"/>
    </row>
    <row r="47" spans="2:11" ht="15" customHeight="1" x14ac:dyDescent="0.35">
      <c r="B47" s="31"/>
      <c r="C47" s="46" t="s">
        <v>53</v>
      </c>
      <c r="D47" s="57" t="s">
        <v>282</v>
      </c>
      <c r="E47" s="59" t="s">
        <v>282</v>
      </c>
      <c r="G47" s="201"/>
      <c r="I47" s="76"/>
      <c r="J47" s="202"/>
      <c r="K47" s="76"/>
    </row>
    <row r="48" spans="2:11" ht="15.75" customHeight="1" thickBot="1" x14ac:dyDescent="0.4">
      <c r="B48" s="31"/>
      <c r="C48" s="47" t="s">
        <v>54</v>
      </c>
      <c r="D48" s="57">
        <f>SUM(D40:D47)</f>
        <v>2232768103</v>
      </c>
      <c r="E48" s="59">
        <f>SUM(E40:E47)</f>
        <v>2291868940</v>
      </c>
      <c r="G48" s="201">
        <f t="shared" si="0"/>
        <v>0.40343635738297612</v>
      </c>
      <c r="I48" s="76"/>
      <c r="J48" s="202">
        <f t="shared" si="1"/>
        <v>59100837</v>
      </c>
      <c r="K48" s="76">
        <f t="shared" si="2"/>
        <v>2.6469760527566978E-2</v>
      </c>
    </row>
    <row r="49" spans="2:11" ht="15.75" customHeight="1" thickBot="1" x14ac:dyDescent="0.4">
      <c r="B49" s="31"/>
      <c r="C49" s="48" t="s">
        <v>55</v>
      </c>
      <c r="D49" s="60">
        <f>SUM(D39,D48)</f>
        <v>5055174815</v>
      </c>
      <c r="E49" s="60">
        <f>SUM(E39,E48)</f>
        <v>5505506544</v>
      </c>
      <c r="G49" s="201">
        <f t="shared" si="0"/>
        <v>0.96913111692132703</v>
      </c>
      <c r="I49" s="78"/>
      <c r="J49" s="202">
        <f t="shared" si="1"/>
        <v>450331729</v>
      </c>
      <c r="K49" s="76">
        <f t="shared" si="2"/>
        <v>8.9083314718167661E-2</v>
      </c>
    </row>
    <row r="50" spans="2:11" ht="15" customHeight="1" x14ac:dyDescent="0.35">
      <c r="B50" s="31"/>
      <c r="C50" s="55" t="s">
        <v>56</v>
      </c>
      <c r="D50" s="50" t="s">
        <v>282</v>
      </c>
      <c r="E50" s="51" t="s">
        <v>18</v>
      </c>
      <c r="G50" s="201"/>
      <c r="I50" s="76"/>
      <c r="J50" s="202"/>
      <c r="K50" s="76"/>
    </row>
    <row r="51" spans="2:11" ht="15" customHeight="1" x14ac:dyDescent="0.35">
      <c r="B51" s="31"/>
      <c r="C51" s="46" t="s">
        <v>57</v>
      </c>
      <c r="D51" s="57">
        <v>1079894</v>
      </c>
      <c r="E51" s="59">
        <v>1079894</v>
      </c>
      <c r="G51" s="201">
        <f t="shared" si="0"/>
        <v>1.9009311314273131E-4</v>
      </c>
      <c r="I51" s="76"/>
      <c r="J51" s="202">
        <f t="shared" si="1"/>
        <v>0</v>
      </c>
      <c r="K51" s="76">
        <f t="shared" si="2"/>
        <v>0</v>
      </c>
    </row>
    <row r="52" spans="2:11" s="30" customFormat="1" ht="15" customHeight="1" x14ac:dyDescent="0.35">
      <c r="B52" s="28"/>
      <c r="C52" s="42" t="s">
        <v>58</v>
      </c>
      <c r="D52" s="57" t="s">
        <v>282</v>
      </c>
      <c r="E52" s="59" t="s">
        <v>282</v>
      </c>
      <c r="F52" s="274"/>
      <c r="G52" s="201"/>
      <c r="H52" s="274"/>
      <c r="I52" s="76"/>
      <c r="J52" s="202"/>
      <c r="K52" s="76"/>
    </row>
    <row r="53" spans="2:11" s="30" customFormat="1" ht="15" customHeight="1" x14ac:dyDescent="0.35">
      <c r="B53" s="28"/>
      <c r="C53" s="42" t="s">
        <v>59</v>
      </c>
      <c r="D53" s="57" t="s">
        <v>282</v>
      </c>
      <c r="E53" s="59" t="s">
        <v>282</v>
      </c>
      <c r="F53" s="274"/>
      <c r="G53" s="201"/>
      <c r="H53" s="274"/>
      <c r="I53" s="76"/>
      <c r="J53" s="202"/>
      <c r="K53" s="76"/>
    </row>
    <row r="54" spans="2:11" ht="15" customHeight="1" x14ac:dyDescent="0.35">
      <c r="B54" s="31"/>
      <c r="C54" s="46" t="s">
        <v>60</v>
      </c>
      <c r="D54" s="57">
        <v>2566</v>
      </c>
      <c r="E54" s="59">
        <v>9175</v>
      </c>
      <c r="G54" s="201">
        <f t="shared" si="0"/>
        <v>1.6150699171257175E-6</v>
      </c>
      <c r="I54" s="76"/>
      <c r="J54" s="202">
        <f t="shared" si="1"/>
        <v>6609</v>
      </c>
      <c r="K54" s="76">
        <f t="shared" si="2"/>
        <v>2.5756040530007795</v>
      </c>
    </row>
    <row r="55" spans="2:11" ht="15.75" customHeight="1" thickBot="1" x14ac:dyDescent="0.4">
      <c r="B55" s="31"/>
      <c r="C55" s="47" t="s">
        <v>61</v>
      </c>
      <c r="D55" s="57">
        <v>120317579</v>
      </c>
      <c r="E55" s="59">
        <v>174273000</v>
      </c>
      <c r="G55" s="201">
        <f t="shared" si="0"/>
        <v>3.0677174895613099E-2</v>
      </c>
      <c r="I55" s="76"/>
      <c r="J55" s="202">
        <f t="shared" si="1"/>
        <v>53955421</v>
      </c>
      <c r="K55" s="76">
        <f t="shared" si="2"/>
        <v>0.44844171108196917</v>
      </c>
    </row>
    <row r="56" spans="2:11" ht="15.75" customHeight="1" thickBot="1" x14ac:dyDescent="0.4">
      <c r="B56" s="31"/>
      <c r="C56" s="48" t="s">
        <v>62</v>
      </c>
      <c r="D56" s="60">
        <f>SUM(D50:D55)</f>
        <v>121400039</v>
      </c>
      <c r="E56" s="60">
        <f>SUM(E50:E55)</f>
        <v>175362069</v>
      </c>
      <c r="G56" s="201">
        <f t="shared" si="0"/>
        <v>3.0868883078672957E-2</v>
      </c>
      <c r="I56" s="78"/>
      <c r="J56" s="202">
        <f t="shared" si="1"/>
        <v>53962030</v>
      </c>
      <c r="K56" s="76">
        <f t="shared" si="2"/>
        <v>0.4444976331515017</v>
      </c>
    </row>
    <row r="57" spans="2:11" ht="15.75" customHeight="1" thickBot="1" x14ac:dyDescent="0.4">
      <c r="B57" s="31"/>
      <c r="C57" s="56" t="s">
        <v>63</v>
      </c>
      <c r="D57" s="67">
        <f>SUM(D49,D56)</f>
        <v>5176574854</v>
      </c>
      <c r="E57" s="67">
        <f>SUM(E49,E56)</f>
        <v>5680868613</v>
      </c>
      <c r="G57" s="201">
        <f t="shared" si="0"/>
        <v>1</v>
      </c>
      <c r="I57" s="77"/>
      <c r="J57" s="202">
        <f t="shared" si="1"/>
        <v>504293759</v>
      </c>
      <c r="K57" s="76">
        <f t="shared" si="2"/>
        <v>9.7418423035132262E-2</v>
      </c>
    </row>
    <row r="58" spans="2:11" ht="15.75" customHeight="1" thickBot="1" x14ac:dyDescent="0.4">
      <c r="B58" s="31"/>
      <c r="C58" s="31"/>
      <c r="I58" s="33"/>
    </row>
    <row r="59" spans="2:11" ht="15" customHeight="1" x14ac:dyDescent="0.35">
      <c r="B59" s="31"/>
      <c r="C59" s="287" t="s">
        <v>76</v>
      </c>
      <c r="D59" s="288"/>
      <c r="E59" s="289"/>
    </row>
    <row r="60" spans="2:11" ht="15" customHeight="1" x14ac:dyDescent="0.35">
      <c r="B60" s="31"/>
      <c r="C60" s="290" t="s">
        <v>79</v>
      </c>
      <c r="D60" s="291"/>
      <c r="E60" s="292"/>
    </row>
    <row r="61" spans="2:11" ht="15.75" customHeight="1" thickBot="1" x14ac:dyDescent="0.4">
      <c r="B61" s="31"/>
      <c r="C61" s="293" t="s">
        <v>13</v>
      </c>
      <c r="D61" s="294"/>
      <c r="E61" s="295"/>
    </row>
    <row r="62" spans="2:11" ht="15.75" customHeight="1" thickBot="1" x14ac:dyDescent="0.4">
      <c r="B62" s="31"/>
      <c r="C62" s="69"/>
      <c r="D62" s="66" t="s">
        <v>77</v>
      </c>
      <c r="E62" s="66" t="s">
        <v>78</v>
      </c>
      <c r="G62" s="74" t="s">
        <v>14</v>
      </c>
      <c r="I62" s="78" t="s">
        <v>15</v>
      </c>
      <c r="J62" s="78" t="s">
        <v>82</v>
      </c>
      <c r="K62" s="78" t="s">
        <v>83</v>
      </c>
    </row>
    <row r="63" spans="2:11" ht="15" customHeight="1" x14ac:dyDescent="0.35">
      <c r="B63" s="31"/>
      <c r="C63" s="70"/>
      <c r="D63" s="196">
        <v>44926</v>
      </c>
      <c r="E63" s="197">
        <v>45291</v>
      </c>
      <c r="G63" s="73"/>
      <c r="I63" s="76"/>
      <c r="J63" s="76"/>
      <c r="K63" s="76"/>
    </row>
    <row r="64" spans="2:11" ht="15" customHeight="1" x14ac:dyDescent="0.35">
      <c r="B64" s="31"/>
      <c r="C64" s="70"/>
      <c r="D64" s="68"/>
      <c r="E64" s="71"/>
      <c r="G64" s="73"/>
      <c r="I64" s="76"/>
      <c r="J64" s="76"/>
      <c r="K64" s="76"/>
    </row>
    <row r="65" spans="2:11" ht="15" customHeight="1" x14ac:dyDescent="0.35">
      <c r="B65" s="31"/>
      <c r="C65" s="70" t="s">
        <v>64</v>
      </c>
      <c r="D65" s="200">
        <v>8348989429</v>
      </c>
      <c r="E65" s="59">
        <v>9042319522</v>
      </c>
      <c r="G65" s="201">
        <f>E65/$E$65</f>
        <v>1</v>
      </c>
      <c r="I65" s="76"/>
      <c r="J65" s="203">
        <f>E65-D65</f>
        <v>693330093</v>
      </c>
      <c r="K65" s="76">
        <f>J65/D65</f>
        <v>8.3043594544716479E-2</v>
      </c>
    </row>
    <row r="66" spans="2:11" ht="15.75" customHeight="1" thickBot="1" x14ac:dyDescent="0.4">
      <c r="B66" s="31"/>
      <c r="C66" s="70" t="s">
        <v>65</v>
      </c>
      <c r="D66" s="200">
        <v>6964473687</v>
      </c>
      <c r="E66" s="59">
        <v>7454422644</v>
      </c>
      <c r="G66" s="201">
        <f t="shared" ref="G66:G78" si="3">E66/$E$65</f>
        <v>0.82439274854901545</v>
      </c>
      <c r="I66" s="76"/>
      <c r="J66" s="203">
        <f t="shared" ref="J66:J78" si="4">E66-D66</f>
        <v>489948957</v>
      </c>
      <c r="K66" s="76">
        <f t="shared" ref="K66:K78" si="5">J66/D66</f>
        <v>7.0349746300936808E-2</v>
      </c>
    </row>
    <row r="67" spans="2:11" ht="15.75" customHeight="1" thickBot="1" x14ac:dyDescent="0.4">
      <c r="B67" s="31"/>
      <c r="C67" s="48" t="s">
        <v>66</v>
      </c>
      <c r="D67" s="60">
        <f>D65-D66</f>
        <v>1384515742</v>
      </c>
      <c r="E67" s="60">
        <v>1587896878</v>
      </c>
      <c r="G67" s="201">
        <f t="shared" si="3"/>
        <v>0.17560725145098449</v>
      </c>
      <c r="I67" s="78"/>
      <c r="J67" s="203">
        <f t="shared" si="4"/>
        <v>203381136</v>
      </c>
      <c r="K67" s="76">
        <f t="shared" si="5"/>
        <v>0.14689694730823796</v>
      </c>
    </row>
    <row r="68" spans="2:11" ht="15" customHeight="1" x14ac:dyDescent="0.35">
      <c r="B68" s="31"/>
      <c r="C68" s="70" t="s">
        <v>67</v>
      </c>
      <c r="D68" s="200">
        <v>17370624</v>
      </c>
      <c r="E68" s="59">
        <v>15450987</v>
      </c>
      <c r="G68" s="201">
        <f t="shared" si="3"/>
        <v>1.7087415416373738E-3</v>
      </c>
      <c r="I68" s="76"/>
      <c r="J68" s="203">
        <f t="shared" si="4"/>
        <v>-1919637</v>
      </c>
      <c r="K68" s="76">
        <f t="shared" si="5"/>
        <v>-0.11051053779069768</v>
      </c>
    </row>
    <row r="69" spans="2:11" ht="15" customHeight="1" x14ac:dyDescent="0.35">
      <c r="B69" s="31"/>
      <c r="C69" s="70" t="s">
        <v>68</v>
      </c>
      <c r="D69" s="200">
        <v>724821743</v>
      </c>
      <c r="E69" s="59">
        <v>768829275</v>
      </c>
      <c r="G69" s="201">
        <f t="shared" si="3"/>
        <v>8.5025669921244787E-2</v>
      </c>
      <c r="I69" s="76"/>
      <c r="J69" s="203">
        <f t="shared" si="4"/>
        <v>44007532</v>
      </c>
      <c r="K69" s="76">
        <f t="shared" si="5"/>
        <v>6.071497223283491E-2</v>
      </c>
    </row>
    <row r="70" spans="2:11" ht="15" customHeight="1" x14ac:dyDescent="0.35">
      <c r="B70" s="31"/>
      <c r="C70" s="70" t="s">
        <v>69</v>
      </c>
      <c r="D70" s="200">
        <v>410237945</v>
      </c>
      <c r="E70" s="59">
        <v>432373376</v>
      </c>
      <c r="G70" s="201">
        <f t="shared" si="3"/>
        <v>4.7816644274517595E-2</v>
      </c>
      <c r="I70" s="76"/>
      <c r="J70" s="203">
        <f t="shared" si="4"/>
        <v>22135431</v>
      </c>
      <c r="K70" s="76">
        <f t="shared" si="5"/>
        <v>5.3957541640864061E-2</v>
      </c>
    </row>
    <row r="71" spans="2:11" ht="15" customHeight="1" x14ac:dyDescent="0.35">
      <c r="B71" s="31"/>
      <c r="C71" s="70" t="s">
        <v>70</v>
      </c>
      <c r="D71" s="200">
        <v>5417346</v>
      </c>
      <c r="E71" s="59">
        <v>13298118</v>
      </c>
      <c r="G71" s="201">
        <f t="shared" si="3"/>
        <v>1.4706534056494714E-3</v>
      </c>
      <c r="I71" s="76"/>
      <c r="J71" s="203">
        <f t="shared" si="4"/>
        <v>7880772</v>
      </c>
      <c r="K71" s="76">
        <f t="shared" si="5"/>
        <v>1.4547293084104282</v>
      </c>
    </row>
    <row r="72" spans="2:11" ht="15.75" customHeight="1" thickBot="1" x14ac:dyDescent="0.4">
      <c r="B72" s="31"/>
      <c r="C72" s="70" t="s">
        <v>71</v>
      </c>
      <c r="D72" s="68" t="s">
        <v>282</v>
      </c>
      <c r="E72" s="71" t="s">
        <v>282</v>
      </c>
      <c r="G72" s="201"/>
      <c r="I72" s="76"/>
      <c r="J72" s="203"/>
      <c r="K72" s="76"/>
    </row>
    <row r="73" spans="2:11" ht="15.75" customHeight="1" thickBot="1" x14ac:dyDescent="0.4">
      <c r="B73" s="31"/>
      <c r="C73" s="48" t="s">
        <v>72</v>
      </c>
      <c r="D73" s="60">
        <v>261409332</v>
      </c>
      <c r="E73" s="60">
        <v>388847096</v>
      </c>
      <c r="G73" s="201">
        <f t="shared" si="3"/>
        <v>4.3003025391210016E-2</v>
      </c>
      <c r="I73" s="78"/>
      <c r="J73" s="203">
        <f t="shared" si="4"/>
        <v>127437764</v>
      </c>
      <c r="K73" s="76">
        <f t="shared" si="5"/>
        <v>0.48750273383507209</v>
      </c>
    </row>
    <row r="74" spans="2:11" ht="15" customHeight="1" x14ac:dyDescent="0.35">
      <c r="B74" s="31"/>
      <c r="C74" s="70" t="s">
        <v>73</v>
      </c>
      <c r="D74" s="200">
        <v>91764063</v>
      </c>
      <c r="E74" s="59">
        <v>57028388</v>
      </c>
      <c r="G74" s="201">
        <f t="shared" si="3"/>
        <v>6.3068317660363252E-3</v>
      </c>
      <c r="I74" s="76"/>
      <c r="J74" s="203">
        <f t="shared" si="4"/>
        <v>-34735675</v>
      </c>
      <c r="K74" s="76">
        <f t="shared" si="5"/>
        <v>-0.37853244357761273</v>
      </c>
    </row>
    <row r="75" spans="2:11" ht="15.75" customHeight="1" thickBot="1" x14ac:dyDescent="0.4">
      <c r="B75" s="31"/>
      <c r="C75" s="70" t="s">
        <v>74</v>
      </c>
      <c r="D75" s="200">
        <v>167455246</v>
      </c>
      <c r="E75" s="59">
        <v>168170604</v>
      </c>
      <c r="G75" s="201">
        <f t="shared" si="3"/>
        <v>1.8598170921834849E-2</v>
      </c>
      <c r="I75" s="76"/>
      <c r="J75" s="203">
        <f t="shared" si="4"/>
        <v>715358</v>
      </c>
      <c r="K75" s="76">
        <f t="shared" si="5"/>
        <v>4.2719354399921279E-3</v>
      </c>
    </row>
    <row r="76" spans="2:11" ht="15.75" customHeight="1" thickBot="1" x14ac:dyDescent="0.4">
      <c r="B76" s="31"/>
      <c r="C76" s="48" t="s">
        <v>75</v>
      </c>
      <c r="D76" s="60">
        <v>185718149</v>
      </c>
      <c r="E76" s="60">
        <v>277704880</v>
      </c>
      <c r="G76" s="201">
        <f t="shared" si="3"/>
        <v>3.0711686235411491E-2</v>
      </c>
      <c r="I76" s="78"/>
      <c r="J76" s="203">
        <f t="shared" si="4"/>
        <v>91986731</v>
      </c>
      <c r="K76" s="76">
        <f t="shared" si="5"/>
        <v>0.49530286348050995</v>
      </c>
    </row>
    <row r="77" spans="2:11" ht="15.75" customHeight="1" thickBot="1" x14ac:dyDescent="0.4">
      <c r="B77" s="31"/>
      <c r="C77" s="70" t="s">
        <v>81</v>
      </c>
      <c r="D77" s="200">
        <v>65400570</v>
      </c>
      <c r="E77" s="59">
        <v>103431880</v>
      </c>
      <c r="G77" s="201">
        <f t="shared" si="3"/>
        <v>1.1438644669473337E-2</v>
      </c>
      <c r="I77" s="76"/>
      <c r="J77" s="203">
        <f t="shared" si="4"/>
        <v>38031310</v>
      </c>
      <c r="K77" s="76">
        <f t="shared" si="5"/>
        <v>0.58151343329270677</v>
      </c>
    </row>
    <row r="78" spans="2:11" ht="15.75" customHeight="1" thickBot="1" x14ac:dyDescent="0.4">
      <c r="B78" s="31"/>
      <c r="C78" s="48" t="s">
        <v>80</v>
      </c>
      <c r="D78" s="60">
        <f>D76-D77</f>
        <v>120317579</v>
      </c>
      <c r="E78" s="60">
        <f>E76-E77</f>
        <v>174273000</v>
      </c>
      <c r="G78" s="201">
        <f t="shared" si="3"/>
        <v>1.9273041565938152E-2</v>
      </c>
      <c r="I78" s="78"/>
      <c r="J78" s="203">
        <f t="shared" si="4"/>
        <v>53955421</v>
      </c>
      <c r="K78" s="76">
        <f t="shared" si="5"/>
        <v>0.44844171108196917</v>
      </c>
    </row>
    <row r="79" spans="2:11" ht="15" customHeight="1" x14ac:dyDescent="0.35">
      <c r="B79" s="31"/>
      <c r="C79" s="35"/>
      <c r="D79" s="34"/>
      <c r="E79" s="36"/>
    </row>
    <row r="80" spans="2:11" ht="15" customHeight="1" x14ac:dyDescent="0.35">
      <c r="B80" s="31"/>
      <c r="C80" s="31"/>
    </row>
    <row r="81" spans="2:5" ht="15" customHeight="1" x14ac:dyDescent="0.35">
      <c r="B81" s="31"/>
      <c r="C81" s="37"/>
      <c r="E81" s="38"/>
    </row>
    <row r="82" spans="2:5" ht="15" customHeight="1" x14ac:dyDescent="0.35">
      <c r="B82" s="31"/>
      <c r="C82" s="31"/>
    </row>
    <row r="83" spans="2:5" ht="15" customHeight="1" x14ac:dyDescent="0.35">
      <c r="B83" s="31"/>
      <c r="C83" s="31"/>
    </row>
    <row r="84" spans="2:5" ht="15" customHeight="1" x14ac:dyDescent="0.35">
      <c r="B84" s="31"/>
      <c r="C84" s="31"/>
    </row>
    <row r="85" spans="2:5" ht="15" customHeight="1" x14ac:dyDescent="0.35">
      <c r="B85" s="31"/>
      <c r="C85" s="31"/>
    </row>
    <row r="86" spans="2:5" ht="15" customHeight="1" x14ac:dyDescent="0.35">
      <c r="B86" s="31"/>
      <c r="C86" s="31"/>
    </row>
    <row r="87" spans="2:5" ht="15" customHeight="1" x14ac:dyDescent="0.35">
      <c r="B87" s="31"/>
      <c r="C87" s="31"/>
    </row>
    <row r="88" spans="2:5" ht="15" customHeight="1" x14ac:dyDescent="0.35">
      <c r="B88" s="31"/>
      <c r="C88" s="31"/>
    </row>
    <row r="89" spans="2:5" ht="15" customHeight="1" x14ac:dyDescent="0.35">
      <c r="B89" s="31"/>
      <c r="C89" s="31"/>
    </row>
    <row r="90" spans="2:5" ht="15" customHeight="1" x14ac:dyDescent="0.35">
      <c r="B90" s="31"/>
      <c r="C90" s="31"/>
    </row>
    <row r="91" spans="2:5" ht="15" customHeight="1" x14ac:dyDescent="0.35">
      <c r="B91" s="31"/>
      <c r="C91" s="31"/>
    </row>
    <row r="92" spans="2:5" ht="15" customHeight="1" x14ac:dyDescent="0.35">
      <c r="B92" s="31"/>
      <c r="C92" s="31"/>
    </row>
    <row r="93" spans="2:5" ht="15" customHeight="1" x14ac:dyDescent="0.35">
      <c r="B93" s="31"/>
      <c r="C93" s="31"/>
    </row>
    <row r="94" spans="2:5" ht="15" customHeight="1" x14ac:dyDescent="0.35">
      <c r="B94" s="31"/>
      <c r="C94" s="31"/>
    </row>
    <row r="95" spans="2:5" ht="15" customHeight="1" x14ac:dyDescent="0.35">
      <c r="B95" s="31"/>
      <c r="C95" s="31"/>
    </row>
    <row r="96" spans="2:5" ht="15" customHeight="1" x14ac:dyDescent="0.35">
      <c r="B96" s="31"/>
      <c r="C96" s="31"/>
    </row>
    <row r="97" spans="2:3" ht="15" customHeight="1" x14ac:dyDescent="0.35">
      <c r="B97" s="31"/>
      <c r="C97" s="31"/>
    </row>
    <row r="98" spans="2:3" ht="15" customHeight="1" x14ac:dyDescent="0.35">
      <c r="B98" s="31"/>
      <c r="C98" s="31"/>
    </row>
    <row r="99" spans="2:3" ht="15" customHeight="1" x14ac:dyDescent="0.35">
      <c r="B99" s="31"/>
      <c r="C99" s="31"/>
    </row>
    <row r="100" spans="2:3" ht="15" customHeight="1" x14ac:dyDescent="0.35">
      <c r="B100" s="31"/>
      <c r="C100" s="31"/>
    </row>
    <row r="101" spans="2:3" ht="15" customHeight="1" x14ac:dyDescent="0.35">
      <c r="B101" s="31"/>
      <c r="C101" s="31"/>
    </row>
  </sheetData>
  <mergeCells count="10">
    <mergeCell ref="H1:H1048576"/>
    <mergeCell ref="G4:G6"/>
    <mergeCell ref="I4:K6"/>
    <mergeCell ref="C4:E4"/>
    <mergeCell ref="C5:E5"/>
    <mergeCell ref="C6:E6"/>
    <mergeCell ref="F1:F1048576"/>
    <mergeCell ref="C59:E59"/>
    <mergeCell ref="C60:E60"/>
    <mergeCell ref="C61:E61"/>
  </mergeCells>
  <pageMargins left="0.7" right="0.7" top="0.75" bottom="0.75" header="0.3" footer="0.3"/>
  <drawing r:id="rId1"/>
  <legacyDrawing r:id="rId2"/>
  <picture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75D87-0B0B-494C-9642-8255A9530620}">
  <sheetPr>
    <tabColor theme="5" tint="0.59999389629810485"/>
  </sheetPr>
  <dimension ref="A1:P63"/>
  <sheetViews>
    <sheetView showGridLines="0" zoomScale="85" zoomScaleNormal="85" workbookViewId="0">
      <selection activeCell="L18" sqref="L18"/>
    </sheetView>
  </sheetViews>
  <sheetFormatPr defaultColWidth="10.6640625" defaultRowHeight="14.25" x14ac:dyDescent="0.45"/>
  <cols>
    <col min="1" max="1" width="6.1328125" style="83" customWidth="1"/>
    <col min="2" max="2" width="29" style="83" customWidth="1"/>
    <col min="3" max="3" width="25.86328125" style="83" customWidth="1"/>
    <col min="4" max="4" width="30.33203125" style="83" customWidth="1"/>
    <col min="5" max="5" width="9.59765625" style="83" customWidth="1"/>
    <col min="6" max="6" width="24.73046875" style="83" customWidth="1"/>
    <col min="7" max="7" width="23.46484375" style="83" customWidth="1"/>
    <col min="8" max="8" width="21.3984375" style="83" customWidth="1"/>
    <col min="9" max="9" width="11.3984375" style="83"/>
    <col min="10" max="10" width="21.1328125" style="83" customWidth="1"/>
    <col min="11" max="11" width="26" style="83" customWidth="1"/>
    <col min="12" max="12" width="20.59765625" style="83" customWidth="1"/>
    <col min="13" max="13" width="7.265625" style="83" customWidth="1"/>
    <col min="14" max="14" width="12.59765625" style="83" bestFit="1" customWidth="1"/>
    <col min="15" max="236" width="11.3984375" style="83"/>
    <col min="237" max="237" width="6.1328125" style="83" customWidth="1"/>
    <col min="238" max="238" width="29" style="83" customWidth="1"/>
    <col min="239" max="239" width="25.86328125" style="83" customWidth="1"/>
    <col min="240" max="240" width="26.86328125" style="83" customWidth="1"/>
    <col min="241" max="241" width="15.73046875" style="83" customWidth="1"/>
    <col min="242" max="242" width="9.59765625" style="83" customWidth="1"/>
    <col min="243" max="243" width="5.59765625" style="83" customWidth="1"/>
    <col min="244" max="244" width="24.73046875" style="83" customWidth="1"/>
    <col min="245" max="245" width="23.59765625" style="83" customWidth="1"/>
    <col min="246" max="246" width="21.3984375" style="83" customWidth="1"/>
    <col min="247" max="247" width="11.1328125" style="83" customWidth="1"/>
    <col min="248" max="248" width="11.3984375" style="83"/>
    <col min="249" max="249" width="21.1328125" style="83" customWidth="1"/>
    <col min="250" max="250" width="26" style="83" customWidth="1"/>
    <col min="251" max="251" width="20.59765625" style="83" customWidth="1"/>
    <col min="252" max="252" width="11.1328125" style="83" bestFit="1" customWidth="1"/>
    <col min="253" max="253" width="7.265625" style="83" customWidth="1"/>
    <col min="254" max="254" width="26.86328125" style="83" customWidth="1"/>
    <col min="255" max="255" width="14.86328125" style="83" bestFit="1" customWidth="1"/>
    <col min="256" max="256" width="15.59765625" style="83" bestFit="1" customWidth="1"/>
    <col min="257" max="257" width="11.1328125" style="83" bestFit="1" customWidth="1"/>
    <col min="258" max="258" width="11.3984375" style="83"/>
    <col min="259" max="259" width="32.86328125" style="83" customWidth="1"/>
    <col min="260" max="260" width="20.3984375" style="83" customWidth="1"/>
    <col min="261" max="261" width="19.3984375" style="83" customWidth="1"/>
    <col min="262" max="262" width="20.59765625" style="83" customWidth="1"/>
    <col min="263" max="263" width="8.3984375" style="83" customWidth="1"/>
    <col min="264" max="264" width="19.265625" style="83" customWidth="1"/>
    <col min="265" max="265" width="23.265625" style="83" customWidth="1"/>
    <col min="266" max="266" width="13.86328125" style="83" bestFit="1" customWidth="1"/>
    <col min="267" max="267" width="10.73046875" style="83" bestFit="1" customWidth="1"/>
    <col min="268" max="268" width="11.3984375" style="83"/>
    <col min="269" max="270" width="12.59765625" style="83" bestFit="1" customWidth="1"/>
    <col min="271" max="492" width="11.3984375" style="83"/>
    <col min="493" max="493" width="6.1328125" style="83" customWidth="1"/>
    <col min="494" max="494" width="29" style="83" customWidth="1"/>
    <col min="495" max="495" width="25.86328125" style="83" customWidth="1"/>
    <col min="496" max="496" width="26.86328125" style="83" customWidth="1"/>
    <col min="497" max="497" width="15.73046875" style="83" customWidth="1"/>
    <col min="498" max="498" width="9.59765625" style="83" customWidth="1"/>
    <col min="499" max="499" width="5.59765625" style="83" customWidth="1"/>
    <col min="500" max="500" width="24.73046875" style="83" customWidth="1"/>
    <col min="501" max="501" width="23.59765625" style="83" customWidth="1"/>
    <col min="502" max="502" width="21.3984375" style="83" customWidth="1"/>
    <col min="503" max="503" width="11.1328125" style="83" customWidth="1"/>
    <col min="504" max="504" width="11.3984375" style="83"/>
    <col min="505" max="505" width="21.1328125" style="83" customWidth="1"/>
    <col min="506" max="506" width="26" style="83" customWidth="1"/>
    <col min="507" max="507" width="20.59765625" style="83" customWidth="1"/>
    <col min="508" max="508" width="11.1328125" style="83" bestFit="1" customWidth="1"/>
    <col min="509" max="509" width="7.265625" style="83" customWidth="1"/>
    <col min="510" max="510" width="26.86328125" style="83" customWidth="1"/>
    <col min="511" max="511" width="14.86328125" style="83" bestFit="1" customWidth="1"/>
    <col min="512" max="512" width="15.59765625" style="83" bestFit="1" customWidth="1"/>
    <col min="513" max="513" width="11.1328125" style="83" bestFit="1" customWidth="1"/>
    <col min="514" max="514" width="11.3984375" style="83"/>
    <col min="515" max="515" width="32.86328125" style="83" customWidth="1"/>
    <col min="516" max="516" width="20.3984375" style="83" customWidth="1"/>
    <col min="517" max="517" width="19.3984375" style="83" customWidth="1"/>
    <col min="518" max="518" width="20.59765625" style="83" customWidth="1"/>
    <col min="519" max="519" width="8.3984375" style="83" customWidth="1"/>
    <col min="520" max="520" width="19.265625" style="83" customWidth="1"/>
    <col min="521" max="521" width="23.265625" style="83" customWidth="1"/>
    <col min="522" max="522" width="13.86328125" style="83" bestFit="1" customWidth="1"/>
    <col min="523" max="523" width="10.73046875" style="83" bestFit="1" customWidth="1"/>
    <col min="524" max="524" width="11.3984375" style="83"/>
    <col min="525" max="526" width="12.59765625" style="83" bestFit="1" customWidth="1"/>
    <col min="527" max="748" width="11.3984375" style="83"/>
    <col min="749" max="749" width="6.1328125" style="83" customWidth="1"/>
    <col min="750" max="750" width="29" style="83" customWidth="1"/>
    <col min="751" max="751" width="25.86328125" style="83" customWidth="1"/>
    <col min="752" max="752" width="26.86328125" style="83" customWidth="1"/>
    <col min="753" max="753" width="15.73046875" style="83" customWidth="1"/>
    <col min="754" max="754" width="9.59765625" style="83" customWidth="1"/>
    <col min="755" max="755" width="5.59765625" style="83" customWidth="1"/>
    <col min="756" max="756" width="24.73046875" style="83" customWidth="1"/>
    <col min="757" max="757" width="23.59765625" style="83" customWidth="1"/>
    <col min="758" max="758" width="21.3984375" style="83" customWidth="1"/>
    <col min="759" max="759" width="11.1328125" style="83" customWidth="1"/>
    <col min="760" max="760" width="11.3984375" style="83"/>
    <col min="761" max="761" width="21.1328125" style="83" customWidth="1"/>
    <col min="762" max="762" width="26" style="83" customWidth="1"/>
    <col min="763" max="763" width="20.59765625" style="83" customWidth="1"/>
    <col min="764" max="764" width="11.1328125" style="83" bestFit="1" customWidth="1"/>
    <col min="765" max="765" width="7.265625" style="83" customWidth="1"/>
    <col min="766" max="766" width="26.86328125" style="83" customWidth="1"/>
    <col min="767" max="767" width="14.86328125" style="83" bestFit="1" customWidth="1"/>
    <col min="768" max="768" width="15.59765625" style="83" bestFit="1" customWidth="1"/>
    <col min="769" max="769" width="11.1328125" style="83" bestFit="1" customWidth="1"/>
    <col min="770" max="770" width="11.3984375" style="83"/>
    <col min="771" max="771" width="32.86328125" style="83" customWidth="1"/>
    <col min="772" max="772" width="20.3984375" style="83" customWidth="1"/>
    <col min="773" max="773" width="19.3984375" style="83" customWidth="1"/>
    <col min="774" max="774" width="20.59765625" style="83" customWidth="1"/>
    <col min="775" max="775" width="8.3984375" style="83" customWidth="1"/>
    <col min="776" max="776" width="19.265625" style="83" customWidth="1"/>
    <col min="777" max="777" width="23.265625" style="83" customWidth="1"/>
    <col min="778" max="778" width="13.86328125" style="83" bestFit="1" customWidth="1"/>
    <col min="779" max="779" width="10.73046875" style="83" bestFit="1" customWidth="1"/>
    <col min="780" max="780" width="11.3984375" style="83"/>
    <col min="781" max="782" width="12.59765625" style="83" bestFit="1" customWidth="1"/>
    <col min="783" max="1004" width="11.3984375" style="83"/>
    <col min="1005" max="1005" width="6.1328125" style="83" customWidth="1"/>
    <col min="1006" max="1006" width="29" style="83" customWidth="1"/>
    <col min="1007" max="1007" width="25.86328125" style="83" customWidth="1"/>
    <col min="1008" max="1008" width="26.86328125" style="83" customWidth="1"/>
    <col min="1009" max="1009" width="15.73046875" style="83" customWidth="1"/>
    <col min="1010" max="1010" width="9.59765625" style="83" customWidth="1"/>
    <col min="1011" max="1011" width="5.59765625" style="83" customWidth="1"/>
    <col min="1012" max="1012" width="24.73046875" style="83" customWidth="1"/>
    <col min="1013" max="1013" width="23.59765625" style="83" customWidth="1"/>
    <col min="1014" max="1014" width="21.3984375" style="83" customWidth="1"/>
    <col min="1015" max="1015" width="11.1328125" style="83" customWidth="1"/>
    <col min="1016" max="1016" width="11.3984375" style="83"/>
    <col min="1017" max="1017" width="21.1328125" style="83" customWidth="1"/>
    <col min="1018" max="1018" width="26" style="83" customWidth="1"/>
    <col min="1019" max="1019" width="20.59765625" style="83" customWidth="1"/>
    <col min="1020" max="1020" width="11.1328125" style="83" bestFit="1" customWidth="1"/>
    <col min="1021" max="1021" width="7.265625" style="83" customWidth="1"/>
    <col min="1022" max="1022" width="26.86328125" style="83" customWidth="1"/>
    <col min="1023" max="1023" width="14.86328125" style="83" bestFit="1" customWidth="1"/>
    <col min="1024" max="1024" width="15.59765625" style="83" bestFit="1" customWidth="1"/>
    <col min="1025" max="1025" width="11.1328125" style="83" bestFit="1" customWidth="1"/>
    <col min="1026" max="1026" width="11.3984375" style="83"/>
    <col min="1027" max="1027" width="32.86328125" style="83" customWidth="1"/>
    <col min="1028" max="1028" width="20.3984375" style="83" customWidth="1"/>
    <col min="1029" max="1029" width="19.3984375" style="83" customWidth="1"/>
    <col min="1030" max="1030" width="20.59765625" style="83" customWidth="1"/>
    <col min="1031" max="1031" width="8.3984375" style="83" customWidth="1"/>
    <col min="1032" max="1032" width="19.265625" style="83" customWidth="1"/>
    <col min="1033" max="1033" width="23.265625" style="83" customWidth="1"/>
    <col min="1034" max="1034" width="13.86328125" style="83" bestFit="1" customWidth="1"/>
    <col min="1035" max="1035" width="10.73046875" style="83" bestFit="1" customWidth="1"/>
    <col min="1036" max="1036" width="11.3984375" style="83"/>
    <col min="1037" max="1038" width="12.59765625" style="83" bestFit="1" customWidth="1"/>
    <col min="1039" max="1260" width="11.3984375" style="83"/>
    <col min="1261" max="1261" width="6.1328125" style="83" customWidth="1"/>
    <col min="1262" max="1262" width="29" style="83" customWidth="1"/>
    <col min="1263" max="1263" width="25.86328125" style="83" customWidth="1"/>
    <col min="1264" max="1264" width="26.86328125" style="83" customWidth="1"/>
    <col min="1265" max="1265" width="15.73046875" style="83" customWidth="1"/>
    <col min="1266" max="1266" width="9.59765625" style="83" customWidth="1"/>
    <col min="1267" max="1267" width="5.59765625" style="83" customWidth="1"/>
    <col min="1268" max="1268" width="24.73046875" style="83" customWidth="1"/>
    <col min="1269" max="1269" width="23.59765625" style="83" customWidth="1"/>
    <col min="1270" max="1270" width="21.3984375" style="83" customWidth="1"/>
    <col min="1271" max="1271" width="11.1328125" style="83" customWidth="1"/>
    <col min="1272" max="1272" width="11.3984375" style="83"/>
    <col min="1273" max="1273" width="21.1328125" style="83" customWidth="1"/>
    <col min="1274" max="1274" width="26" style="83" customWidth="1"/>
    <col min="1275" max="1275" width="20.59765625" style="83" customWidth="1"/>
    <col min="1276" max="1276" width="11.1328125" style="83" bestFit="1" customWidth="1"/>
    <col min="1277" max="1277" width="7.265625" style="83" customWidth="1"/>
    <col min="1278" max="1278" width="26.86328125" style="83" customWidth="1"/>
    <col min="1279" max="1279" width="14.86328125" style="83" bestFit="1" customWidth="1"/>
    <col min="1280" max="1280" width="15.59765625" style="83" bestFit="1" customWidth="1"/>
    <col min="1281" max="1281" width="11.1328125" style="83" bestFit="1" customWidth="1"/>
    <col min="1282" max="1282" width="11.3984375" style="83"/>
    <col min="1283" max="1283" width="32.86328125" style="83" customWidth="1"/>
    <col min="1284" max="1284" width="20.3984375" style="83" customWidth="1"/>
    <col min="1285" max="1285" width="19.3984375" style="83" customWidth="1"/>
    <col min="1286" max="1286" width="20.59765625" style="83" customWidth="1"/>
    <col min="1287" max="1287" width="8.3984375" style="83" customWidth="1"/>
    <col min="1288" max="1288" width="19.265625" style="83" customWidth="1"/>
    <col min="1289" max="1289" width="23.265625" style="83" customWidth="1"/>
    <col min="1290" max="1290" width="13.86328125" style="83" bestFit="1" customWidth="1"/>
    <col min="1291" max="1291" width="10.73046875" style="83" bestFit="1" customWidth="1"/>
    <col min="1292" max="1292" width="11.3984375" style="83"/>
    <col min="1293" max="1294" width="12.59765625" style="83" bestFit="1" customWidth="1"/>
    <col min="1295" max="1516" width="11.3984375" style="83"/>
    <col min="1517" max="1517" width="6.1328125" style="83" customWidth="1"/>
    <col min="1518" max="1518" width="29" style="83" customWidth="1"/>
    <col min="1519" max="1519" width="25.86328125" style="83" customWidth="1"/>
    <col min="1520" max="1520" width="26.86328125" style="83" customWidth="1"/>
    <col min="1521" max="1521" width="15.73046875" style="83" customWidth="1"/>
    <col min="1522" max="1522" width="9.59765625" style="83" customWidth="1"/>
    <col min="1523" max="1523" width="5.59765625" style="83" customWidth="1"/>
    <col min="1524" max="1524" width="24.73046875" style="83" customWidth="1"/>
    <col min="1525" max="1525" width="23.59765625" style="83" customWidth="1"/>
    <col min="1526" max="1526" width="21.3984375" style="83" customWidth="1"/>
    <col min="1527" max="1527" width="11.1328125" style="83" customWidth="1"/>
    <col min="1528" max="1528" width="11.3984375" style="83"/>
    <col min="1529" max="1529" width="21.1328125" style="83" customWidth="1"/>
    <col min="1530" max="1530" width="26" style="83" customWidth="1"/>
    <col min="1531" max="1531" width="20.59765625" style="83" customWidth="1"/>
    <col min="1532" max="1532" width="11.1328125" style="83" bestFit="1" customWidth="1"/>
    <col min="1533" max="1533" width="7.265625" style="83" customWidth="1"/>
    <col min="1534" max="1534" width="26.86328125" style="83" customWidth="1"/>
    <col min="1535" max="1535" width="14.86328125" style="83" bestFit="1" customWidth="1"/>
    <col min="1536" max="1536" width="15.59765625" style="83" bestFit="1" customWidth="1"/>
    <col min="1537" max="1537" width="11.1328125" style="83" bestFit="1" customWidth="1"/>
    <col min="1538" max="1538" width="11.3984375" style="83"/>
    <col min="1539" max="1539" width="32.86328125" style="83" customWidth="1"/>
    <col min="1540" max="1540" width="20.3984375" style="83" customWidth="1"/>
    <col min="1541" max="1541" width="19.3984375" style="83" customWidth="1"/>
    <col min="1542" max="1542" width="20.59765625" style="83" customWidth="1"/>
    <col min="1543" max="1543" width="8.3984375" style="83" customWidth="1"/>
    <col min="1544" max="1544" width="19.265625" style="83" customWidth="1"/>
    <col min="1545" max="1545" width="23.265625" style="83" customWidth="1"/>
    <col min="1546" max="1546" width="13.86328125" style="83" bestFit="1" customWidth="1"/>
    <col min="1547" max="1547" width="10.73046875" style="83" bestFit="1" customWidth="1"/>
    <col min="1548" max="1548" width="11.3984375" style="83"/>
    <col min="1549" max="1550" width="12.59765625" style="83" bestFit="1" customWidth="1"/>
    <col min="1551" max="1772" width="11.3984375" style="83"/>
    <col min="1773" max="1773" width="6.1328125" style="83" customWidth="1"/>
    <col min="1774" max="1774" width="29" style="83" customWidth="1"/>
    <col min="1775" max="1775" width="25.86328125" style="83" customWidth="1"/>
    <col min="1776" max="1776" width="26.86328125" style="83" customWidth="1"/>
    <col min="1777" max="1777" width="15.73046875" style="83" customWidth="1"/>
    <col min="1778" max="1778" width="9.59765625" style="83" customWidth="1"/>
    <col min="1779" max="1779" width="5.59765625" style="83" customWidth="1"/>
    <col min="1780" max="1780" width="24.73046875" style="83" customWidth="1"/>
    <col min="1781" max="1781" width="23.59765625" style="83" customWidth="1"/>
    <col min="1782" max="1782" width="21.3984375" style="83" customWidth="1"/>
    <col min="1783" max="1783" width="11.1328125" style="83" customWidth="1"/>
    <col min="1784" max="1784" width="11.3984375" style="83"/>
    <col min="1785" max="1785" width="21.1328125" style="83" customWidth="1"/>
    <col min="1786" max="1786" width="26" style="83" customWidth="1"/>
    <col min="1787" max="1787" width="20.59765625" style="83" customWidth="1"/>
    <col min="1788" max="1788" width="11.1328125" style="83" bestFit="1" customWidth="1"/>
    <col min="1789" max="1789" width="7.265625" style="83" customWidth="1"/>
    <col min="1790" max="1790" width="26.86328125" style="83" customWidth="1"/>
    <col min="1791" max="1791" width="14.86328125" style="83" bestFit="1" customWidth="1"/>
    <col min="1792" max="1792" width="15.59765625" style="83" bestFit="1" customWidth="1"/>
    <col min="1793" max="1793" width="11.1328125" style="83" bestFit="1" customWidth="1"/>
    <col min="1794" max="1794" width="11.3984375" style="83"/>
    <col min="1795" max="1795" width="32.86328125" style="83" customWidth="1"/>
    <col min="1796" max="1796" width="20.3984375" style="83" customWidth="1"/>
    <col min="1797" max="1797" width="19.3984375" style="83" customWidth="1"/>
    <col min="1798" max="1798" width="20.59765625" style="83" customWidth="1"/>
    <col min="1799" max="1799" width="8.3984375" style="83" customWidth="1"/>
    <col min="1800" max="1800" width="19.265625" style="83" customWidth="1"/>
    <col min="1801" max="1801" width="23.265625" style="83" customWidth="1"/>
    <col min="1802" max="1802" width="13.86328125" style="83" bestFit="1" customWidth="1"/>
    <col min="1803" max="1803" width="10.73046875" style="83" bestFit="1" customWidth="1"/>
    <col min="1804" max="1804" width="11.3984375" style="83"/>
    <col min="1805" max="1806" width="12.59765625" style="83" bestFit="1" customWidth="1"/>
    <col min="1807" max="2028" width="11.3984375" style="83"/>
    <col min="2029" max="2029" width="6.1328125" style="83" customWidth="1"/>
    <col min="2030" max="2030" width="29" style="83" customWidth="1"/>
    <col min="2031" max="2031" width="25.86328125" style="83" customWidth="1"/>
    <col min="2032" max="2032" width="26.86328125" style="83" customWidth="1"/>
    <col min="2033" max="2033" width="15.73046875" style="83" customWidth="1"/>
    <col min="2034" max="2034" width="9.59765625" style="83" customWidth="1"/>
    <col min="2035" max="2035" width="5.59765625" style="83" customWidth="1"/>
    <col min="2036" max="2036" width="24.73046875" style="83" customWidth="1"/>
    <col min="2037" max="2037" width="23.59765625" style="83" customWidth="1"/>
    <col min="2038" max="2038" width="21.3984375" style="83" customWidth="1"/>
    <col min="2039" max="2039" width="11.1328125" style="83" customWidth="1"/>
    <col min="2040" max="2040" width="11.3984375" style="83"/>
    <col min="2041" max="2041" width="21.1328125" style="83" customWidth="1"/>
    <col min="2042" max="2042" width="26" style="83" customWidth="1"/>
    <col min="2043" max="2043" width="20.59765625" style="83" customWidth="1"/>
    <col min="2044" max="2044" width="11.1328125" style="83" bestFit="1" customWidth="1"/>
    <col min="2045" max="2045" width="7.265625" style="83" customWidth="1"/>
    <col min="2046" max="2046" width="26.86328125" style="83" customWidth="1"/>
    <col min="2047" max="2047" width="14.86328125" style="83" bestFit="1" customWidth="1"/>
    <col min="2048" max="2048" width="15.59765625" style="83" bestFit="1" customWidth="1"/>
    <col min="2049" max="2049" width="11.1328125" style="83" bestFit="1" customWidth="1"/>
    <col min="2050" max="2050" width="11.3984375" style="83"/>
    <col min="2051" max="2051" width="32.86328125" style="83" customWidth="1"/>
    <col min="2052" max="2052" width="20.3984375" style="83" customWidth="1"/>
    <col min="2053" max="2053" width="19.3984375" style="83" customWidth="1"/>
    <col min="2054" max="2054" width="20.59765625" style="83" customWidth="1"/>
    <col min="2055" max="2055" width="8.3984375" style="83" customWidth="1"/>
    <col min="2056" max="2056" width="19.265625" style="83" customWidth="1"/>
    <col min="2057" max="2057" width="23.265625" style="83" customWidth="1"/>
    <col min="2058" max="2058" width="13.86328125" style="83" bestFit="1" customWidth="1"/>
    <col min="2059" max="2059" width="10.73046875" style="83" bestFit="1" customWidth="1"/>
    <col min="2060" max="2060" width="11.3984375" style="83"/>
    <col min="2061" max="2062" width="12.59765625" style="83" bestFit="1" customWidth="1"/>
    <col min="2063" max="2284" width="11.3984375" style="83"/>
    <col min="2285" max="2285" width="6.1328125" style="83" customWidth="1"/>
    <col min="2286" max="2286" width="29" style="83" customWidth="1"/>
    <col min="2287" max="2287" width="25.86328125" style="83" customWidth="1"/>
    <col min="2288" max="2288" width="26.86328125" style="83" customWidth="1"/>
    <col min="2289" max="2289" width="15.73046875" style="83" customWidth="1"/>
    <col min="2290" max="2290" width="9.59765625" style="83" customWidth="1"/>
    <col min="2291" max="2291" width="5.59765625" style="83" customWidth="1"/>
    <col min="2292" max="2292" width="24.73046875" style="83" customWidth="1"/>
    <col min="2293" max="2293" width="23.59765625" style="83" customWidth="1"/>
    <col min="2294" max="2294" width="21.3984375" style="83" customWidth="1"/>
    <col min="2295" max="2295" width="11.1328125" style="83" customWidth="1"/>
    <col min="2296" max="2296" width="11.3984375" style="83"/>
    <col min="2297" max="2297" width="21.1328125" style="83" customWidth="1"/>
    <col min="2298" max="2298" width="26" style="83" customWidth="1"/>
    <col min="2299" max="2299" width="20.59765625" style="83" customWidth="1"/>
    <col min="2300" max="2300" width="11.1328125" style="83" bestFit="1" customWidth="1"/>
    <col min="2301" max="2301" width="7.265625" style="83" customWidth="1"/>
    <col min="2302" max="2302" width="26.86328125" style="83" customWidth="1"/>
    <col min="2303" max="2303" width="14.86328125" style="83" bestFit="1" customWidth="1"/>
    <col min="2304" max="2304" width="15.59765625" style="83" bestFit="1" customWidth="1"/>
    <col min="2305" max="2305" width="11.1328125" style="83" bestFit="1" customWidth="1"/>
    <col min="2306" max="2306" width="11.3984375" style="83"/>
    <col min="2307" max="2307" width="32.86328125" style="83" customWidth="1"/>
    <col min="2308" max="2308" width="20.3984375" style="83" customWidth="1"/>
    <col min="2309" max="2309" width="19.3984375" style="83" customWidth="1"/>
    <col min="2310" max="2310" width="20.59765625" style="83" customWidth="1"/>
    <col min="2311" max="2311" width="8.3984375" style="83" customWidth="1"/>
    <col min="2312" max="2312" width="19.265625" style="83" customWidth="1"/>
    <col min="2313" max="2313" width="23.265625" style="83" customWidth="1"/>
    <col min="2314" max="2314" width="13.86328125" style="83" bestFit="1" customWidth="1"/>
    <col min="2315" max="2315" width="10.73046875" style="83" bestFit="1" customWidth="1"/>
    <col min="2316" max="2316" width="11.3984375" style="83"/>
    <col min="2317" max="2318" width="12.59765625" style="83" bestFit="1" customWidth="1"/>
    <col min="2319" max="2540" width="11.3984375" style="83"/>
    <col min="2541" max="2541" width="6.1328125" style="83" customWidth="1"/>
    <col min="2542" max="2542" width="29" style="83" customWidth="1"/>
    <col min="2543" max="2543" width="25.86328125" style="83" customWidth="1"/>
    <col min="2544" max="2544" width="26.86328125" style="83" customWidth="1"/>
    <col min="2545" max="2545" width="15.73046875" style="83" customWidth="1"/>
    <col min="2546" max="2546" width="9.59765625" style="83" customWidth="1"/>
    <col min="2547" max="2547" width="5.59765625" style="83" customWidth="1"/>
    <col min="2548" max="2548" width="24.73046875" style="83" customWidth="1"/>
    <col min="2549" max="2549" width="23.59765625" style="83" customWidth="1"/>
    <col min="2550" max="2550" width="21.3984375" style="83" customWidth="1"/>
    <col min="2551" max="2551" width="11.1328125" style="83" customWidth="1"/>
    <col min="2552" max="2552" width="11.3984375" style="83"/>
    <col min="2553" max="2553" width="21.1328125" style="83" customWidth="1"/>
    <col min="2554" max="2554" width="26" style="83" customWidth="1"/>
    <col min="2555" max="2555" width="20.59765625" style="83" customWidth="1"/>
    <col min="2556" max="2556" width="11.1328125" style="83" bestFit="1" customWidth="1"/>
    <col min="2557" max="2557" width="7.265625" style="83" customWidth="1"/>
    <col min="2558" max="2558" width="26.86328125" style="83" customWidth="1"/>
    <col min="2559" max="2559" width="14.86328125" style="83" bestFit="1" customWidth="1"/>
    <col min="2560" max="2560" width="15.59765625" style="83" bestFit="1" customWidth="1"/>
    <col min="2561" max="2561" width="11.1328125" style="83" bestFit="1" customWidth="1"/>
    <col min="2562" max="2562" width="11.3984375" style="83"/>
    <col min="2563" max="2563" width="32.86328125" style="83" customWidth="1"/>
    <col min="2564" max="2564" width="20.3984375" style="83" customWidth="1"/>
    <col min="2565" max="2565" width="19.3984375" style="83" customWidth="1"/>
    <col min="2566" max="2566" width="20.59765625" style="83" customWidth="1"/>
    <col min="2567" max="2567" width="8.3984375" style="83" customWidth="1"/>
    <col min="2568" max="2568" width="19.265625" style="83" customWidth="1"/>
    <col min="2569" max="2569" width="23.265625" style="83" customWidth="1"/>
    <col min="2570" max="2570" width="13.86328125" style="83" bestFit="1" customWidth="1"/>
    <col min="2571" max="2571" width="10.73046875" style="83" bestFit="1" customWidth="1"/>
    <col min="2572" max="2572" width="11.3984375" style="83"/>
    <col min="2573" max="2574" width="12.59765625" style="83" bestFit="1" customWidth="1"/>
    <col min="2575" max="2796" width="11.3984375" style="83"/>
    <col min="2797" max="2797" width="6.1328125" style="83" customWidth="1"/>
    <col min="2798" max="2798" width="29" style="83" customWidth="1"/>
    <col min="2799" max="2799" width="25.86328125" style="83" customWidth="1"/>
    <col min="2800" max="2800" width="26.86328125" style="83" customWidth="1"/>
    <col min="2801" max="2801" width="15.73046875" style="83" customWidth="1"/>
    <col min="2802" max="2802" width="9.59765625" style="83" customWidth="1"/>
    <col min="2803" max="2803" width="5.59765625" style="83" customWidth="1"/>
    <col min="2804" max="2804" width="24.73046875" style="83" customWidth="1"/>
    <col min="2805" max="2805" width="23.59765625" style="83" customWidth="1"/>
    <col min="2806" max="2806" width="21.3984375" style="83" customWidth="1"/>
    <col min="2807" max="2807" width="11.1328125" style="83" customWidth="1"/>
    <col min="2808" max="2808" width="11.3984375" style="83"/>
    <col min="2809" max="2809" width="21.1328125" style="83" customWidth="1"/>
    <col min="2810" max="2810" width="26" style="83" customWidth="1"/>
    <col min="2811" max="2811" width="20.59765625" style="83" customWidth="1"/>
    <col min="2812" max="2812" width="11.1328125" style="83" bestFit="1" customWidth="1"/>
    <col min="2813" max="2813" width="7.265625" style="83" customWidth="1"/>
    <col min="2814" max="2814" width="26.86328125" style="83" customWidth="1"/>
    <col min="2815" max="2815" width="14.86328125" style="83" bestFit="1" customWidth="1"/>
    <col min="2816" max="2816" width="15.59765625" style="83" bestFit="1" customWidth="1"/>
    <col min="2817" max="2817" width="11.1328125" style="83" bestFit="1" customWidth="1"/>
    <col min="2818" max="2818" width="11.3984375" style="83"/>
    <col min="2819" max="2819" width="32.86328125" style="83" customWidth="1"/>
    <col min="2820" max="2820" width="20.3984375" style="83" customWidth="1"/>
    <col min="2821" max="2821" width="19.3984375" style="83" customWidth="1"/>
    <col min="2822" max="2822" width="20.59765625" style="83" customWidth="1"/>
    <col min="2823" max="2823" width="8.3984375" style="83" customWidth="1"/>
    <col min="2824" max="2824" width="19.265625" style="83" customWidth="1"/>
    <col min="2825" max="2825" width="23.265625" style="83" customWidth="1"/>
    <col min="2826" max="2826" width="13.86328125" style="83" bestFit="1" customWidth="1"/>
    <col min="2827" max="2827" width="10.73046875" style="83" bestFit="1" customWidth="1"/>
    <col min="2828" max="2828" width="11.3984375" style="83"/>
    <col min="2829" max="2830" width="12.59765625" style="83" bestFit="1" customWidth="1"/>
    <col min="2831" max="3052" width="11.3984375" style="83"/>
    <col min="3053" max="3053" width="6.1328125" style="83" customWidth="1"/>
    <col min="3054" max="3054" width="29" style="83" customWidth="1"/>
    <col min="3055" max="3055" width="25.86328125" style="83" customWidth="1"/>
    <col min="3056" max="3056" width="26.86328125" style="83" customWidth="1"/>
    <col min="3057" max="3057" width="15.73046875" style="83" customWidth="1"/>
    <col min="3058" max="3058" width="9.59765625" style="83" customWidth="1"/>
    <col min="3059" max="3059" width="5.59765625" style="83" customWidth="1"/>
    <col min="3060" max="3060" width="24.73046875" style="83" customWidth="1"/>
    <col min="3061" max="3061" width="23.59765625" style="83" customWidth="1"/>
    <col min="3062" max="3062" width="21.3984375" style="83" customWidth="1"/>
    <col min="3063" max="3063" width="11.1328125" style="83" customWidth="1"/>
    <col min="3064" max="3064" width="11.3984375" style="83"/>
    <col min="3065" max="3065" width="21.1328125" style="83" customWidth="1"/>
    <col min="3066" max="3066" width="26" style="83" customWidth="1"/>
    <col min="3067" max="3067" width="20.59765625" style="83" customWidth="1"/>
    <col min="3068" max="3068" width="11.1328125" style="83" bestFit="1" customWidth="1"/>
    <col min="3069" max="3069" width="7.265625" style="83" customWidth="1"/>
    <col min="3070" max="3070" width="26.86328125" style="83" customWidth="1"/>
    <col min="3071" max="3071" width="14.86328125" style="83" bestFit="1" customWidth="1"/>
    <col min="3072" max="3072" width="15.59765625" style="83" bestFit="1" customWidth="1"/>
    <col min="3073" max="3073" width="11.1328125" style="83" bestFit="1" customWidth="1"/>
    <col min="3074" max="3074" width="11.3984375" style="83"/>
    <col min="3075" max="3075" width="32.86328125" style="83" customWidth="1"/>
    <col min="3076" max="3076" width="20.3984375" style="83" customWidth="1"/>
    <col min="3077" max="3077" width="19.3984375" style="83" customWidth="1"/>
    <col min="3078" max="3078" width="20.59765625" style="83" customWidth="1"/>
    <col min="3079" max="3079" width="8.3984375" style="83" customWidth="1"/>
    <col min="3080" max="3080" width="19.265625" style="83" customWidth="1"/>
    <col min="3081" max="3081" width="23.265625" style="83" customWidth="1"/>
    <col min="3082" max="3082" width="13.86328125" style="83" bestFit="1" customWidth="1"/>
    <col min="3083" max="3083" width="10.73046875" style="83" bestFit="1" customWidth="1"/>
    <col min="3084" max="3084" width="11.3984375" style="83"/>
    <col min="3085" max="3086" width="12.59765625" style="83" bestFit="1" customWidth="1"/>
    <col min="3087" max="3308" width="11.3984375" style="83"/>
    <col min="3309" max="3309" width="6.1328125" style="83" customWidth="1"/>
    <col min="3310" max="3310" width="29" style="83" customWidth="1"/>
    <col min="3311" max="3311" width="25.86328125" style="83" customWidth="1"/>
    <col min="3312" max="3312" width="26.86328125" style="83" customWidth="1"/>
    <col min="3313" max="3313" width="15.73046875" style="83" customWidth="1"/>
    <col min="3314" max="3314" width="9.59765625" style="83" customWidth="1"/>
    <col min="3315" max="3315" width="5.59765625" style="83" customWidth="1"/>
    <col min="3316" max="3316" width="24.73046875" style="83" customWidth="1"/>
    <col min="3317" max="3317" width="23.59765625" style="83" customWidth="1"/>
    <col min="3318" max="3318" width="21.3984375" style="83" customWidth="1"/>
    <col min="3319" max="3319" width="11.1328125" style="83" customWidth="1"/>
    <col min="3320" max="3320" width="11.3984375" style="83"/>
    <col min="3321" max="3321" width="21.1328125" style="83" customWidth="1"/>
    <col min="3322" max="3322" width="26" style="83" customWidth="1"/>
    <col min="3323" max="3323" width="20.59765625" style="83" customWidth="1"/>
    <col min="3324" max="3324" width="11.1328125" style="83" bestFit="1" customWidth="1"/>
    <col min="3325" max="3325" width="7.265625" style="83" customWidth="1"/>
    <col min="3326" max="3326" width="26.86328125" style="83" customWidth="1"/>
    <col min="3327" max="3327" width="14.86328125" style="83" bestFit="1" customWidth="1"/>
    <col min="3328" max="3328" width="15.59765625" style="83" bestFit="1" customWidth="1"/>
    <col min="3329" max="3329" width="11.1328125" style="83" bestFit="1" customWidth="1"/>
    <col min="3330" max="3330" width="11.3984375" style="83"/>
    <col min="3331" max="3331" width="32.86328125" style="83" customWidth="1"/>
    <col min="3332" max="3332" width="20.3984375" style="83" customWidth="1"/>
    <col min="3333" max="3333" width="19.3984375" style="83" customWidth="1"/>
    <col min="3334" max="3334" width="20.59765625" style="83" customWidth="1"/>
    <col min="3335" max="3335" width="8.3984375" style="83" customWidth="1"/>
    <col min="3336" max="3336" width="19.265625" style="83" customWidth="1"/>
    <col min="3337" max="3337" width="23.265625" style="83" customWidth="1"/>
    <col min="3338" max="3338" width="13.86328125" style="83" bestFit="1" customWidth="1"/>
    <col min="3339" max="3339" width="10.73046875" style="83" bestFit="1" customWidth="1"/>
    <col min="3340" max="3340" width="11.3984375" style="83"/>
    <col min="3341" max="3342" width="12.59765625" style="83" bestFit="1" customWidth="1"/>
    <col min="3343" max="3564" width="11.3984375" style="83"/>
    <col min="3565" max="3565" width="6.1328125" style="83" customWidth="1"/>
    <col min="3566" max="3566" width="29" style="83" customWidth="1"/>
    <col min="3567" max="3567" width="25.86328125" style="83" customWidth="1"/>
    <col min="3568" max="3568" width="26.86328125" style="83" customWidth="1"/>
    <col min="3569" max="3569" width="15.73046875" style="83" customWidth="1"/>
    <col min="3570" max="3570" width="9.59765625" style="83" customWidth="1"/>
    <col min="3571" max="3571" width="5.59765625" style="83" customWidth="1"/>
    <col min="3572" max="3572" width="24.73046875" style="83" customWidth="1"/>
    <col min="3573" max="3573" width="23.59765625" style="83" customWidth="1"/>
    <col min="3574" max="3574" width="21.3984375" style="83" customWidth="1"/>
    <col min="3575" max="3575" width="11.1328125" style="83" customWidth="1"/>
    <col min="3576" max="3576" width="11.3984375" style="83"/>
    <col min="3577" max="3577" width="21.1328125" style="83" customWidth="1"/>
    <col min="3578" max="3578" width="26" style="83" customWidth="1"/>
    <col min="3579" max="3579" width="20.59765625" style="83" customWidth="1"/>
    <col min="3580" max="3580" width="11.1328125" style="83" bestFit="1" customWidth="1"/>
    <col min="3581" max="3581" width="7.265625" style="83" customWidth="1"/>
    <col min="3582" max="3582" width="26.86328125" style="83" customWidth="1"/>
    <col min="3583" max="3583" width="14.86328125" style="83" bestFit="1" customWidth="1"/>
    <col min="3584" max="3584" width="15.59765625" style="83" bestFit="1" customWidth="1"/>
    <col min="3585" max="3585" width="11.1328125" style="83" bestFit="1" customWidth="1"/>
    <col min="3586" max="3586" width="11.3984375" style="83"/>
    <col min="3587" max="3587" width="32.86328125" style="83" customWidth="1"/>
    <col min="3588" max="3588" width="20.3984375" style="83" customWidth="1"/>
    <col min="3589" max="3589" width="19.3984375" style="83" customWidth="1"/>
    <col min="3590" max="3590" width="20.59765625" style="83" customWidth="1"/>
    <col min="3591" max="3591" width="8.3984375" style="83" customWidth="1"/>
    <col min="3592" max="3592" width="19.265625" style="83" customWidth="1"/>
    <col min="3593" max="3593" width="23.265625" style="83" customWidth="1"/>
    <col min="3594" max="3594" width="13.86328125" style="83" bestFit="1" customWidth="1"/>
    <col min="3595" max="3595" width="10.73046875" style="83" bestFit="1" customWidth="1"/>
    <col min="3596" max="3596" width="11.3984375" style="83"/>
    <col min="3597" max="3598" width="12.59765625" style="83" bestFit="1" customWidth="1"/>
    <col min="3599" max="3820" width="11.3984375" style="83"/>
    <col min="3821" max="3821" width="6.1328125" style="83" customWidth="1"/>
    <col min="3822" max="3822" width="29" style="83" customWidth="1"/>
    <col min="3823" max="3823" width="25.86328125" style="83" customWidth="1"/>
    <col min="3824" max="3824" width="26.86328125" style="83" customWidth="1"/>
    <col min="3825" max="3825" width="15.73046875" style="83" customWidth="1"/>
    <col min="3826" max="3826" width="9.59765625" style="83" customWidth="1"/>
    <col min="3827" max="3827" width="5.59765625" style="83" customWidth="1"/>
    <col min="3828" max="3828" width="24.73046875" style="83" customWidth="1"/>
    <col min="3829" max="3829" width="23.59765625" style="83" customWidth="1"/>
    <col min="3830" max="3830" width="21.3984375" style="83" customWidth="1"/>
    <col min="3831" max="3831" width="11.1328125" style="83" customWidth="1"/>
    <col min="3832" max="3832" width="11.3984375" style="83"/>
    <col min="3833" max="3833" width="21.1328125" style="83" customWidth="1"/>
    <col min="3834" max="3834" width="26" style="83" customWidth="1"/>
    <col min="3835" max="3835" width="20.59765625" style="83" customWidth="1"/>
    <col min="3836" max="3836" width="11.1328125" style="83" bestFit="1" customWidth="1"/>
    <col min="3837" max="3837" width="7.265625" style="83" customWidth="1"/>
    <col min="3838" max="3838" width="26.86328125" style="83" customWidth="1"/>
    <col min="3839" max="3839" width="14.86328125" style="83" bestFit="1" customWidth="1"/>
    <col min="3840" max="3840" width="15.59765625" style="83" bestFit="1" customWidth="1"/>
    <col min="3841" max="3841" width="11.1328125" style="83" bestFit="1" customWidth="1"/>
    <col min="3842" max="3842" width="11.3984375" style="83"/>
    <col min="3843" max="3843" width="32.86328125" style="83" customWidth="1"/>
    <col min="3844" max="3844" width="20.3984375" style="83" customWidth="1"/>
    <col min="3845" max="3845" width="19.3984375" style="83" customWidth="1"/>
    <col min="3846" max="3846" width="20.59765625" style="83" customWidth="1"/>
    <col min="3847" max="3847" width="8.3984375" style="83" customWidth="1"/>
    <col min="3848" max="3848" width="19.265625" style="83" customWidth="1"/>
    <col min="3849" max="3849" width="23.265625" style="83" customWidth="1"/>
    <col min="3850" max="3850" width="13.86328125" style="83" bestFit="1" customWidth="1"/>
    <col min="3851" max="3851" width="10.73046875" style="83" bestFit="1" customWidth="1"/>
    <col min="3852" max="3852" width="11.3984375" style="83"/>
    <col min="3853" max="3854" width="12.59765625" style="83" bestFit="1" customWidth="1"/>
    <col min="3855" max="4076" width="11.3984375" style="83"/>
    <col min="4077" max="4077" width="6.1328125" style="83" customWidth="1"/>
    <col min="4078" max="4078" width="29" style="83" customWidth="1"/>
    <col min="4079" max="4079" width="25.86328125" style="83" customWidth="1"/>
    <col min="4080" max="4080" width="26.86328125" style="83" customWidth="1"/>
    <col min="4081" max="4081" width="15.73046875" style="83" customWidth="1"/>
    <col min="4082" max="4082" width="9.59765625" style="83" customWidth="1"/>
    <col min="4083" max="4083" width="5.59765625" style="83" customWidth="1"/>
    <col min="4084" max="4084" width="24.73046875" style="83" customWidth="1"/>
    <col min="4085" max="4085" width="23.59765625" style="83" customWidth="1"/>
    <col min="4086" max="4086" width="21.3984375" style="83" customWidth="1"/>
    <col min="4087" max="4087" width="11.1328125" style="83" customWidth="1"/>
    <col min="4088" max="4088" width="11.3984375" style="83"/>
    <col min="4089" max="4089" width="21.1328125" style="83" customWidth="1"/>
    <col min="4090" max="4090" width="26" style="83" customWidth="1"/>
    <col min="4091" max="4091" width="20.59765625" style="83" customWidth="1"/>
    <col min="4092" max="4092" width="11.1328125" style="83" bestFit="1" customWidth="1"/>
    <col min="4093" max="4093" width="7.265625" style="83" customWidth="1"/>
    <col min="4094" max="4094" width="26.86328125" style="83" customWidth="1"/>
    <col min="4095" max="4095" width="14.86328125" style="83" bestFit="1" customWidth="1"/>
    <col min="4096" max="4096" width="15.59765625" style="83" bestFit="1" customWidth="1"/>
    <col min="4097" max="4097" width="11.1328125" style="83" bestFit="1" customWidth="1"/>
    <col min="4098" max="4098" width="11.3984375" style="83"/>
    <col min="4099" max="4099" width="32.86328125" style="83" customWidth="1"/>
    <col min="4100" max="4100" width="20.3984375" style="83" customWidth="1"/>
    <col min="4101" max="4101" width="19.3984375" style="83" customWidth="1"/>
    <col min="4102" max="4102" width="20.59765625" style="83" customWidth="1"/>
    <col min="4103" max="4103" width="8.3984375" style="83" customWidth="1"/>
    <col min="4104" max="4104" width="19.265625" style="83" customWidth="1"/>
    <col min="4105" max="4105" width="23.265625" style="83" customWidth="1"/>
    <col min="4106" max="4106" width="13.86328125" style="83" bestFit="1" customWidth="1"/>
    <col min="4107" max="4107" width="10.73046875" style="83" bestFit="1" customWidth="1"/>
    <col min="4108" max="4108" width="11.3984375" style="83"/>
    <col min="4109" max="4110" width="12.59765625" style="83" bestFit="1" customWidth="1"/>
    <col min="4111" max="4332" width="11.3984375" style="83"/>
    <col min="4333" max="4333" width="6.1328125" style="83" customWidth="1"/>
    <col min="4334" max="4334" width="29" style="83" customWidth="1"/>
    <col min="4335" max="4335" width="25.86328125" style="83" customWidth="1"/>
    <col min="4336" max="4336" width="26.86328125" style="83" customWidth="1"/>
    <col min="4337" max="4337" width="15.73046875" style="83" customWidth="1"/>
    <col min="4338" max="4338" width="9.59765625" style="83" customWidth="1"/>
    <col min="4339" max="4339" width="5.59765625" style="83" customWidth="1"/>
    <col min="4340" max="4340" width="24.73046875" style="83" customWidth="1"/>
    <col min="4341" max="4341" width="23.59765625" style="83" customWidth="1"/>
    <col min="4342" max="4342" width="21.3984375" style="83" customWidth="1"/>
    <col min="4343" max="4343" width="11.1328125" style="83" customWidth="1"/>
    <col min="4344" max="4344" width="11.3984375" style="83"/>
    <col min="4345" max="4345" width="21.1328125" style="83" customWidth="1"/>
    <col min="4346" max="4346" width="26" style="83" customWidth="1"/>
    <col min="4347" max="4347" width="20.59765625" style="83" customWidth="1"/>
    <col min="4348" max="4348" width="11.1328125" style="83" bestFit="1" customWidth="1"/>
    <col min="4349" max="4349" width="7.265625" style="83" customWidth="1"/>
    <col min="4350" max="4350" width="26.86328125" style="83" customWidth="1"/>
    <col min="4351" max="4351" width="14.86328125" style="83" bestFit="1" customWidth="1"/>
    <col min="4352" max="4352" width="15.59765625" style="83" bestFit="1" customWidth="1"/>
    <col min="4353" max="4353" width="11.1328125" style="83" bestFit="1" customWidth="1"/>
    <col min="4354" max="4354" width="11.3984375" style="83"/>
    <col min="4355" max="4355" width="32.86328125" style="83" customWidth="1"/>
    <col min="4356" max="4356" width="20.3984375" style="83" customWidth="1"/>
    <col min="4357" max="4357" width="19.3984375" style="83" customWidth="1"/>
    <col min="4358" max="4358" width="20.59765625" style="83" customWidth="1"/>
    <col min="4359" max="4359" width="8.3984375" style="83" customWidth="1"/>
    <col min="4360" max="4360" width="19.265625" style="83" customWidth="1"/>
    <col min="4361" max="4361" width="23.265625" style="83" customWidth="1"/>
    <col min="4362" max="4362" width="13.86328125" style="83" bestFit="1" customWidth="1"/>
    <col min="4363" max="4363" width="10.73046875" style="83" bestFit="1" customWidth="1"/>
    <col min="4364" max="4364" width="11.3984375" style="83"/>
    <col min="4365" max="4366" width="12.59765625" style="83" bestFit="1" customWidth="1"/>
    <col min="4367" max="4588" width="11.3984375" style="83"/>
    <col min="4589" max="4589" width="6.1328125" style="83" customWidth="1"/>
    <col min="4590" max="4590" width="29" style="83" customWidth="1"/>
    <col min="4591" max="4591" width="25.86328125" style="83" customWidth="1"/>
    <col min="4592" max="4592" width="26.86328125" style="83" customWidth="1"/>
    <col min="4593" max="4593" width="15.73046875" style="83" customWidth="1"/>
    <col min="4594" max="4594" width="9.59765625" style="83" customWidth="1"/>
    <col min="4595" max="4595" width="5.59765625" style="83" customWidth="1"/>
    <col min="4596" max="4596" width="24.73046875" style="83" customWidth="1"/>
    <col min="4597" max="4597" width="23.59765625" style="83" customWidth="1"/>
    <col min="4598" max="4598" width="21.3984375" style="83" customWidth="1"/>
    <col min="4599" max="4599" width="11.1328125" style="83" customWidth="1"/>
    <col min="4600" max="4600" width="11.3984375" style="83"/>
    <col min="4601" max="4601" width="21.1328125" style="83" customWidth="1"/>
    <col min="4602" max="4602" width="26" style="83" customWidth="1"/>
    <col min="4603" max="4603" width="20.59765625" style="83" customWidth="1"/>
    <col min="4604" max="4604" width="11.1328125" style="83" bestFit="1" customWidth="1"/>
    <col min="4605" max="4605" width="7.265625" style="83" customWidth="1"/>
    <col min="4606" max="4606" width="26.86328125" style="83" customWidth="1"/>
    <col min="4607" max="4607" width="14.86328125" style="83" bestFit="1" customWidth="1"/>
    <col min="4608" max="4608" width="15.59765625" style="83" bestFit="1" customWidth="1"/>
    <col min="4609" max="4609" width="11.1328125" style="83" bestFit="1" customWidth="1"/>
    <col min="4610" max="4610" width="11.3984375" style="83"/>
    <col min="4611" max="4611" width="32.86328125" style="83" customWidth="1"/>
    <col min="4612" max="4612" width="20.3984375" style="83" customWidth="1"/>
    <col min="4613" max="4613" width="19.3984375" style="83" customWidth="1"/>
    <col min="4614" max="4614" width="20.59765625" style="83" customWidth="1"/>
    <col min="4615" max="4615" width="8.3984375" style="83" customWidth="1"/>
    <col min="4616" max="4616" width="19.265625" style="83" customWidth="1"/>
    <col min="4617" max="4617" width="23.265625" style="83" customWidth="1"/>
    <col min="4618" max="4618" width="13.86328125" style="83" bestFit="1" customWidth="1"/>
    <col min="4619" max="4619" width="10.73046875" style="83" bestFit="1" customWidth="1"/>
    <col min="4620" max="4620" width="11.3984375" style="83"/>
    <col min="4621" max="4622" width="12.59765625" style="83" bestFit="1" customWidth="1"/>
    <col min="4623" max="4844" width="11.3984375" style="83"/>
    <col min="4845" max="4845" width="6.1328125" style="83" customWidth="1"/>
    <col min="4846" max="4846" width="29" style="83" customWidth="1"/>
    <col min="4847" max="4847" width="25.86328125" style="83" customWidth="1"/>
    <col min="4848" max="4848" width="26.86328125" style="83" customWidth="1"/>
    <col min="4849" max="4849" width="15.73046875" style="83" customWidth="1"/>
    <col min="4850" max="4850" width="9.59765625" style="83" customWidth="1"/>
    <col min="4851" max="4851" width="5.59765625" style="83" customWidth="1"/>
    <col min="4852" max="4852" width="24.73046875" style="83" customWidth="1"/>
    <col min="4853" max="4853" width="23.59765625" style="83" customWidth="1"/>
    <col min="4854" max="4854" width="21.3984375" style="83" customWidth="1"/>
    <col min="4855" max="4855" width="11.1328125" style="83" customWidth="1"/>
    <col min="4856" max="4856" width="11.3984375" style="83"/>
    <col min="4857" max="4857" width="21.1328125" style="83" customWidth="1"/>
    <col min="4858" max="4858" width="26" style="83" customWidth="1"/>
    <col min="4859" max="4859" width="20.59765625" style="83" customWidth="1"/>
    <col min="4860" max="4860" width="11.1328125" style="83" bestFit="1" customWidth="1"/>
    <col min="4861" max="4861" width="7.265625" style="83" customWidth="1"/>
    <col min="4862" max="4862" width="26.86328125" style="83" customWidth="1"/>
    <col min="4863" max="4863" width="14.86328125" style="83" bestFit="1" customWidth="1"/>
    <col min="4864" max="4864" width="15.59765625" style="83" bestFit="1" customWidth="1"/>
    <col min="4865" max="4865" width="11.1328125" style="83" bestFit="1" customWidth="1"/>
    <col min="4866" max="4866" width="11.3984375" style="83"/>
    <col min="4867" max="4867" width="32.86328125" style="83" customWidth="1"/>
    <col min="4868" max="4868" width="20.3984375" style="83" customWidth="1"/>
    <col min="4869" max="4869" width="19.3984375" style="83" customWidth="1"/>
    <col min="4870" max="4870" width="20.59765625" style="83" customWidth="1"/>
    <col min="4871" max="4871" width="8.3984375" style="83" customWidth="1"/>
    <col min="4872" max="4872" width="19.265625" style="83" customWidth="1"/>
    <col min="4873" max="4873" width="23.265625" style="83" customWidth="1"/>
    <col min="4874" max="4874" width="13.86328125" style="83" bestFit="1" customWidth="1"/>
    <col min="4875" max="4875" width="10.73046875" style="83" bestFit="1" customWidth="1"/>
    <col min="4876" max="4876" width="11.3984375" style="83"/>
    <col min="4877" max="4878" width="12.59765625" style="83" bestFit="1" customWidth="1"/>
    <col min="4879" max="5100" width="11.3984375" style="83"/>
    <col min="5101" max="5101" width="6.1328125" style="83" customWidth="1"/>
    <col min="5102" max="5102" width="29" style="83" customWidth="1"/>
    <col min="5103" max="5103" width="25.86328125" style="83" customWidth="1"/>
    <col min="5104" max="5104" width="26.86328125" style="83" customWidth="1"/>
    <col min="5105" max="5105" width="15.73046875" style="83" customWidth="1"/>
    <col min="5106" max="5106" width="9.59765625" style="83" customWidth="1"/>
    <col min="5107" max="5107" width="5.59765625" style="83" customWidth="1"/>
    <col min="5108" max="5108" width="24.73046875" style="83" customWidth="1"/>
    <col min="5109" max="5109" width="23.59765625" style="83" customWidth="1"/>
    <col min="5110" max="5110" width="21.3984375" style="83" customWidth="1"/>
    <col min="5111" max="5111" width="11.1328125" style="83" customWidth="1"/>
    <col min="5112" max="5112" width="11.3984375" style="83"/>
    <col min="5113" max="5113" width="21.1328125" style="83" customWidth="1"/>
    <col min="5114" max="5114" width="26" style="83" customWidth="1"/>
    <col min="5115" max="5115" width="20.59765625" style="83" customWidth="1"/>
    <col min="5116" max="5116" width="11.1328125" style="83" bestFit="1" customWidth="1"/>
    <col min="5117" max="5117" width="7.265625" style="83" customWidth="1"/>
    <col min="5118" max="5118" width="26.86328125" style="83" customWidth="1"/>
    <col min="5119" max="5119" width="14.86328125" style="83" bestFit="1" customWidth="1"/>
    <col min="5120" max="5120" width="15.59765625" style="83" bestFit="1" customWidth="1"/>
    <col min="5121" max="5121" width="11.1328125" style="83" bestFit="1" customWidth="1"/>
    <col min="5122" max="5122" width="11.3984375" style="83"/>
    <col min="5123" max="5123" width="32.86328125" style="83" customWidth="1"/>
    <col min="5124" max="5124" width="20.3984375" style="83" customWidth="1"/>
    <col min="5125" max="5125" width="19.3984375" style="83" customWidth="1"/>
    <col min="5126" max="5126" width="20.59765625" style="83" customWidth="1"/>
    <col min="5127" max="5127" width="8.3984375" style="83" customWidth="1"/>
    <col min="5128" max="5128" width="19.265625" style="83" customWidth="1"/>
    <col min="5129" max="5129" width="23.265625" style="83" customWidth="1"/>
    <col min="5130" max="5130" width="13.86328125" style="83" bestFit="1" customWidth="1"/>
    <col min="5131" max="5131" width="10.73046875" style="83" bestFit="1" customWidth="1"/>
    <col min="5132" max="5132" width="11.3984375" style="83"/>
    <col min="5133" max="5134" width="12.59765625" style="83" bestFit="1" customWidth="1"/>
    <col min="5135" max="5356" width="11.3984375" style="83"/>
    <col min="5357" max="5357" width="6.1328125" style="83" customWidth="1"/>
    <col min="5358" max="5358" width="29" style="83" customWidth="1"/>
    <col min="5359" max="5359" width="25.86328125" style="83" customWidth="1"/>
    <col min="5360" max="5360" width="26.86328125" style="83" customWidth="1"/>
    <col min="5361" max="5361" width="15.73046875" style="83" customWidth="1"/>
    <col min="5362" max="5362" width="9.59765625" style="83" customWidth="1"/>
    <col min="5363" max="5363" width="5.59765625" style="83" customWidth="1"/>
    <col min="5364" max="5364" width="24.73046875" style="83" customWidth="1"/>
    <col min="5365" max="5365" width="23.59765625" style="83" customWidth="1"/>
    <col min="5366" max="5366" width="21.3984375" style="83" customWidth="1"/>
    <col min="5367" max="5367" width="11.1328125" style="83" customWidth="1"/>
    <col min="5368" max="5368" width="11.3984375" style="83"/>
    <col min="5369" max="5369" width="21.1328125" style="83" customWidth="1"/>
    <col min="5370" max="5370" width="26" style="83" customWidth="1"/>
    <col min="5371" max="5371" width="20.59765625" style="83" customWidth="1"/>
    <col min="5372" max="5372" width="11.1328125" style="83" bestFit="1" customWidth="1"/>
    <col min="5373" max="5373" width="7.265625" style="83" customWidth="1"/>
    <col min="5374" max="5374" width="26.86328125" style="83" customWidth="1"/>
    <col min="5375" max="5375" width="14.86328125" style="83" bestFit="1" customWidth="1"/>
    <col min="5376" max="5376" width="15.59765625" style="83" bestFit="1" customWidth="1"/>
    <col min="5377" max="5377" width="11.1328125" style="83" bestFit="1" customWidth="1"/>
    <col min="5378" max="5378" width="11.3984375" style="83"/>
    <col min="5379" max="5379" width="32.86328125" style="83" customWidth="1"/>
    <col min="5380" max="5380" width="20.3984375" style="83" customWidth="1"/>
    <col min="5381" max="5381" width="19.3984375" style="83" customWidth="1"/>
    <col min="5382" max="5382" width="20.59765625" style="83" customWidth="1"/>
    <col min="5383" max="5383" width="8.3984375" style="83" customWidth="1"/>
    <col min="5384" max="5384" width="19.265625" style="83" customWidth="1"/>
    <col min="5385" max="5385" width="23.265625" style="83" customWidth="1"/>
    <col min="5386" max="5386" width="13.86328125" style="83" bestFit="1" customWidth="1"/>
    <col min="5387" max="5387" width="10.73046875" style="83" bestFit="1" customWidth="1"/>
    <col min="5388" max="5388" width="11.3984375" style="83"/>
    <col min="5389" max="5390" width="12.59765625" style="83" bestFit="1" customWidth="1"/>
    <col min="5391" max="5612" width="11.3984375" style="83"/>
    <col min="5613" max="5613" width="6.1328125" style="83" customWidth="1"/>
    <col min="5614" max="5614" width="29" style="83" customWidth="1"/>
    <col min="5615" max="5615" width="25.86328125" style="83" customWidth="1"/>
    <col min="5616" max="5616" width="26.86328125" style="83" customWidth="1"/>
    <col min="5617" max="5617" width="15.73046875" style="83" customWidth="1"/>
    <col min="5618" max="5618" width="9.59765625" style="83" customWidth="1"/>
    <col min="5619" max="5619" width="5.59765625" style="83" customWidth="1"/>
    <col min="5620" max="5620" width="24.73046875" style="83" customWidth="1"/>
    <col min="5621" max="5621" width="23.59765625" style="83" customWidth="1"/>
    <col min="5622" max="5622" width="21.3984375" style="83" customWidth="1"/>
    <col min="5623" max="5623" width="11.1328125" style="83" customWidth="1"/>
    <col min="5624" max="5624" width="11.3984375" style="83"/>
    <col min="5625" max="5625" width="21.1328125" style="83" customWidth="1"/>
    <col min="5626" max="5626" width="26" style="83" customWidth="1"/>
    <col min="5627" max="5627" width="20.59765625" style="83" customWidth="1"/>
    <col min="5628" max="5628" width="11.1328125" style="83" bestFit="1" customWidth="1"/>
    <col min="5629" max="5629" width="7.265625" style="83" customWidth="1"/>
    <col min="5630" max="5630" width="26.86328125" style="83" customWidth="1"/>
    <col min="5631" max="5631" width="14.86328125" style="83" bestFit="1" customWidth="1"/>
    <col min="5632" max="5632" width="15.59765625" style="83" bestFit="1" customWidth="1"/>
    <col min="5633" max="5633" width="11.1328125" style="83" bestFit="1" customWidth="1"/>
    <col min="5634" max="5634" width="11.3984375" style="83"/>
    <col min="5635" max="5635" width="32.86328125" style="83" customWidth="1"/>
    <col min="5636" max="5636" width="20.3984375" style="83" customWidth="1"/>
    <col min="5637" max="5637" width="19.3984375" style="83" customWidth="1"/>
    <col min="5638" max="5638" width="20.59765625" style="83" customWidth="1"/>
    <col min="5639" max="5639" width="8.3984375" style="83" customWidth="1"/>
    <col min="5640" max="5640" width="19.265625" style="83" customWidth="1"/>
    <col min="5641" max="5641" width="23.265625" style="83" customWidth="1"/>
    <col min="5642" max="5642" width="13.86328125" style="83" bestFit="1" customWidth="1"/>
    <col min="5643" max="5643" width="10.73046875" style="83" bestFit="1" customWidth="1"/>
    <col min="5644" max="5644" width="11.3984375" style="83"/>
    <col min="5645" max="5646" width="12.59765625" style="83" bestFit="1" customWidth="1"/>
    <col min="5647" max="5868" width="11.3984375" style="83"/>
    <col min="5869" max="5869" width="6.1328125" style="83" customWidth="1"/>
    <col min="5870" max="5870" width="29" style="83" customWidth="1"/>
    <col min="5871" max="5871" width="25.86328125" style="83" customWidth="1"/>
    <col min="5872" max="5872" width="26.86328125" style="83" customWidth="1"/>
    <col min="5873" max="5873" width="15.73046875" style="83" customWidth="1"/>
    <col min="5874" max="5874" width="9.59765625" style="83" customWidth="1"/>
    <col min="5875" max="5875" width="5.59765625" style="83" customWidth="1"/>
    <col min="5876" max="5876" width="24.73046875" style="83" customWidth="1"/>
    <col min="5877" max="5877" width="23.59765625" style="83" customWidth="1"/>
    <col min="5878" max="5878" width="21.3984375" style="83" customWidth="1"/>
    <col min="5879" max="5879" width="11.1328125" style="83" customWidth="1"/>
    <col min="5880" max="5880" width="11.3984375" style="83"/>
    <col min="5881" max="5881" width="21.1328125" style="83" customWidth="1"/>
    <col min="5882" max="5882" width="26" style="83" customWidth="1"/>
    <col min="5883" max="5883" width="20.59765625" style="83" customWidth="1"/>
    <col min="5884" max="5884" width="11.1328125" style="83" bestFit="1" customWidth="1"/>
    <col min="5885" max="5885" width="7.265625" style="83" customWidth="1"/>
    <col min="5886" max="5886" width="26.86328125" style="83" customWidth="1"/>
    <col min="5887" max="5887" width="14.86328125" style="83" bestFit="1" customWidth="1"/>
    <col min="5888" max="5888" width="15.59765625" style="83" bestFit="1" customWidth="1"/>
    <col min="5889" max="5889" width="11.1328125" style="83" bestFit="1" customWidth="1"/>
    <col min="5890" max="5890" width="11.3984375" style="83"/>
    <col min="5891" max="5891" width="32.86328125" style="83" customWidth="1"/>
    <col min="5892" max="5892" width="20.3984375" style="83" customWidth="1"/>
    <col min="5893" max="5893" width="19.3984375" style="83" customWidth="1"/>
    <col min="5894" max="5894" width="20.59765625" style="83" customWidth="1"/>
    <col min="5895" max="5895" width="8.3984375" style="83" customWidth="1"/>
    <col min="5896" max="5896" width="19.265625" style="83" customWidth="1"/>
    <col min="5897" max="5897" width="23.265625" style="83" customWidth="1"/>
    <col min="5898" max="5898" width="13.86328125" style="83" bestFit="1" customWidth="1"/>
    <col min="5899" max="5899" width="10.73046875" style="83" bestFit="1" customWidth="1"/>
    <col min="5900" max="5900" width="11.3984375" style="83"/>
    <col min="5901" max="5902" width="12.59765625" style="83" bestFit="1" customWidth="1"/>
    <col min="5903" max="6124" width="11.3984375" style="83"/>
    <col min="6125" max="6125" width="6.1328125" style="83" customWidth="1"/>
    <col min="6126" max="6126" width="29" style="83" customWidth="1"/>
    <col min="6127" max="6127" width="25.86328125" style="83" customWidth="1"/>
    <col min="6128" max="6128" width="26.86328125" style="83" customWidth="1"/>
    <col min="6129" max="6129" width="15.73046875" style="83" customWidth="1"/>
    <col min="6130" max="6130" width="9.59765625" style="83" customWidth="1"/>
    <col min="6131" max="6131" width="5.59765625" style="83" customWidth="1"/>
    <col min="6132" max="6132" width="24.73046875" style="83" customWidth="1"/>
    <col min="6133" max="6133" width="23.59765625" style="83" customWidth="1"/>
    <col min="6134" max="6134" width="21.3984375" style="83" customWidth="1"/>
    <col min="6135" max="6135" width="11.1328125" style="83" customWidth="1"/>
    <col min="6136" max="6136" width="11.3984375" style="83"/>
    <col min="6137" max="6137" width="21.1328125" style="83" customWidth="1"/>
    <col min="6138" max="6138" width="26" style="83" customWidth="1"/>
    <col min="6139" max="6139" width="20.59765625" style="83" customWidth="1"/>
    <col min="6140" max="6140" width="11.1328125" style="83" bestFit="1" customWidth="1"/>
    <col min="6141" max="6141" width="7.265625" style="83" customWidth="1"/>
    <col min="6142" max="6142" width="26.86328125" style="83" customWidth="1"/>
    <col min="6143" max="6143" width="14.86328125" style="83" bestFit="1" customWidth="1"/>
    <col min="6144" max="6144" width="15.59765625" style="83" bestFit="1" customWidth="1"/>
    <col min="6145" max="6145" width="11.1328125" style="83" bestFit="1" customWidth="1"/>
    <col min="6146" max="6146" width="11.3984375" style="83"/>
    <col min="6147" max="6147" width="32.86328125" style="83" customWidth="1"/>
    <col min="6148" max="6148" width="20.3984375" style="83" customWidth="1"/>
    <col min="6149" max="6149" width="19.3984375" style="83" customWidth="1"/>
    <col min="6150" max="6150" width="20.59765625" style="83" customWidth="1"/>
    <col min="6151" max="6151" width="8.3984375" style="83" customWidth="1"/>
    <col min="6152" max="6152" width="19.265625" style="83" customWidth="1"/>
    <col min="6153" max="6153" width="23.265625" style="83" customWidth="1"/>
    <col min="6154" max="6154" width="13.86328125" style="83" bestFit="1" customWidth="1"/>
    <col min="6155" max="6155" width="10.73046875" style="83" bestFit="1" customWidth="1"/>
    <col min="6156" max="6156" width="11.3984375" style="83"/>
    <col min="6157" max="6158" width="12.59765625" style="83" bestFit="1" customWidth="1"/>
    <col min="6159" max="6380" width="11.3984375" style="83"/>
    <col min="6381" max="6381" width="6.1328125" style="83" customWidth="1"/>
    <col min="6382" max="6382" width="29" style="83" customWidth="1"/>
    <col min="6383" max="6383" width="25.86328125" style="83" customWidth="1"/>
    <col min="6384" max="6384" width="26.86328125" style="83" customWidth="1"/>
    <col min="6385" max="6385" width="15.73046875" style="83" customWidth="1"/>
    <col min="6386" max="6386" width="9.59765625" style="83" customWidth="1"/>
    <col min="6387" max="6387" width="5.59765625" style="83" customWidth="1"/>
    <col min="6388" max="6388" width="24.73046875" style="83" customWidth="1"/>
    <col min="6389" max="6389" width="23.59765625" style="83" customWidth="1"/>
    <col min="6390" max="6390" width="21.3984375" style="83" customWidth="1"/>
    <col min="6391" max="6391" width="11.1328125" style="83" customWidth="1"/>
    <col min="6392" max="6392" width="11.3984375" style="83"/>
    <col min="6393" max="6393" width="21.1328125" style="83" customWidth="1"/>
    <col min="6394" max="6394" width="26" style="83" customWidth="1"/>
    <col min="6395" max="6395" width="20.59765625" style="83" customWidth="1"/>
    <col min="6396" max="6396" width="11.1328125" style="83" bestFit="1" customWidth="1"/>
    <col min="6397" max="6397" width="7.265625" style="83" customWidth="1"/>
    <col min="6398" max="6398" width="26.86328125" style="83" customWidth="1"/>
    <col min="6399" max="6399" width="14.86328125" style="83" bestFit="1" customWidth="1"/>
    <col min="6400" max="6400" width="15.59765625" style="83" bestFit="1" customWidth="1"/>
    <col min="6401" max="6401" width="11.1328125" style="83" bestFit="1" customWidth="1"/>
    <col min="6402" max="6402" width="11.3984375" style="83"/>
    <col min="6403" max="6403" width="32.86328125" style="83" customWidth="1"/>
    <col min="6404" max="6404" width="20.3984375" style="83" customWidth="1"/>
    <col min="6405" max="6405" width="19.3984375" style="83" customWidth="1"/>
    <col min="6406" max="6406" width="20.59765625" style="83" customWidth="1"/>
    <col min="6407" max="6407" width="8.3984375" style="83" customWidth="1"/>
    <col min="6408" max="6408" width="19.265625" style="83" customWidth="1"/>
    <col min="6409" max="6409" width="23.265625" style="83" customWidth="1"/>
    <col min="6410" max="6410" width="13.86328125" style="83" bestFit="1" customWidth="1"/>
    <col min="6411" max="6411" width="10.73046875" style="83" bestFit="1" customWidth="1"/>
    <col min="6412" max="6412" width="11.3984375" style="83"/>
    <col min="6413" max="6414" width="12.59765625" style="83" bestFit="1" customWidth="1"/>
    <col min="6415" max="6636" width="11.3984375" style="83"/>
    <col min="6637" max="6637" width="6.1328125" style="83" customWidth="1"/>
    <col min="6638" max="6638" width="29" style="83" customWidth="1"/>
    <col min="6639" max="6639" width="25.86328125" style="83" customWidth="1"/>
    <col min="6640" max="6640" width="26.86328125" style="83" customWidth="1"/>
    <col min="6641" max="6641" width="15.73046875" style="83" customWidth="1"/>
    <col min="6642" max="6642" width="9.59765625" style="83" customWidth="1"/>
    <col min="6643" max="6643" width="5.59765625" style="83" customWidth="1"/>
    <col min="6644" max="6644" width="24.73046875" style="83" customWidth="1"/>
    <col min="6645" max="6645" width="23.59765625" style="83" customWidth="1"/>
    <col min="6646" max="6646" width="21.3984375" style="83" customWidth="1"/>
    <col min="6647" max="6647" width="11.1328125" style="83" customWidth="1"/>
    <col min="6648" max="6648" width="11.3984375" style="83"/>
    <col min="6649" max="6649" width="21.1328125" style="83" customWidth="1"/>
    <col min="6650" max="6650" width="26" style="83" customWidth="1"/>
    <col min="6651" max="6651" width="20.59765625" style="83" customWidth="1"/>
    <col min="6652" max="6652" width="11.1328125" style="83" bestFit="1" customWidth="1"/>
    <col min="6653" max="6653" width="7.265625" style="83" customWidth="1"/>
    <col min="6654" max="6654" width="26.86328125" style="83" customWidth="1"/>
    <col min="6655" max="6655" width="14.86328125" style="83" bestFit="1" customWidth="1"/>
    <col min="6656" max="6656" width="15.59765625" style="83" bestFit="1" customWidth="1"/>
    <col min="6657" max="6657" width="11.1328125" style="83" bestFit="1" customWidth="1"/>
    <col min="6658" max="6658" width="11.3984375" style="83"/>
    <col min="6659" max="6659" width="32.86328125" style="83" customWidth="1"/>
    <col min="6660" max="6660" width="20.3984375" style="83" customWidth="1"/>
    <col min="6661" max="6661" width="19.3984375" style="83" customWidth="1"/>
    <col min="6662" max="6662" width="20.59765625" style="83" customWidth="1"/>
    <col min="6663" max="6663" width="8.3984375" style="83" customWidth="1"/>
    <col min="6664" max="6664" width="19.265625" style="83" customWidth="1"/>
    <col min="6665" max="6665" width="23.265625" style="83" customWidth="1"/>
    <col min="6666" max="6666" width="13.86328125" style="83" bestFit="1" customWidth="1"/>
    <col min="6667" max="6667" width="10.73046875" style="83" bestFit="1" customWidth="1"/>
    <col min="6668" max="6668" width="11.3984375" style="83"/>
    <col min="6669" max="6670" width="12.59765625" style="83" bestFit="1" customWidth="1"/>
    <col min="6671" max="6892" width="11.3984375" style="83"/>
    <col min="6893" max="6893" width="6.1328125" style="83" customWidth="1"/>
    <col min="6894" max="6894" width="29" style="83" customWidth="1"/>
    <col min="6895" max="6895" width="25.86328125" style="83" customWidth="1"/>
    <col min="6896" max="6896" width="26.86328125" style="83" customWidth="1"/>
    <col min="6897" max="6897" width="15.73046875" style="83" customWidth="1"/>
    <col min="6898" max="6898" width="9.59765625" style="83" customWidth="1"/>
    <col min="6899" max="6899" width="5.59765625" style="83" customWidth="1"/>
    <col min="6900" max="6900" width="24.73046875" style="83" customWidth="1"/>
    <col min="6901" max="6901" width="23.59765625" style="83" customWidth="1"/>
    <col min="6902" max="6902" width="21.3984375" style="83" customWidth="1"/>
    <col min="6903" max="6903" width="11.1328125" style="83" customWidth="1"/>
    <col min="6904" max="6904" width="11.3984375" style="83"/>
    <col min="6905" max="6905" width="21.1328125" style="83" customWidth="1"/>
    <col min="6906" max="6906" width="26" style="83" customWidth="1"/>
    <col min="6907" max="6907" width="20.59765625" style="83" customWidth="1"/>
    <col min="6908" max="6908" width="11.1328125" style="83" bestFit="1" customWidth="1"/>
    <col min="6909" max="6909" width="7.265625" style="83" customWidth="1"/>
    <col min="6910" max="6910" width="26.86328125" style="83" customWidth="1"/>
    <col min="6911" max="6911" width="14.86328125" style="83" bestFit="1" customWidth="1"/>
    <col min="6912" max="6912" width="15.59765625" style="83" bestFit="1" customWidth="1"/>
    <col min="6913" max="6913" width="11.1328125" style="83" bestFit="1" customWidth="1"/>
    <col min="6914" max="6914" width="11.3984375" style="83"/>
    <col min="6915" max="6915" width="32.86328125" style="83" customWidth="1"/>
    <col min="6916" max="6916" width="20.3984375" style="83" customWidth="1"/>
    <col min="6917" max="6917" width="19.3984375" style="83" customWidth="1"/>
    <col min="6918" max="6918" width="20.59765625" style="83" customWidth="1"/>
    <col min="6919" max="6919" width="8.3984375" style="83" customWidth="1"/>
    <col min="6920" max="6920" width="19.265625" style="83" customWidth="1"/>
    <col min="6921" max="6921" width="23.265625" style="83" customWidth="1"/>
    <col min="6922" max="6922" width="13.86328125" style="83" bestFit="1" customWidth="1"/>
    <col min="6923" max="6923" width="10.73046875" style="83" bestFit="1" customWidth="1"/>
    <col min="6924" max="6924" width="11.3984375" style="83"/>
    <col min="6925" max="6926" width="12.59765625" style="83" bestFit="1" customWidth="1"/>
    <col min="6927" max="7148" width="11.3984375" style="83"/>
    <col min="7149" max="7149" width="6.1328125" style="83" customWidth="1"/>
    <col min="7150" max="7150" width="29" style="83" customWidth="1"/>
    <col min="7151" max="7151" width="25.86328125" style="83" customWidth="1"/>
    <col min="7152" max="7152" width="26.86328125" style="83" customWidth="1"/>
    <col min="7153" max="7153" width="15.73046875" style="83" customWidth="1"/>
    <col min="7154" max="7154" width="9.59765625" style="83" customWidth="1"/>
    <col min="7155" max="7155" width="5.59765625" style="83" customWidth="1"/>
    <col min="7156" max="7156" width="24.73046875" style="83" customWidth="1"/>
    <col min="7157" max="7157" width="23.59765625" style="83" customWidth="1"/>
    <col min="7158" max="7158" width="21.3984375" style="83" customWidth="1"/>
    <col min="7159" max="7159" width="11.1328125" style="83" customWidth="1"/>
    <col min="7160" max="7160" width="11.3984375" style="83"/>
    <col min="7161" max="7161" width="21.1328125" style="83" customWidth="1"/>
    <col min="7162" max="7162" width="26" style="83" customWidth="1"/>
    <col min="7163" max="7163" width="20.59765625" style="83" customWidth="1"/>
    <col min="7164" max="7164" width="11.1328125" style="83" bestFit="1" customWidth="1"/>
    <col min="7165" max="7165" width="7.265625" style="83" customWidth="1"/>
    <col min="7166" max="7166" width="26.86328125" style="83" customWidth="1"/>
    <col min="7167" max="7167" width="14.86328125" style="83" bestFit="1" customWidth="1"/>
    <col min="7168" max="7168" width="15.59765625" style="83" bestFit="1" customWidth="1"/>
    <col min="7169" max="7169" width="11.1328125" style="83" bestFit="1" customWidth="1"/>
    <col min="7170" max="7170" width="11.3984375" style="83"/>
    <col min="7171" max="7171" width="32.86328125" style="83" customWidth="1"/>
    <col min="7172" max="7172" width="20.3984375" style="83" customWidth="1"/>
    <col min="7173" max="7173" width="19.3984375" style="83" customWidth="1"/>
    <col min="7174" max="7174" width="20.59765625" style="83" customWidth="1"/>
    <col min="7175" max="7175" width="8.3984375" style="83" customWidth="1"/>
    <col min="7176" max="7176" width="19.265625" style="83" customWidth="1"/>
    <col min="7177" max="7177" width="23.265625" style="83" customWidth="1"/>
    <col min="7178" max="7178" width="13.86328125" style="83" bestFit="1" customWidth="1"/>
    <col min="7179" max="7179" width="10.73046875" style="83" bestFit="1" customWidth="1"/>
    <col min="7180" max="7180" width="11.3984375" style="83"/>
    <col min="7181" max="7182" width="12.59765625" style="83" bestFit="1" customWidth="1"/>
    <col min="7183" max="7404" width="11.3984375" style="83"/>
    <col min="7405" max="7405" width="6.1328125" style="83" customWidth="1"/>
    <col min="7406" max="7406" width="29" style="83" customWidth="1"/>
    <col min="7407" max="7407" width="25.86328125" style="83" customWidth="1"/>
    <col min="7408" max="7408" width="26.86328125" style="83" customWidth="1"/>
    <col min="7409" max="7409" width="15.73046875" style="83" customWidth="1"/>
    <col min="7410" max="7410" width="9.59765625" style="83" customWidth="1"/>
    <col min="7411" max="7411" width="5.59765625" style="83" customWidth="1"/>
    <col min="7412" max="7412" width="24.73046875" style="83" customWidth="1"/>
    <col min="7413" max="7413" width="23.59765625" style="83" customWidth="1"/>
    <col min="7414" max="7414" width="21.3984375" style="83" customWidth="1"/>
    <col min="7415" max="7415" width="11.1328125" style="83" customWidth="1"/>
    <col min="7416" max="7416" width="11.3984375" style="83"/>
    <col min="7417" max="7417" width="21.1328125" style="83" customWidth="1"/>
    <col min="7418" max="7418" width="26" style="83" customWidth="1"/>
    <col min="7419" max="7419" width="20.59765625" style="83" customWidth="1"/>
    <col min="7420" max="7420" width="11.1328125" style="83" bestFit="1" customWidth="1"/>
    <col min="7421" max="7421" width="7.265625" style="83" customWidth="1"/>
    <col min="7422" max="7422" width="26.86328125" style="83" customWidth="1"/>
    <col min="7423" max="7423" width="14.86328125" style="83" bestFit="1" customWidth="1"/>
    <col min="7424" max="7424" width="15.59765625" style="83" bestFit="1" customWidth="1"/>
    <col min="7425" max="7425" width="11.1328125" style="83" bestFit="1" customWidth="1"/>
    <col min="7426" max="7426" width="11.3984375" style="83"/>
    <col min="7427" max="7427" width="32.86328125" style="83" customWidth="1"/>
    <col min="7428" max="7428" width="20.3984375" style="83" customWidth="1"/>
    <col min="7429" max="7429" width="19.3984375" style="83" customWidth="1"/>
    <col min="7430" max="7430" width="20.59765625" style="83" customWidth="1"/>
    <col min="7431" max="7431" width="8.3984375" style="83" customWidth="1"/>
    <col min="7432" max="7432" width="19.265625" style="83" customWidth="1"/>
    <col min="7433" max="7433" width="23.265625" style="83" customWidth="1"/>
    <col min="7434" max="7434" width="13.86328125" style="83" bestFit="1" customWidth="1"/>
    <col min="7435" max="7435" width="10.73046875" style="83" bestFit="1" customWidth="1"/>
    <col min="7436" max="7436" width="11.3984375" style="83"/>
    <col min="7437" max="7438" width="12.59765625" style="83" bestFit="1" customWidth="1"/>
    <col min="7439" max="7660" width="11.3984375" style="83"/>
    <col min="7661" max="7661" width="6.1328125" style="83" customWidth="1"/>
    <col min="7662" max="7662" width="29" style="83" customWidth="1"/>
    <col min="7663" max="7663" width="25.86328125" style="83" customWidth="1"/>
    <col min="7664" max="7664" width="26.86328125" style="83" customWidth="1"/>
    <col min="7665" max="7665" width="15.73046875" style="83" customWidth="1"/>
    <col min="7666" max="7666" width="9.59765625" style="83" customWidth="1"/>
    <col min="7667" max="7667" width="5.59765625" style="83" customWidth="1"/>
    <col min="7668" max="7668" width="24.73046875" style="83" customWidth="1"/>
    <col min="7669" max="7669" width="23.59765625" style="83" customWidth="1"/>
    <col min="7670" max="7670" width="21.3984375" style="83" customWidth="1"/>
    <col min="7671" max="7671" width="11.1328125" style="83" customWidth="1"/>
    <col min="7672" max="7672" width="11.3984375" style="83"/>
    <col min="7673" max="7673" width="21.1328125" style="83" customWidth="1"/>
    <col min="7674" max="7674" width="26" style="83" customWidth="1"/>
    <col min="7675" max="7675" width="20.59765625" style="83" customWidth="1"/>
    <col min="7676" max="7676" width="11.1328125" style="83" bestFit="1" customWidth="1"/>
    <col min="7677" max="7677" width="7.265625" style="83" customWidth="1"/>
    <col min="7678" max="7678" width="26.86328125" style="83" customWidth="1"/>
    <col min="7679" max="7679" width="14.86328125" style="83" bestFit="1" customWidth="1"/>
    <col min="7680" max="7680" width="15.59765625" style="83" bestFit="1" customWidth="1"/>
    <col min="7681" max="7681" width="11.1328125" style="83" bestFit="1" customWidth="1"/>
    <col min="7682" max="7682" width="11.3984375" style="83"/>
    <col min="7683" max="7683" width="32.86328125" style="83" customWidth="1"/>
    <col min="7684" max="7684" width="20.3984375" style="83" customWidth="1"/>
    <col min="7685" max="7685" width="19.3984375" style="83" customWidth="1"/>
    <col min="7686" max="7686" width="20.59765625" style="83" customWidth="1"/>
    <col min="7687" max="7687" width="8.3984375" style="83" customWidth="1"/>
    <col min="7688" max="7688" width="19.265625" style="83" customWidth="1"/>
    <col min="7689" max="7689" width="23.265625" style="83" customWidth="1"/>
    <col min="7690" max="7690" width="13.86328125" style="83" bestFit="1" customWidth="1"/>
    <col min="7691" max="7691" width="10.73046875" style="83" bestFit="1" customWidth="1"/>
    <col min="7692" max="7692" width="11.3984375" style="83"/>
    <col min="7693" max="7694" width="12.59765625" style="83" bestFit="1" customWidth="1"/>
    <col min="7695" max="7916" width="11.3984375" style="83"/>
    <col min="7917" max="7917" width="6.1328125" style="83" customWidth="1"/>
    <col min="7918" max="7918" width="29" style="83" customWidth="1"/>
    <col min="7919" max="7919" width="25.86328125" style="83" customWidth="1"/>
    <col min="7920" max="7920" width="26.86328125" style="83" customWidth="1"/>
    <col min="7921" max="7921" width="15.73046875" style="83" customWidth="1"/>
    <col min="7922" max="7922" width="9.59765625" style="83" customWidth="1"/>
    <col min="7923" max="7923" width="5.59765625" style="83" customWidth="1"/>
    <col min="7924" max="7924" width="24.73046875" style="83" customWidth="1"/>
    <col min="7925" max="7925" width="23.59765625" style="83" customWidth="1"/>
    <col min="7926" max="7926" width="21.3984375" style="83" customWidth="1"/>
    <col min="7927" max="7927" width="11.1328125" style="83" customWidth="1"/>
    <col min="7928" max="7928" width="11.3984375" style="83"/>
    <col min="7929" max="7929" width="21.1328125" style="83" customWidth="1"/>
    <col min="7930" max="7930" width="26" style="83" customWidth="1"/>
    <col min="7931" max="7931" width="20.59765625" style="83" customWidth="1"/>
    <col min="7932" max="7932" width="11.1328125" style="83" bestFit="1" customWidth="1"/>
    <col min="7933" max="7933" width="7.265625" style="83" customWidth="1"/>
    <col min="7934" max="7934" width="26.86328125" style="83" customWidth="1"/>
    <col min="7935" max="7935" width="14.86328125" style="83" bestFit="1" customWidth="1"/>
    <col min="7936" max="7936" width="15.59765625" style="83" bestFit="1" customWidth="1"/>
    <col min="7937" max="7937" width="11.1328125" style="83" bestFit="1" customWidth="1"/>
    <col min="7938" max="7938" width="11.3984375" style="83"/>
    <col min="7939" max="7939" width="32.86328125" style="83" customWidth="1"/>
    <col min="7940" max="7940" width="20.3984375" style="83" customWidth="1"/>
    <col min="7941" max="7941" width="19.3984375" style="83" customWidth="1"/>
    <col min="7942" max="7942" width="20.59765625" style="83" customWidth="1"/>
    <col min="7943" max="7943" width="8.3984375" style="83" customWidth="1"/>
    <col min="7944" max="7944" width="19.265625" style="83" customWidth="1"/>
    <col min="7945" max="7945" width="23.265625" style="83" customWidth="1"/>
    <col min="7946" max="7946" width="13.86328125" style="83" bestFit="1" customWidth="1"/>
    <col min="7947" max="7947" width="10.73046875" style="83" bestFit="1" customWidth="1"/>
    <col min="7948" max="7948" width="11.3984375" style="83"/>
    <col min="7949" max="7950" width="12.59765625" style="83" bestFit="1" customWidth="1"/>
    <col min="7951" max="8172" width="11.3984375" style="83"/>
    <col min="8173" max="8173" width="6.1328125" style="83" customWidth="1"/>
    <col min="8174" max="8174" width="29" style="83" customWidth="1"/>
    <col min="8175" max="8175" width="25.86328125" style="83" customWidth="1"/>
    <col min="8176" max="8176" width="26.86328125" style="83" customWidth="1"/>
    <col min="8177" max="8177" width="15.73046875" style="83" customWidth="1"/>
    <col min="8178" max="8178" width="9.59765625" style="83" customWidth="1"/>
    <col min="8179" max="8179" width="5.59765625" style="83" customWidth="1"/>
    <col min="8180" max="8180" width="24.73046875" style="83" customWidth="1"/>
    <col min="8181" max="8181" width="23.59765625" style="83" customWidth="1"/>
    <col min="8182" max="8182" width="21.3984375" style="83" customWidth="1"/>
    <col min="8183" max="8183" width="11.1328125" style="83" customWidth="1"/>
    <col min="8184" max="8184" width="11.3984375" style="83"/>
    <col min="8185" max="8185" width="21.1328125" style="83" customWidth="1"/>
    <col min="8186" max="8186" width="26" style="83" customWidth="1"/>
    <col min="8187" max="8187" width="20.59765625" style="83" customWidth="1"/>
    <col min="8188" max="8188" width="11.1328125" style="83" bestFit="1" customWidth="1"/>
    <col min="8189" max="8189" width="7.265625" style="83" customWidth="1"/>
    <col min="8190" max="8190" width="26.86328125" style="83" customWidth="1"/>
    <col min="8191" max="8191" width="14.86328125" style="83" bestFit="1" customWidth="1"/>
    <col min="8192" max="8192" width="15.59765625" style="83" bestFit="1" customWidth="1"/>
    <col min="8193" max="8193" width="11.1328125" style="83" bestFit="1" customWidth="1"/>
    <col min="8194" max="8194" width="11.3984375" style="83"/>
    <col min="8195" max="8195" width="32.86328125" style="83" customWidth="1"/>
    <col min="8196" max="8196" width="20.3984375" style="83" customWidth="1"/>
    <col min="8197" max="8197" width="19.3984375" style="83" customWidth="1"/>
    <col min="8198" max="8198" width="20.59765625" style="83" customWidth="1"/>
    <col min="8199" max="8199" width="8.3984375" style="83" customWidth="1"/>
    <col min="8200" max="8200" width="19.265625" style="83" customWidth="1"/>
    <col min="8201" max="8201" width="23.265625" style="83" customWidth="1"/>
    <col min="8202" max="8202" width="13.86328125" style="83" bestFit="1" customWidth="1"/>
    <col min="8203" max="8203" width="10.73046875" style="83" bestFit="1" customWidth="1"/>
    <col min="8204" max="8204" width="11.3984375" style="83"/>
    <col min="8205" max="8206" width="12.59765625" style="83" bestFit="1" customWidth="1"/>
    <col min="8207" max="8428" width="11.3984375" style="83"/>
    <col min="8429" max="8429" width="6.1328125" style="83" customWidth="1"/>
    <col min="8430" max="8430" width="29" style="83" customWidth="1"/>
    <col min="8431" max="8431" width="25.86328125" style="83" customWidth="1"/>
    <col min="8432" max="8432" width="26.86328125" style="83" customWidth="1"/>
    <col min="8433" max="8433" width="15.73046875" style="83" customWidth="1"/>
    <col min="8434" max="8434" width="9.59765625" style="83" customWidth="1"/>
    <col min="8435" max="8435" width="5.59765625" style="83" customWidth="1"/>
    <col min="8436" max="8436" width="24.73046875" style="83" customWidth="1"/>
    <col min="8437" max="8437" width="23.59765625" style="83" customWidth="1"/>
    <col min="8438" max="8438" width="21.3984375" style="83" customWidth="1"/>
    <col min="8439" max="8439" width="11.1328125" style="83" customWidth="1"/>
    <col min="8440" max="8440" width="11.3984375" style="83"/>
    <col min="8441" max="8441" width="21.1328125" style="83" customWidth="1"/>
    <col min="8442" max="8442" width="26" style="83" customWidth="1"/>
    <col min="8443" max="8443" width="20.59765625" style="83" customWidth="1"/>
    <col min="8444" max="8444" width="11.1328125" style="83" bestFit="1" customWidth="1"/>
    <col min="8445" max="8445" width="7.265625" style="83" customWidth="1"/>
    <col min="8446" max="8446" width="26.86328125" style="83" customWidth="1"/>
    <col min="8447" max="8447" width="14.86328125" style="83" bestFit="1" customWidth="1"/>
    <col min="8448" max="8448" width="15.59765625" style="83" bestFit="1" customWidth="1"/>
    <col min="8449" max="8449" width="11.1328125" style="83" bestFit="1" customWidth="1"/>
    <col min="8450" max="8450" width="11.3984375" style="83"/>
    <col min="8451" max="8451" width="32.86328125" style="83" customWidth="1"/>
    <col min="8452" max="8452" width="20.3984375" style="83" customWidth="1"/>
    <col min="8453" max="8453" width="19.3984375" style="83" customWidth="1"/>
    <col min="8454" max="8454" width="20.59765625" style="83" customWidth="1"/>
    <col min="8455" max="8455" width="8.3984375" style="83" customWidth="1"/>
    <col min="8456" max="8456" width="19.265625" style="83" customWidth="1"/>
    <col min="8457" max="8457" width="23.265625" style="83" customWidth="1"/>
    <col min="8458" max="8458" width="13.86328125" style="83" bestFit="1" customWidth="1"/>
    <col min="8459" max="8459" width="10.73046875" style="83" bestFit="1" customWidth="1"/>
    <col min="8460" max="8460" width="11.3984375" style="83"/>
    <col min="8461" max="8462" width="12.59765625" style="83" bestFit="1" customWidth="1"/>
    <col min="8463" max="8684" width="11.3984375" style="83"/>
    <col min="8685" max="8685" width="6.1328125" style="83" customWidth="1"/>
    <col min="8686" max="8686" width="29" style="83" customWidth="1"/>
    <col min="8687" max="8687" width="25.86328125" style="83" customWidth="1"/>
    <col min="8688" max="8688" width="26.86328125" style="83" customWidth="1"/>
    <col min="8689" max="8689" width="15.73046875" style="83" customWidth="1"/>
    <col min="8690" max="8690" width="9.59765625" style="83" customWidth="1"/>
    <col min="8691" max="8691" width="5.59765625" style="83" customWidth="1"/>
    <col min="8692" max="8692" width="24.73046875" style="83" customWidth="1"/>
    <col min="8693" max="8693" width="23.59765625" style="83" customWidth="1"/>
    <col min="8694" max="8694" width="21.3984375" style="83" customWidth="1"/>
    <col min="8695" max="8695" width="11.1328125" style="83" customWidth="1"/>
    <col min="8696" max="8696" width="11.3984375" style="83"/>
    <col min="8697" max="8697" width="21.1328125" style="83" customWidth="1"/>
    <col min="8698" max="8698" width="26" style="83" customWidth="1"/>
    <col min="8699" max="8699" width="20.59765625" style="83" customWidth="1"/>
    <col min="8700" max="8700" width="11.1328125" style="83" bestFit="1" customWidth="1"/>
    <col min="8701" max="8701" width="7.265625" style="83" customWidth="1"/>
    <col min="8702" max="8702" width="26.86328125" style="83" customWidth="1"/>
    <col min="8703" max="8703" width="14.86328125" style="83" bestFit="1" customWidth="1"/>
    <col min="8704" max="8704" width="15.59765625" style="83" bestFit="1" customWidth="1"/>
    <col min="8705" max="8705" width="11.1328125" style="83" bestFit="1" customWidth="1"/>
    <col min="8706" max="8706" width="11.3984375" style="83"/>
    <col min="8707" max="8707" width="32.86328125" style="83" customWidth="1"/>
    <col min="8708" max="8708" width="20.3984375" style="83" customWidth="1"/>
    <col min="8709" max="8709" width="19.3984375" style="83" customWidth="1"/>
    <col min="8710" max="8710" width="20.59765625" style="83" customWidth="1"/>
    <col min="8711" max="8711" width="8.3984375" style="83" customWidth="1"/>
    <col min="8712" max="8712" width="19.265625" style="83" customWidth="1"/>
    <col min="8713" max="8713" width="23.265625" style="83" customWidth="1"/>
    <col min="8714" max="8714" width="13.86328125" style="83" bestFit="1" customWidth="1"/>
    <col min="8715" max="8715" width="10.73046875" style="83" bestFit="1" customWidth="1"/>
    <col min="8716" max="8716" width="11.3984375" style="83"/>
    <col min="8717" max="8718" width="12.59765625" style="83" bestFit="1" customWidth="1"/>
    <col min="8719" max="8940" width="11.3984375" style="83"/>
    <col min="8941" max="8941" width="6.1328125" style="83" customWidth="1"/>
    <col min="8942" max="8942" width="29" style="83" customWidth="1"/>
    <col min="8943" max="8943" width="25.86328125" style="83" customWidth="1"/>
    <col min="8944" max="8944" width="26.86328125" style="83" customWidth="1"/>
    <col min="8945" max="8945" width="15.73046875" style="83" customWidth="1"/>
    <col min="8946" max="8946" width="9.59765625" style="83" customWidth="1"/>
    <col min="8947" max="8947" width="5.59765625" style="83" customWidth="1"/>
    <col min="8948" max="8948" width="24.73046875" style="83" customWidth="1"/>
    <col min="8949" max="8949" width="23.59765625" style="83" customWidth="1"/>
    <col min="8950" max="8950" width="21.3984375" style="83" customWidth="1"/>
    <col min="8951" max="8951" width="11.1328125" style="83" customWidth="1"/>
    <col min="8952" max="8952" width="11.3984375" style="83"/>
    <col min="8953" max="8953" width="21.1328125" style="83" customWidth="1"/>
    <col min="8954" max="8954" width="26" style="83" customWidth="1"/>
    <col min="8955" max="8955" width="20.59765625" style="83" customWidth="1"/>
    <col min="8956" max="8956" width="11.1328125" style="83" bestFit="1" customWidth="1"/>
    <col min="8957" max="8957" width="7.265625" style="83" customWidth="1"/>
    <col min="8958" max="8958" width="26.86328125" style="83" customWidth="1"/>
    <col min="8959" max="8959" width="14.86328125" style="83" bestFit="1" customWidth="1"/>
    <col min="8960" max="8960" width="15.59765625" style="83" bestFit="1" customWidth="1"/>
    <col min="8961" max="8961" width="11.1328125" style="83" bestFit="1" customWidth="1"/>
    <col min="8962" max="8962" width="11.3984375" style="83"/>
    <col min="8963" max="8963" width="32.86328125" style="83" customWidth="1"/>
    <col min="8964" max="8964" width="20.3984375" style="83" customWidth="1"/>
    <col min="8965" max="8965" width="19.3984375" style="83" customWidth="1"/>
    <col min="8966" max="8966" width="20.59765625" style="83" customWidth="1"/>
    <col min="8967" max="8967" width="8.3984375" style="83" customWidth="1"/>
    <col min="8968" max="8968" width="19.265625" style="83" customWidth="1"/>
    <col min="8969" max="8969" width="23.265625" style="83" customWidth="1"/>
    <col min="8970" max="8970" width="13.86328125" style="83" bestFit="1" customWidth="1"/>
    <col min="8971" max="8971" width="10.73046875" style="83" bestFit="1" customWidth="1"/>
    <col min="8972" max="8972" width="11.3984375" style="83"/>
    <col min="8973" max="8974" width="12.59765625" style="83" bestFit="1" customWidth="1"/>
    <col min="8975" max="9196" width="11.3984375" style="83"/>
    <col min="9197" max="9197" width="6.1328125" style="83" customWidth="1"/>
    <col min="9198" max="9198" width="29" style="83" customWidth="1"/>
    <col min="9199" max="9199" width="25.86328125" style="83" customWidth="1"/>
    <col min="9200" max="9200" width="26.86328125" style="83" customWidth="1"/>
    <col min="9201" max="9201" width="15.73046875" style="83" customWidth="1"/>
    <col min="9202" max="9202" width="9.59765625" style="83" customWidth="1"/>
    <col min="9203" max="9203" width="5.59765625" style="83" customWidth="1"/>
    <col min="9204" max="9204" width="24.73046875" style="83" customWidth="1"/>
    <col min="9205" max="9205" width="23.59765625" style="83" customWidth="1"/>
    <col min="9206" max="9206" width="21.3984375" style="83" customWidth="1"/>
    <col min="9207" max="9207" width="11.1328125" style="83" customWidth="1"/>
    <col min="9208" max="9208" width="11.3984375" style="83"/>
    <col min="9209" max="9209" width="21.1328125" style="83" customWidth="1"/>
    <col min="9210" max="9210" width="26" style="83" customWidth="1"/>
    <col min="9211" max="9211" width="20.59765625" style="83" customWidth="1"/>
    <col min="9212" max="9212" width="11.1328125" style="83" bestFit="1" customWidth="1"/>
    <col min="9213" max="9213" width="7.265625" style="83" customWidth="1"/>
    <col min="9214" max="9214" width="26.86328125" style="83" customWidth="1"/>
    <col min="9215" max="9215" width="14.86328125" style="83" bestFit="1" customWidth="1"/>
    <col min="9216" max="9216" width="15.59765625" style="83" bestFit="1" customWidth="1"/>
    <col min="9217" max="9217" width="11.1328125" style="83" bestFit="1" customWidth="1"/>
    <col min="9218" max="9218" width="11.3984375" style="83"/>
    <col min="9219" max="9219" width="32.86328125" style="83" customWidth="1"/>
    <col min="9220" max="9220" width="20.3984375" style="83" customWidth="1"/>
    <col min="9221" max="9221" width="19.3984375" style="83" customWidth="1"/>
    <col min="9222" max="9222" width="20.59765625" style="83" customWidth="1"/>
    <col min="9223" max="9223" width="8.3984375" style="83" customWidth="1"/>
    <col min="9224" max="9224" width="19.265625" style="83" customWidth="1"/>
    <col min="9225" max="9225" width="23.265625" style="83" customWidth="1"/>
    <col min="9226" max="9226" width="13.86328125" style="83" bestFit="1" customWidth="1"/>
    <col min="9227" max="9227" width="10.73046875" style="83" bestFit="1" customWidth="1"/>
    <col min="9228" max="9228" width="11.3984375" style="83"/>
    <col min="9229" max="9230" width="12.59765625" style="83" bestFit="1" customWidth="1"/>
    <col min="9231" max="9452" width="11.3984375" style="83"/>
    <col min="9453" max="9453" width="6.1328125" style="83" customWidth="1"/>
    <col min="9454" max="9454" width="29" style="83" customWidth="1"/>
    <col min="9455" max="9455" width="25.86328125" style="83" customWidth="1"/>
    <col min="9456" max="9456" width="26.86328125" style="83" customWidth="1"/>
    <col min="9457" max="9457" width="15.73046875" style="83" customWidth="1"/>
    <col min="9458" max="9458" width="9.59765625" style="83" customWidth="1"/>
    <col min="9459" max="9459" width="5.59765625" style="83" customWidth="1"/>
    <col min="9460" max="9460" width="24.73046875" style="83" customWidth="1"/>
    <col min="9461" max="9461" width="23.59765625" style="83" customWidth="1"/>
    <col min="9462" max="9462" width="21.3984375" style="83" customWidth="1"/>
    <col min="9463" max="9463" width="11.1328125" style="83" customWidth="1"/>
    <col min="9464" max="9464" width="11.3984375" style="83"/>
    <col min="9465" max="9465" width="21.1328125" style="83" customWidth="1"/>
    <col min="9466" max="9466" width="26" style="83" customWidth="1"/>
    <col min="9467" max="9467" width="20.59765625" style="83" customWidth="1"/>
    <col min="9468" max="9468" width="11.1328125" style="83" bestFit="1" customWidth="1"/>
    <col min="9469" max="9469" width="7.265625" style="83" customWidth="1"/>
    <col min="9470" max="9470" width="26.86328125" style="83" customWidth="1"/>
    <col min="9471" max="9471" width="14.86328125" style="83" bestFit="1" customWidth="1"/>
    <col min="9472" max="9472" width="15.59765625" style="83" bestFit="1" customWidth="1"/>
    <col min="9473" max="9473" width="11.1328125" style="83" bestFit="1" customWidth="1"/>
    <col min="9474" max="9474" width="11.3984375" style="83"/>
    <col min="9475" max="9475" width="32.86328125" style="83" customWidth="1"/>
    <col min="9476" max="9476" width="20.3984375" style="83" customWidth="1"/>
    <col min="9477" max="9477" width="19.3984375" style="83" customWidth="1"/>
    <col min="9478" max="9478" width="20.59765625" style="83" customWidth="1"/>
    <col min="9479" max="9479" width="8.3984375" style="83" customWidth="1"/>
    <col min="9480" max="9480" width="19.265625" style="83" customWidth="1"/>
    <col min="9481" max="9481" width="23.265625" style="83" customWidth="1"/>
    <col min="9482" max="9482" width="13.86328125" style="83" bestFit="1" customWidth="1"/>
    <col min="9483" max="9483" width="10.73046875" style="83" bestFit="1" customWidth="1"/>
    <col min="9484" max="9484" width="11.3984375" style="83"/>
    <col min="9485" max="9486" width="12.59765625" style="83" bestFit="1" customWidth="1"/>
    <col min="9487" max="9708" width="11.3984375" style="83"/>
    <col min="9709" max="9709" width="6.1328125" style="83" customWidth="1"/>
    <col min="9710" max="9710" width="29" style="83" customWidth="1"/>
    <col min="9711" max="9711" width="25.86328125" style="83" customWidth="1"/>
    <col min="9712" max="9712" width="26.86328125" style="83" customWidth="1"/>
    <col min="9713" max="9713" width="15.73046875" style="83" customWidth="1"/>
    <col min="9714" max="9714" width="9.59765625" style="83" customWidth="1"/>
    <col min="9715" max="9715" width="5.59765625" style="83" customWidth="1"/>
    <col min="9716" max="9716" width="24.73046875" style="83" customWidth="1"/>
    <col min="9717" max="9717" width="23.59765625" style="83" customWidth="1"/>
    <col min="9718" max="9718" width="21.3984375" style="83" customWidth="1"/>
    <col min="9719" max="9719" width="11.1328125" style="83" customWidth="1"/>
    <col min="9720" max="9720" width="11.3984375" style="83"/>
    <col min="9721" max="9721" width="21.1328125" style="83" customWidth="1"/>
    <col min="9722" max="9722" width="26" style="83" customWidth="1"/>
    <col min="9723" max="9723" width="20.59765625" style="83" customWidth="1"/>
    <col min="9724" max="9724" width="11.1328125" style="83" bestFit="1" customWidth="1"/>
    <col min="9725" max="9725" width="7.265625" style="83" customWidth="1"/>
    <col min="9726" max="9726" width="26.86328125" style="83" customWidth="1"/>
    <col min="9727" max="9727" width="14.86328125" style="83" bestFit="1" customWidth="1"/>
    <col min="9728" max="9728" width="15.59765625" style="83" bestFit="1" customWidth="1"/>
    <col min="9729" max="9729" width="11.1328125" style="83" bestFit="1" customWidth="1"/>
    <col min="9730" max="9730" width="11.3984375" style="83"/>
    <col min="9731" max="9731" width="32.86328125" style="83" customWidth="1"/>
    <col min="9732" max="9732" width="20.3984375" style="83" customWidth="1"/>
    <col min="9733" max="9733" width="19.3984375" style="83" customWidth="1"/>
    <col min="9734" max="9734" width="20.59765625" style="83" customWidth="1"/>
    <col min="9735" max="9735" width="8.3984375" style="83" customWidth="1"/>
    <col min="9736" max="9736" width="19.265625" style="83" customWidth="1"/>
    <col min="9737" max="9737" width="23.265625" style="83" customWidth="1"/>
    <col min="9738" max="9738" width="13.86328125" style="83" bestFit="1" customWidth="1"/>
    <col min="9739" max="9739" width="10.73046875" style="83" bestFit="1" customWidth="1"/>
    <col min="9740" max="9740" width="11.3984375" style="83"/>
    <col min="9741" max="9742" width="12.59765625" style="83" bestFit="1" customWidth="1"/>
    <col min="9743" max="9964" width="11.3984375" style="83"/>
    <col min="9965" max="9965" width="6.1328125" style="83" customWidth="1"/>
    <col min="9966" max="9966" width="29" style="83" customWidth="1"/>
    <col min="9967" max="9967" width="25.86328125" style="83" customWidth="1"/>
    <col min="9968" max="9968" width="26.86328125" style="83" customWidth="1"/>
    <col min="9969" max="9969" width="15.73046875" style="83" customWidth="1"/>
    <col min="9970" max="9970" width="9.59765625" style="83" customWidth="1"/>
    <col min="9971" max="9971" width="5.59765625" style="83" customWidth="1"/>
    <col min="9972" max="9972" width="24.73046875" style="83" customWidth="1"/>
    <col min="9973" max="9973" width="23.59765625" style="83" customWidth="1"/>
    <col min="9974" max="9974" width="21.3984375" style="83" customWidth="1"/>
    <col min="9975" max="9975" width="11.1328125" style="83" customWidth="1"/>
    <col min="9976" max="9976" width="11.3984375" style="83"/>
    <col min="9977" max="9977" width="21.1328125" style="83" customWidth="1"/>
    <col min="9978" max="9978" width="26" style="83" customWidth="1"/>
    <col min="9979" max="9979" width="20.59765625" style="83" customWidth="1"/>
    <col min="9980" max="9980" width="11.1328125" style="83" bestFit="1" customWidth="1"/>
    <col min="9981" max="9981" width="7.265625" style="83" customWidth="1"/>
    <col min="9982" max="9982" width="26.86328125" style="83" customWidth="1"/>
    <col min="9983" max="9983" width="14.86328125" style="83" bestFit="1" customWidth="1"/>
    <col min="9984" max="9984" width="15.59765625" style="83" bestFit="1" customWidth="1"/>
    <col min="9985" max="9985" width="11.1328125" style="83" bestFit="1" customWidth="1"/>
    <col min="9986" max="9986" width="11.3984375" style="83"/>
    <col min="9987" max="9987" width="32.86328125" style="83" customWidth="1"/>
    <col min="9988" max="9988" width="20.3984375" style="83" customWidth="1"/>
    <col min="9989" max="9989" width="19.3984375" style="83" customWidth="1"/>
    <col min="9990" max="9990" width="20.59765625" style="83" customWidth="1"/>
    <col min="9991" max="9991" width="8.3984375" style="83" customWidth="1"/>
    <col min="9992" max="9992" width="19.265625" style="83" customWidth="1"/>
    <col min="9993" max="9993" width="23.265625" style="83" customWidth="1"/>
    <col min="9994" max="9994" width="13.86328125" style="83" bestFit="1" customWidth="1"/>
    <col min="9995" max="9995" width="10.73046875" style="83" bestFit="1" customWidth="1"/>
    <col min="9996" max="9996" width="11.3984375" style="83"/>
    <col min="9997" max="9998" width="12.59765625" style="83" bestFit="1" customWidth="1"/>
    <col min="9999" max="10220" width="11.3984375" style="83"/>
    <col min="10221" max="10221" width="6.1328125" style="83" customWidth="1"/>
    <col min="10222" max="10222" width="29" style="83" customWidth="1"/>
    <col min="10223" max="10223" width="25.86328125" style="83" customWidth="1"/>
    <col min="10224" max="10224" width="26.86328125" style="83" customWidth="1"/>
    <col min="10225" max="10225" width="15.73046875" style="83" customWidth="1"/>
    <col min="10226" max="10226" width="9.59765625" style="83" customWidth="1"/>
    <col min="10227" max="10227" width="5.59765625" style="83" customWidth="1"/>
    <col min="10228" max="10228" width="24.73046875" style="83" customWidth="1"/>
    <col min="10229" max="10229" width="23.59765625" style="83" customWidth="1"/>
    <col min="10230" max="10230" width="21.3984375" style="83" customWidth="1"/>
    <col min="10231" max="10231" width="11.1328125" style="83" customWidth="1"/>
    <col min="10232" max="10232" width="11.3984375" style="83"/>
    <col min="10233" max="10233" width="21.1328125" style="83" customWidth="1"/>
    <col min="10234" max="10234" width="26" style="83" customWidth="1"/>
    <col min="10235" max="10235" width="20.59765625" style="83" customWidth="1"/>
    <col min="10236" max="10236" width="11.1328125" style="83" bestFit="1" customWidth="1"/>
    <col min="10237" max="10237" width="7.265625" style="83" customWidth="1"/>
    <col min="10238" max="10238" width="26.86328125" style="83" customWidth="1"/>
    <col min="10239" max="10239" width="14.86328125" style="83" bestFit="1" customWidth="1"/>
    <col min="10240" max="10240" width="15.59765625" style="83" bestFit="1" customWidth="1"/>
    <col min="10241" max="10241" width="11.1328125" style="83" bestFit="1" customWidth="1"/>
    <col min="10242" max="10242" width="11.3984375" style="83"/>
    <col min="10243" max="10243" width="32.86328125" style="83" customWidth="1"/>
    <col min="10244" max="10244" width="20.3984375" style="83" customWidth="1"/>
    <col min="10245" max="10245" width="19.3984375" style="83" customWidth="1"/>
    <col min="10246" max="10246" width="20.59765625" style="83" customWidth="1"/>
    <col min="10247" max="10247" width="8.3984375" style="83" customWidth="1"/>
    <col min="10248" max="10248" width="19.265625" style="83" customWidth="1"/>
    <col min="10249" max="10249" width="23.265625" style="83" customWidth="1"/>
    <col min="10250" max="10250" width="13.86328125" style="83" bestFit="1" customWidth="1"/>
    <col min="10251" max="10251" width="10.73046875" style="83" bestFit="1" customWidth="1"/>
    <col min="10252" max="10252" width="11.3984375" style="83"/>
    <col min="10253" max="10254" width="12.59765625" style="83" bestFit="1" customWidth="1"/>
    <col min="10255" max="10476" width="11.3984375" style="83"/>
    <col min="10477" max="10477" width="6.1328125" style="83" customWidth="1"/>
    <col min="10478" max="10478" width="29" style="83" customWidth="1"/>
    <col min="10479" max="10479" width="25.86328125" style="83" customWidth="1"/>
    <col min="10480" max="10480" width="26.86328125" style="83" customWidth="1"/>
    <col min="10481" max="10481" width="15.73046875" style="83" customWidth="1"/>
    <col min="10482" max="10482" width="9.59765625" style="83" customWidth="1"/>
    <col min="10483" max="10483" width="5.59765625" style="83" customWidth="1"/>
    <col min="10484" max="10484" width="24.73046875" style="83" customWidth="1"/>
    <col min="10485" max="10485" width="23.59765625" style="83" customWidth="1"/>
    <col min="10486" max="10486" width="21.3984375" style="83" customWidth="1"/>
    <col min="10487" max="10487" width="11.1328125" style="83" customWidth="1"/>
    <col min="10488" max="10488" width="11.3984375" style="83"/>
    <col min="10489" max="10489" width="21.1328125" style="83" customWidth="1"/>
    <col min="10490" max="10490" width="26" style="83" customWidth="1"/>
    <col min="10491" max="10491" width="20.59765625" style="83" customWidth="1"/>
    <col min="10492" max="10492" width="11.1328125" style="83" bestFit="1" customWidth="1"/>
    <col min="10493" max="10493" width="7.265625" style="83" customWidth="1"/>
    <col min="10494" max="10494" width="26.86328125" style="83" customWidth="1"/>
    <col min="10495" max="10495" width="14.86328125" style="83" bestFit="1" customWidth="1"/>
    <col min="10496" max="10496" width="15.59765625" style="83" bestFit="1" customWidth="1"/>
    <col min="10497" max="10497" width="11.1328125" style="83" bestFit="1" customWidth="1"/>
    <col min="10498" max="10498" width="11.3984375" style="83"/>
    <col min="10499" max="10499" width="32.86328125" style="83" customWidth="1"/>
    <col min="10500" max="10500" width="20.3984375" style="83" customWidth="1"/>
    <col min="10501" max="10501" width="19.3984375" style="83" customWidth="1"/>
    <col min="10502" max="10502" width="20.59765625" style="83" customWidth="1"/>
    <col min="10503" max="10503" width="8.3984375" style="83" customWidth="1"/>
    <col min="10504" max="10504" width="19.265625" style="83" customWidth="1"/>
    <col min="10505" max="10505" width="23.265625" style="83" customWidth="1"/>
    <col min="10506" max="10506" width="13.86328125" style="83" bestFit="1" customWidth="1"/>
    <col min="10507" max="10507" width="10.73046875" style="83" bestFit="1" customWidth="1"/>
    <col min="10508" max="10508" width="11.3984375" style="83"/>
    <col min="10509" max="10510" width="12.59765625" style="83" bestFit="1" customWidth="1"/>
    <col min="10511" max="10732" width="11.3984375" style="83"/>
    <col min="10733" max="10733" width="6.1328125" style="83" customWidth="1"/>
    <col min="10734" max="10734" width="29" style="83" customWidth="1"/>
    <col min="10735" max="10735" width="25.86328125" style="83" customWidth="1"/>
    <col min="10736" max="10736" width="26.86328125" style="83" customWidth="1"/>
    <col min="10737" max="10737" width="15.73046875" style="83" customWidth="1"/>
    <col min="10738" max="10738" width="9.59765625" style="83" customWidth="1"/>
    <col min="10739" max="10739" width="5.59765625" style="83" customWidth="1"/>
    <col min="10740" max="10740" width="24.73046875" style="83" customWidth="1"/>
    <col min="10741" max="10741" width="23.59765625" style="83" customWidth="1"/>
    <col min="10742" max="10742" width="21.3984375" style="83" customWidth="1"/>
    <col min="10743" max="10743" width="11.1328125" style="83" customWidth="1"/>
    <col min="10744" max="10744" width="11.3984375" style="83"/>
    <col min="10745" max="10745" width="21.1328125" style="83" customWidth="1"/>
    <col min="10746" max="10746" width="26" style="83" customWidth="1"/>
    <col min="10747" max="10747" width="20.59765625" style="83" customWidth="1"/>
    <col min="10748" max="10748" width="11.1328125" style="83" bestFit="1" customWidth="1"/>
    <col min="10749" max="10749" width="7.265625" style="83" customWidth="1"/>
    <col min="10750" max="10750" width="26.86328125" style="83" customWidth="1"/>
    <col min="10751" max="10751" width="14.86328125" style="83" bestFit="1" customWidth="1"/>
    <col min="10752" max="10752" width="15.59765625" style="83" bestFit="1" customWidth="1"/>
    <col min="10753" max="10753" width="11.1328125" style="83" bestFit="1" customWidth="1"/>
    <col min="10754" max="10754" width="11.3984375" style="83"/>
    <col min="10755" max="10755" width="32.86328125" style="83" customWidth="1"/>
    <col min="10756" max="10756" width="20.3984375" style="83" customWidth="1"/>
    <col min="10757" max="10757" width="19.3984375" style="83" customWidth="1"/>
    <col min="10758" max="10758" width="20.59765625" style="83" customWidth="1"/>
    <col min="10759" max="10759" width="8.3984375" style="83" customWidth="1"/>
    <col min="10760" max="10760" width="19.265625" style="83" customWidth="1"/>
    <col min="10761" max="10761" width="23.265625" style="83" customWidth="1"/>
    <col min="10762" max="10762" width="13.86328125" style="83" bestFit="1" customWidth="1"/>
    <col min="10763" max="10763" width="10.73046875" style="83" bestFit="1" customWidth="1"/>
    <col min="10764" max="10764" width="11.3984375" style="83"/>
    <col min="10765" max="10766" width="12.59765625" style="83" bestFit="1" customWidth="1"/>
    <col min="10767" max="10988" width="11.3984375" style="83"/>
    <col min="10989" max="10989" width="6.1328125" style="83" customWidth="1"/>
    <col min="10990" max="10990" width="29" style="83" customWidth="1"/>
    <col min="10991" max="10991" width="25.86328125" style="83" customWidth="1"/>
    <col min="10992" max="10992" width="26.86328125" style="83" customWidth="1"/>
    <col min="10993" max="10993" width="15.73046875" style="83" customWidth="1"/>
    <col min="10994" max="10994" width="9.59765625" style="83" customWidth="1"/>
    <col min="10995" max="10995" width="5.59765625" style="83" customWidth="1"/>
    <col min="10996" max="10996" width="24.73046875" style="83" customWidth="1"/>
    <col min="10997" max="10997" width="23.59765625" style="83" customWidth="1"/>
    <col min="10998" max="10998" width="21.3984375" style="83" customWidth="1"/>
    <col min="10999" max="10999" width="11.1328125" style="83" customWidth="1"/>
    <col min="11000" max="11000" width="11.3984375" style="83"/>
    <col min="11001" max="11001" width="21.1328125" style="83" customWidth="1"/>
    <col min="11002" max="11002" width="26" style="83" customWidth="1"/>
    <col min="11003" max="11003" width="20.59765625" style="83" customWidth="1"/>
    <col min="11004" max="11004" width="11.1328125" style="83" bestFit="1" customWidth="1"/>
    <col min="11005" max="11005" width="7.265625" style="83" customWidth="1"/>
    <col min="11006" max="11006" width="26.86328125" style="83" customWidth="1"/>
    <col min="11007" max="11007" width="14.86328125" style="83" bestFit="1" customWidth="1"/>
    <col min="11008" max="11008" width="15.59765625" style="83" bestFit="1" customWidth="1"/>
    <col min="11009" max="11009" width="11.1328125" style="83" bestFit="1" customWidth="1"/>
    <col min="11010" max="11010" width="11.3984375" style="83"/>
    <col min="11011" max="11011" width="32.86328125" style="83" customWidth="1"/>
    <col min="11012" max="11012" width="20.3984375" style="83" customWidth="1"/>
    <col min="11013" max="11013" width="19.3984375" style="83" customWidth="1"/>
    <col min="11014" max="11014" width="20.59765625" style="83" customWidth="1"/>
    <col min="11015" max="11015" width="8.3984375" style="83" customWidth="1"/>
    <col min="11016" max="11016" width="19.265625" style="83" customWidth="1"/>
    <col min="11017" max="11017" width="23.265625" style="83" customWidth="1"/>
    <col min="11018" max="11018" width="13.86328125" style="83" bestFit="1" customWidth="1"/>
    <col min="11019" max="11019" width="10.73046875" style="83" bestFit="1" customWidth="1"/>
    <col min="11020" max="11020" width="11.3984375" style="83"/>
    <col min="11021" max="11022" width="12.59765625" style="83" bestFit="1" customWidth="1"/>
    <col min="11023" max="11244" width="11.3984375" style="83"/>
    <col min="11245" max="11245" width="6.1328125" style="83" customWidth="1"/>
    <col min="11246" max="11246" width="29" style="83" customWidth="1"/>
    <col min="11247" max="11247" width="25.86328125" style="83" customWidth="1"/>
    <col min="11248" max="11248" width="26.86328125" style="83" customWidth="1"/>
    <col min="11249" max="11249" width="15.73046875" style="83" customWidth="1"/>
    <col min="11250" max="11250" width="9.59765625" style="83" customWidth="1"/>
    <col min="11251" max="11251" width="5.59765625" style="83" customWidth="1"/>
    <col min="11252" max="11252" width="24.73046875" style="83" customWidth="1"/>
    <col min="11253" max="11253" width="23.59765625" style="83" customWidth="1"/>
    <col min="11254" max="11254" width="21.3984375" style="83" customWidth="1"/>
    <col min="11255" max="11255" width="11.1328125" style="83" customWidth="1"/>
    <col min="11256" max="11256" width="11.3984375" style="83"/>
    <col min="11257" max="11257" width="21.1328125" style="83" customWidth="1"/>
    <col min="11258" max="11258" width="26" style="83" customWidth="1"/>
    <col min="11259" max="11259" width="20.59765625" style="83" customWidth="1"/>
    <col min="11260" max="11260" width="11.1328125" style="83" bestFit="1" customWidth="1"/>
    <col min="11261" max="11261" width="7.265625" style="83" customWidth="1"/>
    <col min="11262" max="11262" width="26.86328125" style="83" customWidth="1"/>
    <col min="11263" max="11263" width="14.86328125" style="83" bestFit="1" customWidth="1"/>
    <col min="11264" max="11264" width="15.59765625" style="83" bestFit="1" customWidth="1"/>
    <col min="11265" max="11265" width="11.1328125" style="83" bestFit="1" customWidth="1"/>
    <col min="11266" max="11266" width="11.3984375" style="83"/>
    <col min="11267" max="11267" width="32.86328125" style="83" customWidth="1"/>
    <col min="11268" max="11268" width="20.3984375" style="83" customWidth="1"/>
    <col min="11269" max="11269" width="19.3984375" style="83" customWidth="1"/>
    <col min="11270" max="11270" width="20.59765625" style="83" customWidth="1"/>
    <col min="11271" max="11271" width="8.3984375" style="83" customWidth="1"/>
    <col min="11272" max="11272" width="19.265625" style="83" customWidth="1"/>
    <col min="11273" max="11273" width="23.265625" style="83" customWidth="1"/>
    <col min="11274" max="11274" width="13.86328125" style="83" bestFit="1" customWidth="1"/>
    <col min="11275" max="11275" width="10.73046875" style="83" bestFit="1" customWidth="1"/>
    <col min="11276" max="11276" width="11.3984375" style="83"/>
    <col min="11277" max="11278" width="12.59765625" style="83" bestFit="1" customWidth="1"/>
    <col min="11279" max="11500" width="11.3984375" style="83"/>
    <col min="11501" max="11501" width="6.1328125" style="83" customWidth="1"/>
    <col min="11502" max="11502" width="29" style="83" customWidth="1"/>
    <col min="11503" max="11503" width="25.86328125" style="83" customWidth="1"/>
    <col min="11504" max="11504" width="26.86328125" style="83" customWidth="1"/>
    <col min="11505" max="11505" width="15.73046875" style="83" customWidth="1"/>
    <col min="11506" max="11506" width="9.59765625" style="83" customWidth="1"/>
    <col min="11507" max="11507" width="5.59765625" style="83" customWidth="1"/>
    <col min="11508" max="11508" width="24.73046875" style="83" customWidth="1"/>
    <col min="11509" max="11509" width="23.59765625" style="83" customWidth="1"/>
    <col min="11510" max="11510" width="21.3984375" style="83" customWidth="1"/>
    <col min="11511" max="11511" width="11.1328125" style="83" customWidth="1"/>
    <col min="11512" max="11512" width="11.3984375" style="83"/>
    <col min="11513" max="11513" width="21.1328125" style="83" customWidth="1"/>
    <col min="11514" max="11514" width="26" style="83" customWidth="1"/>
    <col min="11515" max="11515" width="20.59765625" style="83" customWidth="1"/>
    <col min="11516" max="11516" width="11.1328125" style="83" bestFit="1" customWidth="1"/>
    <col min="11517" max="11517" width="7.265625" style="83" customWidth="1"/>
    <col min="11518" max="11518" width="26.86328125" style="83" customWidth="1"/>
    <col min="11519" max="11519" width="14.86328125" style="83" bestFit="1" customWidth="1"/>
    <col min="11520" max="11520" width="15.59765625" style="83" bestFit="1" customWidth="1"/>
    <col min="11521" max="11521" width="11.1328125" style="83" bestFit="1" customWidth="1"/>
    <col min="11522" max="11522" width="11.3984375" style="83"/>
    <col min="11523" max="11523" width="32.86328125" style="83" customWidth="1"/>
    <col min="11524" max="11524" width="20.3984375" style="83" customWidth="1"/>
    <col min="11525" max="11525" width="19.3984375" style="83" customWidth="1"/>
    <col min="11526" max="11526" width="20.59765625" style="83" customWidth="1"/>
    <col min="11527" max="11527" width="8.3984375" style="83" customWidth="1"/>
    <col min="11528" max="11528" width="19.265625" style="83" customWidth="1"/>
    <col min="11529" max="11529" width="23.265625" style="83" customWidth="1"/>
    <col min="11530" max="11530" width="13.86328125" style="83" bestFit="1" customWidth="1"/>
    <col min="11531" max="11531" width="10.73046875" style="83" bestFit="1" customWidth="1"/>
    <col min="11532" max="11532" width="11.3984375" style="83"/>
    <col min="11533" max="11534" width="12.59765625" style="83" bestFit="1" customWidth="1"/>
    <col min="11535" max="11756" width="11.3984375" style="83"/>
    <col min="11757" max="11757" width="6.1328125" style="83" customWidth="1"/>
    <col min="11758" max="11758" width="29" style="83" customWidth="1"/>
    <col min="11759" max="11759" width="25.86328125" style="83" customWidth="1"/>
    <col min="11760" max="11760" width="26.86328125" style="83" customWidth="1"/>
    <col min="11761" max="11761" width="15.73046875" style="83" customWidth="1"/>
    <col min="11762" max="11762" width="9.59765625" style="83" customWidth="1"/>
    <col min="11763" max="11763" width="5.59765625" style="83" customWidth="1"/>
    <col min="11764" max="11764" width="24.73046875" style="83" customWidth="1"/>
    <col min="11765" max="11765" width="23.59765625" style="83" customWidth="1"/>
    <col min="11766" max="11766" width="21.3984375" style="83" customWidth="1"/>
    <col min="11767" max="11767" width="11.1328125" style="83" customWidth="1"/>
    <col min="11768" max="11768" width="11.3984375" style="83"/>
    <col min="11769" max="11769" width="21.1328125" style="83" customWidth="1"/>
    <col min="11770" max="11770" width="26" style="83" customWidth="1"/>
    <col min="11771" max="11771" width="20.59765625" style="83" customWidth="1"/>
    <col min="11772" max="11772" width="11.1328125" style="83" bestFit="1" customWidth="1"/>
    <col min="11773" max="11773" width="7.265625" style="83" customWidth="1"/>
    <col min="11774" max="11774" width="26.86328125" style="83" customWidth="1"/>
    <col min="11775" max="11775" width="14.86328125" style="83" bestFit="1" customWidth="1"/>
    <col min="11776" max="11776" width="15.59765625" style="83" bestFit="1" customWidth="1"/>
    <col min="11777" max="11777" width="11.1328125" style="83" bestFit="1" customWidth="1"/>
    <col min="11778" max="11778" width="11.3984375" style="83"/>
    <col min="11779" max="11779" width="32.86328125" style="83" customWidth="1"/>
    <col min="11780" max="11780" width="20.3984375" style="83" customWidth="1"/>
    <col min="11781" max="11781" width="19.3984375" style="83" customWidth="1"/>
    <col min="11782" max="11782" width="20.59765625" style="83" customWidth="1"/>
    <col min="11783" max="11783" width="8.3984375" style="83" customWidth="1"/>
    <col min="11784" max="11784" width="19.265625" style="83" customWidth="1"/>
    <col min="11785" max="11785" width="23.265625" style="83" customWidth="1"/>
    <col min="11786" max="11786" width="13.86328125" style="83" bestFit="1" customWidth="1"/>
    <col min="11787" max="11787" width="10.73046875" style="83" bestFit="1" customWidth="1"/>
    <col min="11788" max="11788" width="11.3984375" style="83"/>
    <col min="11789" max="11790" width="12.59765625" style="83" bestFit="1" customWidth="1"/>
    <col min="11791" max="12012" width="11.3984375" style="83"/>
    <col min="12013" max="12013" width="6.1328125" style="83" customWidth="1"/>
    <col min="12014" max="12014" width="29" style="83" customWidth="1"/>
    <col min="12015" max="12015" width="25.86328125" style="83" customWidth="1"/>
    <col min="12016" max="12016" width="26.86328125" style="83" customWidth="1"/>
    <col min="12017" max="12017" width="15.73046875" style="83" customWidth="1"/>
    <col min="12018" max="12018" width="9.59765625" style="83" customWidth="1"/>
    <col min="12019" max="12019" width="5.59765625" style="83" customWidth="1"/>
    <col min="12020" max="12020" width="24.73046875" style="83" customWidth="1"/>
    <col min="12021" max="12021" width="23.59765625" style="83" customWidth="1"/>
    <col min="12022" max="12022" width="21.3984375" style="83" customWidth="1"/>
    <col min="12023" max="12023" width="11.1328125" style="83" customWidth="1"/>
    <col min="12024" max="12024" width="11.3984375" style="83"/>
    <col min="12025" max="12025" width="21.1328125" style="83" customWidth="1"/>
    <col min="12026" max="12026" width="26" style="83" customWidth="1"/>
    <col min="12027" max="12027" width="20.59765625" style="83" customWidth="1"/>
    <col min="12028" max="12028" width="11.1328125" style="83" bestFit="1" customWidth="1"/>
    <col min="12029" max="12029" width="7.265625" style="83" customWidth="1"/>
    <col min="12030" max="12030" width="26.86328125" style="83" customWidth="1"/>
    <col min="12031" max="12031" width="14.86328125" style="83" bestFit="1" customWidth="1"/>
    <col min="12032" max="12032" width="15.59765625" style="83" bestFit="1" customWidth="1"/>
    <col min="12033" max="12033" width="11.1328125" style="83" bestFit="1" customWidth="1"/>
    <col min="12034" max="12034" width="11.3984375" style="83"/>
    <col min="12035" max="12035" width="32.86328125" style="83" customWidth="1"/>
    <col min="12036" max="12036" width="20.3984375" style="83" customWidth="1"/>
    <col min="12037" max="12037" width="19.3984375" style="83" customWidth="1"/>
    <col min="12038" max="12038" width="20.59765625" style="83" customWidth="1"/>
    <col min="12039" max="12039" width="8.3984375" style="83" customWidth="1"/>
    <col min="12040" max="12040" width="19.265625" style="83" customWidth="1"/>
    <col min="12041" max="12041" width="23.265625" style="83" customWidth="1"/>
    <col min="12042" max="12042" width="13.86328125" style="83" bestFit="1" customWidth="1"/>
    <col min="12043" max="12043" width="10.73046875" style="83" bestFit="1" customWidth="1"/>
    <col min="12044" max="12044" width="11.3984375" style="83"/>
    <col min="12045" max="12046" width="12.59765625" style="83" bestFit="1" customWidth="1"/>
    <col min="12047" max="12268" width="11.3984375" style="83"/>
    <col min="12269" max="12269" width="6.1328125" style="83" customWidth="1"/>
    <col min="12270" max="12270" width="29" style="83" customWidth="1"/>
    <col min="12271" max="12271" width="25.86328125" style="83" customWidth="1"/>
    <col min="12272" max="12272" width="26.86328125" style="83" customWidth="1"/>
    <col min="12273" max="12273" width="15.73046875" style="83" customWidth="1"/>
    <col min="12274" max="12274" width="9.59765625" style="83" customWidth="1"/>
    <col min="12275" max="12275" width="5.59765625" style="83" customWidth="1"/>
    <col min="12276" max="12276" width="24.73046875" style="83" customWidth="1"/>
    <col min="12277" max="12277" width="23.59765625" style="83" customWidth="1"/>
    <col min="12278" max="12278" width="21.3984375" style="83" customWidth="1"/>
    <col min="12279" max="12279" width="11.1328125" style="83" customWidth="1"/>
    <col min="12280" max="12280" width="11.3984375" style="83"/>
    <col min="12281" max="12281" width="21.1328125" style="83" customWidth="1"/>
    <col min="12282" max="12282" width="26" style="83" customWidth="1"/>
    <col min="12283" max="12283" width="20.59765625" style="83" customWidth="1"/>
    <col min="12284" max="12284" width="11.1328125" style="83" bestFit="1" customWidth="1"/>
    <col min="12285" max="12285" width="7.265625" style="83" customWidth="1"/>
    <col min="12286" max="12286" width="26.86328125" style="83" customWidth="1"/>
    <col min="12287" max="12287" width="14.86328125" style="83" bestFit="1" customWidth="1"/>
    <col min="12288" max="12288" width="15.59765625" style="83" bestFit="1" customWidth="1"/>
    <col min="12289" max="12289" width="11.1328125" style="83" bestFit="1" customWidth="1"/>
    <col min="12290" max="12290" width="11.3984375" style="83"/>
    <col min="12291" max="12291" width="32.86328125" style="83" customWidth="1"/>
    <col min="12292" max="12292" width="20.3984375" style="83" customWidth="1"/>
    <col min="12293" max="12293" width="19.3984375" style="83" customWidth="1"/>
    <col min="12294" max="12294" width="20.59765625" style="83" customWidth="1"/>
    <col min="12295" max="12295" width="8.3984375" style="83" customWidth="1"/>
    <col min="12296" max="12296" width="19.265625" style="83" customWidth="1"/>
    <col min="12297" max="12297" width="23.265625" style="83" customWidth="1"/>
    <col min="12298" max="12298" width="13.86328125" style="83" bestFit="1" customWidth="1"/>
    <col min="12299" max="12299" width="10.73046875" style="83" bestFit="1" customWidth="1"/>
    <col min="12300" max="12300" width="11.3984375" style="83"/>
    <col min="12301" max="12302" width="12.59765625" style="83" bestFit="1" customWidth="1"/>
    <col min="12303" max="12524" width="11.3984375" style="83"/>
    <col min="12525" max="12525" width="6.1328125" style="83" customWidth="1"/>
    <col min="12526" max="12526" width="29" style="83" customWidth="1"/>
    <col min="12527" max="12527" width="25.86328125" style="83" customWidth="1"/>
    <col min="12528" max="12528" width="26.86328125" style="83" customWidth="1"/>
    <col min="12529" max="12529" width="15.73046875" style="83" customWidth="1"/>
    <col min="12530" max="12530" width="9.59765625" style="83" customWidth="1"/>
    <col min="12531" max="12531" width="5.59765625" style="83" customWidth="1"/>
    <col min="12532" max="12532" width="24.73046875" style="83" customWidth="1"/>
    <col min="12533" max="12533" width="23.59765625" style="83" customWidth="1"/>
    <col min="12534" max="12534" width="21.3984375" style="83" customWidth="1"/>
    <col min="12535" max="12535" width="11.1328125" style="83" customWidth="1"/>
    <col min="12536" max="12536" width="11.3984375" style="83"/>
    <col min="12537" max="12537" width="21.1328125" style="83" customWidth="1"/>
    <col min="12538" max="12538" width="26" style="83" customWidth="1"/>
    <col min="12539" max="12539" width="20.59765625" style="83" customWidth="1"/>
    <col min="12540" max="12540" width="11.1328125" style="83" bestFit="1" customWidth="1"/>
    <col min="12541" max="12541" width="7.265625" style="83" customWidth="1"/>
    <col min="12542" max="12542" width="26.86328125" style="83" customWidth="1"/>
    <col min="12543" max="12543" width="14.86328125" style="83" bestFit="1" customWidth="1"/>
    <col min="12544" max="12544" width="15.59765625" style="83" bestFit="1" customWidth="1"/>
    <col min="12545" max="12545" width="11.1328125" style="83" bestFit="1" customWidth="1"/>
    <col min="12546" max="12546" width="11.3984375" style="83"/>
    <col min="12547" max="12547" width="32.86328125" style="83" customWidth="1"/>
    <col min="12548" max="12548" width="20.3984375" style="83" customWidth="1"/>
    <col min="12549" max="12549" width="19.3984375" style="83" customWidth="1"/>
    <col min="12550" max="12550" width="20.59765625" style="83" customWidth="1"/>
    <col min="12551" max="12551" width="8.3984375" style="83" customWidth="1"/>
    <col min="12552" max="12552" width="19.265625" style="83" customWidth="1"/>
    <col min="12553" max="12553" width="23.265625" style="83" customWidth="1"/>
    <col min="12554" max="12554" width="13.86328125" style="83" bestFit="1" customWidth="1"/>
    <col min="12555" max="12555" width="10.73046875" style="83" bestFit="1" customWidth="1"/>
    <col min="12556" max="12556" width="11.3984375" style="83"/>
    <col min="12557" max="12558" width="12.59765625" style="83" bestFit="1" customWidth="1"/>
    <col min="12559" max="12780" width="11.3984375" style="83"/>
    <col min="12781" max="12781" width="6.1328125" style="83" customWidth="1"/>
    <col min="12782" max="12782" width="29" style="83" customWidth="1"/>
    <col min="12783" max="12783" width="25.86328125" style="83" customWidth="1"/>
    <col min="12784" max="12784" width="26.86328125" style="83" customWidth="1"/>
    <col min="12785" max="12785" width="15.73046875" style="83" customWidth="1"/>
    <col min="12786" max="12786" width="9.59765625" style="83" customWidth="1"/>
    <col min="12787" max="12787" width="5.59765625" style="83" customWidth="1"/>
    <col min="12788" max="12788" width="24.73046875" style="83" customWidth="1"/>
    <col min="12789" max="12789" width="23.59765625" style="83" customWidth="1"/>
    <col min="12790" max="12790" width="21.3984375" style="83" customWidth="1"/>
    <col min="12791" max="12791" width="11.1328125" style="83" customWidth="1"/>
    <col min="12792" max="12792" width="11.3984375" style="83"/>
    <col min="12793" max="12793" width="21.1328125" style="83" customWidth="1"/>
    <col min="12794" max="12794" width="26" style="83" customWidth="1"/>
    <col min="12795" max="12795" width="20.59765625" style="83" customWidth="1"/>
    <col min="12796" max="12796" width="11.1328125" style="83" bestFit="1" customWidth="1"/>
    <col min="12797" max="12797" width="7.265625" style="83" customWidth="1"/>
    <col min="12798" max="12798" width="26.86328125" style="83" customWidth="1"/>
    <col min="12799" max="12799" width="14.86328125" style="83" bestFit="1" customWidth="1"/>
    <col min="12800" max="12800" width="15.59765625" style="83" bestFit="1" customWidth="1"/>
    <col min="12801" max="12801" width="11.1328125" style="83" bestFit="1" customWidth="1"/>
    <col min="12802" max="12802" width="11.3984375" style="83"/>
    <col min="12803" max="12803" width="32.86328125" style="83" customWidth="1"/>
    <col min="12804" max="12804" width="20.3984375" style="83" customWidth="1"/>
    <col min="12805" max="12805" width="19.3984375" style="83" customWidth="1"/>
    <col min="12806" max="12806" width="20.59765625" style="83" customWidth="1"/>
    <col min="12807" max="12807" width="8.3984375" style="83" customWidth="1"/>
    <col min="12808" max="12808" width="19.265625" style="83" customWidth="1"/>
    <col min="12809" max="12809" width="23.265625" style="83" customWidth="1"/>
    <col min="12810" max="12810" width="13.86328125" style="83" bestFit="1" customWidth="1"/>
    <col min="12811" max="12811" width="10.73046875" style="83" bestFit="1" customWidth="1"/>
    <col min="12812" max="12812" width="11.3984375" style="83"/>
    <col min="12813" max="12814" width="12.59765625" style="83" bestFit="1" customWidth="1"/>
    <col min="12815" max="13036" width="11.3984375" style="83"/>
    <col min="13037" max="13037" width="6.1328125" style="83" customWidth="1"/>
    <col min="13038" max="13038" width="29" style="83" customWidth="1"/>
    <col min="13039" max="13039" width="25.86328125" style="83" customWidth="1"/>
    <col min="13040" max="13040" width="26.86328125" style="83" customWidth="1"/>
    <col min="13041" max="13041" width="15.73046875" style="83" customWidth="1"/>
    <col min="13042" max="13042" width="9.59765625" style="83" customWidth="1"/>
    <col min="13043" max="13043" width="5.59765625" style="83" customWidth="1"/>
    <col min="13044" max="13044" width="24.73046875" style="83" customWidth="1"/>
    <col min="13045" max="13045" width="23.59765625" style="83" customWidth="1"/>
    <col min="13046" max="13046" width="21.3984375" style="83" customWidth="1"/>
    <col min="13047" max="13047" width="11.1328125" style="83" customWidth="1"/>
    <col min="13048" max="13048" width="11.3984375" style="83"/>
    <col min="13049" max="13049" width="21.1328125" style="83" customWidth="1"/>
    <col min="13050" max="13050" width="26" style="83" customWidth="1"/>
    <col min="13051" max="13051" width="20.59765625" style="83" customWidth="1"/>
    <col min="13052" max="13052" width="11.1328125" style="83" bestFit="1" customWidth="1"/>
    <col min="13053" max="13053" width="7.265625" style="83" customWidth="1"/>
    <col min="13054" max="13054" width="26.86328125" style="83" customWidth="1"/>
    <col min="13055" max="13055" width="14.86328125" style="83" bestFit="1" customWidth="1"/>
    <col min="13056" max="13056" width="15.59765625" style="83" bestFit="1" customWidth="1"/>
    <col min="13057" max="13057" width="11.1328125" style="83" bestFit="1" customWidth="1"/>
    <col min="13058" max="13058" width="11.3984375" style="83"/>
    <col min="13059" max="13059" width="32.86328125" style="83" customWidth="1"/>
    <col min="13060" max="13060" width="20.3984375" style="83" customWidth="1"/>
    <col min="13061" max="13061" width="19.3984375" style="83" customWidth="1"/>
    <col min="13062" max="13062" width="20.59765625" style="83" customWidth="1"/>
    <col min="13063" max="13063" width="8.3984375" style="83" customWidth="1"/>
    <col min="13064" max="13064" width="19.265625" style="83" customWidth="1"/>
    <col min="13065" max="13065" width="23.265625" style="83" customWidth="1"/>
    <col min="13066" max="13066" width="13.86328125" style="83" bestFit="1" customWidth="1"/>
    <col min="13067" max="13067" width="10.73046875" style="83" bestFit="1" customWidth="1"/>
    <col min="13068" max="13068" width="11.3984375" style="83"/>
    <col min="13069" max="13070" width="12.59765625" style="83" bestFit="1" customWidth="1"/>
    <col min="13071" max="13292" width="11.3984375" style="83"/>
    <col min="13293" max="13293" width="6.1328125" style="83" customWidth="1"/>
    <col min="13294" max="13294" width="29" style="83" customWidth="1"/>
    <col min="13295" max="13295" width="25.86328125" style="83" customWidth="1"/>
    <col min="13296" max="13296" width="26.86328125" style="83" customWidth="1"/>
    <col min="13297" max="13297" width="15.73046875" style="83" customWidth="1"/>
    <col min="13298" max="13298" width="9.59765625" style="83" customWidth="1"/>
    <col min="13299" max="13299" width="5.59765625" style="83" customWidth="1"/>
    <col min="13300" max="13300" width="24.73046875" style="83" customWidth="1"/>
    <col min="13301" max="13301" width="23.59765625" style="83" customWidth="1"/>
    <col min="13302" max="13302" width="21.3984375" style="83" customWidth="1"/>
    <col min="13303" max="13303" width="11.1328125" style="83" customWidth="1"/>
    <col min="13304" max="13304" width="11.3984375" style="83"/>
    <col min="13305" max="13305" width="21.1328125" style="83" customWidth="1"/>
    <col min="13306" max="13306" width="26" style="83" customWidth="1"/>
    <col min="13307" max="13307" width="20.59765625" style="83" customWidth="1"/>
    <col min="13308" max="13308" width="11.1328125" style="83" bestFit="1" customWidth="1"/>
    <col min="13309" max="13309" width="7.265625" style="83" customWidth="1"/>
    <col min="13310" max="13310" width="26.86328125" style="83" customWidth="1"/>
    <col min="13311" max="13311" width="14.86328125" style="83" bestFit="1" customWidth="1"/>
    <col min="13312" max="13312" width="15.59765625" style="83" bestFit="1" customWidth="1"/>
    <col min="13313" max="13313" width="11.1328125" style="83" bestFit="1" customWidth="1"/>
    <col min="13314" max="13314" width="11.3984375" style="83"/>
    <col min="13315" max="13315" width="32.86328125" style="83" customWidth="1"/>
    <col min="13316" max="13316" width="20.3984375" style="83" customWidth="1"/>
    <col min="13317" max="13317" width="19.3984375" style="83" customWidth="1"/>
    <col min="13318" max="13318" width="20.59765625" style="83" customWidth="1"/>
    <col min="13319" max="13319" width="8.3984375" style="83" customWidth="1"/>
    <col min="13320" max="13320" width="19.265625" style="83" customWidth="1"/>
    <col min="13321" max="13321" width="23.265625" style="83" customWidth="1"/>
    <col min="13322" max="13322" width="13.86328125" style="83" bestFit="1" customWidth="1"/>
    <col min="13323" max="13323" width="10.73046875" style="83" bestFit="1" customWidth="1"/>
    <col min="13324" max="13324" width="11.3984375" style="83"/>
    <col min="13325" max="13326" width="12.59765625" style="83" bestFit="1" customWidth="1"/>
    <col min="13327" max="13548" width="11.3984375" style="83"/>
    <col min="13549" max="13549" width="6.1328125" style="83" customWidth="1"/>
    <col min="13550" max="13550" width="29" style="83" customWidth="1"/>
    <col min="13551" max="13551" width="25.86328125" style="83" customWidth="1"/>
    <col min="13552" max="13552" width="26.86328125" style="83" customWidth="1"/>
    <col min="13553" max="13553" width="15.73046875" style="83" customWidth="1"/>
    <col min="13554" max="13554" width="9.59765625" style="83" customWidth="1"/>
    <col min="13555" max="13555" width="5.59765625" style="83" customWidth="1"/>
    <col min="13556" max="13556" width="24.73046875" style="83" customWidth="1"/>
    <col min="13557" max="13557" width="23.59765625" style="83" customWidth="1"/>
    <col min="13558" max="13558" width="21.3984375" style="83" customWidth="1"/>
    <col min="13559" max="13559" width="11.1328125" style="83" customWidth="1"/>
    <col min="13560" max="13560" width="11.3984375" style="83"/>
    <col min="13561" max="13561" width="21.1328125" style="83" customWidth="1"/>
    <col min="13562" max="13562" width="26" style="83" customWidth="1"/>
    <col min="13563" max="13563" width="20.59765625" style="83" customWidth="1"/>
    <col min="13564" max="13564" width="11.1328125" style="83" bestFit="1" customWidth="1"/>
    <col min="13565" max="13565" width="7.265625" style="83" customWidth="1"/>
    <col min="13566" max="13566" width="26.86328125" style="83" customWidth="1"/>
    <col min="13567" max="13567" width="14.86328125" style="83" bestFit="1" customWidth="1"/>
    <col min="13568" max="13568" width="15.59765625" style="83" bestFit="1" customWidth="1"/>
    <col min="13569" max="13569" width="11.1328125" style="83" bestFit="1" customWidth="1"/>
    <col min="13570" max="13570" width="11.3984375" style="83"/>
    <col min="13571" max="13571" width="32.86328125" style="83" customWidth="1"/>
    <col min="13572" max="13572" width="20.3984375" style="83" customWidth="1"/>
    <col min="13573" max="13573" width="19.3984375" style="83" customWidth="1"/>
    <col min="13574" max="13574" width="20.59765625" style="83" customWidth="1"/>
    <col min="13575" max="13575" width="8.3984375" style="83" customWidth="1"/>
    <col min="13576" max="13576" width="19.265625" style="83" customWidth="1"/>
    <col min="13577" max="13577" width="23.265625" style="83" customWidth="1"/>
    <col min="13578" max="13578" width="13.86328125" style="83" bestFit="1" customWidth="1"/>
    <col min="13579" max="13579" width="10.73046875" style="83" bestFit="1" customWidth="1"/>
    <col min="13580" max="13580" width="11.3984375" style="83"/>
    <col min="13581" max="13582" width="12.59765625" style="83" bestFit="1" customWidth="1"/>
    <col min="13583" max="13804" width="11.3984375" style="83"/>
    <col min="13805" max="13805" width="6.1328125" style="83" customWidth="1"/>
    <col min="13806" max="13806" width="29" style="83" customWidth="1"/>
    <col min="13807" max="13807" width="25.86328125" style="83" customWidth="1"/>
    <col min="13808" max="13808" width="26.86328125" style="83" customWidth="1"/>
    <col min="13809" max="13809" width="15.73046875" style="83" customWidth="1"/>
    <col min="13810" max="13810" width="9.59765625" style="83" customWidth="1"/>
    <col min="13811" max="13811" width="5.59765625" style="83" customWidth="1"/>
    <col min="13812" max="13812" width="24.73046875" style="83" customWidth="1"/>
    <col min="13813" max="13813" width="23.59765625" style="83" customWidth="1"/>
    <col min="13814" max="13814" width="21.3984375" style="83" customWidth="1"/>
    <col min="13815" max="13815" width="11.1328125" style="83" customWidth="1"/>
    <col min="13816" max="13816" width="11.3984375" style="83"/>
    <col min="13817" max="13817" width="21.1328125" style="83" customWidth="1"/>
    <col min="13818" max="13818" width="26" style="83" customWidth="1"/>
    <col min="13819" max="13819" width="20.59765625" style="83" customWidth="1"/>
    <col min="13820" max="13820" width="11.1328125" style="83" bestFit="1" customWidth="1"/>
    <col min="13821" max="13821" width="7.265625" style="83" customWidth="1"/>
    <col min="13822" max="13822" width="26.86328125" style="83" customWidth="1"/>
    <col min="13823" max="13823" width="14.86328125" style="83" bestFit="1" customWidth="1"/>
    <col min="13824" max="13824" width="15.59765625" style="83" bestFit="1" customWidth="1"/>
    <col min="13825" max="13825" width="11.1328125" style="83" bestFit="1" customWidth="1"/>
    <col min="13826" max="13826" width="11.3984375" style="83"/>
    <col min="13827" max="13827" width="32.86328125" style="83" customWidth="1"/>
    <col min="13828" max="13828" width="20.3984375" style="83" customWidth="1"/>
    <col min="13829" max="13829" width="19.3984375" style="83" customWidth="1"/>
    <col min="13830" max="13830" width="20.59765625" style="83" customWidth="1"/>
    <col min="13831" max="13831" width="8.3984375" style="83" customWidth="1"/>
    <col min="13832" max="13832" width="19.265625" style="83" customWidth="1"/>
    <col min="13833" max="13833" width="23.265625" style="83" customWidth="1"/>
    <col min="13834" max="13834" width="13.86328125" style="83" bestFit="1" customWidth="1"/>
    <col min="13835" max="13835" width="10.73046875" style="83" bestFit="1" customWidth="1"/>
    <col min="13836" max="13836" width="11.3984375" style="83"/>
    <col min="13837" max="13838" width="12.59765625" style="83" bestFit="1" customWidth="1"/>
    <col min="13839" max="14060" width="11.3984375" style="83"/>
    <col min="14061" max="14061" width="6.1328125" style="83" customWidth="1"/>
    <col min="14062" max="14062" width="29" style="83" customWidth="1"/>
    <col min="14063" max="14063" width="25.86328125" style="83" customWidth="1"/>
    <col min="14064" max="14064" width="26.86328125" style="83" customWidth="1"/>
    <col min="14065" max="14065" width="15.73046875" style="83" customWidth="1"/>
    <col min="14066" max="14066" width="9.59765625" style="83" customWidth="1"/>
    <col min="14067" max="14067" width="5.59765625" style="83" customWidth="1"/>
    <col min="14068" max="14068" width="24.73046875" style="83" customWidth="1"/>
    <col min="14069" max="14069" width="23.59765625" style="83" customWidth="1"/>
    <col min="14070" max="14070" width="21.3984375" style="83" customWidth="1"/>
    <col min="14071" max="14071" width="11.1328125" style="83" customWidth="1"/>
    <col min="14072" max="14072" width="11.3984375" style="83"/>
    <col min="14073" max="14073" width="21.1328125" style="83" customWidth="1"/>
    <col min="14074" max="14074" width="26" style="83" customWidth="1"/>
    <col min="14075" max="14075" width="20.59765625" style="83" customWidth="1"/>
    <col min="14076" max="14076" width="11.1328125" style="83" bestFit="1" customWidth="1"/>
    <col min="14077" max="14077" width="7.265625" style="83" customWidth="1"/>
    <col min="14078" max="14078" width="26.86328125" style="83" customWidth="1"/>
    <col min="14079" max="14079" width="14.86328125" style="83" bestFit="1" customWidth="1"/>
    <col min="14080" max="14080" width="15.59765625" style="83" bestFit="1" customWidth="1"/>
    <col min="14081" max="14081" width="11.1328125" style="83" bestFit="1" customWidth="1"/>
    <col min="14082" max="14082" width="11.3984375" style="83"/>
    <col min="14083" max="14083" width="32.86328125" style="83" customWidth="1"/>
    <col min="14084" max="14084" width="20.3984375" style="83" customWidth="1"/>
    <col min="14085" max="14085" width="19.3984375" style="83" customWidth="1"/>
    <col min="14086" max="14086" width="20.59765625" style="83" customWidth="1"/>
    <col min="14087" max="14087" width="8.3984375" style="83" customWidth="1"/>
    <col min="14088" max="14088" width="19.265625" style="83" customWidth="1"/>
    <col min="14089" max="14089" width="23.265625" style="83" customWidth="1"/>
    <col min="14090" max="14090" width="13.86328125" style="83" bestFit="1" customWidth="1"/>
    <col min="14091" max="14091" width="10.73046875" style="83" bestFit="1" customWidth="1"/>
    <col min="14092" max="14092" width="11.3984375" style="83"/>
    <col min="14093" max="14094" width="12.59765625" style="83" bestFit="1" customWidth="1"/>
    <col min="14095" max="14316" width="11.3984375" style="83"/>
    <col min="14317" max="14317" width="6.1328125" style="83" customWidth="1"/>
    <col min="14318" max="14318" width="29" style="83" customWidth="1"/>
    <col min="14319" max="14319" width="25.86328125" style="83" customWidth="1"/>
    <col min="14320" max="14320" width="26.86328125" style="83" customWidth="1"/>
    <col min="14321" max="14321" width="15.73046875" style="83" customWidth="1"/>
    <col min="14322" max="14322" width="9.59765625" style="83" customWidth="1"/>
    <col min="14323" max="14323" width="5.59765625" style="83" customWidth="1"/>
    <col min="14324" max="14324" width="24.73046875" style="83" customWidth="1"/>
    <col min="14325" max="14325" width="23.59765625" style="83" customWidth="1"/>
    <col min="14326" max="14326" width="21.3984375" style="83" customWidth="1"/>
    <col min="14327" max="14327" width="11.1328125" style="83" customWidth="1"/>
    <col min="14328" max="14328" width="11.3984375" style="83"/>
    <col min="14329" max="14329" width="21.1328125" style="83" customWidth="1"/>
    <col min="14330" max="14330" width="26" style="83" customWidth="1"/>
    <col min="14331" max="14331" width="20.59765625" style="83" customWidth="1"/>
    <col min="14332" max="14332" width="11.1328125" style="83" bestFit="1" customWidth="1"/>
    <col min="14333" max="14333" width="7.265625" style="83" customWidth="1"/>
    <col min="14334" max="14334" width="26.86328125" style="83" customWidth="1"/>
    <col min="14335" max="14335" width="14.86328125" style="83" bestFit="1" customWidth="1"/>
    <col min="14336" max="14336" width="15.59765625" style="83" bestFit="1" customWidth="1"/>
    <col min="14337" max="14337" width="11.1328125" style="83" bestFit="1" customWidth="1"/>
    <col min="14338" max="14338" width="11.3984375" style="83"/>
    <col min="14339" max="14339" width="32.86328125" style="83" customWidth="1"/>
    <col min="14340" max="14340" width="20.3984375" style="83" customWidth="1"/>
    <col min="14341" max="14341" width="19.3984375" style="83" customWidth="1"/>
    <col min="14342" max="14342" width="20.59765625" style="83" customWidth="1"/>
    <col min="14343" max="14343" width="8.3984375" style="83" customWidth="1"/>
    <col min="14344" max="14344" width="19.265625" style="83" customWidth="1"/>
    <col min="14345" max="14345" width="23.265625" style="83" customWidth="1"/>
    <col min="14346" max="14346" width="13.86328125" style="83" bestFit="1" customWidth="1"/>
    <col min="14347" max="14347" width="10.73046875" style="83" bestFit="1" customWidth="1"/>
    <col min="14348" max="14348" width="11.3984375" style="83"/>
    <col min="14349" max="14350" width="12.59765625" style="83" bestFit="1" customWidth="1"/>
    <col min="14351" max="14572" width="11.3984375" style="83"/>
    <col min="14573" max="14573" width="6.1328125" style="83" customWidth="1"/>
    <col min="14574" max="14574" width="29" style="83" customWidth="1"/>
    <col min="14575" max="14575" width="25.86328125" style="83" customWidth="1"/>
    <col min="14576" max="14576" width="26.86328125" style="83" customWidth="1"/>
    <col min="14577" max="14577" width="15.73046875" style="83" customWidth="1"/>
    <col min="14578" max="14578" width="9.59765625" style="83" customWidth="1"/>
    <col min="14579" max="14579" width="5.59765625" style="83" customWidth="1"/>
    <col min="14580" max="14580" width="24.73046875" style="83" customWidth="1"/>
    <col min="14581" max="14581" width="23.59765625" style="83" customWidth="1"/>
    <col min="14582" max="14582" width="21.3984375" style="83" customWidth="1"/>
    <col min="14583" max="14583" width="11.1328125" style="83" customWidth="1"/>
    <col min="14584" max="14584" width="11.3984375" style="83"/>
    <col min="14585" max="14585" width="21.1328125" style="83" customWidth="1"/>
    <col min="14586" max="14586" width="26" style="83" customWidth="1"/>
    <col min="14587" max="14587" width="20.59765625" style="83" customWidth="1"/>
    <col min="14588" max="14588" width="11.1328125" style="83" bestFit="1" customWidth="1"/>
    <col min="14589" max="14589" width="7.265625" style="83" customWidth="1"/>
    <col min="14590" max="14590" width="26.86328125" style="83" customWidth="1"/>
    <col min="14591" max="14591" width="14.86328125" style="83" bestFit="1" customWidth="1"/>
    <col min="14592" max="14592" width="15.59765625" style="83" bestFit="1" customWidth="1"/>
    <col min="14593" max="14593" width="11.1328125" style="83" bestFit="1" customWidth="1"/>
    <col min="14594" max="14594" width="11.3984375" style="83"/>
    <col min="14595" max="14595" width="32.86328125" style="83" customWidth="1"/>
    <col min="14596" max="14596" width="20.3984375" style="83" customWidth="1"/>
    <col min="14597" max="14597" width="19.3984375" style="83" customWidth="1"/>
    <col min="14598" max="14598" width="20.59765625" style="83" customWidth="1"/>
    <col min="14599" max="14599" width="8.3984375" style="83" customWidth="1"/>
    <col min="14600" max="14600" width="19.265625" style="83" customWidth="1"/>
    <col min="14601" max="14601" width="23.265625" style="83" customWidth="1"/>
    <col min="14602" max="14602" width="13.86328125" style="83" bestFit="1" customWidth="1"/>
    <col min="14603" max="14603" width="10.73046875" style="83" bestFit="1" customWidth="1"/>
    <col min="14604" max="14604" width="11.3984375" style="83"/>
    <col min="14605" max="14606" width="12.59765625" style="83" bestFit="1" customWidth="1"/>
    <col min="14607" max="14828" width="11.3984375" style="83"/>
    <col min="14829" max="14829" width="6.1328125" style="83" customWidth="1"/>
    <col min="14830" max="14830" width="29" style="83" customWidth="1"/>
    <col min="14831" max="14831" width="25.86328125" style="83" customWidth="1"/>
    <col min="14832" max="14832" width="26.86328125" style="83" customWidth="1"/>
    <col min="14833" max="14833" width="15.73046875" style="83" customWidth="1"/>
    <col min="14834" max="14834" width="9.59765625" style="83" customWidth="1"/>
    <col min="14835" max="14835" width="5.59765625" style="83" customWidth="1"/>
    <col min="14836" max="14836" width="24.73046875" style="83" customWidth="1"/>
    <col min="14837" max="14837" width="23.59765625" style="83" customWidth="1"/>
    <col min="14838" max="14838" width="21.3984375" style="83" customWidth="1"/>
    <col min="14839" max="14839" width="11.1328125" style="83" customWidth="1"/>
    <col min="14840" max="14840" width="11.3984375" style="83"/>
    <col min="14841" max="14841" width="21.1328125" style="83" customWidth="1"/>
    <col min="14842" max="14842" width="26" style="83" customWidth="1"/>
    <col min="14843" max="14843" width="20.59765625" style="83" customWidth="1"/>
    <col min="14844" max="14844" width="11.1328125" style="83" bestFit="1" customWidth="1"/>
    <col min="14845" max="14845" width="7.265625" style="83" customWidth="1"/>
    <col min="14846" max="14846" width="26.86328125" style="83" customWidth="1"/>
    <col min="14847" max="14847" width="14.86328125" style="83" bestFit="1" customWidth="1"/>
    <col min="14848" max="14848" width="15.59765625" style="83" bestFit="1" customWidth="1"/>
    <col min="14849" max="14849" width="11.1328125" style="83" bestFit="1" customWidth="1"/>
    <col min="14850" max="14850" width="11.3984375" style="83"/>
    <col min="14851" max="14851" width="32.86328125" style="83" customWidth="1"/>
    <col min="14852" max="14852" width="20.3984375" style="83" customWidth="1"/>
    <col min="14853" max="14853" width="19.3984375" style="83" customWidth="1"/>
    <col min="14854" max="14854" width="20.59765625" style="83" customWidth="1"/>
    <col min="14855" max="14855" width="8.3984375" style="83" customWidth="1"/>
    <col min="14856" max="14856" width="19.265625" style="83" customWidth="1"/>
    <col min="14857" max="14857" width="23.265625" style="83" customWidth="1"/>
    <col min="14858" max="14858" width="13.86328125" style="83" bestFit="1" customWidth="1"/>
    <col min="14859" max="14859" width="10.73046875" style="83" bestFit="1" customWidth="1"/>
    <col min="14860" max="14860" width="11.3984375" style="83"/>
    <col min="14861" max="14862" width="12.59765625" style="83" bestFit="1" customWidth="1"/>
    <col min="14863" max="15084" width="11.3984375" style="83"/>
    <col min="15085" max="15085" width="6.1328125" style="83" customWidth="1"/>
    <col min="15086" max="15086" width="29" style="83" customWidth="1"/>
    <col min="15087" max="15087" width="25.86328125" style="83" customWidth="1"/>
    <col min="15088" max="15088" width="26.86328125" style="83" customWidth="1"/>
    <col min="15089" max="15089" width="15.73046875" style="83" customWidth="1"/>
    <col min="15090" max="15090" width="9.59765625" style="83" customWidth="1"/>
    <col min="15091" max="15091" width="5.59765625" style="83" customWidth="1"/>
    <col min="15092" max="15092" width="24.73046875" style="83" customWidth="1"/>
    <col min="15093" max="15093" width="23.59765625" style="83" customWidth="1"/>
    <col min="15094" max="15094" width="21.3984375" style="83" customWidth="1"/>
    <col min="15095" max="15095" width="11.1328125" style="83" customWidth="1"/>
    <col min="15096" max="15096" width="11.3984375" style="83"/>
    <col min="15097" max="15097" width="21.1328125" style="83" customWidth="1"/>
    <col min="15098" max="15098" width="26" style="83" customWidth="1"/>
    <col min="15099" max="15099" width="20.59765625" style="83" customWidth="1"/>
    <col min="15100" max="15100" width="11.1328125" style="83" bestFit="1" customWidth="1"/>
    <col min="15101" max="15101" width="7.265625" style="83" customWidth="1"/>
    <col min="15102" max="15102" width="26.86328125" style="83" customWidth="1"/>
    <col min="15103" max="15103" width="14.86328125" style="83" bestFit="1" customWidth="1"/>
    <col min="15104" max="15104" width="15.59765625" style="83" bestFit="1" customWidth="1"/>
    <col min="15105" max="15105" width="11.1328125" style="83" bestFit="1" customWidth="1"/>
    <col min="15106" max="15106" width="11.3984375" style="83"/>
    <col min="15107" max="15107" width="32.86328125" style="83" customWidth="1"/>
    <col min="15108" max="15108" width="20.3984375" style="83" customWidth="1"/>
    <col min="15109" max="15109" width="19.3984375" style="83" customWidth="1"/>
    <col min="15110" max="15110" width="20.59765625" style="83" customWidth="1"/>
    <col min="15111" max="15111" width="8.3984375" style="83" customWidth="1"/>
    <col min="15112" max="15112" width="19.265625" style="83" customWidth="1"/>
    <col min="15113" max="15113" width="23.265625" style="83" customWidth="1"/>
    <col min="15114" max="15114" width="13.86328125" style="83" bestFit="1" customWidth="1"/>
    <col min="15115" max="15115" width="10.73046875" style="83" bestFit="1" customWidth="1"/>
    <col min="15116" max="15116" width="11.3984375" style="83"/>
    <col min="15117" max="15118" width="12.59765625" style="83" bestFit="1" customWidth="1"/>
    <col min="15119" max="15340" width="11.3984375" style="83"/>
    <col min="15341" max="15341" width="6.1328125" style="83" customWidth="1"/>
    <col min="15342" max="15342" width="29" style="83" customWidth="1"/>
    <col min="15343" max="15343" width="25.86328125" style="83" customWidth="1"/>
    <col min="15344" max="15344" width="26.86328125" style="83" customWidth="1"/>
    <col min="15345" max="15345" width="15.73046875" style="83" customWidth="1"/>
    <col min="15346" max="15346" width="9.59765625" style="83" customWidth="1"/>
    <col min="15347" max="15347" width="5.59765625" style="83" customWidth="1"/>
    <col min="15348" max="15348" width="24.73046875" style="83" customWidth="1"/>
    <col min="15349" max="15349" width="23.59765625" style="83" customWidth="1"/>
    <col min="15350" max="15350" width="21.3984375" style="83" customWidth="1"/>
    <col min="15351" max="15351" width="11.1328125" style="83" customWidth="1"/>
    <col min="15352" max="15352" width="11.3984375" style="83"/>
    <col min="15353" max="15353" width="21.1328125" style="83" customWidth="1"/>
    <col min="15354" max="15354" width="26" style="83" customWidth="1"/>
    <col min="15355" max="15355" width="20.59765625" style="83" customWidth="1"/>
    <col min="15356" max="15356" width="11.1328125" style="83" bestFit="1" customWidth="1"/>
    <col min="15357" max="15357" width="7.265625" style="83" customWidth="1"/>
    <col min="15358" max="15358" width="26.86328125" style="83" customWidth="1"/>
    <col min="15359" max="15359" width="14.86328125" style="83" bestFit="1" customWidth="1"/>
    <col min="15360" max="15360" width="15.59765625" style="83" bestFit="1" customWidth="1"/>
    <col min="15361" max="15361" width="11.1328125" style="83" bestFit="1" customWidth="1"/>
    <col min="15362" max="15362" width="11.3984375" style="83"/>
    <col min="15363" max="15363" width="32.86328125" style="83" customWidth="1"/>
    <col min="15364" max="15364" width="20.3984375" style="83" customWidth="1"/>
    <col min="15365" max="15365" width="19.3984375" style="83" customWidth="1"/>
    <col min="15366" max="15366" width="20.59765625" style="83" customWidth="1"/>
    <col min="15367" max="15367" width="8.3984375" style="83" customWidth="1"/>
    <col min="15368" max="15368" width="19.265625" style="83" customWidth="1"/>
    <col min="15369" max="15369" width="23.265625" style="83" customWidth="1"/>
    <col min="15370" max="15370" width="13.86328125" style="83" bestFit="1" customWidth="1"/>
    <col min="15371" max="15371" width="10.73046875" style="83" bestFit="1" customWidth="1"/>
    <col min="15372" max="15372" width="11.3984375" style="83"/>
    <col min="15373" max="15374" width="12.59765625" style="83" bestFit="1" customWidth="1"/>
    <col min="15375" max="15596" width="11.3984375" style="83"/>
    <col min="15597" max="15597" width="6.1328125" style="83" customWidth="1"/>
    <col min="15598" max="15598" width="29" style="83" customWidth="1"/>
    <col min="15599" max="15599" width="25.86328125" style="83" customWidth="1"/>
    <col min="15600" max="15600" width="26.86328125" style="83" customWidth="1"/>
    <col min="15601" max="15601" width="15.73046875" style="83" customWidth="1"/>
    <col min="15602" max="15602" width="9.59765625" style="83" customWidth="1"/>
    <col min="15603" max="15603" width="5.59765625" style="83" customWidth="1"/>
    <col min="15604" max="15604" width="24.73046875" style="83" customWidth="1"/>
    <col min="15605" max="15605" width="23.59765625" style="83" customWidth="1"/>
    <col min="15606" max="15606" width="21.3984375" style="83" customWidth="1"/>
    <col min="15607" max="15607" width="11.1328125" style="83" customWidth="1"/>
    <col min="15608" max="15608" width="11.3984375" style="83"/>
    <col min="15609" max="15609" width="21.1328125" style="83" customWidth="1"/>
    <col min="15610" max="15610" width="26" style="83" customWidth="1"/>
    <col min="15611" max="15611" width="20.59765625" style="83" customWidth="1"/>
    <col min="15612" max="15612" width="11.1328125" style="83" bestFit="1" customWidth="1"/>
    <col min="15613" max="15613" width="7.265625" style="83" customWidth="1"/>
    <col min="15614" max="15614" width="26.86328125" style="83" customWidth="1"/>
    <col min="15615" max="15615" width="14.86328125" style="83" bestFit="1" customWidth="1"/>
    <col min="15616" max="15616" width="15.59765625" style="83" bestFit="1" customWidth="1"/>
    <col min="15617" max="15617" width="11.1328125" style="83" bestFit="1" customWidth="1"/>
    <col min="15618" max="15618" width="11.3984375" style="83"/>
    <col min="15619" max="15619" width="32.86328125" style="83" customWidth="1"/>
    <col min="15620" max="15620" width="20.3984375" style="83" customWidth="1"/>
    <col min="15621" max="15621" width="19.3984375" style="83" customWidth="1"/>
    <col min="15622" max="15622" width="20.59765625" style="83" customWidth="1"/>
    <col min="15623" max="15623" width="8.3984375" style="83" customWidth="1"/>
    <col min="15624" max="15624" width="19.265625" style="83" customWidth="1"/>
    <col min="15625" max="15625" width="23.265625" style="83" customWidth="1"/>
    <col min="15626" max="15626" width="13.86328125" style="83" bestFit="1" customWidth="1"/>
    <col min="15627" max="15627" width="10.73046875" style="83" bestFit="1" customWidth="1"/>
    <col min="15628" max="15628" width="11.3984375" style="83"/>
    <col min="15629" max="15630" width="12.59765625" style="83" bestFit="1" customWidth="1"/>
    <col min="15631" max="15852" width="11.3984375" style="83"/>
    <col min="15853" max="15853" width="6.1328125" style="83" customWidth="1"/>
    <col min="15854" max="15854" width="29" style="83" customWidth="1"/>
    <col min="15855" max="15855" width="25.86328125" style="83" customWidth="1"/>
    <col min="15856" max="15856" width="26.86328125" style="83" customWidth="1"/>
    <col min="15857" max="15857" width="15.73046875" style="83" customWidth="1"/>
    <col min="15858" max="15858" width="9.59765625" style="83" customWidth="1"/>
    <col min="15859" max="15859" width="5.59765625" style="83" customWidth="1"/>
    <col min="15860" max="15860" width="24.73046875" style="83" customWidth="1"/>
    <col min="15861" max="15861" width="23.59765625" style="83" customWidth="1"/>
    <col min="15862" max="15862" width="21.3984375" style="83" customWidth="1"/>
    <col min="15863" max="15863" width="11.1328125" style="83" customWidth="1"/>
    <col min="15864" max="15864" width="11.3984375" style="83"/>
    <col min="15865" max="15865" width="21.1328125" style="83" customWidth="1"/>
    <col min="15866" max="15866" width="26" style="83" customWidth="1"/>
    <col min="15867" max="15867" width="20.59765625" style="83" customWidth="1"/>
    <col min="15868" max="15868" width="11.1328125" style="83" bestFit="1" customWidth="1"/>
    <col min="15869" max="15869" width="7.265625" style="83" customWidth="1"/>
    <col min="15870" max="15870" width="26.86328125" style="83" customWidth="1"/>
    <col min="15871" max="15871" width="14.86328125" style="83" bestFit="1" customWidth="1"/>
    <col min="15872" max="15872" width="15.59765625" style="83" bestFit="1" customWidth="1"/>
    <col min="15873" max="15873" width="11.1328125" style="83" bestFit="1" customWidth="1"/>
    <col min="15874" max="15874" width="11.3984375" style="83"/>
    <col min="15875" max="15875" width="32.86328125" style="83" customWidth="1"/>
    <col min="15876" max="15876" width="20.3984375" style="83" customWidth="1"/>
    <col min="15877" max="15877" width="19.3984375" style="83" customWidth="1"/>
    <col min="15878" max="15878" width="20.59765625" style="83" customWidth="1"/>
    <col min="15879" max="15879" width="8.3984375" style="83" customWidth="1"/>
    <col min="15880" max="15880" width="19.265625" style="83" customWidth="1"/>
    <col min="15881" max="15881" width="23.265625" style="83" customWidth="1"/>
    <col min="15882" max="15882" width="13.86328125" style="83" bestFit="1" customWidth="1"/>
    <col min="15883" max="15883" width="10.73046875" style="83" bestFit="1" customWidth="1"/>
    <col min="15884" max="15884" width="11.3984375" style="83"/>
    <col min="15885" max="15886" width="12.59765625" style="83" bestFit="1" customWidth="1"/>
    <col min="15887" max="16108" width="11.3984375" style="83"/>
    <col min="16109" max="16109" width="6.1328125" style="83" customWidth="1"/>
    <col min="16110" max="16110" width="29" style="83" customWidth="1"/>
    <col min="16111" max="16111" width="25.86328125" style="83" customWidth="1"/>
    <col min="16112" max="16112" width="26.86328125" style="83" customWidth="1"/>
    <col min="16113" max="16113" width="15.73046875" style="83" customWidth="1"/>
    <col min="16114" max="16114" width="9.59765625" style="83" customWidth="1"/>
    <col min="16115" max="16115" width="5.59765625" style="83" customWidth="1"/>
    <col min="16116" max="16116" width="24.73046875" style="83" customWidth="1"/>
    <col min="16117" max="16117" width="23.59765625" style="83" customWidth="1"/>
    <col min="16118" max="16118" width="21.3984375" style="83" customWidth="1"/>
    <col min="16119" max="16119" width="11.1328125" style="83" customWidth="1"/>
    <col min="16120" max="16120" width="11.3984375" style="83"/>
    <col min="16121" max="16121" width="21.1328125" style="83" customWidth="1"/>
    <col min="16122" max="16122" width="26" style="83" customWidth="1"/>
    <col min="16123" max="16123" width="20.59765625" style="83" customWidth="1"/>
    <col min="16124" max="16124" width="11.1328125" style="83" bestFit="1" customWidth="1"/>
    <col min="16125" max="16125" width="7.265625" style="83" customWidth="1"/>
    <col min="16126" max="16126" width="26.86328125" style="83" customWidth="1"/>
    <col min="16127" max="16127" width="14.86328125" style="83" bestFit="1" customWidth="1"/>
    <col min="16128" max="16128" width="15.59765625" style="83" bestFit="1" customWidth="1"/>
    <col min="16129" max="16129" width="11.1328125" style="83" bestFit="1" customWidth="1"/>
    <col min="16130" max="16130" width="11.3984375" style="83"/>
    <col min="16131" max="16131" width="32.86328125" style="83" customWidth="1"/>
    <col min="16132" max="16132" width="20.3984375" style="83" customWidth="1"/>
    <col min="16133" max="16133" width="19.3984375" style="83" customWidth="1"/>
    <col min="16134" max="16134" width="20.59765625" style="83" customWidth="1"/>
    <col min="16135" max="16135" width="8.3984375" style="83" customWidth="1"/>
    <col min="16136" max="16136" width="19.265625" style="83" customWidth="1"/>
    <col min="16137" max="16137" width="23.265625" style="83" customWidth="1"/>
    <col min="16138" max="16138" width="13.86328125" style="83" bestFit="1" customWidth="1"/>
    <col min="16139" max="16139" width="10.73046875" style="83" bestFit="1" customWidth="1"/>
    <col min="16140" max="16140" width="11.3984375" style="83"/>
    <col min="16141" max="16142" width="12.59765625" style="83" bestFit="1" customWidth="1"/>
    <col min="16143" max="16384" width="11.3984375" style="83"/>
  </cols>
  <sheetData>
    <row r="1" spans="1:16" ht="14.65" thickBot="1" x14ac:dyDescent="0.5">
      <c r="A1"/>
      <c r="B1"/>
      <c r="C1"/>
      <c r="D1"/>
    </row>
    <row r="2" spans="1:16" ht="21.4" thickBot="1" x14ac:dyDescent="0.7">
      <c r="B2" s="296" t="s">
        <v>86</v>
      </c>
      <c r="C2" s="297"/>
      <c r="D2" s="298"/>
      <c r="E2" s="84"/>
      <c r="F2" s="84"/>
      <c r="G2" s="84"/>
      <c r="H2" s="141"/>
      <c r="I2" s="84"/>
      <c r="J2" s="84"/>
      <c r="K2" s="84"/>
      <c r="L2" s="84"/>
      <c r="M2" s="84"/>
      <c r="N2" s="84"/>
      <c r="O2" s="84"/>
      <c r="P2" s="84"/>
    </row>
    <row r="3" spans="1:16" x14ac:dyDescent="0.45">
      <c r="A3"/>
      <c r="B3"/>
      <c r="C3"/>
      <c r="D3"/>
      <c r="E3"/>
      <c r="F3"/>
      <c r="G3"/>
      <c r="H3"/>
      <c r="I3"/>
      <c r="J3"/>
      <c r="K3"/>
      <c r="L3"/>
      <c r="M3"/>
      <c r="N3"/>
    </row>
    <row r="4" spans="1:16" x14ac:dyDescent="0.45">
      <c r="A4" s="94"/>
      <c r="B4"/>
      <c r="C4" s="95"/>
      <c r="D4" s="94"/>
      <c r="E4"/>
      <c r="F4" s="94"/>
      <c r="G4"/>
      <c r="H4" s="95"/>
      <c r="I4"/>
      <c r="J4" s="94"/>
      <c r="K4"/>
      <c r="L4" s="95"/>
      <c r="M4"/>
      <c r="N4" s="94"/>
    </row>
    <row r="5" spans="1:16" ht="14.65" thickBot="1" x14ac:dyDescent="0.5">
      <c r="A5" s="94"/>
      <c r="B5"/>
      <c r="C5"/>
      <c r="D5" s="94"/>
      <c r="E5"/>
      <c r="F5" s="94"/>
      <c r="G5"/>
      <c r="H5"/>
      <c r="J5" s="94"/>
      <c r="K5"/>
      <c r="L5"/>
      <c r="N5" s="94"/>
    </row>
    <row r="6" spans="1:16" ht="14.65" thickBot="1" x14ac:dyDescent="0.5">
      <c r="B6" s="304" t="s">
        <v>125</v>
      </c>
      <c r="C6" s="305"/>
      <c r="D6" s="306"/>
      <c r="F6" s="304" t="s">
        <v>126</v>
      </c>
      <c r="G6" s="305"/>
      <c r="H6" s="306"/>
      <c r="J6" s="304" t="s">
        <v>127</v>
      </c>
      <c r="K6" s="305"/>
      <c r="L6" s="306"/>
    </row>
    <row r="7" spans="1:16" x14ac:dyDescent="0.45">
      <c r="A7"/>
      <c r="B7"/>
      <c r="C7"/>
      <c r="D7"/>
      <c r="E7"/>
      <c r="F7" s="94"/>
      <c r="G7"/>
      <c r="H7" s="95"/>
      <c r="I7" s="94"/>
    </row>
    <row r="8" spans="1:16" ht="14.65" thickBot="1" x14ac:dyDescent="0.5">
      <c r="A8" s="94"/>
      <c r="B8"/>
      <c r="C8" s="95"/>
      <c r="D8" s="94"/>
      <c r="E8"/>
      <c r="I8" s="94"/>
      <c r="J8" s="94"/>
      <c r="K8"/>
      <c r="L8" s="95"/>
      <c r="M8" s="94"/>
    </row>
    <row r="9" spans="1:16" ht="14.65" thickBot="1" x14ac:dyDescent="0.5">
      <c r="B9" s="309" t="s">
        <v>119</v>
      </c>
      <c r="C9" s="310"/>
      <c r="D9" s="311"/>
      <c r="E9" s="92"/>
      <c r="F9" s="94"/>
      <c r="G9"/>
      <c r="H9" s="95"/>
      <c r="I9" s="94"/>
      <c r="M9" s="85"/>
    </row>
    <row r="10" spans="1:16" x14ac:dyDescent="0.45">
      <c r="A10" s="93"/>
      <c r="B10" s="106" t="s">
        <v>89</v>
      </c>
      <c r="C10" s="107" t="s">
        <v>90</v>
      </c>
      <c r="D10" s="108" t="s">
        <v>286</v>
      </c>
      <c r="E10"/>
      <c r="I10" s="94"/>
      <c r="J10" s="86" t="s">
        <v>87</v>
      </c>
      <c r="K10" s="86"/>
      <c r="L10" s="87"/>
      <c r="M10" s="85"/>
    </row>
    <row r="11" spans="1:16" ht="14.65" thickBot="1" x14ac:dyDescent="0.5">
      <c r="A11"/>
      <c r="B11" s="104">
        <f>'ESTADOS FINANCIEROS'!D78/'ESTADOS FINANCIEROS'!D56</f>
        <v>0.99108352839985492</v>
      </c>
      <c r="C11" s="105">
        <f>'ESTADOS FINANCIEROS'!E78/'ESTADOS FINANCIEROS'!E56</f>
        <v>0.9937895976808987</v>
      </c>
      <c r="D11" s="204">
        <f>(C11-B11)*100</f>
        <v>0.2706069281043777</v>
      </c>
      <c r="E11"/>
      <c r="F11" s="94"/>
      <c r="G11"/>
      <c r="H11" s="95"/>
      <c r="I11" s="94"/>
      <c r="J11" s="307" t="s">
        <v>88</v>
      </c>
      <c r="K11" s="308"/>
      <c r="L11" s="308"/>
    </row>
    <row r="12" spans="1:16" ht="14.65" thickBot="1" x14ac:dyDescent="0.5">
      <c r="A12"/>
      <c r="B12"/>
      <c r="C12"/>
      <c r="D12"/>
      <c r="E12"/>
      <c r="F12" s="299" t="s">
        <v>92</v>
      </c>
      <c r="G12" s="300"/>
      <c r="I12" s="90"/>
      <c r="J12" s="101" t="s">
        <v>89</v>
      </c>
      <c r="K12" s="101" t="s">
        <v>90</v>
      </c>
      <c r="L12" s="101" t="s">
        <v>120</v>
      </c>
    </row>
    <row r="13" spans="1:16" ht="14.65" thickBot="1" x14ac:dyDescent="0.5">
      <c r="A13"/>
      <c r="B13" s="94"/>
      <c r="C13"/>
      <c r="D13" s="95"/>
      <c r="E13"/>
      <c r="F13" s="309" t="s">
        <v>93</v>
      </c>
      <c r="G13" s="310"/>
      <c r="H13" s="311"/>
      <c r="I13" s="90"/>
      <c r="J13" s="218">
        <f>'ESTADOS FINANCIEROS'!D73/'ESTADOS FINANCIEROS'!D20</f>
        <v>8.1987764812367372E-2</v>
      </c>
      <c r="K13" s="218">
        <f>'ESTADOS FINANCIEROS'!E73/'ESTADOS FINANCIEROS'!E20</f>
        <v>0.11504385948463566</v>
      </c>
      <c r="L13" s="91">
        <f>(K13-J13)*100</f>
        <v>3.3056094672268292</v>
      </c>
    </row>
    <row r="14" spans="1:16" ht="14.65" thickBot="1" x14ac:dyDescent="0.5">
      <c r="A14"/>
      <c r="B14" s="94"/>
      <c r="C14"/>
      <c r="D14"/>
      <c r="F14" s="106" t="s">
        <v>89</v>
      </c>
      <c r="G14" s="107" t="s">
        <v>90</v>
      </c>
      <c r="H14" s="108" t="s">
        <v>120</v>
      </c>
      <c r="I14" s="90"/>
      <c r="J14" s="94"/>
      <c r="K14"/>
      <c r="L14" s="95"/>
    </row>
    <row r="15" spans="1:16" ht="14.65" thickBot="1" x14ac:dyDescent="0.5">
      <c r="A15"/>
      <c r="B15" s="94"/>
      <c r="C15"/>
      <c r="D15"/>
      <c r="F15" s="213">
        <f>'ESTADOS FINANCIEROS'!D73/'ESTADOS FINANCIEROS'!D28</f>
        <v>5.0498512891783254E-2</v>
      </c>
      <c r="G15" s="206">
        <f>'ESTADOS FINANCIEROS'!E73/'ESTADOS FINANCIEROS'!E28</f>
        <v>6.8448528295509098E-2</v>
      </c>
      <c r="H15" s="122">
        <f>(G15-F15)*100</f>
        <v>1.7950015403725845</v>
      </c>
      <c r="I15" s="90"/>
      <c r="J15" s="219" t="s">
        <v>287</v>
      </c>
      <c r="K15" s="220"/>
      <c r="L15" s="221"/>
    </row>
    <row r="16" spans="1:16" ht="14.65" thickBot="1" x14ac:dyDescent="0.5">
      <c r="A16"/>
      <c r="B16" s="111" t="s">
        <v>91</v>
      </c>
      <c r="C16" s="112"/>
      <c r="D16" s="113"/>
      <c r="E16"/>
      <c r="F16"/>
      <c r="G16"/>
      <c r="H16"/>
      <c r="I16"/>
      <c r="J16" s="219" t="s">
        <v>288</v>
      </c>
      <c r="K16" s="220"/>
      <c r="L16" s="221"/>
    </row>
    <row r="17" spans="1:12" x14ac:dyDescent="0.45">
      <c r="B17" s="106" t="s">
        <v>89</v>
      </c>
      <c r="C17" s="107" t="s">
        <v>90</v>
      </c>
      <c r="D17" s="108" t="s">
        <v>286</v>
      </c>
      <c r="E17" s="94"/>
      <c r="F17"/>
      <c r="G17" s="95"/>
      <c r="H17" s="94"/>
      <c r="I17" s="94"/>
      <c r="J17" s="102" t="s">
        <v>89</v>
      </c>
      <c r="K17" s="101" t="s">
        <v>90</v>
      </c>
      <c r="L17" s="103" t="s">
        <v>120</v>
      </c>
    </row>
    <row r="18" spans="1:12" ht="14.65" thickBot="1" x14ac:dyDescent="0.5">
      <c r="B18" s="104">
        <f>'ESTADOS FINANCIEROS'!D78/'ESTADOS FINANCIEROS'!D65 *'ESTADOS FINANCIEROS'!D65/'ESTADOS FINANCIEROS'!D28 *'ESTADOS FINANCIEROS'!D28/'ESTADOS FINANCIEROS'!D56</f>
        <v>0.99108352839985492</v>
      </c>
      <c r="C18" s="105">
        <f>'ESTADOS FINANCIEROS'!E78/'ESTADOS FINANCIEROS'!E65 *'ESTADOS FINANCIEROS'!E65/'ESTADOS FINANCIEROS'!E28 *'ESTADOS FINANCIEROS'!E28/'ESTADOS FINANCIEROS'!E56</f>
        <v>0.9937895976808987</v>
      </c>
      <c r="D18" s="205">
        <f>(C18-B18)*100</f>
        <v>0.2706069281043777</v>
      </c>
      <c r="E18" s="94"/>
      <c r="F18"/>
      <c r="G18"/>
      <c r="H18" s="94"/>
      <c r="I18" s="94"/>
      <c r="J18" s="223">
        <f>'ESTADOS FINANCIEROS'!D13+'ESTADOS FINANCIEROS'!D12-'ESTADOS FINANCIEROS'!D35</f>
        <v>-1401590020</v>
      </c>
      <c r="K18" s="230">
        <f>'ESTADOS FINANCIEROS'!E13+'ESTADOS FINANCIEROS'!E12-'ESTADOS FINANCIEROS'!E35</f>
        <v>-1661233451</v>
      </c>
      <c r="L18" s="227">
        <f>(K18-J18)/J18*100</f>
        <v>18.524920076128968</v>
      </c>
    </row>
    <row r="19" spans="1:12" ht="14.65" thickBot="1" x14ac:dyDescent="0.5">
      <c r="B19"/>
      <c r="C19"/>
      <c r="D19"/>
      <c r="E19"/>
      <c r="F19" s="111" t="s">
        <v>122</v>
      </c>
      <c r="G19" s="112"/>
      <c r="H19" s="113"/>
      <c r="J19" s="94"/>
      <c r="K19"/>
      <c r="L19" s="95"/>
    </row>
    <row r="20" spans="1:12" ht="14.65" thickBot="1" x14ac:dyDescent="0.5">
      <c r="B20" s="94"/>
      <c r="C20" s="94"/>
      <c r="D20"/>
      <c r="E20" s="95"/>
      <c r="F20" s="106" t="s">
        <v>89</v>
      </c>
      <c r="G20" s="107" t="s">
        <v>90</v>
      </c>
      <c r="H20" s="123" t="s">
        <v>120</v>
      </c>
    </row>
    <row r="21" spans="1:12" ht="18" customHeight="1" thickBot="1" x14ac:dyDescent="0.5">
      <c r="B21" s="94"/>
      <c r="C21" s="94"/>
      <c r="D21"/>
      <c r="E21"/>
      <c r="F21" s="124">
        <f>'ESTADOS FINANCIEROS'!D67/'ESTADOS FINANCIEROS'!D65</f>
        <v>0.16583033836297842</v>
      </c>
      <c r="G21" s="214">
        <f>'ESTADOS FINANCIEROS'!E67/'ESTADOS FINANCIEROS'!E65</f>
        <v>0.17560725145098449</v>
      </c>
      <c r="H21" s="215">
        <f>(G21-F21)*100</f>
        <v>0.97769130880060728</v>
      </c>
      <c r="J21" s="318" t="s">
        <v>94</v>
      </c>
      <c r="K21" s="319"/>
      <c r="L21" s="85"/>
    </row>
    <row r="22" spans="1:12" ht="15.75" customHeight="1" thickBot="1" x14ac:dyDescent="0.5">
      <c r="A22" s="90"/>
      <c r="B22" s="130" t="s">
        <v>98</v>
      </c>
      <c r="C22" s="131"/>
      <c r="D22" s="132" t="s">
        <v>286</v>
      </c>
      <c r="E22" s="92"/>
      <c r="F22"/>
      <c r="G22"/>
      <c r="H22"/>
      <c r="I22"/>
      <c r="J22" s="111" t="s">
        <v>96</v>
      </c>
      <c r="K22" s="112"/>
      <c r="L22" s="113"/>
    </row>
    <row r="23" spans="1:12" ht="15.75" hidden="1" customHeight="1" thickBot="1" x14ac:dyDescent="0.5">
      <c r="A23" s="90" t="s">
        <v>99</v>
      </c>
      <c r="B23" s="102" t="s">
        <v>89</v>
      </c>
      <c r="C23" s="101" t="s">
        <v>90</v>
      </c>
      <c r="D23" s="103" t="s">
        <v>120</v>
      </c>
      <c r="E23" s="92"/>
      <c r="F23" s="94"/>
      <c r="G23"/>
      <c r="H23" s="95"/>
      <c r="I23" s="94"/>
      <c r="J23" s="106" t="s">
        <v>89</v>
      </c>
      <c r="K23" s="107" t="s">
        <v>90</v>
      </c>
      <c r="L23" s="108" t="s">
        <v>120</v>
      </c>
    </row>
    <row r="24" spans="1:12" ht="17.25" customHeight="1" thickBot="1" x14ac:dyDescent="0.5">
      <c r="A24" s="90"/>
      <c r="B24" s="207">
        <f>'ESTADOS FINANCIEROS'!D78/'ESTADOS FINANCIEROS'!D28</f>
        <v>2.3242700510170196E-2</v>
      </c>
      <c r="C24" s="206">
        <f>'ESTADOS FINANCIEROS'!E78/'ESTADOS FINANCIEROS'!E28</f>
        <v>3.0677174895613099E-2</v>
      </c>
      <c r="D24" s="115">
        <f>(C24-B24)*100</f>
        <v>0.7434474385442903</v>
      </c>
      <c r="E24" s="92"/>
      <c r="F24" s="94"/>
      <c r="G24"/>
      <c r="H24"/>
      <c r="I24" s="94"/>
      <c r="J24" s="125">
        <f>'ESTADOS FINANCIEROS'!D73/ARBOL!J18</f>
        <v>-0.18650912768342914</v>
      </c>
      <c r="K24" s="206">
        <f>'ESTADOS FINANCIEROS'!E73/ARBOL!K18</f>
        <v>-0.23407131355676031</v>
      </c>
      <c r="L24" s="128">
        <f>(K24-J24)*100</f>
        <v>-4.756218587333116</v>
      </c>
    </row>
    <row r="25" spans="1:12" ht="14.65" thickBot="1" x14ac:dyDescent="0.5">
      <c r="A25" s="90"/>
      <c r="B25"/>
      <c r="C25"/>
      <c r="D25"/>
      <c r="E25"/>
      <c r="F25" s="94"/>
      <c r="G25"/>
      <c r="H25"/>
      <c r="I25" s="94"/>
      <c r="J25" s="94"/>
      <c r="K25"/>
      <c r="L25" s="95"/>
    </row>
    <row r="26" spans="1:12" ht="14.65" thickBot="1" x14ac:dyDescent="0.5">
      <c r="B26" s="94"/>
      <c r="C26"/>
      <c r="D26" s="95"/>
      <c r="E26" s="94"/>
      <c r="F26" s="301" t="s">
        <v>123</v>
      </c>
      <c r="G26" s="302"/>
      <c r="H26" s="303"/>
      <c r="I26" s="90"/>
    </row>
    <row r="27" spans="1:12" ht="14.65" thickBot="1" x14ac:dyDescent="0.5">
      <c r="B27" s="94"/>
      <c r="C27"/>
      <c r="D27"/>
      <c r="E27" s="94"/>
      <c r="F27" s="102" t="s">
        <v>89</v>
      </c>
      <c r="G27" s="101" t="s">
        <v>90</v>
      </c>
      <c r="H27" s="103" t="s">
        <v>120</v>
      </c>
      <c r="J27" s="138" t="s">
        <v>100</v>
      </c>
      <c r="K27" s="139"/>
      <c r="L27" s="140"/>
    </row>
    <row r="28" spans="1:12" ht="14.65" thickBot="1" x14ac:dyDescent="0.5">
      <c r="B28" s="111" t="s">
        <v>102</v>
      </c>
      <c r="C28" s="112"/>
      <c r="D28" s="113"/>
      <c r="E28"/>
      <c r="F28" s="125">
        <f>'ESTADOS FINANCIEROS'!D73/'ESTADOS FINANCIEROS'!D65</f>
        <v>3.1310296200879287E-2</v>
      </c>
      <c r="G28" s="206">
        <f>'ESTADOS FINANCIEROS'!E73/'ESTADOS FINANCIEROS'!E65</f>
        <v>4.3003025391210016E-2</v>
      </c>
      <c r="H28" s="126">
        <f>(G28-F28)*100</f>
        <v>1.1692729190330728</v>
      </c>
      <c r="J28" s="111" t="s">
        <v>101</v>
      </c>
      <c r="K28" s="112"/>
      <c r="L28" s="113"/>
    </row>
    <row r="29" spans="1:12" ht="14.65" thickBot="1" x14ac:dyDescent="0.5">
      <c r="B29" s="111" t="s">
        <v>103</v>
      </c>
      <c r="C29" s="112"/>
      <c r="D29" s="113"/>
      <c r="E29"/>
      <c r="F29"/>
      <c r="G29"/>
      <c r="H29"/>
      <c r="I29"/>
      <c r="J29" s="106" t="s">
        <v>89</v>
      </c>
      <c r="K29" s="107" t="s">
        <v>90</v>
      </c>
      <c r="L29" s="108" t="s">
        <v>120</v>
      </c>
    </row>
    <row r="30" spans="1:12" ht="14.65" thickBot="1" x14ac:dyDescent="0.5">
      <c r="B30" s="106" t="s">
        <v>89</v>
      </c>
      <c r="C30" s="107" t="s">
        <v>90</v>
      </c>
      <c r="D30" s="108" t="s">
        <v>286</v>
      </c>
      <c r="E30"/>
      <c r="F30" s="95"/>
      <c r="G30" s="94"/>
      <c r="H30"/>
      <c r="I30" s="95"/>
      <c r="J30" s="124">
        <f>'ESTADOS FINANCIEROS'!D78/('ESTADOS FINANCIEROS'!D12+'ESTADOS FINANCIEROS'!D13-'ESTADOS FINANCIEROS'!D35)</f>
        <v>-8.5843632790707225E-2</v>
      </c>
      <c r="K30" s="222">
        <f>'ESTADOS FINANCIEROS'!E78/('ESTADOS FINANCIEROS'!E12+'ESTADOS FINANCIEROS'!E13-'ESTADOS FINANCIEROS'!E35)</f>
        <v>-0.10490578545423235</v>
      </c>
      <c r="L30" s="129">
        <f>(K30-J30)*100</f>
        <v>-1.9062152663525123</v>
      </c>
    </row>
    <row r="31" spans="1:12" ht="14.65" thickBot="1" x14ac:dyDescent="0.5">
      <c r="B31" s="208">
        <f>'ESTADOS FINANCIEROS'!D49/'ESTADOS FINANCIEROS'!D28</f>
        <v>0.97654819211081378</v>
      </c>
      <c r="C31" s="206">
        <f>'ESTADOS FINANCIEROS'!E49/'ESTADOS FINANCIEROS'!E28</f>
        <v>0.96913111692132703</v>
      </c>
      <c r="D31" s="114">
        <f>(C31-B31)*100</f>
        <v>-0.74170751894867548</v>
      </c>
      <c r="E31"/>
      <c r="F31"/>
      <c r="G31" s="94"/>
      <c r="H31"/>
      <c r="I31"/>
      <c r="J31" s="94"/>
      <c r="K31"/>
      <c r="L31" s="95"/>
    </row>
    <row r="32" spans="1:12" ht="14.65" thickBot="1" x14ac:dyDescent="0.5">
      <c r="A32"/>
      <c r="B32"/>
      <c r="C32"/>
      <c r="D32"/>
      <c r="F32" s="127" t="s">
        <v>109</v>
      </c>
      <c r="G32" s="99"/>
      <c r="H32" s="99"/>
      <c r="I32" s="90"/>
    </row>
    <row r="33" spans="1:12" ht="14.65" thickBot="1" x14ac:dyDescent="0.5">
      <c r="A33" s="94"/>
      <c r="B33"/>
      <c r="C33" s="95"/>
      <c r="D33" s="94"/>
      <c r="E33" s="88"/>
      <c r="F33" s="111" t="s">
        <v>124</v>
      </c>
      <c r="G33" s="112"/>
      <c r="H33" s="113"/>
      <c r="I33" s="90"/>
      <c r="J33" s="312" t="s">
        <v>128</v>
      </c>
      <c r="K33" s="313"/>
      <c r="L33" s="314"/>
    </row>
    <row r="34" spans="1:12" ht="14.65" thickBot="1" x14ac:dyDescent="0.5">
      <c r="A34" s="94"/>
      <c r="B34"/>
      <c r="C34"/>
      <c r="D34" s="94"/>
      <c r="E34" s="89"/>
      <c r="F34" s="107" t="s">
        <v>89</v>
      </c>
      <c r="G34" s="107" t="s">
        <v>90</v>
      </c>
      <c r="H34" s="107" t="s">
        <v>120</v>
      </c>
      <c r="I34" s="90"/>
      <c r="J34" s="315" t="s">
        <v>129</v>
      </c>
      <c r="K34" s="316"/>
      <c r="L34" s="317"/>
    </row>
    <row r="35" spans="1:12" ht="15.75" x14ac:dyDescent="0.5">
      <c r="A35" s="90"/>
      <c r="B35" s="133" t="s">
        <v>106</v>
      </c>
      <c r="C35" s="134"/>
      <c r="D35" s="135"/>
      <c r="E35" s="92"/>
      <c r="F35" s="97">
        <f>'ESTADOS FINANCIEROS'!D78/'ESTADOS FINANCIEROS'!D65</f>
        <v>1.4411035014858204E-2</v>
      </c>
      <c r="G35" s="216">
        <f>'ESTADOS FINANCIEROS'!E78/'ESTADOS FINANCIEROS'!E65</f>
        <v>1.9273041565938152E-2</v>
      </c>
      <c r="H35" s="217">
        <f>(G35-F35)*100</f>
        <v>0.48620065510799476</v>
      </c>
      <c r="J35" s="106" t="s">
        <v>89</v>
      </c>
      <c r="K35" s="107" t="s">
        <v>90</v>
      </c>
      <c r="L35" s="108" t="s">
        <v>120</v>
      </c>
    </row>
    <row r="36" spans="1:12" ht="14.65" thickBot="1" x14ac:dyDescent="0.5">
      <c r="A36" s="90"/>
      <c r="B36" s="102" t="s">
        <v>89</v>
      </c>
      <c r="C36" s="101" t="s">
        <v>90</v>
      </c>
      <c r="D36" s="103" t="s">
        <v>120</v>
      </c>
      <c r="E36"/>
      <c r="J36" s="223">
        <f>'ESTADOS FINANCIEROS'!D73</f>
        <v>261409332</v>
      </c>
      <c r="K36" s="224">
        <f>'ESTADOS FINANCIEROS'!E73</f>
        <v>388847096</v>
      </c>
      <c r="L36" s="229">
        <f>(K36-J36)/J36*100</f>
        <v>48.750273383507206</v>
      </c>
    </row>
    <row r="37" spans="1:12" ht="14.65" thickBot="1" x14ac:dyDescent="0.5">
      <c r="A37" s="96"/>
      <c r="B37" s="209">
        <f>'ESTADOS FINANCIEROS'!D73*(1-0.35)</f>
        <v>169916065.80000001</v>
      </c>
      <c r="C37" s="210">
        <f>'ESTADOS FINANCIEROS'!E73*(1-0.35)</f>
        <v>252750612.40000001</v>
      </c>
      <c r="D37" s="114">
        <f>(C37-B37)/B37*100</f>
        <v>48.750273383507206</v>
      </c>
      <c r="E37"/>
      <c r="F37" s="94"/>
      <c r="G37"/>
      <c r="H37" s="95"/>
      <c r="I37" s="94"/>
      <c r="J37" s="98"/>
    </row>
    <row r="38" spans="1:12" ht="14.65" thickBot="1" x14ac:dyDescent="0.5">
      <c r="A38"/>
      <c r="B38"/>
      <c r="C38"/>
      <c r="D38"/>
      <c r="E38"/>
      <c r="I38" s="85"/>
      <c r="J38" s="312" t="s">
        <v>107</v>
      </c>
      <c r="K38" s="313"/>
      <c r="L38" s="314"/>
    </row>
    <row r="39" spans="1:12" x14ac:dyDescent="0.45">
      <c r="A39" s="94"/>
      <c r="B39"/>
      <c r="C39" s="95"/>
      <c r="D39" s="94"/>
      <c r="E39"/>
      <c r="J39" s="106" t="s">
        <v>89</v>
      </c>
      <c r="K39" s="107" t="s">
        <v>90</v>
      </c>
      <c r="L39" s="108" t="s">
        <v>120</v>
      </c>
    </row>
    <row r="40" spans="1:12" ht="14.65" thickBot="1" x14ac:dyDescent="0.5">
      <c r="A40" s="94"/>
      <c r="B40"/>
      <c r="C40"/>
      <c r="D40" s="94"/>
      <c r="E40"/>
      <c r="F40" s="94"/>
      <c r="G40"/>
      <c r="H40" s="95"/>
      <c r="I40" s="94"/>
      <c r="J40" s="226">
        <f>'ESTADOS FINANCIEROS'!D66</f>
        <v>6964473687</v>
      </c>
      <c r="K40" s="225">
        <f>'ESTADOS FINANCIEROS'!E66</f>
        <v>7454422644</v>
      </c>
      <c r="L40" s="228">
        <f>(K40-J40)/J40*100</f>
        <v>7.0349746300936804</v>
      </c>
    </row>
    <row r="41" spans="1:12" ht="16.149999999999999" thickBot="1" x14ac:dyDescent="0.55000000000000004">
      <c r="A41" s="90"/>
      <c r="B41" s="136" t="s">
        <v>121</v>
      </c>
      <c r="C41" s="137"/>
      <c r="E41"/>
      <c r="I41" s="85"/>
    </row>
    <row r="42" spans="1:12" ht="14.65" thickBot="1" x14ac:dyDescent="0.5">
      <c r="A42" s="90"/>
      <c r="B42" s="111" t="s">
        <v>108</v>
      </c>
      <c r="C42" s="112"/>
      <c r="D42" s="113"/>
      <c r="E42"/>
      <c r="J42" s="312" t="s">
        <v>110</v>
      </c>
      <c r="K42" s="313"/>
      <c r="L42" s="314"/>
    </row>
    <row r="43" spans="1:12" x14ac:dyDescent="0.45">
      <c r="A43" s="90"/>
      <c r="B43" s="109" t="s">
        <v>89</v>
      </c>
      <c r="C43" s="110" t="s">
        <v>90</v>
      </c>
      <c r="D43" s="108" t="s">
        <v>120</v>
      </c>
      <c r="E43"/>
      <c r="F43" s="94"/>
      <c r="G43"/>
      <c r="H43" s="95"/>
      <c r="I43" s="94"/>
      <c r="J43" s="106" t="s">
        <v>89</v>
      </c>
      <c r="K43" s="107" t="s">
        <v>90</v>
      </c>
      <c r="L43" s="108" t="s">
        <v>120</v>
      </c>
    </row>
    <row r="44" spans="1:12" ht="14.65" thickBot="1" x14ac:dyDescent="0.5">
      <c r="A44"/>
      <c r="B44" s="208">
        <f>'ESTADOS FINANCIEROS'!D78/('ESTADOS FINANCIEROS'!D20+'ESTADOS FINANCIEROS'!D56)</f>
        <v>3.6351979078376978E-2</v>
      </c>
      <c r="C44" s="206">
        <f>'ESTADOS FINANCIEROS'!E78/('ESTADOS FINANCIEROS'!E20+'ESTADOS FINANCIEROS'!E56)</f>
        <v>4.9017086361523701E-2</v>
      </c>
      <c r="D44" s="114">
        <f>(C44-B44)*100</f>
        <v>1.2665107283146724</v>
      </c>
      <c r="E44"/>
      <c r="I44" s="85"/>
      <c r="J44" s="226">
        <f>'ESTADOS FINANCIEROS'!D69+'ESTADOS FINANCIEROS'!D70+'ESTADOS FINANCIEROS'!D71</f>
        <v>1140477034</v>
      </c>
      <c r="K44" s="225">
        <f>'ESTADOS FINANCIEROS'!E69+'ESTADOS FINANCIEROS'!E70+'ESTADOS FINANCIEROS'!E71</f>
        <v>1214500769</v>
      </c>
      <c r="L44" s="228">
        <f>(K44-J44)/J44*100</f>
        <v>6.4905940929276094</v>
      </c>
    </row>
    <row r="45" spans="1:12" ht="14.65" thickBot="1" x14ac:dyDescent="0.5">
      <c r="A45" s="94"/>
      <c r="B45"/>
      <c r="C45" s="95"/>
      <c r="D45" s="94"/>
      <c r="E45"/>
    </row>
    <row r="46" spans="1:12" ht="14.65" thickBot="1" x14ac:dyDescent="0.5">
      <c r="A46" s="94"/>
      <c r="B46"/>
      <c r="C46"/>
      <c r="D46" s="94"/>
      <c r="E46"/>
      <c r="F46" s="94"/>
      <c r="G46"/>
      <c r="H46" s="95"/>
      <c r="I46" s="94"/>
      <c r="J46" s="312" t="s">
        <v>111</v>
      </c>
      <c r="K46" s="313"/>
      <c r="L46" s="314"/>
    </row>
    <row r="47" spans="1:12" x14ac:dyDescent="0.45">
      <c r="B47" s="116" t="s">
        <v>99</v>
      </c>
      <c r="C47" s="119" t="s">
        <v>112</v>
      </c>
      <c r="E47"/>
      <c r="I47" s="85"/>
      <c r="J47" s="106" t="s">
        <v>89</v>
      </c>
      <c r="K47" s="107" t="s">
        <v>90</v>
      </c>
      <c r="L47" s="108" t="s">
        <v>120</v>
      </c>
    </row>
    <row r="48" spans="1:12" ht="14.65" thickBot="1" x14ac:dyDescent="0.5">
      <c r="B48" s="117" t="s">
        <v>97</v>
      </c>
      <c r="C48" s="120" t="s">
        <v>114</v>
      </c>
      <c r="E48"/>
      <c r="J48" s="142">
        <f>'ESTADOS FINANCIEROS'!D74</f>
        <v>91764063</v>
      </c>
      <c r="K48" s="225">
        <f>'ESTADOS FINANCIEROS'!E74</f>
        <v>57028388</v>
      </c>
      <c r="L48" s="228">
        <f>(K48-J48)/J48*100</f>
        <v>-37.85324435776127</v>
      </c>
    </row>
    <row r="49" spans="1:12" ht="14.65" thickBot="1" x14ac:dyDescent="0.5">
      <c r="B49" s="117" t="s">
        <v>105</v>
      </c>
      <c r="C49" s="120" t="s">
        <v>115</v>
      </c>
      <c r="E49"/>
      <c r="F49" s="94"/>
      <c r="G49"/>
      <c r="H49" s="95"/>
      <c r="I49" s="94"/>
      <c r="J49" s="85"/>
      <c r="K49" s="85"/>
    </row>
    <row r="50" spans="1:12" ht="14.65" thickBot="1" x14ac:dyDescent="0.5">
      <c r="A50" s="90"/>
      <c r="B50" s="117" t="s">
        <v>104</v>
      </c>
      <c r="C50" s="120" t="s">
        <v>116</v>
      </c>
      <c r="E50"/>
      <c r="I50" s="85"/>
      <c r="J50" s="312" t="s">
        <v>113</v>
      </c>
      <c r="K50" s="313"/>
      <c r="L50" s="314"/>
    </row>
    <row r="51" spans="1:12" ht="14.65" thickBot="1" x14ac:dyDescent="0.5">
      <c r="A51" s="90"/>
      <c r="B51" s="118" t="s">
        <v>117</v>
      </c>
      <c r="C51" s="121" t="s">
        <v>118</v>
      </c>
      <c r="E51"/>
      <c r="J51" s="106" t="s">
        <v>89</v>
      </c>
      <c r="K51" s="107" t="s">
        <v>90</v>
      </c>
      <c r="L51" s="108" t="s">
        <v>120</v>
      </c>
    </row>
    <row r="52" spans="1:12" ht="14.65" thickBot="1" x14ac:dyDescent="0.5">
      <c r="A52"/>
      <c r="B52"/>
      <c r="C52"/>
      <c r="E52"/>
      <c r="F52" s="94"/>
      <c r="G52"/>
      <c r="H52" s="95"/>
      <c r="I52" s="94"/>
      <c r="J52" s="226">
        <f>'ESTADOS FINANCIEROS'!D75</f>
        <v>167455246</v>
      </c>
      <c r="K52" s="225">
        <f>'ESTADOS FINANCIEROS'!E75</f>
        <v>168170604</v>
      </c>
      <c r="L52" s="227">
        <f>(K52-J52)/J52*100</f>
        <v>0.42719354399921278</v>
      </c>
    </row>
    <row r="53" spans="1:12" x14ac:dyDescent="0.45">
      <c r="A53" s="94"/>
      <c r="B53"/>
      <c r="C53" s="95"/>
      <c r="E53"/>
      <c r="I53" s="85"/>
    </row>
    <row r="54" spans="1:12" x14ac:dyDescent="0.45">
      <c r="A54" s="94"/>
      <c r="B54"/>
      <c r="C54"/>
      <c r="E54"/>
      <c r="J54" s="100"/>
      <c r="K54" s="100"/>
      <c r="L54" s="100"/>
    </row>
    <row r="55" spans="1:12" x14ac:dyDescent="0.45">
      <c r="A55" s="94"/>
      <c r="B55"/>
      <c r="C55"/>
      <c r="E55"/>
      <c r="F55" s="94"/>
      <c r="G55"/>
      <c r="H55" s="95"/>
      <c r="I55" s="94"/>
    </row>
    <row r="56" spans="1:12" x14ac:dyDescent="0.45">
      <c r="E56"/>
      <c r="I56" s="85"/>
    </row>
    <row r="57" spans="1:12" x14ac:dyDescent="0.45">
      <c r="E57"/>
    </row>
    <row r="58" spans="1:12" x14ac:dyDescent="0.45">
      <c r="E58"/>
      <c r="F58" s="95"/>
      <c r="G58" s="94"/>
      <c r="H58"/>
      <c r="I58" s="95"/>
    </row>
    <row r="63" spans="1:12" x14ac:dyDescent="0.45">
      <c r="J63" s="100"/>
      <c r="K63" s="100"/>
      <c r="L63" s="100"/>
    </row>
  </sheetData>
  <mergeCells count="16">
    <mergeCell ref="J11:L11"/>
    <mergeCell ref="B9:D9"/>
    <mergeCell ref="F13:H13"/>
    <mergeCell ref="J6:L6"/>
    <mergeCell ref="J50:L50"/>
    <mergeCell ref="J38:L38"/>
    <mergeCell ref="J34:L34"/>
    <mergeCell ref="J33:L33"/>
    <mergeCell ref="J21:K21"/>
    <mergeCell ref="J46:L46"/>
    <mergeCell ref="J42:L42"/>
    <mergeCell ref="B2:D2"/>
    <mergeCell ref="F12:G12"/>
    <mergeCell ref="F26:H26"/>
    <mergeCell ref="B6:D6"/>
    <mergeCell ref="F6:H6"/>
  </mergeCells>
  <pageMargins left="0.7" right="0.7" top="0.75" bottom="0.75" header="0.3" footer="0.3"/>
  <drawing r:id="rId1"/>
  <legacyDrawing r:id="rId2"/>
  <picture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61DCE-1069-43F8-BD34-AF747AC586B8}">
  <dimension ref="B5"/>
  <sheetViews>
    <sheetView workbookViewId="0">
      <selection activeCell="B6" sqref="B6"/>
    </sheetView>
  </sheetViews>
  <sheetFormatPr defaultRowHeight="14.25" x14ac:dyDescent="0.45"/>
  <sheetData>
    <row r="5" spans="2:2" x14ac:dyDescent="0.45">
      <c r="B5">
        <f>160/580</f>
        <v>0.27586206896551724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CF834-5F94-443E-9CB6-EFE799042D09}">
  <sheetPr>
    <tabColor rgb="FFC00000"/>
  </sheetPr>
  <dimension ref="B1:J71"/>
  <sheetViews>
    <sheetView showGridLines="0" workbookViewId="0">
      <selection activeCell="C35" sqref="C35:J37"/>
    </sheetView>
  </sheetViews>
  <sheetFormatPr defaultColWidth="10.6640625" defaultRowHeight="14.25" x14ac:dyDescent="0.45"/>
  <cols>
    <col min="4" max="4" width="12.3984375" customWidth="1"/>
    <col min="5" max="5" width="4.1328125" customWidth="1"/>
    <col min="6" max="6" width="13" customWidth="1"/>
    <col min="7" max="7" width="4.73046875" customWidth="1"/>
    <col min="8" max="8" width="21.73046875" customWidth="1"/>
    <col min="9" max="9" width="2.265625" customWidth="1"/>
    <col min="260" max="260" width="12.3984375" customWidth="1"/>
    <col min="261" max="261" width="4.1328125" customWidth="1"/>
    <col min="262" max="262" width="13" customWidth="1"/>
    <col min="263" max="263" width="4.73046875" customWidth="1"/>
    <col min="264" max="264" width="21.73046875" customWidth="1"/>
    <col min="265" max="265" width="2.265625" customWidth="1"/>
    <col min="516" max="516" width="12.3984375" customWidth="1"/>
    <col min="517" max="517" width="4.1328125" customWidth="1"/>
    <col min="518" max="518" width="13" customWidth="1"/>
    <col min="519" max="519" width="4.73046875" customWidth="1"/>
    <col min="520" max="520" width="21.73046875" customWidth="1"/>
    <col min="521" max="521" width="2.265625" customWidth="1"/>
    <col min="772" max="772" width="12.3984375" customWidth="1"/>
    <col min="773" max="773" width="4.1328125" customWidth="1"/>
    <col min="774" max="774" width="13" customWidth="1"/>
    <col min="775" max="775" width="4.73046875" customWidth="1"/>
    <col min="776" max="776" width="21.73046875" customWidth="1"/>
    <col min="777" max="777" width="2.265625" customWidth="1"/>
    <col min="1028" max="1028" width="12.3984375" customWidth="1"/>
    <col min="1029" max="1029" width="4.1328125" customWidth="1"/>
    <col min="1030" max="1030" width="13" customWidth="1"/>
    <col min="1031" max="1031" width="4.73046875" customWidth="1"/>
    <col min="1032" max="1032" width="21.73046875" customWidth="1"/>
    <col min="1033" max="1033" width="2.265625" customWidth="1"/>
    <col min="1284" max="1284" width="12.3984375" customWidth="1"/>
    <col min="1285" max="1285" width="4.1328125" customWidth="1"/>
    <col min="1286" max="1286" width="13" customWidth="1"/>
    <col min="1287" max="1287" width="4.73046875" customWidth="1"/>
    <col min="1288" max="1288" width="21.73046875" customWidth="1"/>
    <col min="1289" max="1289" width="2.265625" customWidth="1"/>
    <col min="1540" max="1540" width="12.3984375" customWidth="1"/>
    <col min="1541" max="1541" width="4.1328125" customWidth="1"/>
    <col min="1542" max="1542" width="13" customWidth="1"/>
    <col min="1543" max="1543" width="4.73046875" customWidth="1"/>
    <col min="1544" max="1544" width="21.73046875" customWidth="1"/>
    <col min="1545" max="1545" width="2.265625" customWidth="1"/>
    <col min="1796" max="1796" width="12.3984375" customWidth="1"/>
    <col min="1797" max="1797" width="4.1328125" customWidth="1"/>
    <col min="1798" max="1798" width="13" customWidth="1"/>
    <col min="1799" max="1799" width="4.73046875" customWidth="1"/>
    <col min="1800" max="1800" width="21.73046875" customWidth="1"/>
    <col min="1801" max="1801" width="2.265625" customWidth="1"/>
    <col min="2052" max="2052" width="12.3984375" customWidth="1"/>
    <col min="2053" max="2053" width="4.1328125" customWidth="1"/>
    <col min="2054" max="2054" width="13" customWidth="1"/>
    <col min="2055" max="2055" width="4.73046875" customWidth="1"/>
    <col min="2056" max="2056" width="21.73046875" customWidth="1"/>
    <col min="2057" max="2057" width="2.265625" customWidth="1"/>
    <col min="2308" max="2308" width="12.3984375" customWidth="1"/>
    <col min="2309" max="2309" width="4.1328125" customWidth="1"/>
    <col min="2310" max="2310" width="13" customWidth="1"/>
    <col min="2311" max="2311" width="4.73046875" customWidth="1"/>
    <col min="2312" max="2312" width="21.73046875" customWidth="1"/>
    <col min="2313" max="2313" width="2.265625" customWidth="1"/>
    <col min="2564" max="2564" width="12.3984375" customWidth="1"/>
    <col min="2565" max="2565" width="4.1328125" customWidth="1"/>
    <col min="2566" max="2566" width="13" customWidth="1"/>
    <col min="2567" max="2567" width="4.73046875" customWidth="1"/>
    <col min="2568" max="2568" width="21.73046875" customWidth="1"/>
    <col min="2569" max="2569" width="2.265625" customWidth="1"/>
    <col min="2820" max="2820" width="12.3984375" customWidth="1"/>
    <col min="2821" max="2821" width="4.1328125" customWidth="1"/>
    <col min="2822" max="2822" width="13" customWidth="1"/>
    <col min="2823" max="2823" width="4.73046875" customWidth="1"/>
    <col min="2824" max="2824" width="21.73046875" customWidth="1"/>
    <col min="2825" max="2825" width="2.265625" customWidth="1"/>
    <col min="3076" max="3076" width="12.3984375" customWidth="1"/>
    <col min="3077" max="3077" width="4.1328125" customWidth="1"/>
    <col min="3078" max="3078" width="13" customWidth="1"/>
    <col min="3079" max="3079" width="4.73046875" customWidth="1"/>
    <col min="3080" max="3080" width="21.73046875" customWidth="1"/>
    <col min="3081" max="3081" width="2.265625" customWidth="1"/>
    <col min="3332" max="3332" width="12.3984375" customWidth="1"/>
    <col min="3333" max="3333" width="4.1328125" customWidth="1"/>
    <col min="3334" max="3334" width="13" customWidth="1"/>
    <col min="3335" max="3335" width="4.73046875" customWidth="1"/>
    <col min="3336" max="3336" width="21.73046875" customWidth="1"/>
    <col min="3337" max="3337" width="2.265625" customWidth="1"/>
    <col min="3588" max="3588" width="12.3984375" customWidth="1"/>
    <col min="3589" max="3589" width="4.1328125" customWidth="1"/>
    <col min="3590" max="3590" width="13" customWidth="1"/>
    <col min="3591" max="3591" width="4.73046875" customWidth="1"/>
    <col min="3592" max="3592" width="21.73046875" customWidth="1"/>
    <col min="3593" max="3593" width="2.265625" customWidth="1"/>
    <col min="3844" max="3844" width="12.3984375" customWidth="1"/>
    <col min="3845" max="3845" width="4.1328125" customWidth="1"/>
    <col min="3846" max="3846" width="13" customWidth="1"/>
    <col min="3847" max="3847" width="4.73046875" customWidth="1"/>
    <col min="3848" max="3848" width="21.73046875" customWidth="1"/>
    <col min="3849" max="3849" width="2.265625" customWidth="1"/>
    <col min="4100" max="4100" width="12.3984375" customWidth="1"/>
    <col min="4101" max="4101" width="4.1328125" customWidth="1"/>
    <col min="4102" max="4102" width="13" customWidth="1"/>
    <col min="4103" max="4103" width="4.73046875" customWidth="1"/>
    <col min="4104" max="4104" width="21.73046875" customWidth="1"/>
    <col min="4105" max="4105" width="2.265625" customWidth="1"/>
    <col min="4356" max="4356" width="12.3984375" customWidth="1"/>
    <col min="4357" max="4357" width="4.1328125" customWidth="1"/>
    <col min="4358" max="4358" width="13" customWidth="1"/>
    <col min="4359" max="4359" width="4.73046875" customWidth="1"/>
    <col min="4360" max="4360" width="21.73046875" customWidth="1"/>
    <col min="4361" max="4361" width="2.265625" customWidth="1"/>
    <col min="4612" max="4612" width="12.3984375" customWidth="1"/>
    <col min="4613" max="4613" width="4.1328125" customWidth="1"/>
    <col min="4614" max="4614" width="13" customWidth="1"/>
    <col min="4615" max="4615" width="4.73046875" customWidth="1"/>
    <col min="4616" max="4616" width="21.73046875" customWidth="1"/>
    <col min="4617" max="4617" width="2.265625" customWidth="1"/>
    <col min="4868" max="4868" width="12.3984375" customWidth="1"/>
    <col min="4869" max="4869" width="4.1328125" customWidth="1"/>
    <col min="4870" max="4870" width="13" customWidth="1"/>
    <col min="4871" max="4871" width="4.73046875" customWidth="1"/>
    <col min="4872" max="4872" width="21.73046875" customWidth="1"/>
    <col min="4873" max="4873" width="2.265625" customWidth="1"/>
    <col min="5124" max="5124" width="12.3984375" customWidth="1"/>
    <col min="5125" max="5125" width="4.1328125" customWidth="1"/>
    <col min="5126" max="5126" width="13" customWidth="1"/>
    <col min="5127" max="5127" width="4.73046875" customWidth="1"/>
    <col min="5128" max="5128" width="21.73046875" customWidth="1"/>
    <col min="5129" max="5129" width="2.265625" customWidth="1"/>
    <col min="5380" max="5380" width="12.3984375" customWidth="1"/>
    <col min="5381" max="5381" width="4.1328125" customWidth="1"/>
    <col min="5382" max="5382" width="13" customWidth="1"/>
    <col min="5383" max="5383" width="4.73046875" customWidth="1"/>
    <col min="5384" max="5384" width="21.73046875" customWidth="1"/>
    <col min="5385" max="5385" width="2.265625" customWidth="1"/>
    <col min="5636" max="5636" width="12.3984375" customWidth="1"/>
    <col min="5637" max="5637" width="4.1328125" customWidth="1"/>
    <col min="5638" max="5638" width="13" customWidth="1"/>
    <col min="5639" max="5639" width="4.73046875" customWidth="1"/>
    <col min="5640" max="5640" width="21.73046875" customWidth="1"/>
    <col min="5641" max="5641" width="2.265625" customWidth="1"/>
    <col min="5892" max="5892" width="12.3984375" customWidth="1"/>
    <col min="5893" max="5893" width="4.1328125" customWidth="1"/>
    <col min="5894" max="5894" width="13" customWidth="1"/>
    <col min="5895" max="5895" width="4.73046875" customWidth="1"/>
    <col min="5896" max="5896" width="21.73046875" customWidth="1"/>
    <col min="5897" max="5897" width="2.265625" customWidth="1"/>
    <col min="6148" max="6148" width="12.3984375" customWidth="1"/>
    <col min="6149" max="6149" width="4.1328125" customWidth="1"/>
    <col min="6150" max="6150" width="13" customWidth="1"/>
    <col min="6151" max="6151" width="4.73046875" customWidth="1"/>
    <col min="6152" max="6152" width="21.73046875" customWidth="1"/>
    <col min="6153" max="6153" width="2.265625" customWidth="1"/>
    <col min="6404" max="6404" width="12.3984375" customWidth="1"/>
    <col min="6405" max="6405" width="4.1328125" customWidth="1"/>
    <col min="6406" max="6406" width="13" customWidth="1"/>
    <col min="6407" max="6407" width="4.73046875" customWidth="1"/>
    <col min="6408" max="6408" width="21.73046875" customWidth="1"/>
    <col min="6409" max="6409" width="2.265625" customWidth="1"/>
    <col min="6660" max="6660" width="12.3984375" customWidth="1"/>
    <col min="6661" max="6661" width="4.1328125" customWidth="1"/>
    <col min="6662" max="6662" width="13" customWidth="1"/>
    <col min="6663" max="6663" width="4.73046875" customWidth="1"/>
    <col min="6664" max="6664" width="21.73046875" customWidth="1"/>
    <col min="6665" max="6665" width="2.265625" customWidth="1"/>
    <col min="6916" max="6916" width="12.3984375" customWidth="1"/>
    <col min="6917" max="6917" width="4.1328125" customWidth="1"/>
    <col min="6918" max="6918" width="13" customWidth="1"/>
    <col min="6919" max="6919" width="4.73046875" customWidth="1"/>
    <col min="6920" max="6920" width="21.73046875" customWidth="1"/>
    <col min="6921" max="6921" width="2.265625" customWidth="1"/>
    <col min="7172" max="7172" width="12.3984375" customWidth="1"/>
    <col min="7173" max="7173" width="4.1328125" customWidth="1"/>
    <col min="7174" max="7174" width="13" customWidth="1"/>
    <col min="7175" max="7175" width="4.73046875" customWidth="1"/>
    <col min="7176" max="7176" width="21.73046875" customWidth="1"/>
    <col min="7177" max="7177" width="2.265625" customWidth="1"/>
    <col min="7428" max="7428" width="12.3984375" customWidth="1"/>
    <col min="7429" max="7429" width="4.1328125" customWidth="1"/>
    <col min="7430" max="7430" width="13" customWidth="1"/>
    <col min="7431" max="7431" width="4.73046875" customWidth="1"/>
    <col min="7432" max="7432" width="21.73046875" customWidth="1"/>
    <col min="7433" max="7433" width="2.265625" customWidth="1"/>
    <col min="7684" max="7684" width="12.3984375" customWidth="1"/>
    <col min="7685" max="7685" width="4.1328125" customWidth="1"/>
    <col min="7686" max="7686" width="13" customWidth="1"/>
    <col min="7687" max="7687" width="4.73046875" customWidth="1"/>
    <col min="7688" max="7688" width="21.73046875" customWidth="1"/>
    <col min="7689" max="7689" width="2.265625" customWidth="1"/>
    <col min="7940" max="7940" width="12.3984375" customWidth="1"/>
    <col min="7941" max="7941" width="4.1328125" customWidth="1"/>
    <col min="7942" max="7942" width="13" customWidth="1"/>
    <col min="7943" max="7943" width="4.73046875" customWidth="1"/>
    <col min="7944" max="7944" width="21.73046875" customWidth="1"/>
    <col min="7945" max="7945" width="2.265625" customWidth="1"/>
    <col min="8196" max="8196" width="12.3984375" customWidth="1"/>
    <col min="8197" max="8197" width="4.1328125" customWidth="1"/>
    <col min="8198" max="8198" width="13" customWidth="1"/>
    <col min="8199" max="8199" width="4.73046875" customWidth="1"/>
    <col min="8200" max="8200" width="21.73046875" customWidth="1"/>
    <col min="8201" max="8201" width="2.265625" customWidth="1"/>
    <col min="8452" max="8452" width="12.3984375" customWidth="1"/>
    <col min="8453" max="8453" width="4.1328125" customWidth="1"/>
    <col min="8454" max="8454" width="13" customWidth="1"/>
    <col min="8455" max="8455" width="4.73046875" customWidth="1"/>
    <col min="8456" max="8456" width="21.73046875" customWidth="1"/>
    <col min="8457" max="8457" width="2.265625" customWidth="1"/>
    <col min="8708" max="8708" width="12.3984375" customWidth="1"/>
    <col min="8709" max="8709" width="4.1328125" customWidth="1"/>
    <col min="8710" max="8710" width="13" customWidth="1"/>
    <col min="8711" max="8711" width="4.73046875" customWidth="1"/>
    <col min="8712" max="8712" width="21.73046875" customWidth="1"/>
    <col min="8713" max="8713" width="2.265625" customWidth="1"/>
    <col min="8964" max="8964" width="12.3984375" customWidth="1"/>
    <col min="8965" max="8965" width="4.1328125" customWidth="1"/>
    <col min="8966" max="8966" width="13" customWidth="1"/>
    <col min="8967" max="8967" width="4.73046875" customWidth="1"/>
    <col min="8968" max="8968" width="21.73046875" customWidth="1"/>
    <col min="8969" max="8969" width="2.265625" customWidth="1"/>
    <col min="9220" max="9220" width="12.3984375" customWidth="1"/>
    <col min="9221" max="9221" width="4.1328125" customWidth="1"/>
    <col min="9222" max="9222" width="13" customWidth="1"/>
    <col min="9223" max="9223" width="4.73046875" customWidth="1"/>
    <col min="9224" max="9224" width="21.73046875" customWidth="1"/>
    <col min="9225" max="9225" width="2.265625" customWidth="1"/>
    <col min="9476" max="9476" width="12.3984375" customWidth="1"/>
    <col min="9477" max="9477" width="4.1328125" customWidth="1"/>
    <col min="9478" max="9478" width="13" customWidth="1"/>
    <col min="9479" max="9479" width="4.73046875" customWidth="1"/>
    <col min="9480" max="9480" width="21.73046875" customWidth="1"/>
    <col min="9481" max="9481" width="2.265625" customWidth="1"/>
    <col min="9732" max="9732" width="12.3984375" customWidth="1"/>
    <col min="9733" max="9733" width="4.1328125" customWidth="1"/>
    <col min="9734" max="9734" width="13" customWidth="1"/>
    <col min="9735" max="9735" width="4.73046875" customWidth="1"/>
    <col min="9736" max="9736" width="21.73046875" customWidth="1"/>
    <col min="9737" max="9737" width="2.265625" customWidth="1"/>
    <col min="9988" max="9988" width="12.3984375" customWidth="1"/>
    <col min="9989" max="9989" width="4.1328125" customWidth="1"/>
    <col min="9990" max="9990" width="13" customWidth="1"/>
    <col min="9991" max="9991" width="4.73046875" customWidth="1"/>
    <col min="9992" max="9992" width="21.73046875" customWidth="1"/>
    <col min="9993" max="9993" width="2.265625" customWidth="1"/>
    <col min="10244" max="10244" width="12.3984375" customWidth="1"/>
    <col min="10245" max="10245" width="4.1328125" customWidth="1"/>
    <col min="10246" max="10246" width="13" customWidth="1"/>
    <col min="10247" max="10247" width="4.73046875" customWidth="1"/>
    <col min="10248" max="10248" width="21.73046875" customWidth="1"/>
    <col min="10249" max="10249" width="2.265625" customWidth="1"/>
    <col min="10500" max="10500" width="12.3984375" customWidth="1"/>
    <col min="10501" max="10501" width="4.1328125" customWidth="1"/>
    <col min="10502" max="10502" width="13" customWidth="1"/>
    <col min="10503" max="10503" width="4.73046875" customWidth="1"/>
    <col min="10504" max="10504" width="21.73046875" customWidth="1"/>
    <col min="10505" max="10505" width="2.265625" customWidth="1"/>
    <col min="10756" max="10756" width="12.3984375" customWidth="1"/>
    <col min="10757" max="10757" width="4.1328125" customWidth="1"/>
    <col min="10758" max="10758" width="13" customWidth="1"/>
    <col min="10759" max="10759" width="4.73046875" customWidth="1"/>
    <col min="10760" max="10760" width="21.73046875" customWidth="1"/>
    <col min="10761" max="10761" width="2.265625" customWidth="1"/>
    <col min="11012" max="11012" width="12.3984375" customWidth="1"/>
    <col min="11013" max="11013" width="4.1328125" customWidth="1"/>
    <col min="11014" max="11014" width="13" customWidth="1"/>
    <col min="11015" max="11015" width="4.73046875" customWidth="1"/>
    <col min="11016" max="11016" width="21.73046875" customWidth="1"/>
    <col min="11017" max="11017" width="2.265625" customWidth="1"/>
    <col min="11268" max="11268" width="12.3984375" customWidth="1"/>
    <col min="11269" max="11269" width="4.1328125" customWidth="1"/>
    <col min="11270" max="11270" width="13" customWidth="1"/>
    <col min="11271" max="11271" width="4.73046875" customWidth="1"/>
    <col min="11272" max="11272" width="21.73046875" customWidth="1"/>
    <col min="11273" max="11273" width="2.265625" customWidth="1"/>
    <col min="11524" max="11524" width="12.3984375" customWidth="1"/>
    <col min="11525" max="11525" width="4.1328125" customWidth="1"/>
    <col min="11526" max="11526" width="13" customWidth="1"/>
    <col min="11527" max="11527" width="4.73046875" customWidth="1"/>
    <col min="11528" max="11528" width="21.73046875" customWidth="1"/>
    <col min="11529" max="11529" width="2.265625" customWidth="1"/>
    <col min="11780" max="11780" width="12.3984375" customWidth="1"/>
    <col min="11781" max="11781" width="4.1328125" customWidth="1"/>
    <col min="11782" max="11782" width="13" customWidth="1"/>
    <col min="11783" max="11783" width="4.73046875" customWidth="1"/>
    <col min="11784" max="11784" width="21.73046875" customWidth="1"/>
    <col min="11785" max="11785" width="2.265625" customWidth="1"/>
    <col min="12036" max="12036" width="12.3984375" customWidth="1"/>
    <col min="12037" max="12037" width="4.1328125" customWidth="1"/>
    <col min="12038" max="12038" width="13" customWidth="1"/>
    <col min="12039" max="12039" width="4.73046875" customWidth="1"/>
    <col min="12040" max="12040" width="21.73046875" customWidth="1"/>
    <col min="12041" max="12041" width="2.265625" customWidth="1"/>
    <col min="12292" max="12292" width="12.3984375" customWidth="1"/>
    <col min="12293" max="12293" width="4.1328125" customWidth="1"/>
    <col min="12294" max="12294" width="13" customWidth="1"/>
    <col min="12295" max="12295" width="4.73046875" customWidth="1"/>
    <col min="12296" max="12296" width="21.73046875" customWidth="1"/>
    <col min="12297" max="12297" width="2.265625" customWidth="1"/>
    <col min="12548" max="12548" width="12.3984375" customWidth="1"/>
    <col min="12549" max="12549" width="4.1328125" customWidth="1"/>
    <col min="12550" max="12550" width="13" customWidth="1"/>
    <col min="12551" max="12551" width="4.73046875" customWidth="1"/>
    <col min="12552" max="12552" width="21.73046875" customWidth="1"/>
    <col min="12553" max="12553" width="2.265625" customWidth="1"/>
    <col min="12804" max="12804" width="12.3984375" customWidth="1"/>
    <col min="12805" max="12805" width="4.1328125" customWidth="1"/>
    <col min="12806" max="12806" width="13" customWidth="1"/>
    <col min="12807" max="12807" width="4.73046875" customWidth="1"/>
    <col min="12808" max="12808" width="21.73046875" customWidth="1"/>
    <col min="12809" max="12809" width="2.265625" customWidth="1"/>
    <col min="13060" max="13060" width="12.3984375" customWidth="1"/>
    <col min="13061" max="13061" width="4.1328125" customWidth="1"/>
    <col min="13062" max="13062" width="13" customWidth="1"/>
    <col min="13063" max="13063" width="4.73046875" customWidth="1"/>
    <col min="13064" max="13064" width="21.73046875" customWidth="1"/>
    <col min="13065" max="13065" width="2.265625" customWidth="1"/>
    <col min="13316" max="13316" width="12.3984375" customWidth="1"/>
    <col min="13317" max="13317" width="4.1328125" customWidth="1"/>
    <col min="13318" max="13318" width="13" customWidth="1"/>
    <col min="13319" max="13319" width="4.73046875" customWidth="1"/>
    <col min="13320" max="13320" width="21.73046875" customWidth="1"/>
    <col min="13321" max="13321" width="2.265625" customWidth="1"/>
    <col min="13572" max="13572" width="12.3984375" customWidth="1"/>
    <col min="13573" max="13573" width="4.1328125" customWidth="1"/>
    <col min="13574" max="13574" width="13" customWidth="1"/>
    <col min="13575" max="13575" width="4.73046875" customWidth="1"/>
    <col min="13576" max="13576" width="21.73046875" customWidth="1"/>
    <col min="13577" max="13577" width="2.265625" customWidth="1"/>
    <col min="13828" max="13828" width="12.3984375" customWidth="1"/>
    <col min="13829" max="13829" width="4.1328125" customWidth="1"/>
    <col min="13830" max="13830" width="13" customWidth="1"/>
    <col min="13831" max="13831" width="4.73046875" customWidth="1"/>
    <col min="13832" max="13832" width="21.73046875" customWidth="1"/>
    <col min="13833" max="13833" width="2.265625" customWidth="1"/>
    <col min="14084" max="14084" width="12.3984375" customWidth="1"/>
    <col min="14085" max="14085" width="4.1328125" customWidth="1"/>
    <col min="14086" max="14086" width="13" customWidth="1"/>
    <col min="14087" max="14087" width="4.73046875" customWidth="1"/>
    <col min="14088" max="14088" width="21.73046875" customWidth="1"/>
    <col min="14089" max="14089" width="2.265625" customWidth="1"/>
    <col min="14340" max="14340" width="12.3984375" customWidth="1"/>
    <col min="14341" max="14341" width="4.1328125" customWidth="1"/>
    <col min="14342" max="14342" width="13" customWidth="1"/>
    <col min="14343" max="14343" width="4.73046875" customWidth="1"/>
    <col min="14344" max="14344" width="21.73046875" customWidth="1"/>
    <col min="14345" max="14345" width="2.265625" customWidth="1"/>
    <col min="14596" max="14596" width="12.3984375" customWidth="1"/>
    <col min="14597" max="14597" width="4.1328125" customWidth="1"/>
    <col min="14598" max="14598" width="13" customWidth="1"/>
    <col min="14599" max="14599" width="4.73046875" customWidth="1"/>
    <col min="14600" max="14600" width="21.73046875" customWidth="1"/>
    <col min="14601" max="14601" width="2.265625" customWidth="1"/>
    <col min="14852" max="14852" width="12.3984375" customWidth="1"/>
    <col min="14853" max="14853" width="4.1328125" customWidth="1"/>
    <col min="14854" max="14854" width="13" customWidth="1"/>
    <col min="14855" max="14855" width="4.73046875" customWidth="1"/>
    <col min="14856" max="14856" width="21.73046875" customWidth="1"/>
    <col min="14857" max="14857" width="2.265625" customWidth="1"/>
    <col min="15108" max="15108" width="12.3984375" customWidth="1"/>
    <col min="15109" max="15109" width="4.1328125" customWidth="1"/>
    <col min="15110" max="15110" width="13" customWidth="1"/>
    <col min="15111" max="15111" width="4.73046875" customWidth="1"/>
    <col min="15112" max="15112" width="21.73046875" customWidth="1"/>
    <col min="15113" max="15113" width="2.265625" customWidth="1"/>
    <col min="15364" max="15364" width="12.3984375" customWidth="1"/>
    <col min="15365" max="15365" width="4.1328125" customWidth="1"/>
    <col min="15366" max="15366" width="13" customWidth="1"/>
    <col min="15367" max="15367" width="4.73046875" customWidth="1"/>
    <col min="15368" max="15368" width="21.73046875" customWidth="1"/>
    <col min="15369" max="15369" width="2.265625" customWidth="1"/>
    <col min="15620" max="15620" width="12.3984375" customWidth="1"/>
    <col min="15621" max="15621" width="4.1328125" customWidth="1"/>
    <col min="15622" max="15622" width="13" customWidth="1"/>
    <col min="15623" max="15623" width="4.73046875" customWidth="1"/>
    <col min="15624" max="15624" width="21.73046875" customWidth="1"/>
    <col min="15625" max="15625" width="2.265625" customWidth="1"/>
    <col min="15876" max="15876" width="12.3984375" customWidth="1"/>
    <col min="15877" max="15877" width="4.1328125" customWidth="1"/>
    <col min="15878" max="15878" width="13" customWidth="1"/>
    <col min="15879" max="15879" width="4.73046875" customWidth="1"/>
    <col min="15880" max="15880" width="21.73046875" customWidth="1"/>
    <col min="15881" max="15881" width="2.265625" customWidth="1"/>
    <col min="16132" max="16132" width="12.3984375" customWidth="1"/>
    <col min="16133" max="16133" width="4.1328125" customWidth="1"/>
    <col min="16134" max="16134" width="13" customWidth="1"/>
    <col min="16135" max="16135" width="4.73046875" customWidth="1"/>
    <col min="16136" max="16136" width="21.73046875" customWidth="1"/>
    <col min="16137" max="16137" width="2.265625" customWidth="1"/>
  </cols>
  <sheetData>
    <row r="1" spans="3:10" ht="14.65" thickBot="1" x14ac:dyDescent="0.5"/>
    <row r="2" spans="3:10" x14ac:dyDescent="0.45">
      <c r="C2" s="337" t="s">
        <v>130</v>
      </c>
      <c r="D2" s="338"/>
      <c r="E2" s="338"/>
      <c r="F2" s="338"/>
      <c r="G2" s="338"/>
      <c r="H2" s="338"/>
      <c r="I2" s="338"/>
      <c r="J2" s="339"/>
    </row>
    <row r="3" spans="3:10" ht="14.65" thickBot="1" x14ac:dyDescent="0.5">
      <c r="C3" s="340"/>
      <c r="D3" s="341"/>
      <c r="E3" s="341"/>
      <c r="F3" s="341"/>
      <c r="G3" s="341"/>
      <c r="H3" s="341"/>
      <c r="I3" s="341"/>
      <c r="J3" s="342"/>
    </row>
    <row r="4" spans="3:10" ht="15" customHeight="1" x14ac:dyDescent="0.45">
      <c r="C4" s="343" t="s">
        <v>131</v>
      </c>
      <c r="D4" s="344"/>
      <c r="E4" s="344"/>
      <c r="F4" s="344"/>
      <c r="G4" s="344"/>
      <c r="H4" s="344"/>
      <c r="I4" s="344"/>
      <c r="J4" s="345"/>
    </row>
    <row r="5" spans="3:10" x14ac:dyDescent="0.45">
      <c r="C5" s="346"/>
      <c r="D5" s="347"/>
      <c r="E5" s="347"/>
      <c r="F5" s="347"/>
      <c r="G5" s="347"/>
      <c r="H5" s="347"/>
      <c r="I5" s="347"/>
      <c r="J5" s="348"/>
    </row>
    <row r="6" spans="3:10" x14ac:dyDescent="0.45">
      <c r="C6" s="346"/>
      <c r="D6" s="347"/>
      <c r="E6" s="347"/>
      <c r="F6" s="347"/>
      <c r="G6" s="347"/>
      <c r="H6" s="347"/>
      <c r="I6" s="347"/>
      <c r="J6" s="348"/>
    </row>
    <row r="7" spans="3:10" ht="15.75" customHeight="1" x14ac:dyDescent="0.45">
      <c r="C7" s="349" t="s">
        <v>132</v>
      </c>
      <c r="D7" s="350"/>
      <c r="E7" s="350"/>
      <c r="F7" s="350"/>
      <c r="G7" s="350"/>
      <c r="H7" s="350"/>
      <c r="I7" s="350"/>
      <c r="J7" s="351"/>
    </row>
    <row r="8" spans="3:10" ht="15.75" customHeight="1" x14ac:dyDescent="0.45">
      <c r="C8" s="349"/>
      <c r="D8" s="350"/>
      <c r="E8" s="350"/>
      <c r="F8" s="350"/>
      <c r="G8" s="350"/>
      <c r="H8" s="350"/>
      <c r="I8" s="350"/>
      <c r="J8" s="351"/>
    </row>
    <row r="9" spans="3:10" ht="15.75" customHeight="1" thickBot="1" x14ac:dyDescent="0.5">
      <c r="C9" s="352"/>
      <c r="D9" s="353"/>
      <c r="E9" s="353"/>
      <c r="F9" s="353"/>
      <c r="G9" s="353"/>
      <c r="H9" s="353"/>
      <c r="I9" s="353"/>
      <c r="J9" s="354"/>
    </row>
    <row r="10" spans="3:10" ht="15.75" thickBot="1" x14ac:dyDescent="0.5">
      <c r="C10" s="143"/>
      <c r="D10" s="144"/>
      <c r="E10" s="144"/>
      <c r="F10" s="144"/>
      <c r="G10" s="144"/>
      <c r="H10" s="144"/>
      <c r="I10" s="144"/>
      <c r="J10" s="145"/>
    </row>
    <row r="11" spans="3:10" ht="14.65" thickBot="1" x14ac:dyDescent="0.5">
      <c r="C11" s="322" t="s">
        <v>133</v>
      </c>
      <c r="D11" s="324"/>
      <c r="E11" s="324"/>
      <c r="F11" s="323"/>
      <c r="G11" s="144"/>
      <c r="H11" s="144"/>
      <c r="I11" s="144"/>
      <c r="J11" s="145"/>
    </row>
    <row r="12" spans="3:10" ht="14.65" thickBot="1" x14ac:dyDescent="0.5">
      <c r="C12" s="146"/>
      <c r="D12" s="144"/>
      <c r="E12" s="144"/>
      <c r="F12" s="144"/>
      <c r="G12" s="144"/>
      <c r="H12" s="144"/>
      <c r="I12" s="144"/>
      <c r="J12" s="145"/>
    </row>
    <row r="13" spans="3:10" x14ac:dyDescent="0.45">
      <c r="C13" s="167" t="s">
        <v>134</v>
      </c>
      <c r="D13" s="168" t="s">
        <v>112</v>
      </c>
      <c r="E13" s="169" t="s">
        <v>135</v>
      </c>
      <c r="F13" s="168" t="s">
        <v>136</v>
      </c>
      <c r="G13" s="169" t="s">
        <v>135</v>
      </c>
      <c r="H13" s="170" t="s">
        <v>17</v>
      </c>
      <c r="I13" s="144"/>
      <c r="J13" s="145"/>
    </row>
    <row r="14" spans="3:10" ht="14.65" thickBot="1" x14ac:dyDescent="0.5">
      <c r="C14" s="171"/>
      <c r="D14" s="172" t="s">
        <v>136</v>
      </c>
      <c r="E14" s="173"/>
      <c r="F14" s="172" t="s">
        <v>137</v>
      </c>
      <c r="G14" s="173"/>
      <c r="H14" s="172" t="s">
        <v>56</v>
      </c>
      <c r="I14" s="144"/>
      <c r="J14" s="145"/>
    </row>
    <row r="15" spans="3:10" x14ac:dyDescent="0.45">
      <c r="C15" s="146"/>
      <c r="D15" s="144"/>
      <c r="E15" s="144"/>
      <c r="F15" s="144"/>
      <c r="G15" s="144"/>
      <c r="H15" s="144"/>
      <c r="I15" s="144"/>
      <c r="J15" s="145"/>
    </row>
    <row r="16" spans="3:10" x14ac:dyDescent="0.45">
      <c r="C16" s="146"/>
      <c r="D16" s="144"/>
      <c r="E16" s="144"/>
      <c r="F16" s="144"/>
      <c r="G16" s="144"/>
      <c r="H16" s="144"/>
      <c r="I16" s="144"/>
      <c r="J16" s="145"/>
    </row>
    <row r="17" spans="2:10" x14ac:dyDescent="0.45">
      <c r="C17" s="146" t="s">
        <v>138</v>
      </c>
      <c r="D17" s="144"/>
      <c r="E17" s="144"/>
      <c r="F17" s="144"/>
      <c r="G17" s="144"/>
      <c r="H17" s="144"/>
      <c r="I17" s="144"/>
      <c r="J17" s="145"/>
    </row>
    <row r="18" spans="2:10" ht="14.65" thickBot="1" x14ac:dyDescent="0.5">
      <c r="C18" s="146"/>
      <c r="D18" s="144"/>
      <c r="E18" s="144"/>
      <c r="F18" s="144"/>
      <c r="G18" s="144"/>
      <c r="H18" s="144"/>
      <c r="I18" s="144"/>
      <c r="J18" s="145"/>
    </row>
    <row r="19" spans="2:10" ht="15.75" thickBot="1" x14ac:dyDescent="0.65">
      <c r="B19" s="165" t="s">
        <v>139</v>
      </c>
      <c r="C19" s="322" t="s">
        <v>140</v>
      </c>
      <c r="D19" s="323"/>
      <c r="E19" s="144"/>
      <c r="F19" s="148" t="s">
        <v>112</v>
      </c>
      <c r="G19" s="147" t="s">
        <v>141</v>
      </c>
      <c r="H19" s="211">
        <f>'ESTADOS FINANCIEROS'!E78</f>
        <v>174273000</v>
      </c>
      <c r="I19" s="144" t="s">
        <v>141</v>
      </c>
      <c r="J19" s="355">
        <f>H19/H20</f>
        <v>1.9273041565938152E-2</v>
      </c>
    </row>
    <row r="20" spans="2:10" ht="14.65" thickBot="1" x14ac:dyDescent="0.5">
      <c r="C20" s="146"/>
      <c r="D20" s="144"/>
      <c r="E20" s="144"/>
      <c r="F20" s="149" t="s">
        <v>136</v>
      </c>
      <c r="G20" s="144"/>
      <c r="H20" s="151">
        <f>'ESTADOS FINANCIEROS'!E65</f>
        <v>9042319522</v>
      </c>
      <c r="I20" s="144"/>
      <c r="J20" s="356"/>
    </row>
    <row r="21" spans="2:10" x14ac:dyDescent="0.45">
      <c r="C21" s="146"/>
      <c r="D21" s="144"/>
      <c r="E21" s="144"/>
      <c r="F21" s="144"/>
      <c r="G21" s="144"/>
      <c r="H21" s="144"/>
      <c r="I21" s="144"/>
      <c r="J21" s="152"/>
    </row>
    <row r="22" spans="2:10" ht="14.65" thickBot="1" x14ac:dyDescent="0.5">
      <c r="C22" s="146"/>
      <c r="D22" s="144"/>
      <c r="E22" s="144"/>
      <c r="F22" s="144"/>
      <c r="G22" s="144"/>
      <c r="H22" s="144"/>
      <c r="I22" s="144"/>
      <c r="J22" s="152"/>
    </row>
    <row r="23" spans="2:10" ht="15.75" thickBot="1" x14ac:dyDescent="0.65">
      <c r="B23" s="166" t="s">
        <v>142</v>
      </c>
      <c r="C23" s="322" t="s">
        <v>143</v>
      </c>
      <c r="D23" s="324"/>
      <c r="E23" s="324"/>
      <c r="F23" s="148" t="s">
        <v>136</v>
      </c>
      <c r="G23" s="147" t="s">
        <v>141</v>
      </c>
      <c r="H23" s="150">
        <f>'ESTADOS FINANCIEROS'!E65</f>
        <v>9042319522</v>
      </c>
      <c r="I23" s="144" t="s">
        <v>141</v>
      </c>
      <c r="J23" s="335">
        <f>H23/H24</f>
        <v>1.5917142497025394</v>
      </c>
    </row>
    <row r="24" spans="2:10" ht="14.65" thickBot="1" x14ac:dyDescent="0.5">
      <c r="C24" s="146"/>
      <c r="D24" s="144"/>
      <c r="E24" s="144"/>
      <c r="F24" s="149" t="s">
        <v>137</v>
      </c>
      <c r="G24" s="144"/>
      <c r="H24" s="151">
        <f>'ESTADOS FINANCIEROS'!E28</f>
        <v>5680868613</v>
      </c>
      <c r="I24" s="144"/>
      <c r="J24" s="336"/>
    </row>
    <row r="25" spans="2:10" x14ac:dyDescent="0.45">
      <c r="C25" s="146"/>
      <c r="D25" s="144"/>
      <c r="E25" s="144"/>
      <c r="F25" s="144"/>
      <c r="G25" s="144"/>
      <c r="H25" s="144"/>
      <c r="I25" s="144"/>
      <c r="J25" s="152"/>
    </row>
    <row r="26" spans="2:10" ht="14.65" thickBot="1" x14ac:dyDescent="0.5">
      <c r="C26" s="146"/>
      <c r="D26" s="144"/>
      <c r="E26" s="144"/>
      <c r="F26" s="144"/>
      <c r="G26" s="144"/>
      <c r="H26" s="144"/>
      <c r="I26" s="144"/>
      <c r="J26" s="152"/>
    </row>
    <row r="27" spans="2:10" ht="15.75" thickBot="1" x14ac:dyDescent="0.65">
      <c r="B27" s="166" t="s">
        <v>144</v>
      </c>
      <c r="C27" s="322" t="s">
        <v>145</v>
      </c>
      <c r="D27" s="324"/>
      <c r="E27" s="324"/>
      <c r="F27" s="148" t="s">
        <v>17</v>
      </c>
      <c r="G27" s="147" t="s">
        <v>141</v>
      </c>
      <c r="H27" s="150">
        <f>'ESTADOS FINANCIEROS'!E28</f>
        <v>5680868613</v>
      </c>
      <c r="I27" s="144" t="s">
        <v>141</v>
      </c>
      <c r="J27" s="335">
        <f>H27/H28</f>
        <v>32.395082045935489</v>
      </c>
    </row>
    <row r="28" spans="2:10" ht="14.65" thickBot="1" x14ac:dyDescent="0.5">
      <c r="C28" s="146"/>
      <c r="D28" s="144"/>
      <c r="E28" s="144"/>
      <c r="F28" s="149" t="s">
        <v>56</v>
      </c>
      <c r="G28" s="144"/>
      <c r="H28" s="151">
        <f>'ESTADOS FINANCIEROS'!E56</f>
        <v>175362069</v>
      </c>
      <c r="I28" s="144"/>
      <c r="J28" s="336"/>
    </row>
    <row r="29" spans="2:10" ht="15.4" x14ac:dyDescent="0.6">
      <c r="C29" s="146"/>
      <c r="D29" s="144"/>
      <c r="E29" s="144"/>
      <c r="F29" s="144"/>
      <c r="G29" s="144"/>
      <c r="H29" s="153"/>
      <c r="I29" s="144"/>
      <c r="J29" s="145"/>
    </row>
    <row r="30" spans="2:10" ht="14.65" thickBot="1" x14ac:dyDescent="0.5">
      <c r="C30" s="146"/>
      <c r="D30" s="144"/>
      <c r="E30" s="144"/>
      <c r="F30" s="144"/>
      <c r="G30" s="144"/>
      <c r="H30" s="144"/>
      <c r="I30" s="144"/>
      <c r="J30" s="145"/>
    </row>
    <row r="31" spans="2:10" ht="14.65" thickBot="1" x14ac:dyDescent="0.5">
      <c r="C31" s="322" t="s">
        <v>146</v>
      </c>
      <c r="D31" s="323"/>
      <c r="E31" s="144"/>
      <c r="F31" s="144"/>
      <c r="G31" s="144"/>
      <c r="H31" s="212">
        <f>J19*J23*J27</f>
        <v>0.99378959768089881</v>
      </c>
      <c r="I31" s="144"/>
      <c r="J31" s="145"/>
    </row>
    <row r="32" spans="2:10" ht="14.65" thickBot="1" x14ac:dyDescent="0.5">
      <c r="C32" s="154"/>
      <c r="D32" s="155"/>
      <c r="E32" s="155"/>
      <c r="F32" s="155"/>
      <c r="G32" s="155"/>
      <c r="H32" s="155"/>
      <c r="I32" s="155"/>
      <c r="J32" s="156"/>
    </row>
    <row r="33" spans="3:10" ht="14.65" thickBot="1" x14ac:dyDescent="0.5">
      <c r="C33" s="325"/>
      <c r="D33" s="325"/>
      <c r="E33" s="325"/>
      <c r="F33" s="325"/>
      <c r="G33" s="325"/>
      <c r="H33" s="325"/>
      <c r="I33" s="325"/>
      <c r="J33" s="325"/>
    </row>
    <row r="34" spans="3:10" ht="14.65" thickBot="1" x14ac:dyDescent="0.5">
      <c r="C34" s="174" t="s">
        <v>147</v>
      </c>
      <c r="D34" s="175"/>
      <c r="E34" s="175"/>
      <c r="F34" s="175"/>
      <c r="G34" s="175"/>
      <c r="H34" s="175"/>
      <c r="I34" s="175"/>
      <c r="J34" s="176"/>
    </row>
    <row r="35" spans="3:10" ht="15" customHeight="1" x14ac:dyDescent="0.45">
      <c r="C35" s="326" t="s">
        <v>148</v>
      </c>
      <c r="D35" s="327"/>
      <c r="E35" s="327"/>
      <c r="F35" s="327"/>
      <c r="G35" s="327"/>
      <c r="H35" s="327"/>
      <c r="I35" s="327"/>
      <c r="J35" s="328"/>
    </row>
    <row r="36" spans="3:10" x14ac:dyDescent="0.45">
      <c r="C36" s="326"/>
      <c r="D36" s="327"/>
      <c r="E36" s="327"/>
      <c r="F36" s="327"/>
      <c r="G36" s="327"/>
      <c r="H36" s="327"/>
      <c r="I36" s="327"/>
      <c r="J36" s="328"/>
    </row>
    <row r="37" spans="3:10" ht="14.65" thickBot="1" x14ac:dyDescent="0.5">
      <c r="C37" s="329"/>
      <c r="D37" s="330"/>
      <c r="E37" s="330"/>
      <c r="F37" s="330"/>
      <c r="G37" s="330"/>
      <c r="H37" s="330"/>
      <c r="I37" s="330"/>
      <c r="J37" s="331"/>
    </row>
    <row r="38" spans="3:10" x14ac:dyDescent="0.45">
      <c r="C38" s="157"/>
      <c r="D38" s="157"/>
      <c r="E38" s="157"/>
      <c r="F38" s="157"/>
      <c r="G38" s="157"/>
      <c r="H38" s="157"/>
      <c r="I38" s="157"/>
      <c r="J38" s="157"/>
    </row>
    <row r="39" spans="3:10" x14ac:dyDescent="0.45">
      <c r="C39" s="332"/>
      <c r="D39" s="332"/>
      <c r="E39" s="332"/>
      <c r="F39" s="332"/>
      <c r="G39" s="332"/>
      <c r="H39" s="332"/>
      <c r="I39" s="332"/>
      <c r="J39" s="332"/>
    </row>
    <row r="40" spans="3:10" x14ac:dyDescent="0.45">
      <c r="C40" s="332"/>
      <c r="D40" s="332"/>
      <c r="E40" s="332"/>
      <c r="F40" s="332"/>
      <c r="G40" s="332"/>
      <c r="H40" s="332"/>
      <c r="I40" s="332"/>
      <c r="J40" s="332"/>
    </row>
    <row r="41" spans="3:10" x14ac:dyDescent="0.45">
      <c r="C41" s="332"/>
      <c r="D41" s="332"/>
      <c r="E41" s="332"/>
      <c r="F41" s="332"/>
      <c r="G41" s="332"/>
      <c r="H41" s="332"/>
      <c r="I41" s="332"/>
      <c r="J41" s="332"/>
    </row>
    <row r="43" spans="3:10" x14ac:dyDescent="0.45">
      <c r="C43" s="332"/>
      <c r="D43" s="332"/>
      <c r="E43" s="332"/>
      <c r="F43" s="332"/>
      <c r="G43" s="332"/>
      <c r="H43" s="332"/>
      <c r="I43" s="332"/>
      <c r="J43" s="332"/>
    </row>
    <row r="44" spans="3:10" x14ac:dyDescent="0.45">
      <c r="C44" s="332"/>
      <c r="D44" s="332"/>
      <c r="E44" s="332"/>
      <c r="F44" s="332"/>
      <c r="G44" s="332"/>
      <c r="H44" s="332"/>
      <c r="I44" s="332"/>
      <c r="J44" s="332"/>
    </row>
    <row r="45" spans="3:10" x14ac:dyDescent="0.45">
      <c r="C45" s="332"/>
      <c r="D45" s="332"/>
      <c r="E45" s="332"/>
      <c r="F45" s="332"/>
      <c r="G45" s="332"/>
      <c r="H45" s="332"/>
      <c r="I45" s="332"/>
      <c r="J45" s="332"/>
    </row>
    <row r="46" spans="3:10" x14ac:dyDescent="0.45">
      <c r="C46" s="332"/>
      <c r="D46" s="332"/>
      <c r="E46" s="332"/>
      <c r="F46" s="332"/>
      <c r="G46" s="332"/>
      <c r="H46" s="332"/>
      <c r="I46" s="332"/>
      <c r="J46" s="332"/>
    </row>
    <row r="48" spans="3:10" ht="15" customHeight="1" x14ac:dyDescent="0.45">
      <c r="C48" s="321"/>
      <c r="D48" s="321"/>
      <c r="E48" s="321"/>
      <c r="F48" s="321"/>
      <c r="G48" s="321"/>
      <c r="H48" s="321"/>
      <c r="I48" s="321"/>
      <c r="J48" s="321"/>
    </row>
    <row r="49" spans="3:10" x14ac:dyDescent="0.45">
      <c r="C49" s="321"/>
      <c r="D49" s="321"/>
      <c r="E49" s="321"/>
      <c r="F49" s="321"/>
      <c r="G49" s="321"/>
      <c r="H49" s="321"/>
      <c r="I49" s="321"/>
      <c r="J49" s="321"/>
    </row>
    <row r="50" spans="3:10" x14ac:dyDescent="0.45">
      <c r="C50" s="321"/>
      <c r="D50" s="321"/>
      <c r="E50" s="321"/>
      <c r="F50" s="321"/>
      <c r="G50" s="321"/>
      <c r="H50" s="321"/>
      <c r="I50" s="321"/>
      <c r="J50" s="321"/>
    </row>
    <row r="51" spans="3:10" x14ac:dyDescent="0.45">
      <c r="C51" s="321"/>
      <c r="D51" s="321"/>
      <c r="E51" s="321"/>
      <c r="F51" s="321"/>
      <c r="G51" s="321"/>
      <c r="H51" s="321"/>
      <c r="I51" s="321"/>
      <c r="J51" s="321"/>
    </row>
    <row r="52" spans="3:10" x14ac:dyDescent="0.45">
      <c r="C52" s="321"/>
      <c r="D52" s="321"/>
      <c r="E52" s="321"/>
      <c r="F52" s="321"/>
      <c r="G52" s="321"/>
      <c r="H52" s="321"/>
      <c r="I52" s="321"/>
      <c r="J52" s="321"/>
    </row>
    <row r="53" spans="3:10" x14ac:dyDescent="0.45">
      <c r="C53" s="333"/>
      <c r="D53" s="333"/>
      <c r="E53" s="333"/>
      <c r="F53" s="159"/>
      <c r="G53" s="160"/>
    </row>
    <row r="54" spans="3:10" x14ac:dyDescent="0.45">
      <c r="C54" s="158"/>
      <c r="D54" s="161"/>
      <c r="E54" s="334"/>
      <c r="F54" s="333"/>
      <c r="G54" s="160"/>
    </row>
    <row r="55" spans="3:10" x14ac:dyDescent="0.45">
      <c r="C55" s="158"/>
      <c r="D55" s="161"/>
      <c r="E55" s="161"/>
      <c r="F55" s="158"/>
      <c r="G55" s="160"/>
    </row>
    <row r="56" spans="3:10" x14ac:dyDescent="0.45">
      <c r="C56" s="158"/>
      <c r="D56" s="161"/>
      <c r="E56" s="161"/>
      <c r="F56" s="158"/>
      <c r="G56" s="160"/>
    </row>
    <row r="57" spans="3:10" x14ac:dyDescent="0.45">
      <c r="C57" s="320"/>
      <c r="D57" s="320"/>
      <c r="E57" s="320"/>
      <c r="F57" s="320"/>
      <c r="G57" s="160"/>
    </row>
    <row r="58" spans="3:10" x14ac:dyDescent="0.45">
      <c r="C58" s="162"/>
      <c r="D58" s="162"/>
      <c r="E58" s="162"/>
      <c r="F58" s="162"/>
      <c r="G58" s="162"/>
    </row>
    <row r="59" spans="3:10" x14ac:dyDescent="0.45">
      <c r="C59" s="162"/>
      <c r="D59" s="162"/>
      <c r="E59" s="162"/>
      <c r="F59" s="162"/>
      <c r="G59" s="162"/>
    </row>
    <row r="60" spans="3:10" ht="18" x14ac:dyDescent="0.55000000000000004">
      <c r="C60" s="163"/>
      <c r="D60" s="164"/>
      <c r="E60" s="160"/>
      <c r="F60" s="162"/>
      <c r="G60" s="162"/>
    </row>
    <row r="61" spans="3:10" ht="18" x14ac:dyDescent="0.55000000000000004">
      <c r="C61" s="163"/>
      <c r="D61" s="164"/>
      <c r="E61" s="164"/>
      <c r="F61" s="162"/>
      <c r="G61" s="162"/>
    </row>
    <row r="62" spans="3:10" ht="18" x14ac:dyDescent="0.55000000000000004">
      <c r="C62" s="163"/>
      <c r="D62" s="164"/>
      <c r="E62" s="164"/>
      <c r="F62" s="162"/>
      <c r="G62" s="162"/>
    </row>
    <row r="63" spans="3:10" ht="18" x14ac:dyDescent="0.55000000000000004">
      <c r="C63" s="163"/>
      <c r="D63" s="164"/>
      <c r="E63" s="162"/>
      <c r="F63" s="162"/>
      <c r="G63" s="162"/>
    </row>
    <row r="64" spans="3:10" x14ac:dyDescent="0.45">
      <c r="C64" s="162"/>
      <c r="D64" s="162"/>
      <c r="E64" s="162"/>
      <c r="F64" s="162"/>
      <c r="G64" s="162"/>
    </row>
    <row r="65" spans="3:7" x14ac:dyDescent="0.45">
      <c r="C65" s="321"/>
      <c r="D65" s="321"/>
      <c r="E65" s="321"/>
      <c r="F65" s="321"/>
      <c r="G65" s="321"/>
    </row>
    <row r="66" spans="3:7" x14ac:dyDescent="0.45">
      <c r="C66" s="321"/>
      <c r="D66" s="321"/>
      <c r="E66" s="321"/>
      <c r="F66" s="321"/>
      <c r="G66" s="321"/>
    </row>
    <row r="67" spans="3:7" x14ac:dyDescent="0.45">
      <c r="C67" s="321"/>
      <c r="D67" s="321"/>
      <c r="E67" s="321"/>
      <c r="F67" s="321"/>
      <c r="G67" s="321"/>
    </row>
    <row r="68" spans="3:7" x14ac:dyDescent="0.45">
      <c r="C68" s="321"/>
      <c r="D68" s="321"/>
      <c r="E68" s="321"/>
      <c r="F68" s="321"/>
      <c r="G68" s="321"/>
    </row>
    <row r="69" spans="3:7" x14ac:dyDescent="0.45">
      <c r="C69" s="321"/>
      <c r="D69" s="321"/>
      <c r="E69" s="321"/>
      <c r="F69" s="321"/>
      <c r="G69" s="321"/>
    </row>
    <row r="70" spans="3:7" x14ac:dyDescent="0.45">
      <c r="C70" s="321"/>
      <c r="D70" s="321"/>
      <c r="E70" s="321"/>
      <c r="F70" s="321"/>
      <c r="G70" s="321"/>
    </row>
    <row r="71" spans="3:7" x14ac:dyDescent="0.45">
      <c r="C71" s="321"/>
      <c r="D71" s="321"/>
      <c r="E71" s="321"/>
      <c r="F71" s="321"/>
      <c r="G71" s="321"/>
    </row>
  </sheetData>
  <mergeCells count="20">
    <mergeCell ref="C2:J3"/>
    <mergeCell ref="C4:J6"/>
    <mergeCell ref="C7:J9"/>
    <mergeCell ref="J19:J20"/>
    <mergeCell ref="J23:J24"/>
    <mergeCell ref="C11:F11"/>
    <mergeCell ref="C57:F57"/>
    <mergeCell ref="C65:G71"/>
    <mergeCell ref="C19:D19"/>
    <mergeCell ref="C23:E23"/>
    <mergeCell ref="C27:E27"/>
    <mergeCell ref="C31:D31"/>
    <mergeCell ref="C33:J33"/>
    <mergeCell ref="C35:J37"/>
    <mergeCell ref="C39:J41"/>
    <mergeCell ref="C43:J46"/>
    <mergeCell ref="C48:J52"/>
    <mergeCell ref="C53:E53"/>
    <mergeCell ref="E54:F54"/>
    <mergeCell ref="J27:J28"/>
  </mergeCells>
  <pageMargins left="0.7" right="0.7" top="0.75" bottom="0.75" header="0.3" footer="0.3"/>
  <drawing r:id="rId1"/>
  <legacyDrawing r:id="rId2"/>
  <picture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A5117-251B-431B-AC5C-6D7C18970338}">
  <sheetPr>
    <tabColor theme="9" tint="-0.499984740745262"/>
  </sheetPr>
  <dimension ref="B2:O72"/>
  <sheetViews>
    <sheetView showGridLines="0" zoomScale="55" zoomScaleNormal="55" workbookViewId="0">
      <selection activeCell="B5" sqref="B5:M49"/>
    </sheetView>
  </sheetViews>
  <sheetFormatPr defaultColWidth="10.6640625" defaultRowHeight="14.25" x14ac:dyDescent="0.45"/>
  <cols>
    <col min="1" max="1" width="25.86328125" customWidth="1"/>
    <col min="2" max="13" width="16.73046875" customWidth="1"/>
    <col min="15" max="15" width="18.06640625" bestFit="1" customWidth="1"/>
  </cols>
  <sheetData>
    <row r="2" spans="2:13" ht="14.65" thickBot="1" x14ac:dyDescent="0.5"/>
    <row r="3" spans="2:13" ht="20.25" thickBot="1" x14ac:dyDescent="0.55000000000000004">
      <c r="B3" s="357" t="s">
        <v>149</v>
      </c>
      <c r="C3" s="358"/>
      <c r="D3" s="358"/>
      <c r="E3" s="358"/>
      <c r="F3" s="358"/>
      <c r="G3" s="358"/>
      <c r="H3" s="358"/>
      <c r="I3" s="358"/>
      <c r="J3" s="358"/>
      <c r="K3" s="358"/>
      <c r="L3" s="358"/>
      <c r="M3" s="359"/>
    </row>
    <row r="4" spans="2:13" ht="14.65" thickBot="1" x14ac:dyDescent="0.5"/>
    <row r="5" spans="2:13" ht="14.25" customHeight="1" x14ac:dyDescent="0.45">
      <c r="B5" s="360" t="s">
        <v>289</v>
      </c>
      <c r="C5" s="361"/>
      <c r="D5" s="361"/>
      <c r="E5" s="361"/>
      <c r="F5" s="361"/>
      <c r="G5" s="361"/>
      <c r="H5" s="361"/>
      <c r="I5" s="361"/>
      <c r="J5" s="361"/>
      <c r="K5" s="361"/>
      <c r="L5" s="361"/>
      <c r="M5" s="362"/>
    </row>
    <row r="6" spans="2:13" ht="14.25" customHeight="1" x14ac:dyDescent="0.45">
      <c r="B6" s="363"/>
      <c r="C6" s="364"/>
      <c r="D6" s="364"/>
      <c r="E6" s="364"/>
      <c r="F6" s="364"/>
      <c r="G6" s="364"/>
      <c r="H6" s="364"/>
      <c r="I6" s="364"/>
      <c r="J6" s="364"/>
      <c r="K6" s="364"/>
      <c r="L6" s="364"/>
      <c r="M6" s="365"/>
    </row>
    <row r="7" spans="2:13" ht="14.25" customHeight="1" x14ac:dyDescent="0.45">
      <c r="B7" s="363"/>
      <c r="C7" s="364"/>
      <c r="D7" s="364"/>
      <c r="E7" s="364"/>
      <c r="F7" s="364"/>
      <c r="G7" s="364"/>
      <c r="H7" s="364"/>
      <c r="I7" s="364"/>
      <c r="J7" s="364"/>
      <c r="K7" s="364"/>
      <c r="L7" s="364"/>
      <c r="M7" s="365"/>
    </row>
    <row r="8" spans="2:13" ht="14.25" customHeight="1" x14ac:dyDescent="0.45">
      <c r="B8" s="363"/>
      <c r="C8" s="364"/>
      <c r="D8" s="364"/>
      <c r="E8" s="364"/>
      <c r="F8" s="364"/>
      <c r="G8" s="364"/>
      <c r="H8" s="364"/>
      <c r="I8" s="364"/>
      <c r="J8" s="364"/>
      <c r="K8" s="364"/>
      <c r="L8" s="364"/>
      <c r="M8" s="365"/>
    </row>
    <row r="9" spans="2:13" ht="14.25" customHeight="1" x14ac:dyDescent="0.45">
      <c r="B9" s="363"/>
      <c r="C9" s="364"/>
      <c r="D9" s="364"/>
      <c r="E9" s="364"/>
      <c r="F9" s="364"/>
      <c r="G9" s="364"/>
      <c r="H9" s="364"/>
      <c r="I9" s="364"/>
      <c r="J9" s="364"/>
      <c r="K9" s="364"/>
      <c r="L9" s="364"/>
      <c r="M9" s="365"/>
    </row>
    <row r="10" spans="2:13" ht="14.25" customHeight="1" x14ac:dyDescent="0.45">
      <c r="B10" s="363"/>
      <c r="C10" s="364"/>
      <c r="D10" s="364"/>
      <c r="E10" s="364"/>
      <c r="F10" s="364"/>
      <c r="G10" s="364"/>
      <c r="H10" s="364"/>
      <c r="I10" s="364"/>
      <c r="J10" s="364"/>
      <c r="K10" s="364"/>
      <c r="L10" s="364"/>
      <c r="M10" s="365"/>
    </row>
    <row r="11" spans="2:13" ht="14.25" customHeight="1" x14ac:dyDescent="0.45">
      <c r="B11" s="363"/>
      <c r="C11" s="364"/>
      <c r="D11" s="364"/>
      <c r="E11" s="364"/>
      <c r="F11" s="364"/>
      <c r="G11" s="364"/>
      <c r="H11" s="364"/>
      <c r="I11" s="364"/>
      <c r="J11" s="364"/>
      <c r="K11" s="364"/>
      <c r="L11" s="364"/>
      <c r="M11" s="365"/>
    </row>
    <row r="12" spans="2:13" ht="14.25" customHeight="1" x14ac:dyDescent="0.45">
      <c r="B12" s="363"/>
      <c r="C12" s="364"/>
      <c r="D12" s="364"/>
      <c r="E12" s="364"/>
      <c r="F12" s="364"/>
      <c r="G12" s="364"/>
      <c r="H12" s="364"/>
      <c r="I12" s="364"/>
      <c r="J12" s="364"/>
      <c r="K12" s="364"/>
      <c r="L12" s="364"/>
      <c r="M12" s="365"/>
    </row>
    <row r="13" spans="2:13" ht="14.25" customHeight="1" x14ac:dyDescent="0.45">
      <c r="B13" s="363"/>
      <c r="C13" s="364"/>
      <c r="D13" s="364"/>
      <c r="E13" s="364"/>
      <c r="F13" s="364"/>
      <c r="G13" s="364"/>
      <c r="H13" s="364"/>
      <c r="I13" s="364"/>
      <c r="J13" s="364"/>
      <c r="K13" s="364"/>
      <c r="L13" s="364"/>
      <c r="M13" s="365"/>
    </row>
    <row r="14" spans="2:13" ht="14.25" customHeight="1" x14ac:dyDescent="0.45">
      <c r="B14" s="363"/>
      <c r="C14" s="364"/>
      <c r="D14" s="364"/>
      <c r="E14" s="364"/>
      <c r="F14" s="364"/>
      <c r="G14" s="364"/>
      <c r="H14" s="364"/>
      <c r="I14" s="364"/>
      <c r="J14" s="364"/>
      <c r="K14" s="364"/>
      <c r="L14" s="364"/>
      <c r="M14" s="365"/>
    </row>
    <row r="15" spans="2:13" ht="14.25" customHeight="1" x14ac:dyDescent="0.45">
      <c r="B15" s="363"/>
      <c r="C15" s="364"/>
      <c r="D15" s="364"/>
      <c r="E15" s="364"/>
      <c r="F15" s="364"/>
      <c r="G15" s="364"/>
      <c r="H15" s="364"/>
      <c r="I15" s="364"/>
      <c r="J15" s="364"/>
      <c r="K15" s="364"/>
      <c r="L15" s="364"/>
      <c r="M15" s="365"/>
    </row>
    <row r="16" spans="2:13" ht="14.25" customHeight="1" x14ac:dyDescent="0.45">
      <c r="B16" s="363"/>
      <c r="C16" s="364"/>
      <c r="D16" s="364"/>
      <c r="E16" s="364"/>
      <c r="F16" s="364"/>
      <c r="G16" s="364"/>
      <c r="H16" s="364"/>
      <c r="I16" s="364"/>
      <c r="J16" s="364"/>
      <c r="K16" s="364"/>
      <c r="L16" s="364"/>
      <c r="M16" s="365"/>
    </row>
    <row r="17" spans="2:15" ht="14.25" customHeight="1" x14ac:dyDescent="0.45">
      <c r="B17" s="363"/>
      <c r="C17" s="364"/>
      <c r="D17" s="364"/>
      <c r="E17" s="364"/>
      <c r="F17" s="364"/>
      <c r="G17" s="364"/>
      <c r="H17" s="364"/>
      <c r="I17" s="364"/>
      <c r="J17" s="364"/>
      <c r="K17" s="364"/>
      <c r="L17" s="364"/>
      <c r="M17" s="365"/>
    </row>
    <row r="18" spans="2:15" ht="14.25" customHeight="1" x14ac:dyDescent="0.45">
      <c r="B18" s="363"/>
      <c r="C18" s="364"/>
      <c r="D18" s="364"/>
      <c r="E18" s="364"/>
      <c r="F18" s="364"/>
      <c r="G18" s="364"/>
      <c r="H18" s="364"/>
      <c r="I18" s="364"/>
      <c r="J18" s="364"/>
      <c r="K18" s="364"/>
      <c r="L18" s="364"/>
      <c r="M18" s="365"/>
    </row>
    <row r="19" spans="2:15" ht="14.25" customHeight="1" x14ac:dyDescent="0.45">
      <c r="B19" s="363"/>
      <c r="C19" s="364"/>
      <c r="D19" s="364"/>
      <c r="E19" s="364"/>
      <c r="F19" s="364"/>
      <c r="G19" s="364"/>
      <c r="H19" s="364"/>
      <c r="I19" s="364"/>
      <c r="J19" s="364"/>
      <c r="K19" s="364"/>
      <c r="L19" s="364"/>
      <c r="M19" s="365"/>
      <c r="O19" s="231"/>
    </row>
    <row r="20" spans="2:15" ht="14.25" customHeight="1" x14ac:dyDescent="0.45">
      <c r="B20" s="363"/>
      <c r="C20" s="364"/>
      <c r="D20" s="364"/>
      <c r="E20" s="364"/>
      <c r="F20" s="364"/>
      <c r="G20" s="364"/>
      <c r="H20" s="364"/>
      <c r="I20" s="364"/>
      <c r="J20" s="364"/>
      <c r="K20" s="364"/>
      <c r="L20" s="364"/>
      <c r="M20" s="365"/>
    </row>
    <row r="21" spans="2:15" ht="14.25" customHeight="1" x14ac:dyDescent="0.45">
      <c r="B21" s="363"/>
      <c r="C21" s="364"/>
      <c r="D21" s="364"/>
      <c r="E21" s="364"/>
      <c r="F21" s="364"/>
      <c r="G21" s="364"/>
      <c r="H21" s="364"/>
      <c r="I21" s="364"/>
      <c r="J21" s="364"/>
      <c r="K21" s="364"/>
      <c r="L21" s="364"/>
      <c r="M21" s="365"/>
    </row>
    <row r="22" spans="2:15" ht="14.25" customHeight="1" x14ac:dyDescent="0.45">
      <c r="B22" s="363"/>
      <c r="C22" s="364"/>
      <c r="D22" s="364"/>
      <c r="E22" s="364"/>
      <c r="F22" s="364"/>
      <c r="G22" s="364"/>
      <c r="H22" s="364"/>
      <c r="I22" s="364"/>
      <c r="J22" s="364"/>
      <c r="K22" s="364"/>
      <c r="L22" s="364"/>
      <c r="M22" s="365"/>
      <c r="O22" s="231"/>
    </row>
    <row r="23" spans="2:15" ht="14.25" customHeight="1" x14ac:dyDescent="0.45">
      <c r="B23" s="363"/>
      <c r="C23" s="364"/>
      <c r="D23" s="364"/>
      <c r="E23" s="364"/>
      <c r="F23" s="364"/>
      <c r="G23" s="364"/>
      <c r="H23" s="364"/>
      <c r="I23" s="364"/>
      <c r="J23" s="364"/>
      <c r="K23" s="364"/>
      <c r="L23" s="364"/>
      <c r="M23" s="365"/>
    </row>
    <row r="24" spans="2:15" ht="14.25" customHeight="1" x14ac:dyDescent="0.45">
      <c r="B24" s="363"/>
      <c r="C24" s="364"/>
      <c r="D24" s="364"/>
      <c r="E24" s="364"/>
      <c r="F24" s="364"/>
      <c r="G24" s="364"/>
      <c r="H24" s="364"/>
      <c r="I24" s="364"/>
      <c r="J24" s="364"/>
      <c r="K24" s="364"/>
      <c r="L24" s="364"/>
      <c r="M24" s="365"/>
    </row>
    <row r="25" spans="2:15" ht="14.25" customHeight="1" x14ac:dyDescent="0.45">
      <c r="B25" s="363"/>
      <c r="C25" s="364"/>
      <c r="D25" s="364"/>
      <c r="E25" s="364"/>
      <c r="F25" s="364"/>
      <c r="G25" s="364"/>
      <c r="H25" s="364"/>
      <c r="I25" s="364"/>
      <c r="J25" s="364"/>
      <c r="K25" s="364"/>
      <c r="L25" s="364"/>
      <c r="M25" s="365"/>
    </row>
    <row r="26" spans="2:15" ht="14.25" customHeight="1" x14ac:dyDescent="0.45">
      <c r="B26" s="363"/>
      <c r="C26" s="364"/>
      <c r="D26" s="364"/>
      <c r="E26" s="364"/>
      <c r="F26" s="364"/>
      <c r="G26" s="364"/>
      <c r="H26" s="364"/>
      <c r="I26" s="364"/>
      <c r="J26" s="364"/>
      <c r="K26" s="364"/>
      <c r="L26" s="364"/>
      <c r="M26" s="365"/>
    </row>
    <row r="27" spans="2:15" ht="14.25" customHeight="1" x14ac:dyDescent="0.45">
      <c r="B27" s="363"/>
      <c r="C27" s="364"/>
      <c r="D27" s="364"/>
      <c r="E27" s="364"/>
      <c r="F27" s="364"/>
      <c r="G27" s="364"/>
      <c r="H27" s="364"/>
      <c r="I27" s="364"/>
      <c r="J27" s="364"/>
      <c r="K27" s="364"/>
      <c r="L27" s="364"/>
      <c r="M27" s="365"/>
    </row>
    <row r="28" spans="2:15" ht="14.25" customHeight="1" x14ac:dyDescent="0.45">
      <c r="B28" s="363"/>
      <c r="C28" s="364"/>
      <c r="D28" s="364"/>
      <c r="E28" s="364"/>
      <c r="F28" s="364"/>
      <c r="G28" s="364"/>
      <c r="H28" s="364"/>
      <c r="I28" s="364"/>
      <c r="J28" s="364"/>
      <c r="K28" s="364"/>
      <c r="L28" s="364"/>
      <c r="M28" s="365"/>
    </row>
    <row r="29" spans="2:15" ht="14.25" customHeight="1" x14ac:dyDescent="0.45">
      <c r="B29" s="363"/>
      <c r="C29" s="364"/>
      <c r="D29" s="364"/>
      <c r="E29" s="364"/>
      <c r="F29" s="364"/>
      <c r="G29" s="364"/>
      <c r="H29" s="364"/>
      <c r="I29" s="364"/>
      <c r="J29" s="364"/>
      <c r="K29" s="364"/>
      <c r="L29" s="364"/>
      <c r="M29" s="365"/>
    </row>
    <row r="30" spans="2:15" ht="14.25" customHeight="1" x14ac:dyDescent="0.45">
      <c r="B30" s="363"/>
      <c r="C30" s="364"/>
      <c r="D30" s="364"/>
      <c r="E30" s="364"/>
      <c r="F30" s="364"/>
      <c r="G30" s="364"/>
      <c r="H30" s="364"/>
      <c r="I30" s="364"/>
      <c r="J30" s="364"/>
      <c r="K30" s="364"/>
      <c r="L30" s="364"/>
      <c r="M30" s="365"/>
    </row>
    <row r="31" spans="2:15" ht="14.25" customHeight="1" x14ac:dyDescent="0.45">
      <c r="B31" s="363"/>
      <c r="C31" s="364"/>
      <c r="D31" s="364"/>
      <c r="E31" s="364"/>
      <c r="F31" s="364"/>
      <c r="G31" s="364"/>
      <c r="H31" s="364"/>
      <c r="I31" s="364"/>
      <c r="J31" s="364"/>
      <c r="K31" s="364"/>
      <c r="L31" s="364"/>
      <c r="M31" s="365"/>
    </row>
    <row r="32" spans="2:15" ht="14.25" customHeight="1" x14ac:dyDescent="0.45">
      <c r="B32" s="363"/>
      <c r="C32" s="364"/>
      <c r="D32" s="364"/>
      <c r="E32" s="364"/>
      <c r="F32" s="364"/>
      <c r="G32" s="364"/>
      <c r="H32" s="364"/>
      <c r="I32" s="364"/>
      <c r="J32" s="364"/>
      <c r="K32" s="364"/>
      <c r="L32" s="364"/>
      <c r="M32" s="365"/>
    </row>
    <row r="33" spans="2:13" ht="14.25" customHeight="1" x14ac:dyDescent="0.45">
      <c r="B33" s="363"/>
      <c r="C33" s="364"/>
      <c r="D33" s="364"/>
      <c r="E33" s="364"/>
      <c r="F33" s="364"/>
      <c r="G33" s="364"/>
      <c r="H33" s="364"/>
      <c r="I33" s="364"/>
      <c r="J33" s="364"/>
      <c r="K33" s="364"/>
      <c r="L33" s="364"/>
      <c r="M33" s="365"/>
    </row>
    <row r="34" spans="2:13" ht="14.25" customHeight="1" x14ac:dyDescent="0.45">
      <c r="B34" s="363"/>
      <c r="C34" s="364"/>
      <c r="D34" s="364"/>
      <c r="E34" s="364"/>
      <c r="F34" s="364"/>
      <c r="G34" s="364"/>
      <c r="H34" s="364"/>
      <c r="I34" s="364"/>
      <c r="J34" s="364"/>
      <c r="K34" s="364"/>
      <c r="L34" s="364"/>
      <c r="M34" s="365"/>
    </row>
    <row r="35" spans="2:13" ht="14.25" customHeight="1" x14ac:dyDescent="0.45">
      <c r="B35" s="363"/>
      <c r="C35" s="364"/>
      <c r="D35" s="364"/>
      <c r="E35" s="364"/>
      <c r="F35" s="364"/>
      <c r="G35" s="364"/>
      <c r="H35" s="364"/>
      <c r="I35" s="364"/>
      <c r="J35" s="364"/>
      <c r="K35" s="364"/>
      <c r="L35" s="364"/>
      <c r="M35" s="365"/>
    </row>
    <row r="36" spans="2:13" ht="14.25" customHeight="1" x14ac:dyDescent="0.45">
      <c r="B36" s="363"/>
      <c r="C36" s="364"/>
      <c r="D36" s="364"/>
      <c r="E36" s="364"/>
      <c r="F36" s="364"/>
      <c r="G36" s="364"/>
      <c r="H36" s="364"/>
      <c r="I36" s="364"/>
      <c r="J36" s="364"/>
      <c r="K36" s="364"/>
      <c r="L36" s="364"/>
      <c r="M36" s="365"/>
    </row>
    <row r="37" spans="2:13" ht="14.25" customHeight="1" x14ac:dyDescent="0.45">
      <c r="B37" s="363"/>
      <c r="C37" s="364"/>
      <c r="D37" s="364"/>
      <c r="E37" s="364"/>
      <c r="F37" s="364"/>
      <c r="G37" s="364"/>
      <c r="H37" s="364"/>
      <c r="I37" s="364"/>
      <c r="J37" s="364"/>
      <c r="K37" s="364"/>
      <c r="L37" s="364"/>
      <c r="M37" s="365"/>
    </row>
    <row r="38" spans="2:13" ht="14.25" customHeight="1" x14ac:dyDescent="0.45">
      <c r="B38" s="363"/>
      <c r="C38" s="364"/>
      <c r="D38" s="364"/>
      <c r="E38" s="364"/>
      <c r="F38" s="364"/>
      <c r="G38" s="364"/>
      <c r="H38" s="364"/>
      <c r="I38" s="364"/>
      <c r="J38" s="364"/>
      <c r="K38" s="364"/>
      <c r="L38" s="364"/>
      <c r="M38" s="365"/>
    </row>
    <row r="39" spans="2:13" ht="14.25" customHeight="1" x14ac:dyDescent="0.45">
      <c r="B39" s="363"/>
      <c r="C39" s="364"/>
      <c r="D39" s="364"/>
      <c r="E39" s="364"/>
      <c r="F39" s="364"/>
      <c r="G39" s="364"/>
      <c r="H39" s="364"/>
      <c r="I39" s="364"/>
      <c r="J39" s="364"/>
      <c r="K39" s="364"/>
      <c r="L39" s="364"/>
      <c r="M39" s="365"/>
    </row>
    <row r="40" spans="2:13" ht="14.25" customHeight="1" x14ac:dyDescent="0.45">
      <c r="B40" s="363"/>
      <c r="C40" s="364"/>
      <c r="D40" s="364"/>
      <c r="E40" s="364"/>
      <c r="F40" s="364"/>
      <c r="G40" s="364"/>
      <c r="H40" s="364"/>
      <c r="I40" s="364"/>
      <c r="J40" s="364"/>
      <c r="K40" s="364"/>
      <c r="L40" s="364"/>
      <c r="M40" s="365"/>
    </row>
    <row r="41" spans="2:13" ht="14.25" customHeight="1" x14ac:dyDescent="0.45">
      <c r="B41" s="363"/>
      <c r="C41" s="364"/>
      <c r="D41" s="364"/>
      <c r="E41" s="364"/>
      <c r="F41" s="364"/>
      <c r="G41" s="364"/>
      <c r="H41" s="364"/>
      <c r="I41" s="364"/>
      <c r="J41" s="364"/>
      <c r="K41" s="364"/>
      <c r="L41" s="364"/>
      <c r="M41" s="365"/>
    </row>
    <row r="42" spans="2:13" ht="14.25" customHeight="1" x14ac:dyDescent="0.45">
      <c r="B42" s="363"/>
      <c r="C42" s="364"/>
      <c r="D42" s="364"/>
      <c r="E42" s="364"/>
      <c r="F42" s="364"/>
      <c r="G42" s="364"/>
      <c r="H42" s="364"/>
      <c r="I42" s="364"/>
      <c r="J42" s="364"/>
      <c r="K42" s="364"/>
      <c r="L42" s="364"/>
      <c r="M42" s="365"/>
    </row>
    <row r="43" spans="2:13" ht="14.25" customHeight="1" x14ac:dyDescent="0.45">
      <c r="B43" s="363"/>
      <c r="C43" s="364"/>
      <c r="D43" s="364"/>
      <c r="E43" s="364"/>
      <c r="F43" s="364"/>
      <c r="G43" s="364"/>
      <c r="H43" s="364"/>
      <c r="I43" s="364"/>
      <c r="J43" s="364"/>
      <c r="K43" s="364"/>
      <c r="L43" s="364"/>
      <c r="M43" s="365"/>
    </row>
    <row r="44" spans="2:13" ht="14.25" customHeight="1" x14ac:dyDescent="0.45">
      <c r="B44" s="363"/>
      <c r="C44" s="364"/>
      <c r="D44" s="364"/>
      <c r="E44" s="364"/>
      <c r="F44" s="364"/>
      <c r="G44" s="364"/>
      <c r="H44" s="364"/>
      <c r="I44" s="364"/>
      <c r="J44" s="364"/>
      <c r="K44" s="364"/>
      <c r="L44" s="364"/>
      <c r="M44" s="365"/>
    </row>
    <row r="45" spans="2:13" ht="14.25" customHeight="1" x14ac:dyDescent="0.45">
      <c r="B45" s="363"/>
      <c r="C45" s="364"/>
      <c r="D45" s="364"/>
      <c r="E45" s="364"/>
      <c r="F45" s="364"/>
      <c r="G45" s="364"/>
      <c r="H45" s="364"/>
      <c r="I45" s="364"/>
      <c r="J45" s="364"/>
      <c r="K45" s="364"/>
      <c r="L45" s="364"/>
      <c r="M45" s="365"/>
    </row>
    <row r="46" spans="2:13" ht="14.25" customHeight="1" x14ac:dyDescent="0.45">
      <c r="B46" s="363"/>
      <c r="C46" s="364"/>
      <c r="D46" s="364"/>
      <c r="E46" s="364"/>
      <c r="F46" s="364"/>
      <c r="G46" s="364"/>
      <c r="H46" s="364"/>
      <c r="I46" s="364"/>
      <c r="J46" s="364"/>
      <c r="K46" s="364"/>
      <c r="L46" s="364"/>
      <c r="M46" s="365"/>
    </row>
    <row r="47" spans="2:13" ht="14.25" customHeight="1" x14ac:dyDescent="0.45">
      <c r="B47" s="363"/>
      <c r="C47" s="364"/>
      <c r="D47" s="364"/>
      <c r="E47" s="364"/>
      <c r="F47" s="364"/>
      <c r="G47" s="364"/>
      <c r="H47" s="364"/>
      <c r="I47" s="364"/>
      <c r="J47" s="364"/>
      <c r="K47" s="364"/>
      <c r="L47" s="364"/>
      <c r="M47" s="365"/>
    </row>
    <row r="48" spans="2:13" ht="14.25" customHeight="1" x14ac:dyDescent="0.45">
      <c r="B48" s="363"/>
      <c r="C48" s="364"/>
      <c r="D48" s="364"/>
      <c r="E48" s="364"/>
      <c r="F48" s="364"/>
      <c r="G48" s="364"/>
      <c r="H48" s="364"/>
      <c r="I48" s="364"/>
      <c r="J48" s="364"/>
      <c r="K48" s="364"/>
      <c r="L48" s="364"/>
      <c r="M48" s="365"/>
    </row>
    <row r="49" spans="2:13" ht="14.65" customHeight="1" thickBot="1" x14ac:dyDescent="0.5">
      <c r="B49" s="366"/>
      <c r="C49" s="367"/>
      <c r="D49" s="367"/>
      <c r="E49" s="367"/>
      <c r="F49" s="367"/>
      <c r="G49" s="367"/>
      <c r="H49" s="367"/>
      <c r="I49" s="367"/>
      <c r="J49" s="367"/>
      <c r="K49" s="367"/>
      <c r="L49" s="367"/>
      <c r="M49" s="368"/>
    </row>
    <row r="50" spans="2:13" ht="14.65" thickBot="1" x14ac:dyDescent="0.5"/>
    <row r="51" spans="2:13" ht="20.25" thickBot="1" x14ac:dyDescent="0.55000000000000004">
      <c r="B51" s="357" t="s">
        <v>150</v>
      </c>
      <c r="C51" s="358"/>
      <c r="D51" s="358"/>
      <c r="E51" s="358"/>
      <c r="F51" s="358"/>
      <c r="G51" s="358"/>
      <c r="H51" s="358"/>
      <c r="I51" s="358"/>
      <c r="J51" s="358"/>
      <c r="K51" s="358"/>
      <c r="L51" s="358"/>
      <c r="M51" s="359"/>
    </row>
    <row r="52" spans="2:13" ht="14.65" thickBot="1" x14ac:dyDescent="0.5"/>
    <row r="53" spans="2:13" x14ac:dyDescent="0.45">
      <c r="B53" s="369"/>
      <c r="C53" s="370"/>
      <c r="D53" s="370"/>
      <c r="E53" s="370"/>
      <c r="F53" s="370"/>
      <c r="G53" s="370"/>
      <c r="H53" s="370"/>
      <c r="I53" s="370"/>
      <c r="J53" s="370"/>
      <c r="K53" s="370"/>
      <c r="L53" s="370"/>
      <c r="M53" s="371"/>
    </row>
    <row r="54" spans="2:13" x14ac:dyDescent="0.45">
      <c r="B54" s="372"/>
      <c r="C54" s="373"/>
      <c r="D54" s="373"/>
      <c r="E54" s="373"/>
      <c r="F54" s="373"/>
      <c r="G54" s="373"/>
      <c r="H54" s="373"/>
      <c r="I54" s="373"/>
      <c r="J54" s="373"/>
      <c r="K54" s="373"/>
      <c r="L54" s="373"/>
      <c r="M54" s="374"/>
    </row>
    <row r="55" spans="2:13" x14ac:dyDescent="0.45">
      <c r="B55" s="372"/>
      <c r="C55" s="373"/>
      <c r="D55" s="373"/>
      <c r="E55" s="373"/>
      <c r="F55" s="373"/>
      <c r="G55" s="373"/>
      <c r="H55" s="373"/>
      <c r="I55" s="373"/>
      <c r="J55" s="373"/>
      <c r="K55" s="373"/>
      <c r="L55" s="373"/>
      <c r="M55" s="374"/>
    </row>
    <row r="56" spans="2:13" x14ac:dyDescent="0.45">
      <c r="B56" s="372"/>
      <c r="C56" s="373"/>
      <c r="D56" s="373"/>
      <c r="E56" s="373"/>
      <c r="F56" s="373"/>
      <c r="G56" s="373"/>
      <c r="H56" s="373"/>
      <c r="I56" s="373"/>
      <c r="J56" s="373"/>
      <c r="K56" s="373"/>
      <c r="L56" s="373"/>
      <c r="M56" s="374"/>
    </row>
    <row r="57" spans="2:13" x14ac:dyDescent="0.45">
      <c r="B57" s="372"/>
      <c r="C57" s="373"/>
      <c r="D57" s="373"/>
      <c r="E57" s="373"/>
      <c r="F57" s="373"/>
      <c r="G57" s="373"/>
      <c r="H57" s="373"/>
      <c r="I57" s="373"/>
      <c r="J57" s="373"/>
      <c r="K57" s="373"/>
      <c r="L57" s="373"/>
      <c r="M57" s="374"/>
    </row>
    <row r="58" spans="2:13" x14ac:dyDescent="0.45">
      <c r="B58" s="372"/>
      <c r="C58" s="373"/>
      <c r="D58" s="373"/>
      <c r="E58" s="373"/>
      <c r="F58" s="373"/>
      <c r="G58" s="373"/>
      <c r="H58" s="373"/>
      <c r="I58" s="373"/>
      <c r="J58" s="373"/>
      <c r="K58" s="373"/>
      <c r="L58" s="373"/>
      <c r="M58" s="374"/>
    </row>
    <row r="59" spans="2:13" x14ac:dyDescent="0.45">
      <c r="B59" s="372"/>
      <c r="C59" s="373"/>
      <c r="D59" s="373"/>
      <c r="E59" s="373"/>
      <c r="F59" s="373"/>
      <c r="G59" s="373"/>
      <c r="H59" s="373"/>
      <c r="I59" s="373"/>
      <c r="J59" s="373"/>
      <c r="K59" s="373"/>
      <c r="L59" s="373"/>
      <c r="M59" s="374"/>
    </row>
    <row r="60" spans="2:13" x14ac:dyDescent="0.45">
      <c r="B60" s="372"/>
      <c r="C60" s="373"/>
      <c r="D60" s="373"/>
      <c r="E60" s="373"/>
      <c r="F60" s="373"/>
      <c r="G60" s="373"/>
      <c r="H60" s="373"/>
      <c r="I60" s="373"/>
      <c r="J60" s="373"/>
      <c r="K60" s="373"/>
      <c r="L60" s="373"/>
      <c r="M60" s="374"/>
    </row>
    <row r="61" spans="2:13" x14ac:dyDescent="0.45">
      <c r="B61" s="372"/>
      <c r="C61" s="373"/>
      <c r="D61" s="373"/>
      <c r="E61" s="373"/>
      <c r="F61" s="373"/>
      <c r="G61" s="373"/>
      <c r="H61" s="373"/>
      <c r="I61" s="373"/>
      <c r="J61" s="373"/>
      <c r="K61" s="373"/>
      <c r="L61" s="373"/>
      <c r="M61" s="374"/>
    </row>
    <row r="62" spans="2:13" x14ac:dyDescent="0.45">
      <c r="B62" s="372"/>
      <c r="C62" s="373"/>
      <c r="D62" s="373"/>
      <c r="E62" s="373"/>
      <c r="F62" s="373"/>
      <c r="G62" s="373"/>
      <c r="H62" s="373"/>
      <c r="I62" s="373"/>
      <c r="J62" s="373"/>
      <c r="K62" s="373"/>
      <c r="L62" s="373"/>
      <c r="M62" s="374"/>
    </row>
    <row r="63" spans="2:13" x14ac:dyDescent="0.45">
      <c r="B63" s="372"/>
      <c r="C63" s="373"/>
      <c r="D63" s="373"/>
      <c r="E63" s="373"/>
      <c r="F63" s="373"/>
      <c r="G63" s="373"/>
      <c r="H63" s="373"/>
      <c r="I63" s="373"/>
      <c r="J63" s="373"/>
      <c r="K63" s="373"/>
      <c r="L63" s="373"/>
      <c r="M63" s="374"/>
    </row>
    <row r="64" spans="2:13" x14ac:dyDescent="0.45">
      <c r="B64" s="372"/>
      <c r="C64" s="373"/>
      <c r="D64" s="373"/>
      <c r="E64" s="373"/>
      <c r="F64" s="373"/>
      <c r="G64" s="373"/>
      <c r="H64" s="373"/>
      <c r="I64" s="373"/>
      <c r="J64" s="373"/>
      <c r="K64" s="373"/>
      <c r="L64" s="373"/>
      <c r="M64" s="374"/>
    </row>
    <row r="65" spans="2:13" x14ac:dyDescent="0.45">
      <c r="B65" s="372"/>
      <c r="C65" s="373"/>
      <c r="D65" s="373"/>
      <c r="E65" s="373"/>
      <c r="F65" s="373"/>
      <c r="G65" s="373"/>
      <c r="H65" s="373"/>
      <c r="I65" s="373"/>
      <c r="J65" s="373"/>
      <c r="K65" s="373"/>
      <c r="L65" s="373"/>
      <c r="M65" s="374"/>
    </row>
    <row r="66" spans="2:13" x14ac:dyDescent="0.45">
      <c r="B66" s="372"/>
      <c r="C66" s="373"/>
      <c r="D66" s="373"/>
      <c r="E66" s="373"/>
      <c r="F66" s="373"/>
      <c r="G66" s="373"/>
      <c r="H66" s="373"/>
      <c r="I66" s="373"/>
      <c r="J66" s="373"/>
      <c r="K66" s="373"/>
      <c r="L66" s="373"/>
      <c r="M66" s="374"/>
    </row>
    <row r="67" spans="2:13" x14ac:dyDescent="0.45">
      <c r="B67" s="372"/>
      <c r="C67" s="373"/>
      <c r="D67" s="373"/>
      <c r="E67" s="373"/>
      <c r="F67" s="373"/>
      <c r="G67" s="373"/>
      <c r="H67" s="373"/>
      <c r="I67" s="373"/>
      <c r="J67" s="373"/>
      <c r="K67" s="373"/>
      <c r="L67" s="373"/>
      <c r="M67" s="374"/>
    </row>
    <row r="68" spans="2:13" x14ac:dyDescent="0.45">
      <c r="B68" s="372"/>
      <c r="C68" s="373"/>
      <c r="D68" s="373"/>
      <c r="E68" s="373"/>
      <c r="F68" s="373"/>
      <c r="G68" s="373"/>
      <c r="H68" s="373"/>
      <c r="I68" s="373"/>
      <c r="J68" s="373"/>
      <c r="K68" s="373"/>
      <c r="L68" s="373"/>
      <c r="M68" s="374"/>
    </row>
    <row r="69" spans="2:13" x14ac:dyDescent="0.45">
      <c r="B69" s="372"/>
      <c r="C69" s="373"/>
      <c r="D69" s="373"/>
      <c r="E69" s="373"/>
      <c r="F69" s="373"/>
      <c r="G69" s="373"/>
      <c r="H69" s="373"/>
      <c r="I69" s="373"/>
      <c r="J69" s="373"/>
      <c r="K69" s="373"/>
      <c r="L69" s="373"/>
      <c r="M69" s="374"/>
    </row>
    <row r="70" spans="2:13" x14ac:dyDescent="0.45">
      <c r="B70" s="372"/>
      <c r="C70" s="373"/>
      <c r="D70" s="373"/>
      <c r="E70" s="373"/>
      <c r="F70" s="373"/>
      <c r="G70" s="373"/>
      <c r="H70" s="373"/>
      <c r="I70" s="373"/>
      <c r="J70" s="373"/>
      <c r="K70" s="373"/>
      <c r="L70" s="373"/>
      <c r="M70" s="374"/>
    </row>
    <row r="71" spans="2:13" x14ac:dyDescent="0.45">
      <c r="B71" s="372"/>
      <c r="C71" s="373"/>
      <c r="D71" s="373"/>
      <c r="E71" s="373"/>
      <c r="F71" s="373"/>
      <c r="G71" s="373"/>
      <c r="H71" s="373"/>
      <c r="I71" s="373"/>
      <c r="J71" s="373"/>
      <c r="K71" s="373"/>
      <c r="L71" s="373"/>
      <c r="M71" s="374"/>
    </row>
    <row r="72" spans="2:13" ht="14.65" thickBot="1" x14ac:dyDescent="0.5">
      <c r="B72" s="375"/>
      <c r="C72" s="376"/>
      <c r="D72" s="376"/>
      <c r="E72" s="376"/>
      <c r="F72" s="376"/>
      <c r="G72" s="376"/>
      <c r="H72" s="376"/>
      <c r="I72" s="376"/>
      <c r="J72" s="376"/>
      <c r="K72" s="376"/>
      <c r="L72" s="376"/>
      <c r="M72" s="377"/>
    </row>
  </sheetData>
  <mergeCells count="4">
    <mergeCell ref="B3:M3"/>
    <mergeCell ref="B5:M49"/>
    <mergeCell ref="B51:M51"/>
    <mergeCell ref="B53:M72"/>
  </mergeCells>
  <dataValidations count="1">
    <dataValidation allowBlank="1" showInputMessage="1" showErrorMessage="1" promptTitle="Bibliografía" prompt="Incluya las referencias utilizadas bajo normas APA." sqref="B53:M72 IX53:JI72 ST53:TE72 ACP53:ADA72 AML53:AMW72 AWH53:AWS72 BGD53:BGO72 BPZ53:BQK72 BZV53:CAG72 CJR53:CKC72 CTN53:CTY72 DDJ53:DDU72 DNF53:DNQ72 DXB53:DXM72 EGX53:EHI72 EQT53:ERE72 FAP53:FBA72 FKL53:FKW72 FUH53:FUS72 GED53:GEO72 GNZ53:GOK72 GXV53:GYG72 HHR53:HIC72 HRN53:HRY72 IBJ53:IBU72 ILF53:ILQ72 IVB53:IVM72 JEX53:JFI72 JOT53:JPE72 JYP53:JZA72 KIL53:KIW72 KSH53:KSS72 LCD53:LCO72 LLZ53:LMK72 LVV53:LWG72 MFR53:MGC72 MPN53:MPY72 MZJ53:MZU72 NJF53:NJQ72 NTB53:NTM72 OCX53:ODI72 OMT53:ONE72 OWP53:OXA72 PGL53:PGW72 PQH53:PQS72 QAD53:QAO72 QJZ53:QKK72 QTV53:QUG72 RDR53:REC72 RNN53:RNY72 RXJ53:RXU72 SHF53:SHQ72 SRB53:SRM72 TAX53:TBI72 TKT53:TLE72 TUP53:TVA72 UEL53:UEW72 UOH53:UOS72 UYD53:UYO72 VHZ53:VIK72 VRV53:VSG72 WBR53:WCC72 WLN53:WLY72 WVJ53:WVU72 B65589:M65608 IX65589:JI65608 ST65589:TE65608 ACP65589:ADA65608 AML65589:AMW65608 AWH65589:AWS65608 BGD65589:BGO65608 BPZ65589:BQK65608 BZV65589:CAG65608 CJR65589:CKC65608 CTN65589:CTY65608 DDJ65589:DDU65608 DNF65589:DNQ65608 DXB65589:DXM65608 EGX65589:EHI65608 EQT65589:ERE65608 FAP65589:FBA65608 FKL65589:FKW65608 FUH65589:FUS65608 GED65589:GEO65608 GNZ65589:GOK65608 GXV65589:GYG65608 HHR65589:HIC65608 HRN65589:HRY65608 IBJ65589:IBU65608 ILF65589:ILQ65608 IVB65589:IVM65608 JEX65589:JFI65608 JOT65589:JPE65608 JYP65589:JZA65608 KIL65589:KIW65608 KSH65589:KSS65608 LCD65589:LCO65608 LLZ65589:LMK65608 LVV65589:LWG65608 MFR65589:MGC65608 MPN65589:MPY65608 MZJ65589:MZU65608 NJF65589:NJQ65608 NTB65589:NTM65608 OCX65589:ODI65608 OMT65589:ONE65608 OWP65589:OXA65608 PGL65589:PGW65608 PQH65589:PQS65608 QAD65589:QAO65608 QJZ65589:QKK65608 QTV65589:QUG65608 RDR65589:REC65608 RNN65589:RNY65608 RXJ65589:RXU65608 SHF65589:SHQ65608 SRB65589:SRM65608 TAX65589:TBI65608 TKT65589:TLE65608 TUP65589:TVA65608 UEL65589:UEW65608 UOH65589:UOS65608 UYD65589:UYO65608 VHZ65589:VIK65608 VRV65589:VSG65608 WBR65589:WCC65608 WLN65589:WLY65608 WVJ65589:WVU65608 B131125:M131144 IX131125:JI131144 ST131125:TE131144 ACP131125:ADA131144 AML131125:AMW131144 AWH131125:AWS131144 BGD131125:BGO131144 BPZ131125:BQK131144 BZV131125:CAG131144 CJR131125:CKC131144 CTN131125:CTY131144 DDJ131125:DDU131144 DNF131125:DNQ131144 DXB131125:DXM131144 EGX131125:EHI131144 EQT131125:ERE131144 FAP131125:FBA131144 FKL131125:FKW131144 FUH131125:FUS131144 GED131125:GEO131144 GNZ131125:GOK131144 GXV131125:GYG131144 HHR131125:HIC131144 HRN131125:HRY131144 IBJ131125:IBU131144 ILF131125:ILQ131144 IVB131125:IVM131144 JEX131125:JFI131144 JOT131125:JPE131144 JYP131125:JZA131144 KIL131125:KIW131144 KSH131125:KSS131144 LCD131125:LCO131144 LLZ131125:LMK131144 LVV131125:LWG131144 MFR131125:MGC131144 MPN131125:MPY131144 MZJ131125:MZU131144 NJF131125:NJQ131144 NTB131125:NTM131144 OCX131125:ODI131144 OMT131125:ONE131144 OWP131125:OXA131144 PGL131125:PGW131144 PQH131125:PQS131144 QAD131125:QAO131144 QJZ131125:QKK131144 QTV131125:QUG131144 RDR131125:REC131144 RNN131125:RNY131144 RXJ131125:RXU131144 SHF131125:SHQ131144 SRB131125:SRM131144 TAX131125:TBI131144 TKT131125:TLE131144 TUP131125:TVA131144 UEL131125:UEW131144 UOH131125:UOS131144 UYD131125:UYO131144 VHZ131125:VIK131144 VRV131125:VSG131144 WBR131125:WCC131144 WLN131125:WLY131144 WVJ131125:WVU131144 B196661:M196680 IX196661:JI196680 ST196661:TE196680 ACP196661:ADA196680 AML196661:AMW196680 AWH196661:AWS196680 BGD196661:BGO196680 BPZ196661:BQK196680 BZV196661:CAG196680 CJR196661:CKC196680 CTN196661:CTY196680 DDJ196661:DDU196680 DNF196661:DNQ196680 DXB196661:DXM196680 EGX196661:EHI196680 EQT196661:ERE196680 FAP196661:FBA196680 FKL196661:FKW196680 FUH196661:FUS196680 GED196661:GEO196680 GNZ196661:GOK196680 GXV196661:GYG196680 HHR196661:HIC196680 HRN196661:HRY196680 IBJ196661:IBU196680 ILF196661:ILQ196680 IVB196661:IVM196680 JEX196661:JFI196680 JOT196661:JPE196680 JYP196661:JZA196680 KIL196661:KIW196680 KSH196661:KSS196680 LCD196661:LCO196680 LLZ196661:LMK196680 LVV196661:LWG196680 MFR196661:MGC196680 MPN196661:MPY196680 MZJ196661:MZU196680 NJF196661:NJQ196680 NTB196661:NTM196680 OCX196661:ODI196680 OMT196661:ONE196680 OWP196661:OXA196680 PGL196661:PGW196680 PQH196661:PQS196680 QAD196661:QAO196680 QJZ196661:QKK196680 QTV196661:QUG196680 RDR196661:REC196680 RNN196661:RNY196680 RXJ196661:RXU196680 SHF196661:SHQ196680 SRB196661:SRM196680 TAX196661:TBI196680 TKT196661:TLE196680 TUP196661:TVA196680 UEL196661:UEW196680 UOH196661:UOS196680 UYD196661:UYO196680 VHZ196661:VIK196680 VRV196661:VSG196680 WBR196661:WCC196680 WLN196661:WLY196680 WVJ196661:WVU196680 B262197:M262216 IX262197:JI262216 ST262197:TE262216 ACP262197:ADA262216 AML262197:AMW262216 AWH262197:AWS262216 BGD262197:BGO262216 BPZ262197:BQK262216 BZV262197:CAG262216 CJR262197:CKC262216 CTN262197:CTY262216 DDJ262197:DDU262216 DNF262197:DNQ262216 DXB262197:DXM262216 EGX262197:EHI262216 EQT262197:ERE262216 FAP262197:FBA262216 FKL262197:FKW262216 FUH262197:FUS262216 GED262197:GEO262216 GNZ262197:GOK262216 GXV262197:GYG262216 HHR262197:HIC262216 HRN262197:HRY262216 IBJ262197:IBU262216 ILF262197:ILQ262216 IVB262197:IVM262216 JEX262197:JFI262216 JOT262197:JPE262216 JYP262197:JZA262216 KIL262197:KIW262216 KSH262197:KSS262216 LCD262197:LCO262216 LLZ262197:LMK262216 LVV262197:LWG262216 MFR262197:MGC262216 MPN262197:MPY262216 MZJ262197:MZU262216 NJF262197:NJQ262216 NTB262197:NTM262216 OCX262197:ODI262216 OMT262197:ONE262216 OWP262197:OXA262216 PGL262197:PGW262216 PQH262197:PQS262216 QAD262197:QAO262216 QJZ262197:QKK262216 QTV262197:QUG262216 RDR262197:REC262216 RNN262197:RNY262216 RXJ262197:RXU262216 SHF262197:SHQ262216 SRB262197:SRM262216 TAX262197:TBI262216 TKT262197:TLE262216 TUP262197:TVA262216 UEL262197:UEW262216 UOH262197:UOS262216 UYD262197:UYO262216 VHZ262197:VIK262216 VRV262197:VSG262216 WBR262197:WCC262216 WLN262197:WLY262216 WVJ262197:WVU262216 B327733:M327752 IX327733:JI327752 ST327733:TE327752 ACP327733:ADA327752 AML327733:AMW327752 AWH327733:AWS327752 BGD327733:BGO327752 BPZ327733:BQK327752 BZV327733:CAG327752 CJR327733:CKC327752 CTN327733:CTY327752 DDJ327733:DDU327752 DNF327733:DNQ327752 DXB327733:DXM327752 EGX327733:EHI327752 EQT327733:ERE327752 FAP327733:FBA327752 FKL327733:FKW327752 FUH327733:FUS327752 GED327733:GEO327752 GNZ327733:GOK327752 GXV327733:GYG327752 HHR327733:HIC327752 HRN327733:HRY327752 IBJ327733:IBU327752 ILF327733:ILQ327752 IVB327733:IVM327752 JEX327733:JFI327752 JOT327733:JPE327752 JYP327733:JZA327752 KIL327733:KIW327752 KSH327733:KSS327752 LCD327733:LCO327752 LLZ327733:LMK327752 LVV327733:LWG327752 MFR327733:MGC327752 MPN327733:MPY327752 MZJ327733:MZU327752 NJF327733:NJQ327752 NTB327733:NTM327752 OCX327733:ODI327752 OMT327733:ONE327752 OWP327733:OXA327752 PGL327733:PGW327752 PQH327733:PQS327752 QAD327733:QAO327752 QJZ327733:QKK327752 QTV327733:QUG327752 RDR327733:REC327752 RNN327733:RNY327752 RXJ327733:RXU327752 SHF327733:SHQ327752 SRB327733:SRM327752 TAX327733:TBI327752 TKT327733:TLE327752 TUP327733:TVA327752 UEL327733:UEW327752 UOH327733:UOS327752 UYD327733:UYO327752 VHZ327733:VIK327752 VRV327733:VSG327752 WBR327733:WCC327752 WLN327733:WLY327752 WVJ327733:WVU327752 B393269:M393288 IX393269:JI393288 ST393269:TE393288 ACP393269:ADA393288 AML393269:AMW393288 AWH393269:AWS393288 BGD393269:BGO393288 BPZ393269:BQK393288 BZV393269:CAG393288 CJR393269:CKC393288 CTN393269:CTY393288 DDJ393269:DDU393288 DNF393269:DNQ393288 DXB393269:DXM393288 EGX393269:EHI393288 EQT393269:ERE393288 FAP393269:FBA393288 FKL393269:FKW393288 FUH393269:FUS393288 GED393269:GEO393288 GNZ393269:GOK393288 GXV393269:GYG393288 HHR393269:HIC393288 HRN393269:HRY393288 IBJ393269:IBU393288 ILF393269:ILQ393288 IVB393269:IVM393288 JEX393269:JFI393288 JOT393269:JPE393288 JYP393269:JZA393288 KIL393269:KIW393288 KSH393269:KSS393288 LCD393269:LCO393288 LLZ393269:LMK393288 LVV393269:LWG393288 MFR393269:MGC393288 MPN393269:MPY393288 MZJ393269:MZU393288 NJF393269:NJQ393288 NTB393269:NTM393288 OCX393269:ODI393288 OMT393269:ONE393288 OWP393269:OXA393288 PGL393269:PGW393288 PQH393269:PQS393288 QAD393269:QAO393288 QJZ393269:QKK393288 QTV393269:QUG393288 RDR393269:REC393288 RNN393269:RNY393288 RXJ393269:RXU393288 SHF393269:SHQ393288 SRB393269:SRM393288 TAX393269:TBI393288 TKT393269:TLE393288 TUP393269:TVA393288 UEL393269:UEW393288 UOH393269:UOS393288 UYD393269:UYO393288 VHZ393269:VIK393288 VRV393269:VSG393288 WBR393269:WCC393288 WLN393269:WLY393288 WVJ393269:WVU393288 B458805:M458824 IX458805:JI458824 ST458805:TE458824 ACP458805:ADA458824 AML458805:AMW458824 AWH458805:AWS458824 BGD458805:BGO458824 BPZ458805:BQK458824 BZV458805:CAG458824 CJR458805:CKC458824 CTN458805:CTY458824 DDJ458805:DDU458824 DNF458805:DNQ458824 DXB458805:DXM458824 EGX458805:EHI458824 EQT458805:ERE458824 FAP458805:FBA458824 FKL458805:FKW458824 FUH458805:FUS458824 GED458805:GEO458824 GNZ458805:GOK458824 GXV458805:GYG458824 HHR458805:HIC458824 HRN458805:HRY458824 IBJ458805:IBU458824 ILF458805:ILQ458824 IVB458805:IVM458824 JEX458805:JFI458824 JOT458805:JPE458824 JYP458805:JZA458824 KIL458805:KIW458824 KSH458805:KSS458824 LCD458805:LCO458824 LLZ458805:LMK458824 LVV458805:LWG458824 MFR458805:MGC458824 MPN458805:MPY458824 MZJ458805:MZU458824 NJF458805:NJQ458824 NTB458805:NTM458824 OCX458805:ODI458824 OMT458805:ONE458824 OWP458805:OXA458824 PGL458805:PGW458824 PQH458805:PQS458824 QAD458805:QAO458824 QJZ458805:QKK458824 QTV458805:QUG458824 RDR458805:REC458824 RNN458805:RNY458824 RXJ458805:RXU458824 SHF458805:SHQ458824 SRB458805:SRM458824 TAX458805:TBI458824 TKT458805:TLE458824 TUP458805:TVA458824 UEL458805:UEW458824 UOH458805:UOS458824 UYD458805:UYO458824 VHZ458805:VIK458824 VRV458805:VSG458824 WBR458805:WCC458824 WLN458805:WLY458824 WVJ458805:WVU458824 B524341:M524360 IX524341:JI524360 ST524341:TE524360 ACP524341:ADA524360 AML524341:AMW524360 AWH524341:AWS524360 BGD524341:BGO524360 BPZ524341:BQK524360 BZV524341:CAG524360 CJR524341:CKC524360 CTN524341:CTY524360 DDJ524341:DDU524360 DNF524341:DNQ524360 DXB524341:DXM524360 EGX524341:EHI524360 EQT524341:ERE524360 FAP524341:FBA524360 FKL524341:FKW524360 FUH524341:FUS524360 GED524341:GEO524360 GNZ524341:GOK524360 GXV524341:GYG524360 HHR524341:HIC524360 HRN524341:HRY524360 IBJ524341:IBU524360 ILF524341:ILQ524360 IVB524341:IVM524360 JEX524341:JFI524360 JOT524341:JPE524360 JYP524341:JZA524360 KIL524341:KIW524360 KSH524341:KSS524360 LCD524341:LCO524360 LLZ524341:LMK524360 LVV524341:LWG524360 MFR524341:MGC524360 MPN524341:MPY524360 MZJ524341:MZU524360 NJF524341:NJQ524360 NTB524341:NTM524360 OCX524341:ODI524360 OMT524341:ONE524360 OWP524341:OXA524360 PGL524341:PGW524360 PQH524341:PQS524360 QAD524341:QAO524360 QJZ524341:QKK524360 QTV524341:QUG524360 RDR524341:REC524360 RNN524341:RNY524360 RXJ524341:RXU524360 SHF524341:SHQ524360 SRB524341:SRM524360 TAX524341:TBI524360 TKT524341:TLE524360 TUP524341:TVA524360 UEL524341:UEW524360 UOH524341:UOS524360 UYD524341:UYO524360 VHZ524341:VIK524360 VRV524341:VSG524360 WBR524341:WCC524360 WLN524341:WLY524360 WVJ524341:WVU524360 B589877:M589896 IX589877:JI589896 ST589877:TE589896 ACP589877:ADA589896 AML589877:AMW589896 AWH589877:AWS589896 BGD589877:BGO589896 BPZ589877:BQK589896 BZV589877:CAG589896 CJR589877:CKC589896 CTN589877:CTY589896 DDJ589877:DDU589896 DNF589877:DNQ589896 DXB589877:DXM589896 EGX589877:EHI589896 EQT589877:ERE589896 FAP589877:FBA589896 FKL589877:FKW589896 FUH589877:FUS589896 GED589877:GEO589896 GNZ589877:GOK589896 GXV589877:GYG589896 HHR589877:HIC589896 HRN589877:HRY589896 IBJ589877:IBU589896 ILF589877:ILQ589896 IVB589877:IVM589896 JEX589877:JFI589896 JOT589877:JPE589896 JYP589877:JZA589896 KIL589877:KIW589896 KSH589877:KSS589896 LCD589877:LCO589896 LLZ589877:LMK589896 LVV589877:LWG589896 MFR589877:MGC589896 MPN589877:MPY589896 MZJ589877:MZU589896 NJF589877:NJQ589896 NTB589877:NTM589896 OCX589877:ODI589896 OMT589877:ONE589896 OWP589877:OXA589896 PGL589877:PGW589896 PQH589877:PQS589896 QAD589877:QAO589896 QJZ589877:QKK589896 QTV589877:QUG589896 RDR589877:REC589896 RNN589877:RNY589896 RXJ589877:RXU589896 SHF589877:SHQ589896 SRB589877:SRM589896 TAX589877:TBI589896 TKT589877:TLE589896 TUP589877:TVA589896 UEL589877:UEW589896 UOH589877:UOS589896 UYD589877:UYO589896 VHZ589877:VIK589896 VRV589877:VSG589896 WBR589877:WCC589896 WLN589877:WLY589896 WVJ589877:WVU589896 B655413:M655432 IX655413:JI655432 ST655413:TE655432 ACP655413:ADA655432 AML655413:AMW655432 AWH655413:AWS655432 BGD655413:BGO655432 BPZ655413:BQK655432 BZV655413:CAG655432 CJR655413:CKC655432 CTN655413:CTY655432 DDJ655413:DDU655432 DNF655413:DNQ655432 DXB655413:DXM655432 EGX655413:EHI655432 EQT655413:ERE655432 FAP655413:FBA655432 FKL655413:FKW655432 FUH655413:FUS655432 GED655413:GEO655432 GNZ655413:GOK655432 GXV655413:GYG655432 HHR655413:HIC655432 HRN655413:HRY655432 IBJ655413:IBU655432 ILF655413:ILQ655432 IVB655413:IVM655432 JEX655413:JFI655432 JOT655413:JPE655432 JYP655413:JZA655432 KIL655413:KIW655432 KSH655413:KSS655432 LCD655413:LCO655432 LLZ655413:LMK655432 LVV655413:LWG655432 MFR655413:MGC655432 MPN655413:MPY655432 MZJ655413:MZU655432 NJF655413:NJQ655432 NTB655413:NTM655432 OCX655413:ODI655432 OMT655413:ONE655432 OWP655413:OXA655432 PGL655413:PGW655432 PQH655413:PQS655432 QAD655413:QAO655432 QJZ655413:QKK655432 QTV655413:QUG655432 RDR655413:REC655432 RNN655413:RNY655432 RXJ655413:RXU655432 SHF655413:SHQ655432 SRB655413:SRM655432 TAX655413:TBI655432 TKT655413:TLE655432 TUP655413:TVA655432 UEL655413:UEW655432 UOH655413:UOS655432 UYD655413:UYO655432 VHZ655413:VIK655432 VRV655413:VSG655432 WBR655413:WCC655432 WLN655413:WLY655432 WVJ655413:WVU655432 B720949:M720968 IX720949:JI720968 ST720949:TE720968 ACP720949:ADA720968 AML720949:AMW720968 AWH720949:AWS720968 BGD720949:BGO720968 BPZ720949:BQK720968 BZV720949:CAG720968 CJR720949:CKC720968 CTN720949:CTY720968 DDJ720949:DDU720968 DNF720949:DNQ720968 DXB720949:DXM720968 EGX720949:EHI720968 EQT720949:ERE720968 FAP720949:FBA720968 FKL720949:FKW720968 FUH720949:FUS720968 GED720949:GEO720968 GNZ720949:GOK720968 GXV720949:GYG720968 HHR720949:HIC720968 HRN720949:HRY720968 IBJ720949:IBU720968 ILF720949:ILQ720968 IVB720949:IVM720968 JEX720949:JFI720968 JOT720949:JPE720968 JYP720949:JZA720968 KIL720949:KIW720968 KSH720949:KSS720968 LCD720949:LCO720968 LLZ720949:LMK720968 LVV720949:LWG720968 MFR720949:MGC720968 MPN720949:MPY720968 MZJ720949:MZU720968 NJF720949:NJQ720968 NTB720949:NTM720968 OCX720949:ODI720968 OMT720949:ONE720968 OWP720949:OXA720968 PGL720949:PGW720968 PQH720949:PQS720968 QAD720949:QAO720968 QJZ720949:QKK720968 QTV720949:QUG720968 RDR720949:REC720968 RNN720949:RNY720968 RXJ720949:RXU720968 SHF720949:SHQ720968 SRB720949:SRM720968 TAX720949:TBI720968 TKT720949:TLE720968 TUP720949:TVA720968 UEL720949:UEW720968 UOH720949:UOS720968 UYD720949:UYO720968 VHZ720949:VIK720968 VRV720949:VSG720968 WBR720949:WCC720968 WLN720949:WLY720968 WVJ720949:WVU720968 B786485:M786504 IX786485:JI786504 ST786485:TE786504 ACP786485:ADA786504 AML786485:AMW786504 AWH786485:AWS786504 BGD786485:BGO786504 BPZ786485:BQK786504 BZV786485:CAG786504 CJR786485:CKC786504 CTN786485:CTY786504 DDJ786485:DDU786504 DNF786485:DNQ786504 DXB786485:DXM786504 EGX786485:EHI786504 EQT786485:ERE786504 FAP786485:FBA786504 FKL786485:FKW786504 FUH786485:FUS786504 GED786485:GEO786504 GNZ786485:GOK786504 GXV786485:GYG786504 HHR786485:HIC786504 HRN786485:HRY786504 IBJ786485:IBU786504 ILF786485:ILQ786504 IVB786485:IVM786504 JEX786485:JFI786504 JOT786485:JPE786504 JYP786485:JZA786504 KIL786485:KIW786504 KSH786485:KSS786504 LCD786485:LCO786504 LLZ786485:LMK786504 LVV786485:LWG786504 MFR786485:MGC786504 MPN786485:MPY786504 MZJ786485:MZU786504 NJF786485:NJQ786504 NTB786485:NTM786504 OCX786485:ODI786504 OMT786485:ONE786504 OWP786485:OXA786504 PGL786485:PGW786504 PQH786485:PQS786504 QAD786485:QAO786504 QJZ786485:QKK786504 QTV786485:QUG786504 RDR786485:REC786504 RNN786485:RNY786504 RXJ786485:RXU786504 SHF786485:SHQ786504 SRB786485:SRM786504 TAX786485:TBI786504 TKT786485:TLE786504 TUP786485:TVA786504 UEL786485:UEW786504 UOH786485:UOS786504 UYD786485:UYO786504 VHZ786485:VIK786504 VRV786485:VSG786504 WBR786485:WCC786504 WLN786485:WLY786504 WVJ786485:WVU786504 B852021:M852040 IX852021:JI852040 ST852021:TE852040 ACP852021:ADA852040 AML852021:AMW852040 AWH852021:AWS852040 BGD852021:BGO852040 BPZ852021:BQK852040 BZV852021:CAG852040 CJR852021:CKC852040 CTN852021:CTY852040 DDJ852021:DDU852040 DNF852021:DNQ852040 DXB852021:DXM852040 EGX852021:EHI852040 EQT852021:ERE852040 FAP852021:FBA852040 FKL852021:FKW852040 FUH852021:FUS852040 GED852021:GEO852040 GNZ852021:GOK852040 GXV852021:GYG852040 HHR852021:HIC852040 HRN852021:HRY852040 IBJ852021:IBU852040 ILF852021:ILQ852040 IVB852021:IVM852040 JEX852021:JFI852040 JOT852021:JPE852040 JYP852021:JZA852040 KIL852021:KIW852040 KSH852021:KSS852040 LCD852021:LCO852040 LLZ852021:LMK852040 LVV852021:LWG852040 MFR852021:MGC852040 MPN852021:MPY852040 MZJ852021:MZU852040 NJF852021:NJQ852040 NTB852021:NTM852040 OCX852021:ODI852040 OMT852021:ONE852040 OWP852021:OXA852040 PGL852021:PGW852040 PQH852021:PQS852040 QAD852021:QAO852040 QJZ852021:QKK852040 QTV852021:QUG852040 RDR852021:REC852040 RNN852021:RNY852040 RXJ852021:RXU852040 SHF852021:SHQ852040 SRB852021:SRM852040 TAX852021:TBI852040 TKT852021:TLE852040 TUP852021:TVA852040 UEL852021:UEW852040 UOH852021:UOS852040 UYD852021:UYO852040 VHZ852021:VIK852040 VRV852021:VSG852040 WBR852021:WCC852040 WLN852021:WLY852040 WVJ852021:WVU852040 B917557:M917576 IX917557:JI917576 ST917557:TE917576 ACP917557:ADA917576 AML917557:AMW917576 AWH917557:AWS917576 BGD917557:BGO917576 BPZ917557:BQK917576 BZV917557:CAG917576 CJR917557:CKC917576 CTN917557:CTY917576 DDJ917557:DDU917576 DNF917557:DNQ917576 DXB917557:DXM917576 EGX917557:EHI917576 EQT917557:ERE917576 FAP917557:FBA917576 FKL917557:FKW917576 FUH917557:FUS917576 GED917557:GEO917576 GNZ917557:GOK917576 GXV917557:GYG917576 HHR917557:HIC917576 HRN917557:HRY917576 IBJ917557:IBU917576 ILF917557:ILQ917576 IVB917557:IVM917576 JEX917557:JFI917576 JOT917557:JPE917576 JYP917557:JZA917576 KIL917557:KIW917576 KSH917557:KSS917576 LCD917557:LCO917576 LLZ917557:LMK917576 LVV917557:LWG917576 MFR917557:MGC917576 MPN917557:MPY917576 MZJ917557:MZU917576 NJF917557:NJQ917576 NTB917557:NTM917576 OCX917557:ODI917576 OMT917557:ONE917576 OWP917557:OXA917576 PGL917557:PGW917576 PQH917557:PQS917576 QAD917557:QAO917576 QJZ917557:QKK917576 QTV917557:QUG917576 RDR917557:REC917576 RNN917557:RNY917576 RXJ917557:RXU917576 SHF917557:SHQ917576 SRB917557:SRM917576 TAX917557:TBI917576 TKT917557:TLE917576 TUP917557:TVA917576 UEL917557:UEW917576 UOH917557:UOS917576 UYD917557:UYO917576 VHZ917557:VIK917576 VRV917557:VSG917576 WBR917557:WCC917576 WLN917557:WLY917576 WVJ917557:WVU917576 B983093:M983112 IX983093:JI983112 ST983093:TE983112 ACP983093:ADA983112 AML983093:AMW983112 AWH983093:AWS983112 BGD983093:BGO983112 BPZ983093:BQK983112 BZV983093:CAG983112 CJR983093:CKC983112 CTN983093:CTY983112 DDJ983093:DDU983112 DNF983093:DNQ983112 DXB983093:DXM983112 EGX983093:EHI983112 EQT983093:ERE983112 FAP983093:FBA983112 FKL983093:FKW983112 FUH983093:FUS983112 GED983093:GEO983112 GNZ983093:GOK983112 GXV983093:GYG983112 HHR983093:HIC983112 HRN983093:HRY983112 IBJ983093:IBU983112 ILF983093:ILQ983112 IVB983093:IVM983112 JEX983093:JFI983112 JOT983093:JPE983112 JYP983093:JZA983112 KIL983093:KIW983112 KSH983093:KSS983112 LCD983093:LCO983112 LLZ983093:LMK983112 LVV983093:LWG983112 MFR983093:MGC983112 MPN983093:MPY983112 MZJ983093:MZU983112 NJF983093:NJQ983112 NTB983093:NTM983112 OCX983093:ODI983112 OMT983093:ONE983112 OWP983093:OXA983112 PGL983093:PGW983112 PQH983093:PQS983112 QAD983093:QAO983112 QJZ983093:QKK983112 QTV983093:QUG983112 RDR983093:REC983112 RNN983093:RNY983112 RXJ983093:RXU983112 SHF983093:SHQ983112 SRB983093:SRM983112 TAX983093:TBI983112 TKT983093:TLE983112 TUP983093:TVA983112 UEL983093:UEW983112 UOH983093:UOS983112 UYD983093:UYO983112 VHZ983093:VIK983112 VRV983093:VSG983112 WBR983093:WCC983112 WLN983093:WLY983112 WVJ983093:WVU983112" xr:uid="{AD2CF5C7-F5C1-4D52-8D6B-DFD1033A9216}"/>
  </dataValidations>
  <pageMargins left="0.7" right="0.7" top="0.75" bottom="0.75" header="0.3" footer="0.3"/>
  <drawing r:id="rId1"/>
  <pictur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BCA1F-B506-46CE-9958-E45626CAD4C0}">
  <sheetPr>
    <tabColor theme="8" tint="-0.249977111117893"/>
  </sheetPr>
  <dimension ref="B2:M61"/>
  <sheetViews>
    <sheetView showGridLines="0" topLeftCell="A59" workbookViewId="0">
      <selection activeCell="B6" sqref="B6:M10"/>
    </sheetView>
  </sheetViews>
  <sheetFormatPr defaultColWidth="10.6640625" defaultRowHeight="14.25" x14ac:dyDescent="0.45"/>
  <sheetData>
    <row r="2" spans="2:13" ht="14.65" thickBot="1" x14ac:dyDescent="0.5"/>
    <row r="3" spans="2:13" ht="20.25" thickBot="1" x14ac:dyDescent="0.55000000000000004">
      <c r="B3" s="402" t="s">
        <v>151</v>
      </c>
      <c r="C3" s="403"/>
      <c r="D3" s="403"/>
      <c r="E3" s="403"/>
      <c r="F3" s="403"/>
      <c r="G3" s="403"/>
      <c r="H3" s="403"/>
      <c r="I3" s="403"/>
      <c r="J3" s="403"/>
      <c r="K3" s="403"/>
      <c r="L3" s="403"/>
      <c r="M3" s="404"/>
    </row>
    <row r="4" spans="2:13" ht="14.65" thickBot="1" x14ac:dyDescent="0.5"/>
    <row r="5" spans="2:13" ht="15" thickBot="1" x14ac:dyDescent="0.5">
      <c r="B5" s="396" t="s">
        <v>152</v>
      </c>
      <c r="C5" s="397"/>
      <c r="D5" s="397"/>
      <c r="E5" s="398"/>
      <c r="F5" s="399"/>
      <c r="G5" s="400"/>
      <c r="H5" s="400"/>
      <c r="I5" s="400"/>
      <c r="J5" s="401"/>
    </row>
    <row r="6" spans="2:13" x14ac:dyDescent="0.45">
      <c r="B6" s="405" t="s">
        <v>290</v>
      </c>
      <c r="C6" s="406"/>
      <c r="D6" s="406"/>
      <c r="E6" s="406"/>
      <c r="F6" s="406"/>
      <c r="G6" s="406"/>
      <c r="H6" s="406"/>
      <c r="I6" s="406"/>
      <c r="J6" s="406"/>
      <c r="K6" s="406"/>
      <c r="L6" s="406"/>
      <c r="M6" s="407"/>
    </row>
    <row r="7" spans="2:13" x14ac:dyDescent="0.45">
      <c r="B7" s="408"/>
      <c r="C7" s="409"/>
      <c r="D7" s="409"/>
      <c r="E7" s="409"/>
      <c r="F7" s="409"/>
      <c r="G7" s="409"/>
      <c r="H7" s="409"/>
      <c r="I7" s="409"/>
      <c r="J7" s="409"/>
      <c r="K7" s="409"/>
      <c r="L7" s="409"/>
      <c r="M7" s="410"/>
    </row>
    <row r="8" spans="2:13" x14ac:dyDescent="0.45">
      <c r="B8" s="408"/>
      <c r="C8" s="409"/>
      <c r="D8" s="409"/>
      <c r="E8" s="409"/>
      <c r="F8" s="409"/>
      <c r="G8" s="409"/>
      <c r="H8" s="409"/>
      <c r="I8" s="409"/>
      <c r="J8" s="409"/>
      <c r="K8" s="409"/>
      <c r="L8" s="409"/>
      <c r="M8" s="410"/>
    </row>
    <row r="9" spans="2:13" x14ac:dyDescent="0.45">
      <c r="B9" s="408"/>
      <c r="C9" s="409"/>
      <c r="D9" s="409"/>
      <c r="E9" s="409"/>
      <c r="F9" s="409"/>
      <c r="G9" s="409"/>
      <c r="H9" s="409"/>
      <c r="I9" s="409"/>
      <c r="J9" s="409"/>
      <c r="K9" s="409"/>
      <c r="L9" s="409"/>
      <c r="M9" s="410"/>
    </row>
    <row r="10" spans="2:13" ht="14.65" thickBot="1" x14ac:dyDescent="0.5">
      <c r="B10" s="411"/>
      <c r="C10" s="412"/>
      <c r="D10" s="412"/>
      <c r="E10" s="412"/>
      <c r="F10" s="412"/>
      <c r="G10" s="412"/>
      <c r="H10" s="412"/>
      <c r="I10" s="412"/>
      <c r="J10" s="412"/>
      <c r="K10" s="412"/>
      <c r="L10" s="412"/>
      <c r="M10" s="413"/>
    </row>
    <row r="11" spans="2:13" ht="14.65" thickBot="1" x14ac:dyDescent="0.5"/>
    <row r="12" spans="2:13" ht="15" thickBot="1" x14ac:dyDescent="0.5">
      <c r="B12" s="396" t="s">
        <v>152</v>
      </c>
      <c r="C12" s="397"/>
      <c r="D12" s="397"/>
      <c r="E12" s="398"/>
      <c r="F12" s="399"/>
      <c r="G12" s="400"/>
      <c r="H12" s="400"/>
      <c r="I12" s="400"/>
      <c r="J12" s="401"/>
    </row>
    <row r="13" spans="2:13" x14ac:dyDescent="0.45">
      <c r="B13" s="387"/>
      <c r="C13" s="388"/>
      <c r="D13" s="388"/>
      <c r="E13" s="388"/>
      <c r="F13" s="388"/>
      <c r="G13" s="388"/>
      <c r="H13" s="388"/>
      <c r="I13" s="388"/>
      <c r="J13" s="388"/>
      <c r="K13" s="388"/>
      <c r="L13" s="388"/>
      <c r="M13" s="389"/>
    </row>
    <row r="14" spans="2:13" x14ac:dyDescent="0.45">
      <c r="B14" s="390"/>
      <c r="C14" s="391"/>
      <c r="D14" s="391"/>
      <c r="E14" s="391"/>
      <c r="F14" s="391"/>
      <c r="G14" s="391"/>
      <c r="H14" s="391"/>
      <c r="I14" s="391"/>
      <c r="J14" s="391"/>
      <c r="K14" s="391"/>
      <c r="L14" s="391"/>
      <c r="M14" s="392"/>
    </row>
    <row r="15" spans="2:13" x14ac:dyDescent="0.45">
      <c r="B15" s="390"/>
      <c r="C15" s="391"/>
      <c r="D15" s="391"/>
      <c r="E15" s="391"/>
      <c r="F15" s="391"/>
      <c r="G15" s="391"/>
      <c r="H15" s="391"/>
      <c r="I15" s="391"/>
      <c r="J15" s="391"/>
      <c r="K15" s="391"/>
      <c r="L15" s="391"/>
      <c r="M15" s="392"/>
    </row>
    <row r="16" spans="2:13" x14ac:dyDescent="0.45">
      <c r="B16" s="390"/>
      <c r="C16" s="391"/>
      <c r="D16" s="391"/>
      <c r="E16" s="391"/>
      <c r="F16" s="391"/>
      <c r="G16" s="391"/>
      <c r="H16" s="391"/>
      <c r="I16" s="391"/>
      <c r="J16" s="391"/>
      <c r="K16" s="391"/>
      <c r="L16" s="391"/>
      <c r="M16" s="392"/>
    </row>
    <row r="17" spans="2:13" ht="14.65" thickBot="1" x14ac:dyDescent="0.5">
      <c r="B17" s="393"/>
      <c r="C17" s="394"/>
      <c r="D17" s="394"/>
      <c r="E17" s="394"/>
      <c r="F17" s="394"/>
      <c r="G17" s="394"/>
      <c r="H17" s="394"/>
      <c r="I17" s="394"/>
      <c r="J17" s="394"/>
      <c r="K17" s="394"/>
      <c r="L17" s="394"/>
      <c r="M17" s="395"/>
    </row>
    <row r="18" spans="2:13" ht="14.65" thickBot="1" x14ac:dyDescent="0.5"/>
    <row r="19" spans="2:13" ht="15" thickBot="1" x14ac:dyDescent="0.5">
      <c r="B19" s="396" t="s">
        <v>152</v>
      </c>
      <c r="C19" s="397"/>
      <c r="D19" s="397"/>
      <c r="E19" s="398"/>
      <c r="F19" s="399"/>
      <c r="G19" s="400"/>
      <c r="H19" s="400"/>
      <c r="I19" s="400"/>
      <c r="J19" s="401"/>
    </row>
    <row r="20" spans="2:13" x14ac:dyDescent="0.45">
      <c r="B20" s="387"/>
      <c r="C20" s="388"/>
      <c r="D20" s="388"/>
      <c r="E20" s="388"/>
      <c r="F20" s="388"/>
      <c r="G20" s="388"/>
      <c r="H20" s="388"/>
      <c r="I20" s="388"/>
      <c r="J20" s="388"/>
      <c r="K20" s="388"/>
      <c r="L20" s="388"/>
      <c r="M20" s="389"/>
    </row>
    <row r="21" spans="2:13" x14ac:dyDescent="0.45">
      <c r="B21" s="390"/>
      <c r="C21" s="391"/>
      <c r="D21" s="391"/>
      <c r="E21" s="391"/>
      <c r="F21" s="391"/>
      <c r="G21" s="391"/>
      <c r="H21" s="391"/>
      <c r="I21" s="391"/>
      <c r="J21" s="391"/>
      <c r="K21" s="391"/>
      <c r="L21" s="391"/>
      <c r="M21" s="392"/>
    </row>
    <row r="22" spans="2:13" x14ac:dyDescent="0.45">
      <c r="B22" s="390"/>
      <c r="C22" s="391"/>
      <c r="D22" s="391"/>
      <c r="E22" s="391"/>
      <c r="F22" s="391"/>
      <c r="G22" s="391"/>
      <c r="H22" s="391"/>
      <c r="I22" s="391"/>
      <c r="J22" s="391"/>
      <c r="K22" s="391"/>
      <c r="L22" s="391"/>
      <c r="M22" s="392"/>
    </row>
    <row r="23" spans="2:13" x14ac:dyDescent="0.45">
      <c r="B23" s="390"/>
      <c r="C23" s="391"/>
      <c r="D23" s="391"/>
      <c r="E23" s="391"/>
      <c r="F23" s="391"/>
      <c r="G23" s="391"/>
      <c r="H23" s="391"/>
      <c r="I23" s="391"/>
      <c r="J23" s="391"/>
      <c r="K23" s="391"/>
      <c r="L23" s="391"/>
      <c r="M23" s="392"/>
    </row>
    <row r="24" spans="2:13" ht="14.65" thickBot="1" x14ac:dyDescent="0.5">
      <c r="B24" s="393"/>
      <c r="C24" s="394"/>
      <c r="D24" s="394"/>
      <c r="E24" s="394"/>
      <c r="F24" s="394"/>
      <c r="G24" s="394"/>
      <c r="H24" s="394"/>
      <c r="I24" s="394"/>
      <c r="J24" s="394"/>
      <c r="K24" s="394"/>
      <c r="L24" s="394"/>
      <c r="M24" s="395"/>
    </row>
    <row r="25" spans="2:13" ht="14.65" thickBot="1" x14ac:dyDescent="0.5"/>
    <row r="26" spans="2:13" ht="15" thickBot="1" x14ac:dyDescent="0.5">
      <c r="B26" s="396" t="s">
        <v>152</v>
      </c>
      <c r="C26" s="397"/>
      <c r="D26" s="397"/>
      <c r="E26" s="398"/>
      <c r="F26" s="399"/>
      <c r="G26" s="400"/>
      <c r="H26" s="400"/>
      <c r="I26" s="400"/>
      <c r="J26" s="401"/>
    </row>
    <row r="27" spans="2:13" x14ac:dyDescent="0.45">
      <c r="B27" s="387"/>
      <c r="C27" s="388"/>
      <c r="D27" s="388"/>
      <c r="E27" s="388"/>
      <c r="F27" s="388"/>
      <c r="G27" s="388"/>
      <c r="H27" s="388"/>
      <c r="I27" s="388"/>
      <c r="J27" s="388"/>
      <c r="K27" s="388"/>
      <c r="L27" s="388"/>
      <c r="M27" s="389"/>
    </row>
    <row r="28" spans="2:13" x14ac:dyDescent="0.45">
      <c r="B28" s="390"/>
      <c r="C28" s="391"/>
      <c r="D28" s="391"/>
      <c r="E28" s="391"/>
      <c r="F28" s="391"/>
      <c r="G28" s="391"/>
      <c r="H28" s="391"/>
      <c r="I28" s="391"/>
      <c r="J28" s="391"/>
      <c r="K28" s="391"/>
      <c r="L28" s="391"/>
      <c r="M28" s="392"/>
    </row>
    <row r="29" spans="2:13" x14ac:dyDescent="0.45">
      <c r="B29" s="390"/>
      <c r="C29" s="391"/>
      <c r="D29" s="391"/>
      <c r="E29" s="391"/>
      <c r="F29" s="391"/>
      <c r="G29" s="391"/>
      <c r="H29" s="391"/>
      <c r="I29" s="391"/>
      <c r="J29" s="391"/>
      <c r="K29" s="391"/>
      <c r="L29" s="391"/>
      <c r="M29" s="392"/>
    </row>
    <row r="30" spans="2:13" x14ac:dyDescent="0.45">
      <c r="B30" s="390"/>
      <c r="C30" s="391"/>
      <c r="D30" s="391"/>
      <c r="E30" s="391"/>
      <c r="F30" s="391"/>
      <c r="G30" s="391"/>
      <c r="H30" s="391"/>
      <c r="I30" s="391"/>
      <c r="J30" s="391"/>
      <c r="K30" s="391"/>
      <c r="L30" s="391"/>
      <c r="M30" s="392"/>
    </row>
    <row r="31" spans="2:13" ht="14.65" thickBot="1" x14ac:dyDescent="0.5">
      <c r="B31" s="393"/>
      <c r="C31" s="394"/>
      <c r="D31" s="394"/>
      <c r="E31" s="394"/>
      <c r="F31" s="394"/>
      <c r="G31" s="394"/>
      <c r="H31" s="394"/>
      <c r="I31" s="394"/>
      <c r="J31" s="394"/>
      <c r="K31" s="394"/>
      <c r="L31" s="394"/>
      <c r="M31" s="395"/>
    </row>
    <row r="32" spans="2:13" ht="14.65" thickBot="1" x14ac:dyDescent="0.5"/>
    <row r="33" spans="2:13" ht="15" thickBot="1" x14ac:dyDescent="0.5">
      <c r="B33" s="396" t="s">
        <v>152</v>
      </c>
      <c r="C33" s="397"/>
      <c r="D33" s="397"/>
      <c r="E33" s="398"/>
      <c r="F33" s="399"/>
      <c r="G33" s="400"/>
      <c r="H33" s="400"/>
      <c r="I33" s="400"/>
      <c r="J33" s="401"/>
    </row>
    <row r="34" spans="2:13" x14ac:dyDescent="0.45">
      <c r="B34" s="387"/>
      <c r="C34" s="388"/>
      <c r="D34" s="388"/>
      <c r="E34" s="388"/>
      <c r="F34" s="388"/>
      <c r="G34" s="388"/>
      <c r="H34" s="388"/>
      <c r="I34" s="388"/>
      <c r="J34" s="388"/>
      <c r="K34" s="388"/>
      <c r="L34" s="388"/>
      <c r="M34" s="389"/>
    </row>
    <row r="35" spans="2:13" x14ac:dyDescent="0.45">
      <c r="B35" s="390"/>
      <c r="C35" s="391"/>
      <c r="D35" s="391"/>
      <c r="E35" s="391"/>
      <c r="F35" s="391"/>
      <c r="G35" s="391"/>
      <c r="H35" s="391"/>
      <c r="I35" s="391"/>
      <c r="J35" s="391"/>
      <c r="K35" s="391"/>
      <c r="L35" s="391"/>
      <c r="M35" s="392"/>
    </row>
    <row r="36" spans="2:13" x14ac:dyDescent="0.45">
      <c r="B36" s="390"/>
      <c r="C36" s="391"/>
      <c r="D36" s="391"/>
      <c r="E36" s="391"/>
      <c r="F36" s="391"/>
      <c r="G36" s="391"/>
      <c r="H36" s="391"/>
      <c r="I36" s="391"/>
      <c r="J36" s="391"/>
      <c r="K36" s="391"/>
      <c r="L36" s="391"/>
      <c r="M36" s="392"/>
    </row>
    <row r="37" spans="2:13" x14ac:dyDescent="0.45">
      <c r="B37" s="390"/>
      <c r="C37" s="391"/>
      <c r="D37" s="391"/>
      <c r="E37" s="391"/>
      <c r="F37" s="391"/>
      <c r="G37" s="391"/>
      <c r="H37" s="391"/>
      <c r="I37" s="391"/>
      <c r="J37" s="391"/>
      <c r="K37" s="391"/>
      <c r="L37" s="391"/>
      <c r="M37" s="392"/>
    </row>
    <row r="38" spans="2:13" ht="14.65" thickBot="1" x14ac:dyDescent="0.5">
      <c r="B38" s="393"/>
      <c r="C38" s="394"/>
      <c r="D38" s="394"/>
      <c r="E38" s="394"/>
      <c r="F38" s="394"/>
      <c r="G38" s="394"/>
      <c r="H38" s="394"/>
      <c r="I38" s="394"/>
      <c r="J38" s="394"/>
      <c r="K38" s="394"/>
      <c r="L38" s="394"/>
      <c r="M38" s="395"/>
    </row>
    <row r="39" spans="2:13" ht="14.65" thickBot="1" x14ac:dyDescent="0.5"/>
    <row r="40" spans="2:13" ht="20.25" thickBot="1" x14ac:dyDescent="0.55000000000000004">
      <c r="B40" s="402" t="s">
        <v>150</v>
      </c>
      <c r="C40" s="403"/>
      <c r="D40" s="403"/>
      <c r="E40" s="403"/>
      <c r="F40" s="403"/>
      <c r="G40" s="403"/>
      <c r="H40" s="403"/>
      <c r="I40" s="403"/>
      <c r="J40" s="403"/>
      <c r="K40" s="403"/>
      <c r="L40" s="403"/>
      <c r="M40" s="404"/>
    </row>
    <row r="41" spans="2:13" ht="14.65" thickBot="1" x14ac:dyDescent="0.5"/>
    <row r="42" spans="2:13" x14ac:dyDescent="0.45">
      <c r="B42" s="378"/>
      <c r="C42" s="379"/>
      <c r="D42" s="379"/>
      <c r="E42" s="379"/>
      <c r="F42" s="379"/>
      <c r="G42" s="379"/>
      <c r="H42" s="379"/>
      <c r="I42" s="379"/>
      <c r="J42" s="379"/>
      <c r="K42" s="379"/>
      <c r="L42" s="379"/>
      <c r="M42" s="380"/>
    </row>
    <row r="43" spans="2:13" x14ac:dyDescent="0.45">
      <c r="B43" s="381"/>
      <c r="C43" s="382"/>
      <c r="D43" s="382"/>
      <c r="E43" s="382"/>
      <c r="F43" s="382"/>
      <c r="G43" s="382"/>
      <c r="H43" s="382"/>
      <c r="I43" s="382"/>
      <c r="J43" s="382"/>
      <c r="K43" s="382"/>
      <c r="L43" s="382"/>
      <c r="M43" s="383"/>
    </row>
    <row r="44" spans="2:13" x14ac:dyDescent="0.45">
      <c r="B44" s="381"/>
      <c r="C44" s="382"/>
      <c r="D44" s="382"/>
      <c r="E44" s="382"/>
      <c r="F44" s="382"/>
      <c r="G44" s="382"/>
      <c r="H44" s="382"/>
      <c r="I44" s="382"/>
      <c r="J44" s="382"/>
      <c r="K44" s="382"/>
      <c r="L44" s="382"/>
      <c r="M44" s="383"/>
    </row>
    <row r="45" spans="2:13" x14ac:dyDescent="0.45">
      <c r="B45" s="381"/>
      <c r="C45" s="382"/>
      <c r="D45" s="382"/>
      <c r="E45" s="382"/>
      <c r="F45" s="382"/>
      <c r="G45" s="382"/>
      <c r="H45" s="382"/>
      <c r="I45" s="382"/>
      <c r="J45" s="382"/>
      <c r="K45" s="382"/>
      <c r="L45" s="382"/>
      <c r="M45" s="383"/>
    </row>
    <row r="46" spans="2:13" x14ac:dyDescent="0.45">
      <c r="B46" s="381"/>
      <c r="C46" s="382"/>
      <c r="D46" s="382"/>
      <c r="E46" s="382"/>
      <c r="F46" s="382"/>
      <c r="G46" s="382"/>
      <c r="H46" s="382"/>
      <c r="I46" s="382"/>
      <c r="J46" s="382"/>
      <c r="K46" s="382"/>
      <c r="L46" s="382"/>
      <c r="M46" s="383"/>
    </row>
    <row r="47" spans="2:13" x14ac:dyDescent="0.45">
      <c r="B47" s="381"/>
      <c r="C47" s="382"/>
      <c r="D47" s="382"/>
      <c r="E47" s="382"/>
      <c r="F47" s="382"/>
      <c r="G47" s="382"/>
      <c r="H47" s="382"/>
      <c r="I47" s="382"/>
      <c r="J47" s="382"/>
      <c r="K47" s="382"/>
      <c r="L47" s="382"/>
      <c r="M47" s="383"/>
    </row>
    <row r="48" spans="2:13" x14ac:dyDescent="0.45">
      <c r="B48" s="381"/>
      <c r="C48" s="382"/>
      <c r="D48" s="382"/>
      <c r="E48" s="382"/>
      <c r="F48" s="382"/>
      <c r="G48" s="382"/>
      <c r="H48" s="382"/>
      <c r="I48" s="382"/>
      <c r="J48" s="382"/>
      <c r="K48" s="382"/>
      <c r="L48" s="382"/>
      <c r="M48" s="383"/>
    </row>
    <row r="49" spans="2:13" x14ac:dyDescent="0.45">
      <c r="B49" s="381"/>
      <c r="C49" s="382"/>
      <c r="D49" s="382"/>
      <c r="E49" s="382"/>
      <c r="F49" s="382"/>
      <c r="G49" s="382"/>
      <c r="H49" s="382"/>
      <c r="I49" s="382"/>
      <c r="J49" s="382"/>
      <c r="K49" s="382"/>
      <c r="L49" s="382"/>
      <c r="M49" s="383"/>
    </row>
    <row r="50" spans="2:13" x14ac:dyDescent="0.45">
      <c r="B50" s="381"/>
      <c r="C50" s="382"/>
      <c r="D50" s="382"/>
      <c r="E50" s="382"/>
      <c r="F50" s="382"/>
      <c r="G50" s="382"/>
      <c r="H50" s="382"/>
      <c r="I50" s="382"/>
      <c r="J50" s="382"/>
      <c r="K50" s="382"/>
      <c r="L50" s="382"/>
      <c r="M50" s="383"/>
    </row>
    <row r="51" spans="2:13" x14ac:dyDescent="0.45">
      <c r="B51" s="381"/>
      <c r="C51" s="382"/>
      <c r="D51" s="382"/>
      <c r="E51" s="382"/>
      <c r="F51" s="382"/>
      <c r="G51" s="382"/>
      <c r="H51" s="382"/>
      <c r="I51" s="382"/>
      <c r="J51" s="382"/>
      <c r="K51" s="382"/>
      <c r="L51" s="382"/>
      <c r="M51" s="383"/>
    </row>
    <row r="52" spans="2:13" x14ac:dyDescent="0.45">
      <c r="B52" s="381"/>
      <c r="C52" s="382"/>
      <c r="D52" s="382"/>
      <c r="E52" s="382"/>
      <c r="F52" s="382"/>
      <c r="G52" s="382"/>
      <c r="H52" s="382"/>
      <c r="I52" s="382"/>
      <c r="J52" s="382"/>
      <c r="K52" s="382"/>
      <c r="L52" s="382"/>
      <c r="M52" s="383"/>
    </row>
    <row r="53" spans="2:13" x14ac:dyDescent="0.45">
      <c r="B53" s="381"/>
      <c r="C53" s="382"/>
      <c r="D53" s="382"/>
      <c r="E53" s="382"/>
      <c r="F53" s="382"/>
      <c r="G53" s="382"/>
      <c r="H53" s="382"/>
      <c r="I53" s="382"/>
      <c r="J53" s="382"/>
      <c r="K53" s="382"/>
      <c r="L53" s="382"/>
      <c r="M53" s="383"/>
    </row>
    <row r="54" spans="2:13" x14ac:dyDescent="0.45">
      <c r="B54" s="381"/>
      <c r="C54" s="382"/>
      <c r="D54" s="382"/>
      <c r="E54" s="382"/>
      <c r="F54" s="382"/>
      <c r="G54" s="382"/>
      <c r="H54" s="382"/>
      <c r="I54" s="382"/>
      <c r="J54" s="382"/>
      <c r="K54" s="382"/>
      <c r="L54" s="382"/>
      <c r="M54" s="383"/>
    </row>
    <row r="55" spans="2:13" x14ac:dyDescent="0.45">
      <c r="B55" s="381"/>
      <c r="C55" s="382"/>
      <c r="D55" s="382"/>
      <c r="E55" s="382"/>
      <c r="F55" s="382"/>
      <c r="G55" s="382"/>
      <c r="H55" s="382"/>
      <c r="I55" s="382"/>
      <c r="J55" s="382"/>
      <c r="K55" s="382"/>
      <c r="L55" s="382"/>
      <c r="M55" s="383"/>
    </row>
    <row r="56" spans="2:13" x14ac:dyDescent="0.45">
      <c r="B56" s="381"/>
      <c r="C56" s="382"/>
      <c r="D56" s="382"/>
      <c r="E56" s="382"/>
      <c r="F56" s="382"/>
      <c r="G56" s="382"/>
      <c r="H56" s="382"/>
      <c r="I56" s="382"/>
      <c r="J56" s="382"/>
      <c r="K56" s="382"/>
      <c r="L56" s="382"/>
      <c r="M56" s="383"/>
    </row>
    <row r="57" spans="2:13" x14ac:dyDescent="0.45">
      <c r="B57" s="381"/>
      <c r="C57" s="382"/>
      <c r="D57" s="382"/>
      <c r="E57" s="382"/>
      <c r="F57" s="382"/>
      <c r="G57" s="382"/>
      <c r="H57" s="382"/>
      <c r="I57" s="382"/>
      <c r="J57" s="382"/>
      <c r="K57" s="382"/>
      <c r="L57" s="382"/>
      <c r="M57" s="383"/>
    </row>
    <row r="58" spans="2:13" x14ac:dyDescent="0.45">
      <c r="B58" s="381"/>
      <c r="C58" s="382"/>
      <c r="D58" s="382"/>
      <c r="E58" s="382"/>
      <c r="F58" s="382"/>
      <c r="G58" s="382"/>
      <c r="H58" s="382"/>
      <c r="I58" s="382"/>
      <c r="J58" s="382"/>
      <c r="K58" s="382"/>
      <c r="L58" s="382"/>
      <c r="M58" s="383"/>
    </row>
    <row r="59" spans="2:13" x14ac:dyDescent="0.45">
      <c r="B59" s="381"/>
      <c r="C59" s="382"/>
      <c r="D59" s="382"/>
      <c r="E59" s="382"/>
      <c r="F59" s="382"/>
      <c r="G59" s="382"/>
      <c r="H59" s="382"/>
      <c r="I59" s="382"/>
      <c r="J59" s="382"/>
      <c r="K59" s="382"/>
      <c r="L59" s="382"/>
      <c r="M59" s="383"/>
    </row>
    <row r="60" spans="2:13" x14ac:dyDescent="0.45">
      <c r="B60" s="381"/>
      <c r="C60" s="382"/>
      <c r="D60" s="382"/>
      <c r="E60" s="382"/>
      <c r="F60" s="382"/>
      <c r="G60" s="382"/>
      <c r="H60" s="382"/>
      <c r="I60" s="382"/>
      <c r="J60" s="382"/>
      <c r="K60" s="382"/>
      <c r="L60" s="382"/>
      <c r="M60" s="383"/>
    </row>
    <row r="61" spans="2:13" ht="14.65" thickBot="1" x14ac:dyDescent="0.5">
      <c r="B61" s="384"/>
      <c r="C61" s="385"/>
      <c r="D61" s="385"/>
      <c r="E61" s="385"/>
      <c r="F61" s="385"/>
      <c r="G61" s="385"/>
      <c r="H61" s="385"/>
      <c r="I61" s="385"/>
      <c r="J61" s="385"/>
      <c r="K61" s="385"/>
      <c r="L61" s="385"/>
      <c r="M61" s="386"/>
    </row>
  </sheetData>
  <mergeCells count="18">
    <mergeCell ref="B3:M3"/>
    <mergeCell ref="B5:E5"/>
    <mergeCell ref="F5:J5"/>
    <mergeCell ref="B6:M10"/>
    <mergeCell ref="B12:E12"/>
    <mergeCell ref="F12:J12"/>
    <mergeCell ref="B42:M61"/>
    <mergeCell ref="B13:M17"/>
    <mergeCell ref="B19:E19"/>
    <mergeCell ref="F19:J19"/>
    <mergeCell ref="B20:M24"/>
    <mergeCell ref="B26:E26"/>
    <mergeCell ref="F26:J26"/>
    <mergeCell ref="B27:M31"/>
    <mergeCell ref="B33:E33"/>
    <mergeCell ref="F33:J33"/>
    <mergeCell ref="B34:M38"/>
    <mergeCell ref="B40:M40"/>
  </mergeCells>
  <dataValidations count="2">
    <dataValidation allowBlank="1" showInputMessage="1" showErrorMessage="1" promptTitle="Bibliografía" prompt="Incluya las referencias utilizadas bajo normas APA." sqref="B42:M61 IX42:JI61 ST42:TE61 ACP42:ADA61 AML42:AMW61 AWH42:AWS61 BGD42:BGO61 BPZ42:BQK61 BZV42:CAG61 CJR42:CKC61 CTN42:CTY61 DDJ42:DDU61 DNF42:DNQ61 DXB42:DXM61 EGX42:EHI61 EQT42:ERE61 FAP42:FBA61 FKL42:FKW61 FUH42:FUS61 GED42:GEO61 GNZ42:GOK61 GXV42:GYG61 HHR42:HIC61 HRN42:HRY61 IBJ42:IBU61 ILF42:ILQ61 IVB42:IVM61 JEX42:JFI61 JOT42:JPE61 JYP42:JZA61 KIL42:KIW61 KSH42:KSS61 LCD42:LCO61 LLZ42:LMK61 LVV42:LWG61 MFR42:MGC61 MPN42:MPY61 MZJ42:MZU61 NJF42:NJQ61 NTB42:NTM61 OCX42:ODI61 OMT42:ONE61 OWP42:OXA61 PGL42:PGW61 PQH42:PQS61 QAD42:QAO61 QJZ42:QKK61 QTV42:QUG61 RDR42:REC61 RNN42:RNY61 RXJ42:RXU61 SHF42:SHQ61 SRB42:SRM61 TAX42:TBI61 TKT42:TLE61 TUP42:TVA61 UEL42:UEW61 UOH42:UOS61 UYD42:UYO61 VHZ42:VIK61 VRV42:VSG61 WBR42:WCC61 WLN42:WLY61 WVJ42:WVU61 B65578:M65597 IX65578:JI65597 ST65578:TE65597 ACP65578:ADA65597 AML65578:AMW65597 AWH65578:AWS65597 BGD65578:BGO65597 BPZ65578:BQK65597 BZV65578:CAG65597 CJR65578:CKC65597 CTN65578:CTY65597 DDJ65578:DDU65597 DNF65578:DNQ65597 DXB65578:DXM65597 EGX65578:EHI65597 EQT65578:ERE65597 FAP65578:FBA65597 FKL65578:FKW65597 FUH65578:FUS65597 GED65578:GEO65597 GNZ65578:GOK65597 GXV65578:GYG65597 HHR65578:HIC65597 HRN65578:HRY65597 IBJ65578:IBU65597 ILF65578:ILQ65597 IVB65578:IVM65597 JEX65578:JFI65597 JOT65578:JPE65597 JYP65578:JZA65597 KIL65578:KIW65597 KSH65578:KSS65597 LCD65578:LCO65597 LLZ65578:LMK65597 LVV65578:LWG65597 MFR65578:MGC65597 MPN65578:MPY65597 MZJ65578:MZU65597 NJF65578:NJQ65597 NTB65578:NTM65597 OCX65578:ODI65597 OMT65578:ONE65597 OWP65578:OXA65597 PGL65578:PGW65597 PQH65578:PQS65597 QAD65578:QAO65597 QJZ65578:QKK65597 QTV65578:QUG65597 RDR65578:REC65597 RNN65578:RNY65597 RXJ65578:RXU65597 SHF65578:SHQ65597 SRB65578:SRM65597 TAX65578:TBI65597 TKT65578:TLE65597 TUP65578:TVA65597 UEL65578:UEW65597 UOH65578:UOS65597 UYD65578:UYO65597 VHZ65578:VIK65597 VRV65578:VSG65597 WBR65578:WCC65597 WLN65578:WLY65597 WVJ65578:WVU65597 B131114:M131133 IX131114:JI131133 ST131114:TE131133 ACP131114:ADA131133 AML131114:AMW131133 AWH131114:AWS131133 BGD131114:BGO131133 BPZ131114:BQK131133 BZV131114:CAG131133 CJR131114:CKC131133 CTN131114:CTY131133 DDJ131114:DDU131133 DNF131114:DNQ131133 DXB131114:DXM131133 EGX131114:EHI131133 EQT131114:ERE131133 FAP131114:FBA131133 FKL131114:FKW131133 FUH131114:FUS131133 GED131114:GEO131133 GNZ131114:GOK131133 GXV131114:GYG131133 HHR131114:HIC131133 HRN131114:HRY131133 IBJ131114:IBU131133 ILF131114:ILQ131133 IVB131114:IVM131133 JEX131114:JFI131133 JOT131114:JPE131133 JYP131114:JZA131133 KIL131114:KIW131133 KSH131114:KSS131133 LCD131114:LCO131133 LLZ131114:LMK131133 LVV131114:LWG131133 MFR131114:MGC131133 MPN131114:MPY131133 MZJ131114:MZU131133 NJF131114:NJQ131133 NTB131114:NTM131133 OCX131114:ODI131133 OMT131114:ONE131133 OWP131114:OXA131133 PGL131114:PGW131133 PQH131114:PQS131133 QAD131114:QAO131133 QJZ131114:QKK131133 QTV131114:QUG131133 RDR131114:REC131133 RNN131114:RNY131133 RXJ131114:RXU131133 SHF131114:SHQ131133 SRB131114:SRM131133 TAX131114:TBI131133 TKT131114:TLE131133 TUP131114:TVA131133 UEL131114:UEW131133 UOH131114:UOS131133 UYD131114:UYO131133 VHZ131114:VIK131133 VRV131114:VSG131133 WBR131114:WCC131133 WLN131114:WLY131133 WVJ131114:WVU131133 B196650:M196669 IX196650:JI196669 ST196650:TE196669 ACP196650:ADA196669 AML196650:AMW196669 AWH196650:AWS196669 BGD196650:BGO196669 BPZ196650:BQK196669 BZV196650:CAG196669 CJR196650:CKC196669 CTN196650:CTY196669 DDJ196650:DDU196669 DNF196650:DNQ196669 DXB196650:DXM196669 EGX196650:EHI196669 EQT196650:ERE196669 FAP196650:FBA196669 FKL196650:FKW196669 FUH196650:FUS196669 GED196650:GEO196669 GNZ196650:GOK196669 GXV196650:GYG196669 HHR196650:HIC196669 HRN196650:HRY196669 IBJ196650:IBU196669 ILF196650:ILQ196669 IVB196650:IVM196669 JEX196650:JFI196669 JOT196650:JPE196669 JYP196650:JZA196669 KIL196650:KIW196669 KSH196650:KSS196669 LCD196650:LCO196669 LLZ196650:LMK196669 LVV196650:LWG196669 MFR196650:MGC196669 MPN196650:MPY196669 MZJ196650:MZU196669 NJF196650:NJQ196669 NTB196650:NTM196669 OCX196650:ODI196669 OMT196650:ONE196669 OWP196650:OXA196669 PGL196650:PGW196669 PQH196650:PQS196669 QAD196650:QAO196669 QJZ196650:QKK196669 QTV196650:QUG196669 RDR196650:REC196669 RNN196650:RNY196669 RXJ196650:RXU196669 SHF196650:SHQ196669 SRB196650:SRM196669 TAX196650:TBI196669 TKT196650:TLE196669 TUP196650:TVA196669 UEL196650:UEW196669 UOH196650:UOS196669 UYD196650:UYO196669 VHZ196650:VIK196669 VRV196650:VSG196669 WBR196650:WCC196669 WLN196650:WLY196669 WVJ196650:WVU196669 B262186:M262205 IX262186:JI262205 ST262186:TE262205 ACP262186:ADA262205 AML262186:AMW262205 AWH262186:AWS262205 BGD262186:BGO262205 BPZ262186:BQK262205 BZV262186:CAG262205 CJR262186:CKC262205 CTN262186:CTY262205 DDJ262186:DDU262205 DNF262186:DNQ262205 DXB262186:DXM262205 EGX262186:EHI262205 EQT262186:ERE262205 FAP262186:FBA262205 FKL262186:FKW262205 FUH262186:FUS262205 GED262186:GEO262205 GNZ262186:GOK262205 GXV262186:GYG262205 HHR262186:HIC262205 HRN262186:HRY262205 IBJ262186:IBU262205 ILF262186:ILQ262205 IVB262186:IVM262205 JEX262186:JFI262205 JOT262186:JPE262205 JYP262186:JZA262205 KIL262186:KIW262205 KSH262186:KSS262205 LCD262186:LCO262205 LLZ262186:LMK262205 LVV262186:LWG262205 MFR262186:MGC262205 MPN262186:MPY262205 MZJ262186:MZU262205 NJF262186:NJQ262205 NTB262186:NTM262205 OCX262186:ODI262205 OMT262186:ONE262205 OWP262186:OXA262205 PGL262186:PGW262205 PQH262186:PQS262205 QAD262186:QAO262205 QJZ262186:QKK262205 QTV262186:QUG262205 RDR262186:REC262205 RNN262186:RNY262205 RXJ262186:RXU262205 SHF262186:SHQ262205 SRB262186:SRM262205 TAX262186:TBI262205 TKT262186:TLE262205 TUP262186:TVA262205 UEL262186:UEW262205 UOH262186:UOS262205 UYD262186:UYO262205 VHZ262186:VIK262205 VRV262186:VSG262205 WBR262186:WCC262205 WLN262186:WLY262205 WVJ262186:WVU262205 B327722:M327741 IX327722:JI327741 ST327722:TE327741 ACP327722:ADA327741 AML327722:AMW327741 AWH327722:AWS327741 BGD327722:BGO327741 BPZ327722:BQK327741 BZV327722:CAG327741 CJR327722:CKC327741 CTN327722:CTY327741 DDJ327722:DDU327741 DNF327722:DNQ327741 DXB327722:DXM327741 EGX327722:EHI327741 EQT327722:ERE327741 FAP327722:FBA327741 FKL327722:FKW327741 FUH327722:FUS327741 GED327722:GEO327741 GNZ327722:GOK327741 GXV327722:GYG327741 HHR327722:HIC327741 HRN327722:HRY327741 IBJ327722:IBU327741 ILF327722:ILQ327741 IVB327722:IVM327741 JEX327722:JFI327741 JOT327722:JPE327741 JYP327722:JZA327741 KIL327722:KIW327741 KSH327722:KSS327741 LCD327722:LCO327741 LLZ327722:LMK327741 LVV327722:LWG327741 MFR327722:MGC327741 MPN327722:MPY327741 MZJ327722:MZU327741 NJF327722:NJQ327741 NTB327722:NTM327741 OCX327722:ODI327741 OMT327722:ONE327741 OWP327722:OXA327741 PGL327722:PGW327741 PQH327722:PQS327741 QAD327722:QAO327741 QJZ327722:QKK327741 QTV327722:QUG327741 RDR327722:REC327741 RNN327722:RNY327741 RXJ327722:RXU327741 SHF327722:SHQ327741 SRB327722:SRM327741 TAX327722:TBI327741 TKT327722:TLE327741 TUP327722:TVA327741 UEL327722:UEW327741 UOH327722:UOS327741 UYD327722:UYO327741 VHZ327722:VIK327741 VRV327722:VSG327741 WBR327722:WCC327741 WLN327722:WLY327741 WVJ327722:WVU327741 B393258:M393277 IX393258:JI393277 ST393258:TE393277 ACP393258:ADA393277 AML393258:AMW393277 AWH393258:AWS393277 BGD393258:BGO393277 BPZ393258:BQK393277 BZV393258:CAG393277 CJR393258:CKC393277 CTN393258:CTY393277 DDJ393258:DDU393277 DNF393258:DNQ393277 DXB393258:DXM393277 EGX393258:EHI393277 EQT393258:ERE393277 FAP393258:FBA393277 FKL393258:FKW393277 FUH393258:FUS393277 GED393258:GEO393277 GNZ393258:GOK393277 GXV393258:GYG393277 HHR393258:HIC393277 HRN393258:HRY393277 IBJ393258:IBU393277 ILF393258:ILQ393277 IVB393258:IVM393277 JEX393258:JFI393277 JOT393258:JPE393277 JYP393258:JZA393277 KIL393258:KIW393277 KSH393258:KSS393277 LCD393258:LCO393277 LLZ393258:LMK393277 LVV393258:LWG393277 MFR393258:MGC393277 MPN393258:MPY393277 MZJ393258:MZU393277 NJF393258:NJQ393277 NTB393258:NTM393277 OCX393258:ODI393277 OMT393258:ONE393277 OWP393258:OXA393277 PGL393258:PGW393277 PQH393258:PQS393277 QAD393258:QAO393277 QJZ393258:QKK393277 QTV393258:QUG393277 RDR393258:REC393277 RNN393258:RNY393277 RXJ393258:RXU393277 SHF393258:SHQ393277 SRB393258:SRM393277 TAX393258:TBI393277 TKT393258:TLE393277 TUP393258:TVA393277 UEL393258:UEW393277 UOH393258:UOS393277 UYD393258:UYO393277 VHZ393258:VIK393277 VRV393258:VSG393277 WBR393258:WCC393277 WLN393258:WLY393277 WVJ393258:WVU393277 B458794:M458813 IX458794:JI458813 ST458794:TE458813 ACP458794:ADA458813 AML458794:AMW458813 AWH458794:AWS458813 BGD458794:BGO458813 BPZ458794:BQK458813 BZV458794:CAG458813 CJR458794:CKC458813 CTN458794:CTY458813 DDJ458794:DDU458813 DNF458794:DNQ458813 DXB458794:DXM458813 EGX458794:EHI458813 EQT458794:ERE458813 FAP458794:FBA458813 FKL458794:FKW458813 FUH458794:FUS458813 GED458794:GEO458813 GNZ458794:GOK458813 GXV458794:GYG458813 HHR458794:HIC458813 HRN458794:HRY458813 IBJ458794:IBU458813 ILF458794:ILQ458813 IVB458794:IVM458813 JEX458794:JFI458813 JOT458794:JPE458813 JYP458794:JZA458813 KIL458794:KIW458813 KSH458794:KSS458813 LCD458794:LCO458813 LLZ458794:LMK458813 LVV458794:LWG458813 MFR458794:MGC458813 MPN458794:MPY458813 MZJ458794:MZU458813 NJF458794:NJQ458813 NTB458794:NTM458813 OCX458794:ODI458813 OMT458794:ONE458813 OWP458794:OXA458813 PGL458794:PGW458813 PQH458794:PQS458813 QAD458794:QAO458813 QJZ458794:QKK458813 QTV458794:QUG458813 RDR458794:REC458813 RNN458794:RNY458813 RXJ458794:RXU458813 SHF458794:SHQ458813 SRB458794:SRM458813 TAX458794:TBI458813 TKT458794:TLE458813 TUP458794:TVA458813 UEL458794:UEW458813 UOH458794:UOS458813 UYD458794:UYO458813 VHZ458794:VIK458813 VRV458794:VSG458813 WBR458794:WCC458813 WLN458794:WLY458813 WVJ458794:WVU458813 B524330:M524349 IX524330:JI524349 ST524330:TE524349 ACP524330:ADA524349 AML524330:AMW524349 AWH524330:AWS524349 BGD524330:BGO524349 BPZ524330:BQK524349 BZV524330:CAG524349 CJR524330:CKC524349 CTN524330:CTY524349 DDJ524330:DDU524349 DNF524330:DNQ524349 DXB524330:DXM524349 EGX524330:EHI524349 EQT524330:ERE524349 FAP524330:FBA524349 FKL524330:FKW524349 FUH524330:FUS524349 GED524330:GEO524349 GNZ524330:GOK524349 GXV524330:GYG524349 HHR524330:HIC524349 HRN524330:HRY524349 IBJ524330:IBU524349 ILF524330:ILQ524349 IVB524330:IVM524349 JEX524330:JFI524349 JOT524330:JPE524349 JYP524330:JZA524349 KIL524330:KIW524349 KSH524330:KSS524349 LCD524330:LCO524349 LLZ524330:LMK524349 LVV524330:LWG524349 MFR524330:MGC524349 MPN524330:MPY524349 MZJ524330:MZU524349 NJF524330:NJQ524349 NTB524330:NTM524349 OCX524330:ODI524349 OMT524330:ONE524349 OWP524330:OXA524349 PGL524330:PGW524349 PQH524330:PQS524349 QAD524330:QAO524349 QJZ524330:QKK524349 QTV524330:QUG524349 RDR524330:REC524349 RNN524330:RNY524349 RXJ524330:RXU524349 SHF524330:SHQ524349 SRB524330:SRM524349 TAX524330:TBI524349 TKT524330:TLE524349 TUP524330:TVA524349 UEL524330:UEW524349 UOH524330:UOS524349 UYD524330:UYO524349 VHZ524330:VIK524349 VRV524330:VSG524349 WBR524330:WCC524349 WLN524330:WLY524349 WVJ524330:WVU524349 B589866:M589885 IX589866:JI589885 ST589866:TE589885 ACP589866:ADA589885 AML589866:AMW589885 AWH589866:AWS589885 BGD589866:BGO589885 BPZ589866:BQK589885 BZV589866:CAG589885 CJR589866:CKC589885 CTN589866:CTY589885 DDJ589866:DDU589885 DNF589866:DNQ589885 DXB589866:DXM589885 EGX589866:EHI589885 EQT589866:ERE589885 FAP589866:FBA589885 FKL589866:FKW589885 FUH589866:FUS589885 GED589866:GEO589885 GNZ589866:GOK589885 GXV589866:GYG589885 HHR589866:HIC589885 HRN589866:HRY589885 IBJ589866:IBU589885 ILF589866:ILQ589885 IVB589866:IVM589885 JEX589866:JFI589885 JOT589866:JPE589885 JYP589866:JZA589885 KIL589866:KIW589885 KSH589866:KSS589885 LCD589866:LCO589885 LLZ589866:LMK589885 LVV589866:LWG589885 MFR589866:MGC589885 MPN589866:MPY589885 MZJ589866:MZU589885 NJF589866:NJQ589885 NTB589866:NTM589885 OCX589866:ODI589885 OMT589866:ONE589885 OWP589866:OXA589885 PGL589866:PGW589885 PQH589866:PQS589885 QAD589866:QAO589885 QJZ589866:QKK589885 QTV589866:QUG589885 RDR589866:REC589885 RNN589866:RNY589885 RXJ589866:RXU589885 SHF589866:SHQ589885 SRB589866:SRM589885 TAX589866:TBI589885 TKT589866:TLE589885 TUP589866:TVA589885 UEL589866:UEW589885 UOH589866:UOS589885 UYD589866:UYO589885 VHZ589866:VIK589885 VRV589866:VSG589885 WBR589866:WCC589885 WLN589866:WLY589885 WVJ589866:WVU589885 B655402:M655421 IX655402:JI655421 ST655402:TE655421 ACP655402:ADA655421 AML655402:AMW655421 AWH655402:AWS655421 BGD655402:BGO655421 BPZ655402:BQK655421 BZV655402:CAG655421 CJR655402:CKC655421 CTN655402:CTY655421 DDJ655402:DDU655421 DNF655402:DNQ655421 DXB655402:DXM655421 EGX655402:EHI655421 EQT655402:ERE655421 FAP655402:FBA655421 FKL655402:FKW655421 FUH655402:FUS655421 GED655402:GEO655421 GNZ655402:GOK655421 GXV655402:GYG655421 HHR655402:HIC655421 HRN655402:HRY655421 IBJ655402:IBU655421 ILF655402:ILQ655421 IVB655402:IVM655421 JEX655402:JFI655421 JOT655402:JPE655421 JYP655402:JZA655421 KIL655402:KIW655421 KSH655402:KSS655421 LCD655402:LCO655421 LLZ655402:LMK655421 LVV655402:LWG655421 MFR655402:MGC655421 MPN655402:MPY655421 MZJ655402:MZU655421 NJF655402:NJQ655421 NTB655402:NTM655421 OCX655402:ODI655421 OMT655402:ONE655421 OWP655402:OXA655421 PGL655402:PGW655421 PQH655402:PQS655421 QAD655402:QAO655421 QJZ655402:QKK655421 QTV655402:QUG655421 RDR655402:REC655421 RNN655402:RNY655421 RXJ655402:RXU655421 SHF655402:SHQ655421 SRB655402:SRM655421 TAX655402:TBI655421 TKT655402:TLE655421 TUP655402:TVA655421 UEL655402:UEW655421 UOH655402:UOS655421 UYD655402:UYO655421 VHZ655402:VIK655421 VRV655402:VSG655421 WBR655402:WCC655421 WLN655402:WLY655421 WVJ655402:WVU655421 B720938:M720957 IX720938:JI720957 ST720938:TE720957 ACP720938:ADA720957 AML720938:AMW720957 AWH720938:AWS720957 BGD720938:BGO720957 BPZ720938:BQK720957 BZV720938:CAG720957 CJR720938:CKC720957 CTN720938:CTY720957 DDJ720938:DDU720957 DNF720938:DNQ720957 DXB720938:DXM720957 EGX720938:EHI720957 EQT720938:ERE720957 FAP720938:FBA720957 FKL720938:FKW720957 FUH720938:FUS720957 GED720938:GEO720957 GNZ720938:GOK720957 GXV720938:GYG720957 HHR720938:HIC720957 HRN720938:HRY720957 IBJ720938:IBU720957 ILF720938:ILQ720957 IVB720938:IVM720957 JEX720938:JFI720957 JOT720938:JPE720957 JYP720938:JZA720957 KIL720938:KIW720957 KSH720938:KSS720957 LCD720938:LCO720957 LLZ720938:LMK720957 LVV720938:LWG720957 MFR720938:MGC720957 MPN720938:MPY720957 MZJ720938:MZU720957 NJF720938:NJQ720957 NTB720938:NTM720957 OCX720938:ODI720957 OMT720938:ONE720957 OWP720938:OXA720957 PGL720938:PGW720957 PQH720938:PQS720957 QAD720938:QAO720957 QJZ720938:QKK720957 QTV720938:QUG720957 RDR720938:REC720957 RNN720938:RNY720957 RXJ720938:RXU720957 SHF720938:SHQ720957 SRB720938:SRM720957 TAX720938:TBI720957 TKT720938:TLE720957 TUP720938:TVA720957 UEL720938:UEW720957 UOH720938:UOS720957 UYD720938:UYO720957 VHZ720938:VIK720957 VRV720938:VSG720957 WBR720938:WCC720957 WLN720938:WLY720957 WVJ720938:WVU720957 B786474:M786493 IX786474:JI786493 ST786474:TE786493 ACP786474:ADA786493 AML786474:AMW786493 AWH786474:AWS786493 BGD786474:BGO786493 BPZ786474:BQK786493 BZV786474:CAG786493 CJR786474:CKC786493 CTN786474:CTY786493 DDJ786474:DDU786493 DNF786474:DNQ786493 DXB786474:DXM786493 EGX786474:EHI786493 EQT786474:ERE786493 FAP786474:FBA786493 FKL786474:FKW786493 FUH786474:FUS786493 GED786474:GEO786493 GNZ786474:GOK786493 GXV786474:GYG786493 HHR786474:HIC786493 HRN786474:HRY786493 IBJ786474:IBU786493 ILF786474:ILQ786493 IVB786474:IVM786493 JEX786474:JFI786493 JOT786474:JPE786493 JYP786474:JZA786493 KIL786474:KIW786493 KSH786474:KSS786493 LCD786474:LCO786493 LLZ786474:LMK786493 LVV786474:LWG786493 MFR786474:MGC786493 MPN786474:MPY786493 MZJ786474:MZU786493 NJF786474:NJQ786493 NTB786474:NTM786493 OCX786474:ODI786493 OMT786474:ONE786493 OWP786474:OXA786493 PGL786474:PGW786493 PQH786474:PQS786493 QAD786474:QAO786493 QJZ786474:QKK786493 QTV786474:QUG786493 RDR786474:REC786493 RNN786474:RNY786493 RXJ786474:RXU786493 SHF786474:SHQ786493 SRB786474:SRM786493 TAX786474:TBI786493 TKT786474:TLE786493 TUP786474:TVA786493 UEL786474:UEW786493 UOH786474:UOS786493 UYD786474:UYO786493 VHZ786474:VIK786493 VRV786474:VSG786493 WBR786474:WCC786493 WLN786474:WLY786493 WVJ786474:WVU786493 B852010:M852029 IX852010:JI852029 ST852010:TE852029 ACP852010:ADA852029 AML852010:AMW852029 AWH852010:AWS852029 BGD852010:BGO852029 BPZ852010:BQK852029 BZV852010:CAG852029 CJR852010:CKC852029 CTN852010:CTY852029 DDJ852010:DDU852029 DNF852010:DNQ852029 DXB852010:DXM852029 EGX852010:EHI852029 EQT852010:ERE852029 FAP852010:FBA852029 FKL852010:FKW852029 FUH852010:FUS852029 GED852010:GEO852029 GNZ852010:GOK852029 GXV852010:GYG852029 HHR852010:HIC852029 HRN852010:HRY852029 IBJ852010:IBU852029 ILF852010:ILQ852029 IVB852010:IVM852029 JEX852010:JFI852029 JOT852010:JPE852029 JYP852010:JZA852029 KIL852010:KIW852029 KSH852010:KSS852029 LCD852010:LCO852029 LLZ852010:LMK852029 LVV852010:LWG852029 MFR852010:MGC852029 MPN852010:MPY852029 MZJ852010:MZU852029 NJF852010:NJQ852029 NTB852010:NTM852029 OCX852010:ODI852029 OMT852010:ONE852029 OWP852010:OXA852029 PGL852010:PGW852029 PQH852010:PQS852029 QAD852010:QAO852029 QJZ852010:QKK852029 QTV852010:QUG852029 RDR852010:REC852029 RNN852010:RNY852029 RXJ852010:RXU852029 SHF852010:SHQ852029 SRB852010:SRM852029 TAX852010:TBI852029 TKT852010:TLE852029 TUP852010:TVA852029 UEL852010:UEW852029 UOH852010:UOS852029 UYD852010:UYO852029 VHZ852010:VIK852029 VRV852010:VSG852029 WBR852010:WCC852029 WLN852010:WLY852029 WVJ852010:WVU852029 B917546:M917565 IX917546:JI917565 ST917546:TE917565 ACP917546:ADA917565 AML917546:AMW917565 AWH917546:AWS917565 BGD917546:BGO917565 BPZ917546:BQK917565 BZV917546:CAG917565 CJR917546:CKC917565 CTN917546:CTY917565 DDJ917546:DDU917565 DNF917546:DNQ917565 DXB917546:DXM917565 EGX917546:EHI917565 EQT917546:ERE917565 FAP917546:FBA917565 FKL917546:FKW917565 FUH917546:FUS917565 GED917546:GEO917565 GNZ917546:GOK917565 GXV917546:GYG917565 HHR917546:HIC917565 HRN917546:HRY917565 IBJ917546:IBU917565 ILF917546:ILQ917565 IVB917546:IVM917565 JEX917546:JFI917565 JOT917546:JPE917565 JYP917546:JZA917565 KIL917546:KIW917565 KSH917546:KSS917565 LCD917546:LCO917565 LLZ917546:LMK917565 LVV917546:LWG917565 MFR917546:MGC917565 MPN917546:MPY917565 MZJ917546:MZU917565 NJF917546:NJQ917565 NTB917546:NTM917565 OCX917546:ODI917565 OMT917546:ONE917565 OWP917546:OXA917565 PGL917546:PGW917565 PQH917546:PQS917565 QAD917546:QAO917565 QJZ917546:QKK917565 QTV917546:QUG917565 RDR917546:REC917565 RNN917546:RNY917565 RXJ917546:RXU917565 SHF917546:SHQ917565 SRB917546:SRM917565 TAX917546:TBI917565 TKT917546:TLE917565 TUP917546:TVA917565 UEL917546:UEW917565 UOH917546:UOS917565 UYD917546:UYO917565 VHZ917546:VIK917565 VRV917546:VSG917565 WBR917546:WCC917565 WLN917546:WLY917565 WVJ917546:WVU917565 B983082:M983101 IX983082:JI983101 ST983082:TE983101 ACP983082:ADA983101 AML983082:AMW983101 AWH983082:AWS983101 BGD983082:BGO983101 BPZ983082:BQK983101 BZV983082:CAG983101 CJR983082:CKC983101 CTN983082:CTY983101 DDJ983082:DDU983101 DNF983082:DNQ983101 DXB983082:DXM983101 EGX983082:EHI983101 EQT983082:ERE983101 FAP983082:FBA983101 FKL983082:FKW983101 FUH983082:FUS983101 GED983082:GEO983101 GNZ983082:GOK983101 GXV983082:GYG983101 HHR983082:HIC983101 HRN983082:HRY983101 IBJ983082:IBU983101 ILF983082:ILQ983101 IVB983082:IVM983101 JEX983082:JFI983101 JOT983082:JPE983101 JYP983082:JZA983101 KIL983082:KIW983101 KSH983082:KSS983101 LCD983082:LCO983101 LLZ983082:LMK983101 LVV983082:LWG983101 MFR983082:MGC983101 MPN983082:MPY983101 MZJ983082:MZU983101 NJF983082:NJQ983101 NTB983082:NTM983101 OCX983082:ODI983101 OMT983082:ONE983101 OWP983082:OXA983101 PGL983082:PGW983101 PQH983082:PQS983101 QAD983082:QAO983101 QJZ983082:QKK983101 QTV983082:QUG983101 RDR983082:REC983101 RNN983082:RNY983101 RXJ983082:RXU983101 SHF983082:SHQ983101 SRB983082:SRM983101 TAX983082:TBI983101 TKT983082:TLE983101 TUP983082:TVA983101 UEL983082:UEW983101 UOH983082:UOS983101 UYD983082:UYO983101 VHZ983082:VIK983101 VRV983082:VSG983101 WBR983082:WCC983101 WLN983082:WLY983101 WVJ983082:WVU983101" xr:uid="{0ACDC675-0152-4E2B-A681-B37751060744}"/>
    <dataValidation type="list" allowBlank="1" showInputMessage="1" showErrorMessage="1" promptTitle="Estudiante" prompt="Nombre del integrante que aporta la conclusión y la recomendación." sqref="F5:J5 JB5:JF5 SX5:TB5 ACT5:ACX5 AMP5:AMT5 AWL5:AWP5 BGH5:BGL5 BQD5:BQH5 BZZ5:CAD5 CJV5:CJZ5 CTR5:CTV5 DDN5:DDR5 DNJ5:DNN5 DXF5:DXJ5 EHB5:EHF5 EQX5:ERB5 FAT5:FAX5 FKP5:FKT5 FUL5:FUP5 GEH5:GEL5 GOD5:GOH5 GXZ5:GYD5 HHV5:HHZ5 HRR5:HRV5 IBN5:IBR5 ILJ5:ILN5 IVF5:IVJ5 JFB5:JFF5 JOX5:JPB5 JYT5:JYX5 KIP5:KIT5 KSL5:KSP5 LCH5:LCL5 LMD5:LMH5 LVZ5:LWD5 MFV5:MFZ5 MPR5:MPV5 MZN5:MZR5 NJJ5:NJN5 NTF5:NTJ5 ODB5:ODF5 OMX5:ONB5 OWT5:OWX5 PGP5:PGT5 PQL5:PQP5 QAH5:QAL5 QKD5:QKH5 QTZ5:QUD5 RDV5:RDZ5 RNR5:RNV5 RXN5:RXR5 SHJ5:SHN5 SRF5:SRJ5 TBB5:TBF5 TKX5:TLB5 TUT5:TUX5 UEP5:UET5 UOL5:UOP5 UYH5:UYL5 VID5:VIH5 VRZ5:VSD5 WBV5:WBZ5 WLR5:WLV5 WVN5:WVR5 F65541:J65541 JB65541:JF65541 SX65541:TB65541 ACT65541:ACX65541 AMP65541:AMT65541 AWL65541:AWP65541 BGH65541:BGL65541 BQD65541:BQH65541 BZZ65541:CAD65541 CJV65541:CJZ65541 CTR65541:CTV65541 DDN65541:DDR65541 DNJ65541:DNN65541 DXF65541:DXJ65541 EHB65541:EHF65541 EQX65541:ERB65541 FAT65541:FAX65541 FKP65541:FKT65541 FUL65541:FUP65541 GEH65541:GEL65541 GOD65541:GOH65541 GXZ65541:GYD65541 HHV65541:HHZ65541 HRR65541:HRV65541 IBN65541:IBR65541 ILJ65541:ILN65541 IVF65541:IVJ65541 JFB65541:JFF65541 JOX65541:JPB65541 JYT65541:JYX65541 KIP65541:KIT65541 KSL65541:KSP65541 LCH65541:LCL65541 LMD65541:LMH65541 LVZ65541:LWD65541 MFV65541:MFZ65541 MPR65541:MPV65541 MZN65541:MZR65541 NJJ65541:NJN65541 NTF65541:NTJ65541 ODB65541:ODF65541 OMX65541:ONB65541 OWT65541:OWX65541 PGP65541:PGT65541 PQL65541:PQP65541 QAH65541:QAL65541 QKD65541:QKH65541 QTZ65541:QUD65541 RDV65541:RDZ65541 RNR65541:RNV65541 RXN65541:RXR65541 SHJ65541:SHN65541 SRF65541:SRJ65541 TBB65541:TBF65541 TKX65541:TLB65541 TUT65541:TUX65541 UEP65541:UET65541 UOL65541:UOP65541 UYH65541:UYL65541 VID65541:VIH65541 VRZ65541:VSD65541 WBV65541:WBZ65541 WLR65541:WLV65541 WVN65541:WVR65541 F131077:J131077 JB131077:JF131077 SX131077:TB131077 ACT131077:ACX131077 AMP131077:AMT131077 AWL131077:AWP131077 BGH131077:BGL131077 BQD131077:BQH131077 BZZ131077:CAD131077 CJV131077:CJZ131077 CTR131077:CTV131077 DDN131077:DDR131077 DNJ131077:DNN131077 DXF131077:DXJ131077 EHB131077:EHF131077 EQX131077:ERB131077 FAT131077:FAX131077 FKP131077:FKT131077 FUL131077:FUP131077 GEH131077:GEL131077 GOD131077:GOH131077 GXZ131077:GYD131077 HHV131077:HHZ131077 HRR131077:HRV131077 IBN131077:IBR131077 ILJ131077:ILN131077 IVF131077:IVJ131077 JFB131077:JFF131077 JOX131077:JPB131077 JYT131077:JYX131077 KIP131077:KIT131077 KSL131077:KSP131077 LCH131077:LCL131077 LMD131077:LMH131077 LVZ131077:LWD131077 MFV131077:MFZ131077 MPR131077:MPV131077 MZN131077:MZR131077 NJJ131077:NJN131077 NTF131077:NTJ131077 ODB131077:ODF131077 OMX131077:ONB131077 OWT131077:OWX131077 PGP131077:PGT131077 PQL131077:PQP131077 QAH131077:QAL131077 QKD131077:QKH131077 QTZ131077:QUD131077 RDV131077:RDZ131077 RNR131077:RNV131077 RXN131077:RXR131077 SHJ131077:SHN131077 SRF131077:SRJ131077 TBB131077:TBF131077 TKX131077:TLB131077 TUT131077:TUX131077 UEP131077:UET131077 UOL131077:UOP131077 UYH131077:UYL131077 VID131077:VIH131077 VRZ131077:VSD131077 WBV131077:WBZ131077 WLR131077:WLV131077 WVN131077:WVR131077 F196613:J196613 JB196613:JF196613 SX196613:TB196613 ACT196613:ACX196613 AMP196613:AMT196613 AWL196613:AWP196613 BGH196613:BGL196613 BQD196613:BQH196613 BZZ196613:CAD196613 CJV196613:CJZ196613 CTR196613:CTV196613 DDN196613:DDR196613 DNJ196613:DNN196613 DXF196613:DXJ196613 EHB196613:EHF196613 EQX196613:ERB196613 FAT196613:FAX196613 FKP196613:FKT196613 FUL196613:FUP196613 GEH196613:GEL196613 GOD196613:GOH196613 GXZ196613:GYD196613 HHV196613:HHZ196613 HRR196613:HRV196613 IBN196613:IBR196613 ILJ196613:ILN196613 IVF196613:IVJ196613 JFB196613:JFF196613 JOX196613:JPB196613 JYT196613:JYX196613 KIP196613:KIT196613 KSL196613:KSP196613 LCH196613:LCL196613 LMD196613:LMH196613 LVZ196613:LWD196613 MFV196613:MFZ196613 MPR196613:MPV196613 MZN196613:MZR196613 NJJ196613:NJN196613 NTF196613:NTJ196613 ODB196613:ODF196613 OMX196613:ONB196613 OWT196613:OWX196613 PGP196613:PGT196613 PQL196613:PQP196613 QAH196613:QAL196613 QKD196613:QKH196613 QTZ196613:QUD196613 RDV196613:RDZ196613 RNR196613:RNV196613 RXN196613:RXR196613 SHJ196613:SHN196613 SRF196613:SRJ196613 TBB196613:TBF196613 TKX196613:TLB196613 TUT196613:TUX196613 UEP196613:UET196613 UOL196613:UOP196613 UYH196613:UYL196613 VID196613:VIH196613 VRZ196613:VSD196613 WBV196613:WBZ196613 WLR196613:WLV196613 WVN196613:WVR196613 F262149:J262149 JB262149:JF262149 SX262149:TB262149 ACT262149:ACX262149 AMP262149:AMT262149 AWL262149:AWP262149 BGH262149:BGL262149 BQD262149:BQH262149 BZZ262149:CAD262149 CJV262149:CJZ262149 CTR262149:CTV262149 DDN262149:DDR262149 DNJ262149:DNN262149 DXF262149:DXJ262149 EHB262149:EHF262149 EQX262149:ERB262149 FAT262149:FAX262149 FKP262149:FKT262149 FUL262149:FUP262149 GEH262149:GEL262149 GOD262149:GOH262149 GXZ262149:GYD262149 HHV262149:HHZ262149 HRR262149:HRV262149 IBN262149:IBR262149 ILJ262149:ILN262149 IVF262149:IVJ262149 JFB262149:JFF262149 JOX262149:JPB262149 JYT262149:JYX262149 KIP262149:KIT262149 KSL262149:KSP262149 LCH262149:LCL262149 LMD262149:LMH262149 LVZ262149:LWD262149 MFV262149:MFZ262149 MPR262149:MPV262149 MZN262149:MZR262149 NJJ262149:NJN262149 NTF262149:NTJ262149 ODB262149:ODF262149 OMX262149:ONB262149 OWT262149:OWX262149 PGP262149:PGT262149 PQL262149:PQP262149 QAH262149:QAL262149 QKD262149:QKH262149 QTZ262149:QUD262149 RDV262149:RDZ262149 RNR262149:RNV262149 RXN262149:RXR262149 SHJ262149:SHN262149 SRF262149:SRJ262149 TBB262149:TBF262149 TKX262149:TLB262149 TUT262149:TUX262149 UEP262149:UET262149 UOL262149:UOP262149 UYH262149:UYL262149 VID262149:VIH262149 VRZ262149:VSD262149 WBV262149:WBZ262149 WLR262149:WLV262149 WVN262149:WVR262149 F327685:J327685 JB327685:JF327685 SX327685:TB327685 ACT327685:ACX327685 AMP327685:AMT327685 AWL327685:AWP327685 BGH327685:BGL327685 BQD327685:BQH327685 BZZ327685:CAD327685 CJV327685:CJZ327685 CTR327685:CTV327685 DDN327685:DDR327685 DNJ327685:DNN327685 DXF327685:DXJ327685 EHB327685:EHF327685 EQX327685:ERB327685 FAT327685:FAX327685 FKP327685:FKT327685 FUL327685:FUP327685 GEH327685:GEL327685 GOD327685:GOH327685 GXZ327685:GYD327685 HHV327685:HHZ327685 HRR327685:HRV327685 IBN327685:IBR327685 ILJ327685:ILN327685 IVF327685:IVJ327685 JFB327685:JFF327685 JOX327685:JPB327685 JYT327685:JYX327685 KIP327685:KIT327685 KSL327685:KSP327685 LCH327685:LCL327685 LMD327685:LMH327685 LVZ327685:LWD327685 MFV327685:MFZ327685 MPR327685:MPV327685 MZN327685:MZR327685 NJJ327685:NJN327685 NTF327685:NTJ327685 ODB327685:ODF327685 OMX327685:ONB327685 OWT327685:OWX327685 PGP327685:PGT327685 PQL327685:PQP327685 QAH327685:QAL327685 QKD327685:QKH327685 QTZ327685:QUD327685 RDV327685:RDZ327685 RNR327685:RNV327685 RXN327685:RXR327685 SHJ327685:SHN327685 SRF327685:SRJ327685 TBB327685:TBF327685 TKX327685:TLB327685 TUT327685:TUX327685 UEP327685:UET327685 UOL327685:UOP327685 UYH327685:UYL327685 VID327685:VIH327685 VRZ327685:VSD327685 WBV327685:WBZ327685 WLR327685:WLV327685 WVN327685:WVR327685 F393221:J393221 JB393221:JF393221 SX393221:TB393221 ACT393221:ACX393221 AMP393221:AMT393221 AWL393221:AWP393221 BGH393221:BGL393221 BQD393221:BQH393221 BZZ393221:CAD393221 CJV393221:CJZ393221 CTR393221:CTV393221 DDN393221:DDR393221 DNJ393221:DNN393221 DXF393221:DXJ393221 EHB393221:EHF393221 EQX393221:ERB393221 FAT393221:FAX393221 FKP393221:FKT393221 FUL393221:FUP393221 GEH393221:GEL393221 GOD393221:GOH393221 GXZ393221:GYD393221 HHV393221:HHZ393221 HRR393221:HRV393221 IBN393221:IBR393221 ILJ393221:ILN393221 IVF393221:IVJ393221 JFB393221:JFF393221 JOX393221:JPB393221 JYT393221:JYX393221 KIP393221:KIT393221 KSL393221:KSP393221 LCH393221:LCL393221 LMD393221:LMH393221 LVZ393221:LWD393221 MFV393221:MFZ393221 MPR393221:MPV393221 MZN393221:MZR393221 NJJ393221:NJN393221 NTF393221:NTJ393221 ODB393221:ODF393221 OMX393221:ONB393221 OWT393221:OWX393221 PGP393221:PGT393221 PQL393221:PQP393221 QAH393221:QAL393221 QKD393221:QKH393221 QTZ393221:QUD393221 RDV393221:RDZ393221 RNR393221:RNV393221 RXN393221:RXR393221 SHJ393221:SHN393221 SRF393221:SRJ393221 TBB393221:TBF393221 TKX393221:TLB393221 TUT393221:TUX393221 UEP393221:UET393221 UOL393221:UOP393221 UYH393221:UYL393221 VID393221:VIH393221 VRZ393221:VSD393221 WBV393221:WBZ393221 WLR393221:WLV393221 WVN393221:WVR393221 F458757:J458757 JB458757:JF458757 SX458757:TB458757 ACT458757:ACX458757 AMP458757:AMT458757 AWL458757:AWP458757 BGH458757:BGL458757 BQD458757:BQH458757 BZZ458757:CAD458757 CJV458757:CJZ458757 CTR458757:CTV458757 DDN458757:DDR458757 DNJ458757:DNN458757 DXF458757:DXJ458757 EHB458757:EHF458757 EQX458757:ERB458757 FAT458757:FAX458757 FKP458757:FKT458757 FUL458757:FUP458757 GEH458757:GEL458757 GOD458757:GOH458757 GXZ458757:GYD458757 HHV458757:HHZ458757 HRR458757:HRV458757 IBN458757:IBR458757 ILJ458757:ILN458757 IVF458757:IVJ458757 JFB458757:JFF458757 JOX458757:JPB458757 JYT458757:JYX458757 KIP458757:KIT458757 KSL458757:KSP458757 LCH458757:LCL458757 LMD458757:LMH458757 LVZ458757:LWD458757 MFV458757:MFZ458757 MPR458757:MPV458757 MZN458757:MZR458757 NJJ458757:NJN458757 NTF458757:NTJ458757 ODB458757:ODF458757 OMX458757:ONB458757 OWT458757:OWX458757 PGP458757:PGT458757 PQL458757:PQP458757 QAH458757:QAL458757 QKD458757:QKH458757 QTZ458757:QUD458757 RDV458757:RDZ458757 RNR458757:RNV458757 RXN458757:RXR458757 SHJ458757:SHN458757 SRF458757:SRJ458757 TBB458757:TBF458757 TKX458757:TLB458757 TUT458757:TUX458757 UEP458757:UET458757 UOL458757:UOP458757 UYH458757:UYL458757 VID458757:VIH458757 VRZ458757:VSD458757 WBV458757:WBZ458757 WLR458757:WLV458757 WVN458757:WVR458757 F524293:J524293 JB524293:JF524293 SX524293:TB524293 ACT524293:ACX524293 AMP524293:AMT524293 AWL524293:AWP524293 BGH524293:BGL524293 BQD524293:BQH524293 BZZ524293:CAD524293 CJV524293:CJZ524293 CTR524293:CTV524293 DDN524293:DDR524293 DNJ524293:DNN524293 DXF524293:DXJ524293 EHB524293:EHF524293 EQX524293:ERB524293 FAT524293:FAX524293 FKP524293:FKT524293 FUL524293:FUP524293 GEH524293:GEL524293 GOD524293:GOH524293 GXZ524293:GYD524293 HHV524293:HHZ524293 HRR524293:HRV524293 IBN524293:IBR524293 ILJ524293:ILN524293 IVF524293:IVJ524293 JFB524293:JFF524293 JOX524293:JPB524293 JYT524293:JYX524293 KIP524293:KIT524293 KSL524293:KSP524293 LCH524293:LCL524293 LMD524293:LMH524293 LVZ524293:LWD524293 MFV524293:MFZ524293 MPR524293:MPV524293 MZN524293:MZR524293 NJJ524293:NJN524293 NTF524293:NTJ524293 ODB524293:ODF524293 OMX524293:ONB524293 OWT524293:OWX524293 PGP524293:PGT524293 PQL524293:PQP524293 QAH524293:QAL524293 QKD524293:QKH524293 QTZ524293:QUD524293 RDV524293:RDZ524293 RNR524293:RNV524293 RXN524293:RXR524293 SHJ524293:SHN524293 SRF524293:SRJ524293 TBB524293:TBF524293 TKX524293:TLB524293 TUT524293:TUX524293 UEP524293:UET524293 UOL524293:UOP524293 UYH524293:UYL524293 VID524293:VIH524293 VRZ524293:VSD524293 WBV524293:WBZ524293 WLR524293:WLV524293 WVN524293:WVR524293 F589829:J589829 JB589829:JF589829 SX589829:TB589829 ACT589829:ACX589829 AMP589829:AMT589829 AWL589829:AWP589829 BGH589829:BGL589829 BQD589829:BQH589829 BZZ589829:CAD589829 CJV589829:CJZ589829 CTR589829:CTV589829 DDN589829:DDR589829 DNJ589829:DNN589829 DXF589829:DXJ589829 EHB589829:EHF589829 EQX589829:ERB589829 FAT589829:FAX589829 FKP589829:FKT589829 FUL589829:FUP589829 GEH589829:GEL589829 GOD589829:GOH589829 GXZ589829:GYD589829 HHV589829:HHZ589829 HRR589829:HRV589829 IBN589829:IBR589829 ILJ589829:ILN589829 IVF589829:IVJ589829 JFB589829:JFF589829 JOX589829:JPB589829 JYT589829:JYX589829 KIP589829:KIT589829 KSL589829:KSP589829 LCH589829:LCL589829 LMD589829:LMH589829 LVZ589829:LWD589829 MFV589829:MFZ589829 MPR589829:MPV589829 MZN589829:MZR589829 NJJ589829:NJN589829 NTF589829:NTJ589829 ODB589829:ODF589829 OMX589829:ONB589829 OWT589829:OWX589829 PGP589829:PGT589829 PQL589829:PQP589829 QAH589829:QAL589829 QKD589829:QKH589829 QTZ589829:QUD589829 RDV589829:RDZ589829 RNR589829:RNV589829 RXN589829:RXR589829 SHJ589829:SHN589829 SRF589829:SRJ589829 TBB589829:TBF589829 TKX589829:TLB589829 TUT589829:TUX589829 UEP589829:UET589829 UOL589829:UOP589829 UYH589829:UYL589829 VID589829:VIH589829 VRZ589829:VSD589829 WBV589829:WBZ589829 WLR589829:WLV589829 WVN589829:WVR589829 F655365:J655365 JB655365:JF655365 SX655365:TB655365 ACT655365:ACX655365 AMP655365:AMT655365 AWL655365:AWP655365 BGH655365:BGL655365 BQD655365:BQH655365 BZZ655365:CAD655365 CJV655365:CJZ655365 CTR655365:CTV655365 DDN655365:DDR655365 DNJ655365:DNN655365 DXF655365:DXJ655365 EHB655365:EHF655365 EQX655365:ERB655365 FAT655365:FAX655365 FKP655365:FKT655365 FUL655365:FUP655365 GEH655365:GEL655365 GOD655365:GOH655365 GXZ655365:GYD655365 HHV655365:HHZ655365 HRR655365:HRV655365 IBN655365:IBR655365 ILJ655365:ILN655365 IVF655365:IVJ655365 JFB655365:JFF655365 JOX655365:JPB655365 JYT655365:JYX655365 KIP655365:KIT655365 KSL655365:KSP655365 LCH655365:LCL655365 LMD655365:LMH655365 LVZ655365:LWD655365 MFV655365:MFZ655365 MPR655365:MPV655365 MZN655365:MZR655365 NJJ655365:NJN655365 NTF655365:NTJ655365 ODB655365:ODF655365 OMX655365:ONB655365 OWT655365:OWX655365 PGP655365:PGT655365 PQL655365:PQP655365 QAH655365:QAL655365 QKD655365:QKH655365 QTZ655365:QUD655365 RDV655365:RDZ655365 RNR655365:RNV655365 RXN655365:RXR655365 SHJ655365:SHN655365 SRF655365:SRJ655365 TBB655365:TBF655365 TKX655365:TLB655365 TUT655365:TUX655365 UEP655365:UET655365 UOL655365:UOP655365 UYH655365:UYL655365 VID655365:VIH655365 VRZ655365:VSD655365 WBV655365:WBZ655365 WLR655365:WLV655365 WVN655365:WVR655365 F720901:J720901 JB720901:JF720901 SX720901:TB720901 ACT720901:ACX720901 AMP720901:AMT720901 AWL720901:AWP720901 BGH720901:BGL720901 BQD720901:BQH720901 BZZ720901:CAD720901 CJV720901:CJZ720901 CTR720901:CTV720901 DDN720901:DDR720901 DNJ720901:DNN720901 DXF720901:DXJ720901 EHB720901:EHF720901 EQX720901:ERB720901 FAT720901:FAX720901 FKP720901:FKT720901 FUL720901:FUP720901 GEH720901:GEL720901 GOD720901:GOH720901 GXZ720901:GYD720901 HHV720901:HHZ720901 HRR720901:HRV720901 IBN720901:IBR720901 ILJ720901:ILN720901 IVF720901:IVJ720901 JFB720901:JFF720901 JOX720901:JPB720901 JYT720901:JYX720901 KIP720901:KIT720901 KSL720901:KSP720901 LCH720901:LCL720901 LMD720901:LMH720901 LVZ720901:LWD720901 MFV720901:MFZ720901 MPR720901:MPV720901 MZN720901:MZR720901 NJJ720901:NJN720901 NTF720901:NTJ720901 ODB720901:ODF720901 OMX720901:ONB720901 OWT720901:OWX720901 PGP720901:PGT720901 PQL720901:PQP720901 QAH720901:QAL720901 QKD720901:QKH720901 QTZ720901:QUD720901 RDV720901:RDZ720901 RNR720901:RNV720901 RXN720901:RXR720901 SHJ720901:SHN720901 SRF720901:SRJ720901 TBB720901:TBF720901 TKX720901:TLB720901 TUT720901:TUX720901 UEP720901:UET720901 UOL720901:UOP720901 UYH720901:UYL720901 VID720901:VIH720901 VRZ720901:VSD720901 WBV720901:WBZ720901 WLR720901:WLV720901 WVN720901:WVR720901 F786437:J786437 JB786437:JF786437 SX786437:TB786437 ACT786437:ACX786437 AMP786437:AMT786437 AWL786437:AWP786437 BGH786437:BGL786437 BQD786437:BQH786437 BZZ786437:CAD786437 CJV786437:CJZ786437 CTR786437:CTV786437 DDN786437:DDR786437 DNJ786437:DNN786437 DXF786437:DXJ786437 EHB786437:EHF786437 EQX786437:ERB786437 FAT786437:FAX786437 FKP786437:FKT786437 FUL786437:FUP786437 GEH786437:GEL786437 GOD786437:GOH786437 GXZ786437:GYD786437 HHV786437:HHZ786437 HRR786437:HRV786437 IBN786437:IBR786437 ILJ786437:ILN786437 IVF786437:IVJ786437 JFB786437:JFF786437 JOX786437:JPB786437 JYT786437:JYX786437 KIP786437:KIT786437 KSL786437:KSP786437 LCH786437:LCL786437 LMD786437:LMH786437 LVZ786437:LWD786437 MFV786437:MFZ786437 MPR786437:MPV786437 MZN786437:MZR786437 NJJ786437:NJN786437 NTF786437:NTJ786437 ODB786437:ODF786437 OMX786437:ONB786437 OWT786437:OWX786437 PGP786437:PGT786437 PQL786437:PQP786437 QAH786437:QAL786437 QKD786437:QKH786437 QTZ786437:QUD786437 RDV786437:RDZ786437 RNR786437:RNV786437 RXN786437:RXR786437 SHJ786437:SHN786437 SRF786437:SRJ786437 TBB786437:TBF786437 TKX786437:TLB786437 TUT786437:TUX786437 UEP786437:UET786437 UOL786437:UOP786437 UYH786437:UYL786437 VID786437:VIH786437 VRZ786437:VSD786437 WBV786437:WBZ786437 WLR786437:WLV786437 WVN786437:WVR786437 F851973:J851973 JB851973:JF851973 SX851973:TB851973 ACT851973:ACX851973 AMP851973:AMT851973 AWL851973:AWP851973 BGH851973:BGL851973 BQD851973:BQH851973 BZZ851973:CAD851973 CJV851973:CJZ851973 CTR851973:CTV851973 DDN851973:DDR851973 DNJ851973:DNN851973 DXF851973:DXJ851973 EHB851973:EHF851973 EQX851973:ERB851973 FAT851973:FAX851973 FKP851973:FKT851973 FUL851973:FUP851973 GEH851973:GEL851973 GOD851973:GOH851973 GXZ851973:GYD851973 HHV851973:HHZ851973 HRR851973:HRV851973 IBN851973:IBR851973 ILJ851973:ILN851973 IVF851973:IVJ851973 JFB851973:JFF851973 JOX851973:JPB851973 JYT851973:JYX851973 KIP851973:KIT851973 KSL851973:KSP851973 LCH851973:LCL851973 LMD851973:LMH851973 LVZ851973:LWD851973 MFV851973:MFZ851973 MPR851973:MPV851973 MZN851973:MZR851973 NJJ851973:NJN851973 NTF851973:NTJ851973 ODB851973:ODF851973 OMX851973:ONB851973 OWT851973:OWX851973 PGP851973:PGT851973 PQL851973:PQP851973 QAH851973:QAL851973 QKD851973:QKH851973 QTZ851973:QUD851973 RDV851973:RDZ851973 RNR851973:RNV851973 RXN851973:RXR851973 SHJ851973:SHN851973 SRF851973:SRJ851973 TBB851973:TBF851973 TKX851973:TLB851973 TUT851973:TUX851973 UEP851973:UET851973 UOL851973:UOP851973 UYH851973:UYL851973 VID851973:VIH851973 VRZ851973:VSD851973 WBV851973:WBZ851973 WLR851973:WLV851973 WVN851973:WVR851973 F917509:J917509 JB917509:JF917509 SX917509:TB917509 ACT917509:ACX917509 AMP917509:AMT917509 AWL917509:AWP917509 BGH917509:BGL917509 BQD917509:BQH917509 BZZ917509:CAD917509 CJV917509:CJZ917509 CTR917509:CTV917509 DDN917509:DDR917509 DNJ917509:DNN917509 DXF917509:DXJ917509 EHB917509:EHF917509 EQX917509:ERB917509 FAT917509:FAX917509 FKP917509:FKT917509 FUL917509:FUP917509 GEH917509:GEL917509 GOD917509:GOH917509 GXZ917509:GYD917509 HHV917509:HHZ917509 HRR917509:HRV917509 IBN917509:IBR917509 ILJ917509:ILN917509 IVF917509:IVJ917509 JFB917509:JFF917509 JOX917509:JPB917509 JYT917509:JYX917509 KIP917509:KIT917509 KSL917509:KSP917509 LCH917509:LCL917509 LMD917509:LMH917509 LVZ917509:LWD917509 MFV917509:MFZ917509 MPR917509:MPV917509 MZN917509:MZR917509 NJJ917509:NJN917509 NTF917509:NTJ917509 ODB917509:ODF917509 OMX917509:ONB917509 OWT917509:OWX917509 PGP917509:PGT917509 PQL917509:PQP917509 QAH917509:QAL917509 QKD917509:QKH917509 QTZ917509:QUD917509 RDV917509:RDZ917509 RNR917509:RNV917509 RXN917509:RXR917509 SHJ917509:SHN917509 SRF917509:SRJ917509 TBB917509:TBF917509 TKX917509:TLB917509 TUT917509:TUX917509 UEP917509:UET917509 UOL917509:UOP917509 UYH917509:UYL917509 VID917509:VIH917509 VRZ917509:VSD917509 WBV917509:WBZ917509 WLR917509:WLV917509 WVN917509:WVR917509 F983045:J983045 JB983045:JF983045 SX983045:TB983045 ACT983045:ACX983045 AMP983045:AMT983045 AWL983045:AWP983045 BGH983045:BGL983045 BQD983045:BQH983045 BZZ983045:CAD983045 CJV983045:CJZ983045 CTR983045:CTV983045 DDN983045:DDR983045 DNJ983045:DNN983045 DXF983045:DXJ983045 EHB983045:EHF983045 EQX983045:ERB983045 FAT983045:FAX983045 FKP983045:FKT983045 FUL983045:FUP983045 GEH983045:GEL983045 GOD983045:GOH983045 GXZ983045:GYD983045 HHV983045:HHZ983045 HRR983045:HRV983045 IBN983045:IBR983045 ILJ983045:ILN983045 IVF983045:IVJ983045 JFB983045:JFF983045 JOX983045:JPB983045 JYT983045:JYX983045 KIP983045:KIT983045 KSL983045:KSP983045 LCH983045:LCL983045 LMD983045:LMH983045 LVZ983045:LWD983045 MFV983045:MFZ983045 MPR983045:MPV983045 MZN983045:MZR983045 NJJ983045:NJN983045 NTF983045:NTJ983045 ODB983045:ODF983045 OMX983045:ONB983045 OWT983045:OWX983045 PGP983045:PGT983045 PQL983045:PQP983045 QAH983045:QAL983045 QKD983045:QKH983045 QTZ983045:QUD983045 RDV983045:RDZ983045 RNR983045:RNV983045 RXN983045:RXR983045 SHJ983045:SHN983045 SRF983045:SRJ983045 TBB983045:TBF983045 TKX983045:TLB983045 TUT983045:TUX983045 UEP983045:UET983045 UOL983045:UOP983045 UYH983045:UYL983045 VID983045:VIH983045 VRZ983045:VSD983045 WBV983045:WBZ983045 WLR983045:WLV983045 WVN983045:WVR983045 F12:J12 JB12:JF12 SX12:TB12 ACT12:ACX12 AMP12:AMT12 AWL12:AWP12 BGH12:BGL12 BQD12:BQH12 BZZ12:CAD12 CJV12:CJZ12 CTR12:CTV12 DDN12:DDR12 DNJ12:DNN12 DXF12:DXJ12 EHB12:EHF12 EQX12:ERB12 FAT12:FAX12 FKP12:FKT12 FUL12:FUP12 GEH12:GEL12 GOD12:GOH12 GXZ12:GYD12 HHV12:HHZ12 HRR12:HRV12 IBN12:IBR12 ILJ12:ILN12 IVF12:IVJ12 JFB12:JFF12 JOX12:JPB12 JYT12:JYX12 KIP12:KIT12 KSL12:KSP12 LCH12:LCL12 LMD12:LMH12 LVZ12:LWD12 MFV12:MFZ12 MPR12:MPV12 MZN12:MZR12 NJJ12:NJN12 NTF12:NTJ12 ODB12:ODF12 OMX12:ONB12 OWT12:OWX12 PGP12:PGT12 PQL12:PQP12 QAH12:QAL12 QKD12:QKH12 QTZ12:QUD12 RDV12:RDZ12 RNR12:RNV12 RXN12:RXR12 SHJ12:SHN12 SRF12:SRJ12 TBB12:TBF12 TKX12:TLB12 TUT12:TUX12 UEP12:UET12 UOL12:UOP12 UYH12:UYL12 VID12:VIH12 VRZ12:VSD12 WBV12:WBZ12 WLR12:WLV12 WVN12:WVR12 F65548:J65548 JB65548:JF65548 SX65548:TB65548 ACT65548:ACX65548 AMP65548:AMT65548 AWL65548:AWP65548 BGH65548:BGL65548 BQD65548:BQH65548 BZZ65548:CAD65548 CJV65548:CJZ65548 CTR65548:CTV65548 DDN65548:DDR65548 DNJ65548:DNN65548 DXF65548:DXJ65548 EHB65548:EHF65548 EQX65548:ERB65548 FAT65548:FAX65548 FKP65548:FKT65548 FUL65548:FUP65548 GEH65548:GEL65548 GOD65548:GOH65548 GXZ65548:GYD65548 HHV65548:HHZ65548 HRR65548:HRV65548 IBN65548:IBR65548 ILJ65548:ILN65548 IVF65548:IVJ65548 JFB65548:JFF65548 JOX65548:JPB65548 JYT65548:JYX65548 KIP65548:KIT65548 KSL65548:KSP65548 LCH65548:LCL65548 LMD65548:LMH65548 LVZ65548:LWD65548 MFV65548:MFZ65548 MPR65548:MPV65548 MZN65548:MZR65548 NJJ65548:NJN65548 NTF65548:NTJ65548 ODB65548:ODF65548 OMX65548:ONB65548 OWT65548:OWX65548 PGP65548:PGT65548 PQL65548:PQP65548 QAH65548:QAL65548 QKD65548:QKH65548 QTZ65548:QUD65548 RDV65548:RDZ65548 RNR65548:RNV65548 RXN65548:RXR65548 SHJ65548:SHN65548 SRF65548:SRJ65548 TBB65548:TBF65548 TKX65548:TLB65548 TUT65548:TUX65548 UEP65548:UET65548 UOL65548:UOP65548 UYH65548:UYL65548 VID65548:VIH65548 VRZ65548:VSD65548 WBV65548:WBZ65548 WLR65548:WLV65548 WVN65548:WVR65548 F131084:J131084 JB131084:JF131084 SX131084:TB131084 ACT131084:ACX131084 AMP131084:AMT131084 AWL131084:AWP131084 BGH131084:BGL131084 BQD131084:BQH131084 BZZ131084:CAD131084 CJV131084:CJZ131084 CTR131084:CTV131084 DDN131084:DDR131084 DNJ131084:DNN131084 DXF131084:DXJ131084 EHB131084:EHF131084 EQX131084:ERB131084 FAT131084:FAX131084 FKP131084:FKT131084 FUL131084:FUP131084 GEH131084:GEL131084 GOD131084:GOH131084 GXZ131084:GYD131084 HHV131084:HHZ131084 HRR131084:HRV131084 IBN131084:IBR131084 ILJ131084:ILN131084 IVF131084:IVJ131084 JFB131084:JFF131084 JOX131084:JPB131084 JYT131084:JYX131084 KIP131084:KIT131084 KSL131084:KSP131084 LCH131084:LCL131084 LMD131084:LMH131084 LVZ131084:LWD131084 MFV131084:MFZ131084 MPR131084:MPV131084 MZN131084:MZR131084 NJJ131084:NJN131084 NTF131084:NTJ131084 ODB131084:ODF131084 OMX131084:ONB131084 OWT131084:OWX131084 PGP131084:PGT131084 PQL131084:PQP131084 QAH131084:QAL131084 QKD131084:QKH131084 QTZ131084:QUD131084 RDV131084:RDZ131084 RNR131084:RNV131084 RXN131084:RXR131084 SHJ131084:SHN131084 SRF131084:SRJ131084 TBB131084:TBF131084 TKX131084:TLB131084 TUT131084:TUX131084 UEP131084:UET131084 UOL131084:UOP131084 UYH131084:UYL131084 VID131084:VIH131084 VRZ131084:VSD131084 WBV131084:WBZ131084 WLR131084:WLV131084 WVN131084:WVR131084 F196620:J196620 JB196620:JF196620 SX196620:TB196620 ACT196620:ACX196620 AMP196620:AMT196620 AWL196620:AWP196620 BGH196620:BGL196620 BQD196620:BQH196620 BZZ196620:CAD196620 CJV196620:CJZ196620 CTR196620:CTV196620 DDN196620:DDR196620 DNJ196620:DNN196620 DXF196620:DXJ196620 EHB196620:EHF196620 EQX196620:ERB196620 FAT196620:FAX196620 FKP196620:FKT196620 FUL196620:FUP196620 GEH196620:GEL196620 GOD196620:GOH196620 GXZ196620:GYD196620 HHV196620:HHZ196620 HRR196620:HRV196620 IBN196620:IBR196620 ILJ196620:ILN196620 IVF196620:IVJ196620 JFB196620:JFF196620 JOX196620:JPB196620 JYT196620:JYX196620 KIP196620:KIT196620 KSL196620:KSP196620 LCH196620:LCL196620 LMD196620:LMH196620 LVZ196620:LWD196620 MFV196620:MFZ196620 MPR196620:MPV196620 MZN196620:MZR196620 NJJ196620:NJN196620 NTF196620:NTJ196620 ODB196620:ODF196620 OMX196620:ONB196620 OWT196620:OWX196620 PGP196620:PGT196620 PQL196620:PQP196620 QAH196620:QAL196620 QKD196620:QKH196620 QTZ196620:QUD196620 RDV196620:RDZ196620 RNR196620:RNV196620 RXN196620:RXR196620 SHJ196620:SHN196620 SRF196620:SRJ196620 TBB196620:TBF196620 TKX196620:TLB196620 TUT196620:TUX196620 UEP196620:UET196620 UOL196620:UOP196620 UYH196620:UYL196620 VID196620:VIH196620 VRZ196620:VSD196620 WBV196620:WBZ196620 WLR196620:WLV196620 WVN196620:WVR196620 F262156:J262156 JB262156:JF262156 SX262156:TB262156 ACT262156:ACX262156 AMP262156:AMT262156 AWL262156:AWP262156 BGH262156:BGL262156 BQD262156:BQH262156 BZZ262156:CAD262156 CJV262156:CJZ262156 CTR262156:CTV262156 DDN262156:DDR262156 DNJ262156:DNN262156 DXF262156:DXJ262156 EHB262156:EHF262156 EQX262156:ERB262156 FAT262156:FAX262156 FKP262156:FKT262156 FUL262156:FUP262156 GEH262156:GEL262156 GOD262156:GOH262156 GXZ262156:GYD262156 HHV262156:HHZ262156 HRR262156:HRV262156 IBN262156:IBR262156 ILJ262156:ILN262156 IVF262156:IVJ262156 JFB262156:JFF262156 JOX262156:JPB262156 JYT262156:JYX262156 KIP262156:KIT262156 KSL262156:KSP262156 LCH262156:LCL262156 LMD262156:LMH262156 LVZ262156:LWD262156 MFV262156:MFZ262156 MPR262156:MPV262156 MZN262156:MZR262156 NJJ262156:NJN262156 NTF262156:NTJ262156 ODB262156:ODF262156 OMX262156:ONB262156 OWT262156:OWX262156 PGP262156:PGT262156 PQL262156:PQP262156 QAH262156:QAL262156 QKD262156:QKH262156 QTZ262156:QUD262156 RDV262156:RDZ262156 RNR262156:RNV262156 RXN262156:RXR262156 SHJ262156:SHN262156 SRF262156:SRJ262156 TBB262156:TBF262156 TKX262156:TLB262156 TUT262156:TUX262156 UEP262156:UET262156 UOL262156:UOP262156 UYH262156:UYL262156 VID262156:VIH262156 VRZ262156:VSD262156 WBV262156:WBZ262156 WLR262156:WLV262156 WVN262156:WVR262156 F327692:J327692 JB327692:JF327692 SX327692:TB327692 ACT327692:ACX327692 AMP327692:AMT327692 AWL327692:AWP327692 BGH327692:BGL327692 BQD327692:BQH327692 BZZ327692:CAD327692 CJV327692:CJZ327692 CTR327692:CTV327692 DDN327692:DDR327692 DNJ327692:DNN327692 DXF327692:DXJ327692 EHB327692:EHF327692 EQX327692:ERB327692 FAT327692:FAX327692 FKP327692:FKT327692 FUL327692:FUP327692 GEH327692:GEL327692 GOD327692:GOH327692 GXZ327692:GYD327692 HHV327692:HHZ327692 HRR327692:HRV327692 IBN327692:IBR327692 ILJ327692:ILN327692 IVF327692:IVJ327692 JFB327692:JFF327692 JOX327692:JPB327692 JYT327692:JYX327692 KIP327692:KIT327692 KSL327692:KSP327692 LCH327692:LCL327692 LMD327692:LMH327692 LVZ327692:LWD327692 MFV327692:MFZ327692 MPR327692:MPV327692 MZN327692:MZR327692 NJJ327692:NJN327692 NTF327692:NTJ327692 ODB327692:ODF327692 OMX327692:ONB327692 OWT327692:OWX327692 PGP327692:PGT327692 PQL327692:PQP327692 QAH327692:QAL327692 QKD327692:QKH327692 QTZ327692:QUD327692 RDV327692:RDZ327692 RNR327692:RNV327692 RXN327692:RXR327692 SHJ327692:SHN327692 SRF327692:SRJ327692 TBB327692:TBF327692 TKX327692:TLB327692 TUT327692:TUX327692 UEP327692:UET327692 UOL327692:UOP327692 UYH327692:UYL327692 VID327692:VIH327692 VRZ327692:VSD327692 WBV327692:WBZ327692 WLR327692:WLV327692 WVN327692:WVR327692 F393228:J393228 JB393228:JF393228 SX393228:TB393228 ACT393228:ACX393228 AMP393228:AMT393228 AWL393228:AWP393228 BGH393228:BGL393228 BQD393228:BQH393228 BZZ393228:CAD393228 CJV393228:CJZ393228 CTR393228:CTV393228 DDN393228:DDR393228 DNJ393228:DNN393228 DXF393228:DXJ393228 EHB393228:EHF393228 EQX393228:ERB393228 FAT393228:FAX393228 FKP393228:FKT393228 FUL393228:FUP393228 GEH393228:GEL393228 GOD393228:GOH393228 GXZ393228:GYD393228 HHV393228:HHZ393228 HRR393228:HRV393228 IBN393228:IBR393228 ILJ393228:ILN393228 IVF393228:IVJ393228 JFB393228:JFF393228 JOX393228:JPB393228 JYT393228:JYX393228 KIP393228:KIT393228 KSL393228:KSP393228 LCH393228:LCL393228 LMD393228:LMH393228 LVZ393228:LWD393228 MFV393228:MFZ393228 MPR393228:MPV393228 MZN393228:MZR393228 NJJ393228:NJN393228 NTF393228:NTJ393228 ODB393228:ODF393228 OMX393228:ONB393228 OWT393228:OWX393228 PGP393228:PGT393228 PQL393228:PQP393228 QAH393228:QAL393228 QKD393228:QKH393228 QTZ393228:QUD393228 RDV393228:RDZ393228 RNR393228:RNV393228 RXN393228:RXR393228 SHJ393228:SHN393228 SRF393228:SRJ393228 TBB393228:TBF393228 TKX393228:TLB393228 TUT393228:TUX393228 UEP393228:UET393228 UOL393228:UOP393228 UYH393228:UYL393228 VID393228:VIH393228 VRZ393228:VSD393228 WBV393228:WBZ393228 WLR393228:WLV393228 WVN393228:WVR393228 F458764:J458764 JB458764:JF458764 SX458764:TB458764 ACT458764:ACX458764 AMP458764:AMT458764 AWL458764:AWP458764 BGH458764:BGL458764 BQD458764:BQH458764 BZZ458764:CAD458764 CJV458764:CJZ458764 CTR458764:CTV458764 DDN458764:DDR458764 DNJ458764:DNN458764 DXF458764:DXJ458764 EHB458764:EHF458764 EQX458764:ERB458764 FAT458764:FAX458764 FKP458764:FKT458764 FUL458764:FUP458764 GEH458764:GEL458764 GOD458764:GOH458764 GXZ458764:GYD458764 HHV458764:HHZ458764 HRR458764:HRV458764 IBN458764:IBR458764 ILJ458764:ILN458764 IVF458764:IVJ458764 JFB458764:JFF458764 JOX458764:JPB458764 JYT458764:JYX458764 KIP458764:KIT458764 KSL458764:KSP458764 LCH458764:LCL458764 LMD458764:LMH458764 LVZ458764:LWD458764 MFV458764:MFZ458764 MPR458764:MPV458764 MZN458764:MZR458764 NJJ458764:NJN458764 NTF458764:NTJ458764 ODB458764:ODF458764 OMX458764:ONB458764 OWT458764:OWX458764 PGP458764:PGT458764 PQL458764:PQP458764 QAH458764:QAL458764 QKD458764:QKH458764 QTZ458764:QUD458764 RDV458764:RDZ458764 RNR458764:RNV458764 RXN458764:RXR458764 SHJ458764:SHN458764 SRF458764:SRJ458764 TBB458764:TBF458764 TKX458764:TLB458764 TUT458764:TUX458764 UEP458764:UET458764 UOL458764:UOP458764 UYH458764:UYL458764 VID458764:VIH458764 VRZ458764:VSD458764 WBV458764:WBZ458764 WLR458764:WLV458764 WVN458764:WVR458764 F524300:J524300 JB524300:JF524300 SX524300:TB524300 ACT524300:ACX524300 AMP524300:AMT524300 AWL524300:AWP524300 BGH524300:BGL524300 BQD524300:BQH524300 BZZ524300:CAD524300 CJV524300:CJZ524300 CTR524300:CTV524300 DDN524300:DDR524300 DNJ524300:DNN524300 DXF524300:DXJ524300 EHB524300:EHF524300 EQX524300:ERB524300 FAT524300:FAX524300 FKP524300:FKT524300 FUL524300:FUP524300 GEH524300:GEL524300 GOD524300:GOH524300 GXZ524300:GYD524300 HHV524300:HHZ524300 HRR524300:HRV524300 IBN524300:IBR524300 ILJ524300:ILN524300 IVF524300:IVJ524300 JFB524300:JFF524300 JOX524300:JPB524300 JYT524300:JYX524300 KIP524300:KIT524300 KSL524300:KSP524300 LCH524300:LCL524300 LMD524300:LMH524300 LVZ524300:LWD524300 MFV524300:MFZ524300 MPR524300:MPV524300 MZN524300:MZR524300 NJJ524300:NJN524300 NTF524300:NTJ524300 ODB524300:ODF524300 OMX524300:ONB524300 OWT524300:OWX524300 PGP524300:PGT524300 PQL524300:PQP524300 QAH524300:QAL524300 QKD524300:QKH524300 QTZ524300:QUD524300 RDV524300:RDZ524300 RNR524300:RNV524300 RXN524300:RXR524300 SHJ524300:SHN524300 SRF524300:SRJ524300 TBB524300:TBF524300 TKX524300:TLB524300 TUT524300:TUX524300 UEP524300:UET524300 UOL524300:UOP524300 UYH524300:UYL524300 VID524300:VIH524300 VRZ524300:VSD524300 WBV524300:WBZ524300 WLR524300:WLV524300 WVN524300:WVR524300 F589836:J589836 JB589836:JF589836 SX589836:TB589836 ACT589836:ACX589836 AMP589836:AMT589836 AWL589836:AWP589836 BGH589836:BGL589836 BQD589836:BQH589836 BZZ589836:CAD589836 CJV589836:CJZ589836 CTR589836:CTV589836 DDN589836:DDR589836 DNJ589836:DNN589836 DXF589836:DXJ589836 EHB589836:EHF589836 EQX589836:ERB589836 FAT589836:FAX589836 FKP589836:FKT589836 FUL589836:FUP589836 GEH589836:GEL589836 GOD589836:GOH589836 GXZ589836:GYD589836 HHV589836:HHZ589836 HRR589836:HRV589836 IBN589836:IBR589836 ILJ589836:ILN589836 IVF589836:IVJ589836 JFB589836:JFF589836 JOX589836:JPB589836 JYT589836:JYX589836 KIP589836:KIT589836 KSL589836:KSP589836 LCH589836:LCL589836 LMD589836:LMH589836 LVZ589836:LWD589836 MFV589836:MFZ589836 MPR589836:MPV589836 MZN589836:MZR589836 NJJ589836:NJN589836 NTF589836:NTJ589836 ODB589836:ODF589836 OMX589836:ONB589836 OWT589836:OWX589836 PGP589836:PGT589836 PQL589836:PQP589836 QAH589836:QAL589836 QKD589836:QKH589836 QTZ589836:QUD589836 RDV589836:RDZ589836 RNR589836:RNV589836 RXN589836:RXR589836 SHJ589836:SHN589836 SRF589836:SRJ589836 TBB589836:TBF589836 TKX589836:TLB589836 TUT589836:TUX589836 UEP589836:UET589836 UOL589836:UOP589836 UYH589836:UYL589836 VID589836:VIH589836 VRZ589836:VSD589836 WBV589836:WBZ589836 WLR589836:WLV589836 WVN589836:WVR589836 F655372:J655372 JB655372:JF655372 SX655372:TB655372 ACT655372:ACX655372 AMP655372:AMT655372 AWL655372:AWP655372 BGH655372:BGL655372 BQD655372:BQH655372 BZZ655372:CAD655372 CJV655372:CJZ655372 CTR655372:CTV655372 DDN655372:DDR655372 DNJ655372:DNN655372 DXF655372:DXJ655372 EHB655372:EHF655372 EQX655372:ERB655372 FAT655372:FAX655372 FKP655372:FKT655372 FUL655372:FUP655372 GEH655372:GEL655372 GOD655372:GOH655372 GXZ655372:GYD655372 HHV655372:HHZ655372 HRR655372:HRV655372 IBN655372:IBR655372 ILJ655372:ILN655372 IVF655372:IVJ655372 JFB655372:JFF655372 JOX655372:JPB655372 JYT655372:JYX655372 KIP655372:KIT655372 KSL655372:KSP655372 LCH655372:LCL655372 LMD655372:LMH655372 LVZ655372:LWD655372 MFV655372:MFZ655372 MPR655372:MPV655372 MZN655372:MZR655372 NJJ655372:NJN655372 NTF655372:NTJ655372 ODB655372:ODF655372 OMX655372:ONB655372 OWT655372:OWX655372 PGP655372:PGT655372 PQL655372:PQP655372 QAH655372:QAL655372 QKD655372:QKH655372 QTZ655372:QUD655372 RDV655372:RDZ655372 RNR655372:RNV655372 RXN655372:RXR655372 SHJ655372:SHN655372 SRF655372:SRJ655372 TBB655372:TBF655372 TKX655372:TLB655372 TUT655372:TUX655372 UEP655372:UET655372 UOL655372:UOP655372 UYH655372:UYL655372 VID655372:VIH655372 VRZ655372:VSD655372 WBV655372:WBZ655372 WLR655372:WLV655372 WVN655372:WVR655372 F720908:J720908 JB720908:JF720908 SX720908:TB720908 ACT720908:ACX720908 AMP720908:AMT720908 AWL720908:AWP720908 BGH720908:BGL720908 BQD720908:BQH720908 BZZ720908:CAD720908 CJV720908:CJZ720908 CTR720908:CTV720908 DDN720908:DDR720908 DNJ720908:DNN720908 DXF720908:DXJ720908 EHB720908:EHF720908 EQX720908:ERB720908 FAT720908:FAX720908 FKP720908:FKT720908 FUL720908:FUP720908 GEH720908:GEL720908 GOD720908:GOH720908 GXZ720908:GYD720908 HHV720908:HHZ720908 HRR720908:HRV720908 IBN720908:IBR720908 ILJ720908:ILN720908 IVF720908:IVJ720908 JFB720908:JFF720908 JOX720908:JPB720908 JYT720908:JYX720908 KIP720908:KIT720908 KSL720908:KSP720908 LCH720908:LCL720908 LMD720908:LMH720908 LVZ720908:LWD720908 MFV720908:MFZ720908 MPR720908:MPV720908 MZN720908:MZR720908 NJJ720908:NJN720908 NTF720908:NTJ720908 ODB720908:ODF720908 OMX720908:ONB720908 OWT720908:OWX720908 PGP720908:PGT720908 PQL720908:PQP720908 QAH720908:QAL720908 QKD720908:QKH720908 QTZ720908:QUD720908 RDV720908:RDZ720908 RNR720908:RNV720908 RXN720908:RXR720908 SHJ720908:SHN720908 SRF720908:SRJ720908 TBB720908:TBF720908 TKX720908:TLB720908 TUT720908:TUX720908 UEP720908:UET720908 UOL720908:UOP720908 UYH720908:UYL720908 VID720908:VIH720908 VRZ720908:VSD720908 WBV720908:WBZ720908 WLR720908:WLV720908 WVN720908:WVR720908 F786444:J786444 JB786444:JF786444 SX786444:TB786444 ACT786444:ACX786444 AMP786444:AMT786444 AWL786444:AWP786444 BGH786444:BGL786444 BQD786444:BQH786444 BZZ786444:CAD786444 CJV786444:CJZ786444 CTR786444:CTV786444 DDN786444:DDR786444 DNJ786444:DNN786444 DXF786444:DXJ786444 EHB786444:EHF786444 EQX786444:ERB786444 FAT786444:FAX786444 FKP786444:FKT786444 FUL786444:FUP786444 GEH786444:GEL786444 GOD786444:GOH786444 GXZ786444:GYD786444 HHV786444:HHZ786444 HRR786444:HRV786444 IBN786444:IBR786444 ILJ786444:ILN786444 IVF786444:IVJ786444 JFB786444:JFF786444 JOX786444:JPB786444 JYT786444:JYX786444 KIP786444:KIT786444 KSL786444:KSP786444 LCH786444:LCL786444 LMD786444:LMH786444 LVZ786444:LWD786444 MFV786444:MFZ786444 MPR786444:MPV786444 MZN786444:MZR786444 NJJ786444:NJN786444 NTF786444:NTJ786444 ODB786444:ODF786444 OMX786444:ONB786444 OWT786444:OWX786444 PGP786444:PGT786444 PQL786444:PQP786444 QAH786444:QAL786444 QKD786444:QKH786444 QTZ786444:QUD786444 RDV786444:RDZ786444 RNR786444:RNV786444 RXN786444:RXR786444 SHJ786444:SHN786444 SRF786444:SRJ786444 TBB786444:TBF786444 TKX786444:TLB786444 TUT786444:TUX786444 UEP786444:UET786444 UOL786444:UOP786444 UYH786444:UYL786444 VID786444:VIH786444 VRZ786444:VSD786444 WBV786444:WBZ786444 WLR786444:WLV786444 WVN786444:WVR786444 F851980:J851980 JB851980:JF851980 SX851980:TB851980 ACT851980:ACX851980 AMP851980:AMT851980 AWL851980:AWP851980 BGH851980:BGL851980 BQD851980:BQH851980 BZZ851980:CAD851980 CJV851980:CJZ851980 CTR851980:CTV851980 DDN851980:DDR851980 DNJ851980:DNN851980 DXF851980:DXJ851980 EHB851980:EHF851980 EQX851980:ERB851980 FAT851980:FAX851980 FKP851980:FKT851980 FUL851980:FUP851980 GEH851980:GEL851980 GOD851980:GOH851980 GXZ851980:GYD851980 HHV851980:HHZ851980 HRR851980:HRV851980 IBN851980:IBR851980 ILJ851980:ILN851980 IVF851980:IVJ851980 JFB851980:JFF851980 JOX851980:JPB851980 JYT851980:JYX851980 KIP851980:KIT851980 KSL851980:KSP851980 LCH851980:LCL851980 LMD851980:LMH851980 LVZ851980:LWD851980 MFV851980:MFZ851980 MPR851980:MPV851980 MZN851980:MZR851980 NJJ851980:NJN851980 NTF851980:NTJ851980 ODB851980:ODF851980 OMX851980:ONB851980 OWT851980:OWX851980 PGP851980:PGT851980 PQL851980:PQP851980 QAH851980:QAL851980 QKD851980:QKH851980 QTZ851980:QUD851980 RDV851980:RDZ851980 RNR851980:RNV851980 RXN851980:RXR851980 SHJ851980:SHN851980 SRF851980:SRJ851980 TBB851980:TBF851980 TKX851980:TLB851980 TUT851980:TUX851980 UEP851980:UET851980 UOL851980:UOP851980 UYH851980:UYL851980 VID851980:VIH851980 VRZ851980:VSD851980 WBV851980:WBZ851980 WLR851980:WLV851980 WVN851980:WVR851980 F917516:J917516 JB917516:JF917516 SX917516:TB917516 ACT917516:ACX917516 AMP917516:AMT917516 AWL917516:AWP917516 BGH917516:BGL917516 BQD917516:BQH917516 BZZ917516:CAD917516 CJV917516:CJZ917516 CTR917516:CTV917516 DDN917516:DDR917516 DNJ917516:DNN917516 DXF917516:DXJ917516 EHB917516:EHF917516 EQX917516:ERB917516 FAT917516:FAX917516 FKP917516:FKT917516 FUL917516:FUP917516 GEH917516:GEL917516 GOD917516:GOH917516 GXZ917516:GYD917516 HHV917516:HHZ917516 HRR917516:HRV917516 IBN917516:IBR917516 ILJ917516:ILN917516 IVF917516:IVJ917516 JFB917516:JFF917516 JOX917516:JPB917516 JYT917516:JYX917516 KIP917516:KIT917516 KSL917516:KSP917516 LCH917516:LCL917516 LMD917516:LMH917516 LVZ917516:LWD917516 MFV917516:MFZ917516 MPR917516:MPV917516 MZN917516:MZR917516 NJJ917516:NJN917516 NTF917516:NTJ917516 ODB917516:ODF917516 OMX917516:ONB917516 OWT917516:OWX917516 PGP917516:PGT917516 PQL917516:PQP917516 QAH917516:QAL917516 QKD917516:QKH917516 QTZ917516:QUD917516 RDV917516:RDZ917516 RNR917516:RNV917516 RXN917516:RXR917516 SHJ917516:SHN917516 SRF917516:SRJ917516 TBB917516:TBF917516 TKX917516:TLB917516 TUT917516:TUX917516 UEP917516:UET917516 UOL917516:UOP917516 UYH917516:UYL917516 VID917516:VIH917516 VRZ917516:VSD917516 WBV917516:WBZ917516 WLR917516:WLV917516 WVN917516:WVR917516 F983052:J983052 JB983052:JF983052 SX983052:TB983052 ACT983052:ACX983052 AMP983052:AMT983052 AWL983052:AWP983052 BGH983052:BGL983052 BQD983052:BQH983052 BZZ983052:CAD983052 CJV983052:CJZ983052 CTR983052:CTV983052 DDN983052:DDR983052 DNJ983052:DNN983052 DXF983052:DXJ983052 EHB983052:EHF983052 EQX983052:ERB983052 FAT983052:FAX983052 FKP983052:FKT983052 FUL983052:FUP983052 GEH983052:GEL983052 GOD983052:GOH983052 GXZ983052:GYD983052 HHV983052:HHZ983052 HRR983052:HRV983052 IBN983052:IBR983052 ILJ983052:ILN983052 IVF983052:IVJ983052 JFB983052:JFF983052 JOX983052:JPB983052 JYT983052:JYX983052 KIP983052:KIT983052 KSL983052:KSP983052 LCH983052:LCL983052 LMD983052:LMH983052 LVZ983052:LWD983052 MFV983052:MFZ983052 MPR983052:MPV983052 MZN983052:MZR983052 NJJ983052:NJN983052 NTF983052:NTJ983052 ODB983052:ODF983052 OMX983052:ONB983052 OWT983052:OWX983052 PGP983052:PGT983052 PQL983052:PQP983052 QAH983052:QAL983052 QKD983052:QKH983052 QTZ983052:QUD983052 RDV983052:RDZ983052 RNR983052:RNV983052 RXN983052:RXR983052 SHJ983052:SHN983052 SRF983052:SRJ983052 TBB983052:TBF983052 TKX983052:TLB983052 TUT983052:TUX983052 UEP983052:UET983052 UOL983052:UOP983052 UYH983052:UYL983052 VID983052:VIH983052 VRZ983052:VSD983052 WBV983052:WBZ983052 WLR983052:WLV983052 WVN983052:WVR983052 F19:J19 JB19:JF19 SX19:TB19 ACT19:ACX19 AMP19:AMT19 AWL19:AWP19 BGH19:BGL19 BQD19:BQH19 BZZ19:CAD19 CJV19:CJZ19 CTR19:CTV19 DDN19:DDR19 DNJ19:DNN19 DXF19:DXJ19 EHB19:EHF19 EQX19:ERB19 FAT19:FAX19 FKP19:FKT19 FUL19:FUP19 GEH19:GEL19 GOD19:GOH19 GXZ19:GYD19 HHV19:HHZ19 HRR19:HRV19 IBN19:IBR19 ILJ19:ILN19 IVF19:IVJ19 JFB19:JFF19 JOX19:JPB19 JYT19:JYX19 KIP19:KIT19 KSL19:KSP19 LCH19:LCL19 LMD19:LMH19 LVZ19:LWD19 MFV19:MFZ19 MPR19:MPV19 MZN19:MZR19 NJJ19:NJN19 NTF19:NTJ19 ODB19:ODF19 OMX19:ONB19 OWT19:OWX19 PGP19:PGT19 PQL19:PQP19 QAH19:QAL19 QKD19:QKH19 QTZ19:QUD19 RDV19:RDZ19 RNR19:RNV19 RXN19:RXR19 SHJ19:SHN19 SRF19:SRJ19 TBB19:TBF19 TKX19:TLB19 TUT19:TUX19 UEP19:UET19 UOL19:UOP19 UYH19:UYL19 VID19:VIH19 VRZ19:VSD19 WBV19:WBZ19 WLR19:WLV19 WVN19:WVR19 F65555:J65555 JB65555:JF65555 SX65555:TB65555 ACT65555:ACX65555 AMP65555:AMT65555 AWL65555:AWP65555 BGH65555:BGL65555 BQD65555:BQH65555 BZZ65555:CAD65555 CJV65555:CJZ65555 CTR65555:CTV65555 DDN65555:DDR65555 DNJ65555:DNN65555 DXF65555:DXJ65555 EHB65555:EHF65555 EQX65555:ERB65555 FAT65555:FAX65555 FKP65555:FKT65555 FUL65555:FUP65555 GEH65555:GEL65555 GOD65555:GOH65555 GXZ65555:GYD65555 HHV65555:HHZ65555 HRR65555:HRV65555 IBN65555:IBR65555 ILJ65555:ILN65555 IVF65555:IVJ65555 JFB65555:JFF65555 JOX65555:JPB65555 JYT65555:JYX65555 KIP65555:KIT65555 KSL65555:KSP65555 LCH65555:LCL65555 LMD65555:LMH65555 LVZ65555:LWD65555 MFV65555:MFZ65555 MPR65555:MPV65555 MZN65555:MZR65555 NJJ65555:NJN65555 NTF65555:NTJ65555 ODB65555:ODF65555 OMX65555:ONB65555 OWT65555:OWX65555 PGP65555:PGT65555 PQL65555:PQP65555 QAH65555:QAL65555 QKD65555:QKH65555 QTZ65555:QUD65555 RDV65555:RDZ65555 RNR65555:RNV65555 RXN65555:RXR65555 SHJ65555:SHN65555 SRF65555:SRJ65555 TBB65555:TBF65555 TKX65555:TLB65555 TUT65555:TUX65555 UEP65555:UET65555 UOL65555:UOP65555 UYH65555:UYL65555 VID65555:VIH65555 VRZ65555:VSD65555 WBV65555:WBZ65555 WLR65555:WLV65555 WVN65555:WVR65555 F131091:J131091 JB131091:JF131091 SX131091:TB131091 ACT131091:ACX131091 AMP131091:AMT131091 AWL131091:AWP131091 BGH131091:BGL131091 BQD131091:BQH131091 BZZ131091:CAD131091 CJV131091:CJZ131091 CTR131091:CTV131091 DDN131091:DDR131091 DNJ131091:DNN131091 DXF131091:DXJ131091 EHB131091:EHF131091 EQX131091:ERB131091 FAT131091:FAX131091 FKP131091:FKT131091 FUL131091:FUP131091 GEH131091:GEL131091 GOD131091:GOH131091 GXZ131091:GYD131091 HHV131091:HHZ131091 HRR131091:HRV131091 IBN131091:IBR131091 ILJ131091:ILN131091 IVF131091:IVJ131091 JFB131091:JFF131091 JOX131091:JPB131091 JYT131091:JYX131091 KIP131091:KIT131091 KSL131091:KSP131091 LCH131091:LCL131091 LMD131091:LMH131091 LVZ131091:LWD131091 MFV131091:MFZ131091 MPR131091:MPV131091 MZN131091:MZR131091 NJJ131091:NJN131091 NTF131091:NTJ131091 ODB131091:ODF131091 OMX131091:ONB131091 OWT131091:OWX131091 PGP131091:PGT131091 PQL131091:PQP131091 QAH131091:QAL131091 QKD131091:QKH131091 QTZ131091:QUD131091 RDV131091:RDZ131091 RNR131091:RNV131091 RXN131091:RXR131091 SHJ131091:SHN131091 SRF131091:SRJ131091 TBB131091:TBF131091 TKX131091:TLB131091 TUT131091:TUX131091 UEP131091:UET131091 UOL131091:UOP131091 UYH131091:UYL131091 VID131091:VIH131091 VRZ131091:VSD131091 WBV131091:WBZ131091 WLR131091:WLV131091 WVN131091:WVR131091 F196627:J196627 JB196627:JF196627 SX196627:TB196627 ACT196627:ACX196627 AMP196627:AMT196627 AWL196627:AWP196627 BGH196627:BGL196627 BQD196627:BQH196627 BZZ196627:CAD196627 CJV196627:CJZ196627 CTR196627:CTV196627 DDN196627:DDR196627 DNJ196627:DNN196627 DXF196627:DXJ196627 EHB196627:EHF196627 EQX196627:ERB196627 FAT196627:FAX196627 FKP196627:FKT196627 FUL196627:FUP196627 GEH196627:GEL196627 GOD196627:GOH196627 GXZ196627:GYD196627 HHV196627:HHZ196627 HRR196627:HRV196627 IBN196627:IBR196627 ILJ196627:ILN196627 IVF196627:IVJ196627 JFB196627:JFF196627 JOX196627:JPB196627 JYT196627:JYX196627 KIP196627:KIT196627 KSL196627:KSP196627 LCH196627:LCL196627 LMD196627:LMH196627 LVZ196627:LWD196627 MFV196627:MFZ196627 MPR196627:MPV196627 MZN196627:MZR196627 NJJ196627:NJN196627 NTF196627:NTJ196627 ODB196627:ODF196627 OMX196627:ONB196627 OWT196627:OWX196627 PGP196627:PGT196627 PQL196627:PQP196627 QAH196627:QAL196627 QKD196627:QKH196627 QTZ196627:QUD196627 RDV196627:RDZ196627 RNR196627:RNV196627 RXN196627:RXR196627 SHJ196627:SHN196627 SRF196627:SRJ196627 TBB196627:TBF196627 TKX196627:TLB196627 TUT196627:TUX196627 UEP196627:UET196627 UOL196627:UOP196627 UYH196627:UYL196627 VID196627:VIH196627 VRZ196627:VSD196627 WBV196627:WBZ196627 WLR196627:WLV196627 WVN196627:WVR196627 F262163:J262163 JB262163:JF262163 SX262163:TB262163 ACT262163:ACX262163 AMP262163:AMT262163 AWL262163:AWP262163 BGH262163:BGL262163 BQD262163:BQH262163 BZZ262163:CAD262163 CJV262163:CJZ262163 CTR262163:CTV262163 DDN262163:DDR262163 DNJ262163:DNN262163 DXF262163:DXJ262163 EHB262163:EHF262163 EQX262163:ERB262163 FAT262163:FAX262163 FKP262163:FKT262163 FUL262163:FUP262163 GEH262163:GEL262163 GOD262163:GOH262163 GXZ262163:GYD262163 HHV262163:HHZ262163 HRR262163:HRV262163 IBN262163:IBR262163 ILJ262163:ILN262163 IVF262163:IVJ262163 JFB262163:JFF262163 JOX262163:JPB262163 JYT262163:JYX262163 KIP262163:KIT262163 KSL262163:KSP262163 LCH262163:LCL262163 LMD262163:LMH262163 LVZ262163:LWD262163 MFV262163:MFZ262163 MPR262163:MPV262163 MZN262163:MZR262163 NJJ262163:NJN262163 NTF262163:NTJ262163 ODB262163:ODF262163 OMX262163:ONB262163 OWT262163:OWX262163 PGP262163:PGT262163 PQL262163:PQP262163 QAH262163:QAL262163 QKD262163:QKH262163 QTZ262163:QUD262163 RDV262163:RDZ262163 RNR262163:RNV262163 RXN262163:RXR262163 SHJ262163:SHN262163 SRF262163:SRJ262163 TBB262163:TBF262163 TKX262163:TLB262163 TUT262163:TUX262163 UEP262163:UET262163 UOL262163:UOP262163 UYH262163:UYL262163 VID262163:VIH262163 VRZ262163:VSD262163 WBV262163:WBZ262163 WLR262163:WLV262163 WVN262163:WVR262163 F327699:J327699 JB327699:JF327699 SX327699:TB327699 ACT327699:ACX327699 AMP327699:AMT327699 AWL327699:AWP327699 BGH327699:BGL327699 BQD327699:BQH327699 BZZ327699:CAD327699 CJV327699:CJZ327699 CTR327699:CTV327699 DDN327699:DDR327699 DNJ327699:DNN327699 DXF327699:DXJ327699 EHB327699:EHF327699 EQX327699:ERB327699 FAT327699:FAX327699 FKP327699:FKT327699 FUL327699:FUP327699 GEH327699:GEL327699 GOD327699:GOH327699 GXZ327699:GYD327699 HHV327699:HHZ327699 HRR327699:HRV327699 IBN327699:IBR327699 ILJ327699:ILN327699 IVF327699:IVJ327699 JFB327699:JFF327699 JOX327699:JPB327699 JYT327699:JYX327699 KIP327699:KIT327699 KSL327699:KSP327699 LCH327699:LCL327699 LMD327699:LMH327699 LVZ327699:LWD327699 MFV327699:MFZ327699 MPR327699:MPV327699 MZN327699:MZR327699 NJJ327699:NJN327699 NTF327699:NTJ327699 ODB327699:ODF327699 OMX327699:ONB327699 OWT327699:OWX327699 PGP327699:PGT327699 PQL327699:PQP327699 QAH327699:QAL327699 QKD327699:QKH327699 QTZ327699:QUD327699 RDV327699:RDZ327699 RNR327699:RNV327699 RXN327699:RXR327699 SHJ327699:SHN327699 SRF327699:SRJ327699 TBB327699:TBF327699 TKX327699:TLB327699 TUT327699:TUX327699 UEP327699:UET327699 UOL327699:UOP327699 UYH327699:UYL327699 VID327699:VIH327699 VRZ327699:VSD327699 WBV327699:WBZ327699 WLR327699:WLV327699 WVN327699:WVR327699 F393235:J393235 JB393235:JF393235 SX393235:TB393235 ACT393235:ACX393235 AMP393235:AMT393235 AWL393235:AWP393235 BGH393235:BGL393235 BQD393235:BQH393235 BZZ393235:CAD393235 CJV393235:CJZ393235 CTR393235:CTV393235 DDN393235:DDR393235 DNJ393235:DNN393235 DXF393235:DXJ393235 EHB393235:EHF393235 EQX393235:ERB393235 FAT393235:FAX393235 FKP393235:FKT393235 FUL393235:FUP393235 GEH393235:GEL393235 GOD393235:GOH393235 GXZ393235:GYD393235 HHV393235:HHZ393235 HRR393235:HRV393235 IBN393235:IBR393235 ILJ393235:ILN393235 IVF393235:IVJ393235 JFB393235:JFF393235 JOX393235:JPB393235 JYT393235:JYX393235 KIP393235:KIT393235 KSL393235:KSP393235 LCH393235:LCL393235 LMD393235:LMH393235 LVZ393235:LWD393235 MFV393235:MFZ393235 MPR393235:MPV393235 MZN393235:MZR393235 NJJ393235:NJN393235 NTF393235:NTJ393235 ODB393235:ODF393235 OMX393235:ONB393235 OWT393235:OWX393235 PGP393235:PGT393235 PQL393235:PQP393235 QAH393235:QAL393235 QKD393235:QKH393235 QTZ393235:QUD393235 RDV393235:RDZ393235 RNR393235:RNV393235 RXN393235:RXR393235 SHJ393235:SHN393235 SRF393235:SRJ393235 TBB393235:TBF393235 TKX393235:TLB393235 TUT393235:TUX393235 UEP393235:UET393235 UOL393235:UOP393235 UYH393235:UYL393235 VID393235:VIH393235 VRZ393235:VSD393235 WBV393235:WBZ393235 WLR393235:WLV393235 WVN393235:WVR393235 F458771:J458771 JB458771:JF458771 SX458771:TB458771 ACT458771:ACX458771 AMP458771:AMT458771 AWL458771:AWP458771 BGH458771:BGL458771 BQD458771:BQH458771 BZZ458771:CAD458771 CJV458771:CJZ458771 CTR458771:CTV458771 DDN458771:DDR458771 DNJ458771:DNN458771 DXF458771:DXJ458771 EHB458771:EHF458771 EQX458771:ERB458771 FAT458771:FAX458771 FKP458771:FKT458771 FUL458771:FUP458771 GEH458771:GEL458771 GOD458771:GOH458771 GXZ458771:GYD458771 HHV458771:HHZ458771 HRR458771:HRV458771 IBN458771:IBR458771 ILJ458771:ILN458771 IVF458771:IVJ458771 JFB458771:JFF458771 JOX458771:JPB458771 JYT458771:JYX458771 KIP458771:KIT458771 KSL458771:KSP458771 LCH458771:LCL458771 LMD458771:LMH458771 LVZ458771:LWD458771 MFV458771:MFZ458771 MPR458771:MPV458771 MZN458771:MZR458771 NJJ458771:NJN458771 NTF458771:NTJ458771 ODB458771:ODF458771 OMX458771:ONB458771 OWT458771:OWX458771 PGP458771:PGT458771 PQL458771:PQP458771 QAH458771:QAL458771 QKD458771:QKH458771 QTZ458771:QUD458771 RDV458771:RDZ458771 RNR458771:RNV458771 RXN458771:RXR458771 SHJ458771:SHN458771 SRF458771:SRJ458771 TBB458771:TBF458771 TKX458771:TLB458771 TUT458771:TUX458771 UEP458771:UET458771 UOL458771:UOP458771 UYH458771:UYL458771 VID458771:VIH458771 VRZ458771:VSD458771 WBV458771:WBZ458771 WLR458771:WLV458771 WVN458771:WVR458771 F524307:J524307 JB524307:JF524307 SX524307:TB524307 ACT524307:ACX524307 AMP524307:AMT524307 AWL524307:AWP524307 BGH524307:BGL524307 BQD524307:BQH524307 BZZ524307:CAD524307 CJV524307:CJZ524307 CTR524307:CTV524307 DDN524307:DDR524307 DNJ524307:DNN524307 DXF524307:DXJ524307 EHB524307:EHF524307 EQX524307:ERB524307 FAT524307:FAX524307 FKP524307:FKT524307 FUL524307:FUP524307 GEH524307:GEL524307 GOD524307:GOH524307 GXZ524307:GYD524307 HHV524307:HHZ524307 HRR524307:HRV524307 IBN524307:IBR524307 ILJ524307:ILN524307 IVF524307:IVJ524307 JFB524307:JFF524307 JOX524307:JPB524307 JYT524307:JYX524307 KIP524307:KIT524307 KSL524307:KSP524307 LCH524307:LCL524307 LMD524307:LMH524307 LVZ524307:LWD524307 MFV524307:MFZ524307 MPR524307:MPV524307 MZN524307:MZR524307 NJJ524307:NJN524307 NTF524307:NTJ524307 ODB524307:ODF524307 OMX524307:ONB524307 OWT524307:OWX524307 PGP524307:PGT524307 PQL524307:PQP524307 QAH524307:QAL524307 QKD524307:QKH524307 QTZ524307:QUD524307 RDV524307:RDZ524307 RNR524307:RNV524307 RXN524307:RXR524307 SHJ524307:SHN524307 SRF524307:SRJ524307 TBB524307:TBF524307 TKX524307:TLB524307 TUT524307:TUX524307 UEP524307:UET524307 UOL524307:UOP524307 UYH524307:UYL524307 VID524307:VIH524307 VRZ524307:VSD524307 WBV524307:WBZ524307 WLR524307:WLV524307 WVN524307:WVR524307 F589843:J589843 JB589843:JF589843 SX589843:TB589843 ACT589843:ACX589843 AMP589843:AMT589843 AWL589843:AWP589843 BGH589843:BGL589843 BQD589843:BQH589843 BZZ589843:CAD589843 CJV589843:CJZ589843 CTR589843:CTV589843 DDN589843:DDR589843 DNJ589843:DNN589843 DXF589843:DXJ589843 EHB589843:EHF589843 EQX589843:ERB589843 FAT589843:FAX589843 FKP589843:FKT589843 FUL589843:FUP589843 GEH589843:GEL589843 GOD589843:GOH589843 GXZ589843:GYD589843 HHV589843:HHZ589843 HRR589843:HRV589843 IBN589843:IBR589843 ILJ589843:ILN589843 IVF589843:IVJ589843 JFB589843:JFF589843 JOX589843:JPB589843 JYT589843:JYX589843 KIP589843:KIT589843 KSL589843:KSP589843 LCH589843:LCL589843 LMD589843:LMH589843 LVZ589843:LWD589843 MFV589843:MFZ589843 MPR589843:MPV589843 MZN589843:MZR589843 NJJ589843:NJN589843 NTF589843:NTJ589843 ODB589843:ODF589843 OMX589843:ONB589843 OWT589843:OWX589843 PGP589843:PGT589843 PQL589843:PQP589843 QAH589843:QAL589843 QKD589843:QKH589843 QTZ589843:QUD589843 RDV589843:RDZ589843 RNR589843:RNV589843 RXN589843:RXR589843 SHJ589843:SHN589843 SRF589843:SRJ589843 TBB589843:TBF589843 TKX589843:TLB589843 TUT589843:TUX589843 UEP589843:UET589843 UOL589843:UOP589843 UYH589843:UYL589843 VID589843:VIH589843 VRZ589843:VSD589843 WBV589843:WBZ589843 WLR589843:WLV589843 WVN589843:WVR589843 F655379:J655379 JB655379:JF655379 SX655379:TB655379 ACT655379:ACX655379 AMP655379:AMT655379 AWL655379:AWP655379 BGH655379:BGL655379 BQD655379:BQH655379 BZZ655379:CAD655379 CJV655379:CJZ655379 CTR655379:CTV655379 DDN655379:DDR655379 DNJ655379:DNN655379 DXF655379:DXJ655379 EHB655379:EHF655379 EQX655379:ERB655379 FAT655379:FAX655379 FKP655379:FKT655379 FUL655379:FUP655379 GEH655379:GEL655379 GOD655379:GOH655379 GXZ655379:GYD655379 HHV655379:HHZ655379 HRR655379:HRV655379 IBN655379:IBR655379 ILJ655379:ILN655379 IVF655379:IVJ655379 JFB655379:JFF655379 JOX655379:JPB655379 JYT655379:JYX655379 KIP655379:KIT655379 KSL655379:KSP655379 LCH655379:LCL655379 LMD655379:LMH655379 LVZ655379:LWD655379 MFV655379:MFZ655379 MPR655379:MPV655379 MZN655379:MZR655379 NJJ655379:NJN655379 NTF655379:NTJ655379 ODB655379:ODF655379 OMX655379:ONB655379 OWT655379:OWX655379 PGP655379:PGT655379 PQL655379:PQP655379 QAH655379:QAL655379 QKD655379:QKH655379 QTZ655379:QUD655379 RDV655379:RDZ655379 RNR655379:RNV655379 RXN655379:RXR655379 SHJ655379:SHN655379 SRF655379:SRJ655379 TBB655379:TBF655379 TKX655379:TLB655379 TUT655379:TUX655379 UEP655379:UET655379 UOL655379:UOP655379 UYH655379:UYL655379 VID655379:VIH655379 VRZ655379:VSD655379 WBV655379:WBZ655379 WLR655379:WLV655379 WVN655379:WVR655379 F720915:J720915 JB720915:JF720915 SX720915:TB720915 ACT720915:ACX720915 AMP720915:AMT720915 AWL720915:AWP720915 BGH720915:BGL720915 BQD720915:BQH720915 BZZ720915:CAD720915 CJV720915:CJZ720915 CTR720915:CTV720915 DDN720915:DDR720915 DNJ720915:DNN720915 DXF720915:DXJ720915 EHB720915:EHF720915 EQX720915:ERB720915 FAT720915:FAX720915 FKP720915:FKT720915 FUL720915:FUP720915 GEH720915:GEL720915 GOD720915:GOH720915 GXZ720915:GYD720915 HHV720915:HHZ720915 HRR720915:HRV720915 IBN720915:IBR720915 ILJ720915:ILN720915 IVF720915:IVJ720915 JFB720915:JFF720915 JOX720915:JPB720915 JYT720915:JYX720915 KIP720915:KIT720915 KSL720915:KSP720915 LCH720915:LCL720915 LMD720915:LMH720915 LVZ720915:LWD720915 MFV720915:MFZ720915 MPR720915:MPV720915 MZN720915:MZR720915 NJJ720915:NJN720915 NTF720915:NTJ720915 ODB720915:ODF720915 OMX720915:ONB720915 OWT720915:OWX720915 PGP720915:PGT720915 PQL720915:PQP720915 QAH720915:QAL720915 QKD720915:QKH720915 QTZ720915:QUD720915 RDV720915:RDZ720915 RNR720915:RNV720915 RXN720915:RXR720915 SHJ720915:SHN720915 SRF720915:SRJ720915 TBB720915:TBF720915 TKX720915:TLB720915 TUT720915:TUX720915 UEP720915:UET720915 UOL720915:UOP720915 UYH720915:UYL720915 VID720915:VIH720915 VRZ720915:VSD720915 WBV720915:WBZ720915 WLR720915:WLV720915 WVN720915:WVR720915 F786451:J786451 JB786451:JF786451 SX786451:TB786451 ACT786451:ACX786451 AMP786451:AMT786451 AWL786451:AWP786451 BGH786451:BGL786451 BQD786451:BQH786451 BZZ786451:CAD786451 CJV786451:CJZ786451 CTR786451:CTV786451 DDN786451:DDR786451 DNJ786451:DNN786451 DXF786451:DXJ786451 EHB786451:EHF786451 EQX786451:ERB786451 FAT786451:FAX786451 FKP786451:FKT786451 FUL786451:FUP786451 GEH786451:GEL786451 GOD786451:GOH786451 GXZ786451:GYD786451 HHV786451:HHZ786451 HRR786451:HRV786451 IBN786451:IBR786451 ILJ786451:ILN786451 IVF786451:IVJ786451 JFB786451:JFF786451 JOX786451:JPB786451 JYT786451:JYX786451 KIP786451:KIT786451 KSL786451:KSP786451 LCH786451:LCL786451 LMD786451:LMH786451 LVZ786451:LWD786451 MFV786451:MFZ786451 MPR786451:MPV786451 MZN786451:MZR786451 NJJ786451:NJN786451 NTF786451:NTJ786451 ODB786451:ODF786451 OMX786451:ONB786451 OWT786451:OWX786451 PGP786451:PGT786451 PQL786451:PQP786451 QAH786451:QAL786451 QKD786451:QKH786451 QTZ786451:QUD786451 RDV786451:RDZ786451 RNR786451:RNV786451 RXN786451:RXR786451 SHJ786451:SHN786451 SRF786451:SRJ786451 TBB786451:TBF786451 TKX786451:TLB786451 TUT786451:TUX786451 UEP786451:UET786451 UOL786451:UOP786451 UYH786451:UYL786451 VID786451:VIH786451 VRZ786451:VSD786451 WBV786451:WBZ786451 WLR786451:WLV786451 WVN786451:WVR786451 F851987:J851987 JB851987:JF851987 SX851987:TB851987 ACT851987:ACX851987 AMP851987:AMT851987 AWL851987:AWP851987 BGH851987:BGL851987 BQD851987:BQH851987 BZZ851987:CAD851987 CJV851987:CJZ851987 CTR851987:CTV851987 DDN851987:DDR851987 DNJ851987:DNN851987 DXF851987:DXJ851987 EHB851987:EHF851987 EQX851987:ERB851987 FAT851987:FAX851987 FKP851987:FKT851987 FUL851987:FUP851987 GEH851987:GEL851987 GOD851987:GOH851987 GXZ851987:GYD851987 HHV851987:HHZ851987 HRR851987:HRV851987 IBN851987:IBR851987 ILJ851987:ILN851987 IVF851987:IVJ851987 JFB851987:JFF851987 JOX851987:JPB851987 JYT851987:JYX851987 KIP851987:KIT851987 KSL851987:KSP851987 LCH851987:LCL851987 LMD851987:LMH851987 LVZ851987:LWD851987 MFV851987:MFZ851987 MPR851987:MPV851987 MZN851987:MZR851987 NJJ851987:NJN851987 NTF851987:NTJ851987 ODB851987:ODF851987 OMX851987:ONB851987 OWT851987:OWX851987 PGP851987:PGT851987 PQL851987:PQP851987 QAH851987:QAL851987 QKD851987:QKH851987 QTZ851987:QUD851987 RDV851987:RDZ851987 RNR851987:RNV851987 RXN851987:RXR851987 SHJ851987:SHN851987 SRF851987:SRJ851987 TBB851987:TBF851987 TKX851987:TLB851987 TUT851987:TUX851987 UEP851987:UET851987 UOL851987:UOP851987 UYH851987:UYL851987 VID851987:VIH851987 VRZ851987:VSD851987 WBV851987:WBZ851987 WLR851987:WLV851987 WVN851987:WVR851987 F917523:J917523 JB917523:JF917523 SX917523:TB917523 ACT917523:ACX917523 AMP917523:AMT917523 AWL917523:AWP917523 BGH917523:BGL917523 BQD917523:BQH917523 BZZ917523:CAD917523 CJV917523:CJZ917523 CTR917523:CTV917523 DDN917523:DDR917523 DNJ917523:DNN917523 DXF917523:DXJ917523 EHB917523:EHF917523 EQX917523:ERB917523 FAT917523:FAX917523 FKP917523:FKT917523 FUL917523:FUP917523 GEH917523:GEL917523 GOD917523:GOH917523 GXZ917523:GYD917523 HHV917523:HHZ917523 HRR917523:HRV917523 IBN917523:IBR917523 ILJ917523:ILN917523 IVF917523:IVJ917523 JFB917523:JFF917523 JOX917523:JPB917523 JYT917523:JYX917523 KIP917523:KIT917523 KSL917523:KSP917523 LCH917523:LCL917523 LMD917523:LMH917523 LVZ917523:LWD917523 MFV917523:MFZ917523 MPR917523:MPV917523 MZN917523:MZR917523 NJJ917523:NJN917523 NTF917523:NTJ917523 ODB917523:ODF917523 OMX917523:ONB917523 OWT917523:OWX917523 PGP917523:PGT917523 PQL917523:PQP917523 QAH917523:QAL917523 QKD917523:QKH917523 QTZ917523:QUD917523 RDV917523:RDZ917523 RNR917523:RNV917523 RXN917523:RXR917523 SHJ917523:SHN917523 SRF917523:SRJ917523 TBB917523:TBF917523 TKX917523:TLB917523 TUT917523:TUX917523 UEP917523:UET917523 UOL917523:UOP917523 UYH917523:UYL917523 VID917523:VIH917523 VRZ917523:VSD917523 WBV917523:WBZ917523 WLR917523:WLV917523 WVN917523:WVR917523 F983059:J983059 JB983059:JF983059 SX983059:TB983059 ACT983059:ACX983059 AMP983059:AMT983059 AWL983059:AWP983059 BGH983059:BGL983059 BQD983059:BQH983059 BZZ983059:CAD983059 CJV983059:CJZ983059 CTR983059:CTV983059 DDN983059:DDR983059 DNJ983059:DNN983059 DXF983059:DXJ983059 EHB983059:EHF983059 EQX983059:ERB983059 FAT983059:FAX983059 FKP983059:FKT983059 FUL983059:FUP983059 GEH983059:GEL983059 GOD983059:GOH983059 GXZ983059:GYD983059 HHV983059:HHZ983059 HRR983059:HRV983059 IBN983059:IBR983059 ILJ983059:ILN983059 IVF983059:IVJ983059 JFB983059:JFF983059 JOX983059:JPB983059 JYT983059:JYX983059 KIP983059:KIT983059 KSL983059:KSP983059 LCH983059:LCL983059 LMD983059:LMH983059 LVZ983059:LWD983059 MFV983059:MFZ983059 MPR983059:MPV983059 MZN983059:MZR983059 NJJ983059:NJN983059 NTF983059:NTJ983059 ODB983059:ODF983059 OMX983059:ONB983059 OWT983059:OWX983059 PGP983059:PGT983059 PQL983059:PQP983059 QAH983059:QAL983059 QKD983059:QKH983059 QTZ983059:QUD983059 RDV983059:RDZ983059 RNR983059:RNV983059 RXN983059:RXR983059 SHJ983059:SHN983059 SRF983059:SRJ983059 TBB983059:TBF983059 TKX983059:TLB983059 TUT983059:TUX983059 UEP983059:UET983059 UOL983059:UOP983059 UYH983059:UYL983059 VID983059:VIH983059 VRZ983059:VSD983059 WBV983059:WBZ983059 WLR983059:WLV983059 WVN983059:WVR983059 F26:J26 JB26:JF26 SX26:TB26 ACT26:ACX26 AMP26:AMT26 AWL26:AWP26 BGH26:BGL26 BQD26:BQH26 BZZ26:CAD26 CJV26:CJZ26 CTR26:CTV26 DDN26:DDR26 DNJ26:DNN26 DXF26:DXJ26 EHB26:EHF26 EQX26:ERB26 FAT26:FAX26 FKP26:FKT26 FUL26:FUP26 GEH26:GEL26 GOD26:GOH26 GXZ26:GYD26 HHV26:HHZ26 HRR26:HRV26 IBN26:IBR26 ILJ26:ILN26 IVF26:IVJ26 JFB26:JFF26 JOX26:JPB26 JYT26:JYX26 KIP26:KIT26 KSL26:KSP26 LCH26:LCL26 LMD26:LMH26 LVZ26:LWD26 MFV26:MFZ26 MPR26:MPV26 MZN26:MZR26 NJJ26:NJN26 NTF26:NTJ26 ODB26:ODF26 OMX26:ONB26 OWT26:OWX26 PGP26:PGT26 PQL26:PQP26 QAH26:QAL26 QKD26:QKH26 QTZ26:QUD26 RDV26:RDZ26 RNR26:RNV26 RXN26:RXR26 SHJ26:SHN26 SRF26:SRJ26 TBB26:TBF26 TKX26:TLB26 TUT26:TUX26 UEP26:UET26 UOL26:UOP26 UYH26:UYL26 VID26:VIH26 VRZ26:VSD26 WBV26:WBZ26 WLR26:WLV26 WVN26:WVR26 F65562:J65562 JB65562:JF65562 SX65562:TB65562 ACT65562:ACX65562 AMP65562:AMT65562 AWL65562:AWP65562 BGH65562:BGL65562 BQD65562:BQH65562 BZZ65562:CAD65562 CJV65562:CJZ65562 CTR65562:CTV65562 DDN65562:DDR65562 DNJ65562:DNN65562 DXF65562:DXJ65562 EHB65562:EHF65562 EQX65562:ERB65562 FAT65562:FAX65562 FKP65562:FKT65562 FUL65562:FUP65562 GEH65562:GEL65562 GOD65562:GOH65562 GXZ65562:GYD65562 HHV65562:HHZ65562 HRR65562:HRV65562 IBN65562:IBR65562 ILJ65562:ILN65562 IVF65562:IVJ65562 JFB65562:JFF65562 JOX65562:JPB65562 JYT65562:JYX65562 KIP65562:KIT65562 KSL65562:KSP65562 LCH65562:LCL65562 LMD65562:LMH65562 LVZ65562:LWD65562 MFV65562:MFZ65562 MPR65562:MPV65562 MZN65562:MZR65562 NJJ65562:NJN65562 NTF65562:NTJ65562 ODB65562:ODF65562 OMX65562:ONB65562 OWT65562:OWX65562 PGP65562:PGT65562 PQL65562:PQP65562 QAH65562:QAL65562 QKD65562:QKH65562 QTZ65562:QUD65562 RDV65562:RDZ65562 RNR65562:RNV65562 RXN65562:RXR65562 SHJ65562:SHN65562 SRF65562:SRJ65562 TBB65562:TBF65562 TKX65562:TLB65562 TUT65562:TUX65562 UEP65562:UET65562 UOL65562:UOP65562 UYH65562:UYL65562 VID65562:VIH65562 VRZ65562:VSD65562 WBV65562:WBZ65562 WLR65562:WLV65562 WVN65562:WVR65562 F131098:J131098 JB131098:JF131098 SX131098:TB131098 ACT131098:ACX131098 AMP131098:AMT131098 AWL131098:AWP131098 BGH131098:BGL131098 BQD131098:BQH131098 BZZ131098:CAD131098 CJV131098:CJZ131098 CTR131098:CTV131098 DDN131098:DDR131098 DNJ131098:DNN131098 DXF131098:DXJ131098 EHB131098:EHF131098 EQX131098:ERB131098 FAT131098:FAX131098 FKP131098:FKT131098 FUL131098:FUP131098 GEH131098:GEL131098 GOD131098:GOH131098 GXZ131098:GYD131098 HHV131098:HHZ131098 HRR131098:HRV131098 IBN131098:IBR131098 ILJ131098:ILN131098 IVF131098:IVJ131098 JFB131098:JFF131098 JOX131098:JPB131098 JYT131098:JYX131098 KIP131098:KIT131098 KSL131098:KSP131098 LCH131098:LCL131098 LMD131098:LMH131098 LVZ131098:LWD131098 MFV131098:MFZ131098 MPR131098:MPV131098 MZN131098:MZR131098 NJJ131098:NJN131098 NTF131098:NTJ131098 ODB131098:ODF131098 OMX131098:ONB131098 OWT131098:OWX131098 PGP131098:PGT131098 PQL131098:PQP131098 QAH131098:QAL131098 QKD131098:QKH131098 QTZ131098:QUD131098 RDV131098:RDZ131098 RNR131098:RNV131098 RXN131098:RXR131098 SHJ131098:SHN131098 SRF131098:SRJ131098 TBB131098:TBF131098 TKX131098:TLB131098 TUT131098:TUX131098 UEP131098:UET131098 UOL131098:UOP131098 UYH131098:UYL131098 VID131098:VIH131098 VRZ131098:VSD131098 WBV131098:WBZ131098 WLR131098:WLV131098 WVN131098:WVR131098 F196634:J196634 JB196634:JF196634 SX196634:TB196634 ACT196634:ACX196634 AMP196634:AMT196634 AWL196634:AWP196634 BGH196634:BGL196634 BQD196634:BQH196634 BZZ196634:CAD196634 CJV196634:CJZ196634 CTR196634:CTV196634 DDN196634:DDR196634 DNJ196634:DNN196634 DXF196634:DXJ196634 EHB196634:EHF196634 EQX196634:ERB196634 FAT196634:FAX196634 FKP196634:FKT196634 FUL196634:FUP196634 GEH196634:GEL196634 GOD196634:GOH196634 GXZ196634:GYD196634 HHV196634:HHZ196634 HRR196634:HRV196634 IBN196634:IBR196634 ILJ196634:ILN196634 IVF196634:IVJ196634 JFB196634:JFF196634 JOX196634:JPB196634 JYT196634:JYX196634 KIP196634:KIT196634 KSL196634:KSP196634 LCH196634:LCL196634 LMD196634:LMH196634 LVZ196634:LWD196634 MFV196634:MFZ196634 MPR196634:MPV196634 MZN196634:MZR196634 NJJ196634:NJN196634 NTF196634:NTJ196634 ODB196634:ODF196634 OMX196634:ONB196634 OWT196634:OWX196634 PGP196634:PGT196634 PQL196634:PQP196634 QAH196634:QAL196634 QKD196634:QKH196634 QTZ196634:QUD196634 RDV196634:RDZ196634 RNR196634:RNV196634 RXN196634:RXR196634 SHJ196634:SHN196634 SRF196634:SRJ196634 TBB196634:TBF196634 TKX196634:TLB196634 TUT196634:TUX196634 UEP196634:UET196634 UOL196634:UOP196634 UYH196634:UYL196634 VID196634:VIH196634 VRZ196634:VSD196634 WBV196634:WBZ196634 WLR196634:WLV196634 WVN196634:WVR196634 F262170:J262170 JB262170:JF262170 SX262170:TB262170 ACT262170:ACX262170 AMP262170:AMT262170 AWL262170:AWP262170 BGH262170:BGL262170 BQD262170:BQH262170 BZZ262170:CAD262170 CJV262170:CJZ262170 CTR262170:CTV262170 DDN262170:DDR262170 DNJ262170:DNN262170 DXF262170:DXJ262170 EHB262170:EHF262170 EQX262170:ERB262170 FAT262170:FAX262170 FKP262170:FKT262170 FUL262170:FUP262170 GEH262170:GEL262170 GOD262170:GOH262170 GXZ262170:GYD262170 HHV262170:HHZ262170 HRR262170:HRV262170 IBN262170:IBR262170 ILJ262170:ILN262170 IVF262170:IVJ262170 JFB262170:JFF262170 JOX262170:JPB262170 JYT262170:JYX262170 KIP262170:KIT262170 KSL262170:KSP262170 LCH262170:LCL262170 LMD262170:LMH262170 LVZ262170:LWD262170 MFV262170:MFZ262170 MPR262170:MPV262170 MZN262170:MZR262170 NJJ262170:NJN262170 NTF262170:NTJ262170 ODB262170:ODF262170 OMX262170:ONB262170 OWT262170:OWX262170 PGP262170:PGT262170 PQL262170:PQP262170 QAH262170:QAL262170 QKD262170:QKH262170 QTZ262170:QUD262170 RDV262170:RDZ262170 RNR262170:RNV262170 RXN262170:RXR262170 SHJ262170:SHN262170 SRF262170:SRJ262170 TBB262170:TBF262170 TKX262170:TLB262170 TUT262170:TUX262170 UEP262170:UET262170 UOL262170:UOP262170 UYH262170:UYL262170 VID262170:VIH262170 VRZ262170:VSD262170 WBV262170:WBZ262170 WLR262170:WLV262170 WVN262170:WVR262170 F327706:J327706 JB327706:JF327706 SX327706:TB327706 ACT327706:ACX327706 AMP327706:AMT327706 AWL327706:AWP327706 BGH327706:BGL327706 BQD327706:BQH327706 BZZ327706:CAD327706 CJV327706:CJZ327706 CTR327706:CTV327706 DDN327706:DDR327706 DNJ327706:DNN327706 DXF327706:DXJ327706 EHB327706:EHF327706 EQX327706:ERB327706 FAT327706:FAX327706 FKP327706:FKT327706 FUL327706:FUP327706 GEH327706:GEL327706 GOD327706:GOH327706 GXZ327706:GYD327706 HHV327706:HHZ327706 HRR327706:HRV327706 IBN327706:IBR327706 ILJ327706:ILN327706 IVF327706:IVJ327706 JFB327706:JFF327706 JOX327706:JPB327706 JYT327706:JYX327706 KIP327706:KIT327706 KSL327706:KSP327706 LCH327706:LCL327706 LMD327706:LMH327706 LVZ327706:LWD327706 MFV327706:MFZ327706 MPR327706:MPV327706 MZN327706:MZR327706 NJJ327706:NJN327706 NTF327706:NTJ327706 ODB327706:ODF327706 OMX327706:ONB327706 OWT327706:OWX327706 PGP327706:PGT327706 PQL327706:PQP327706 QAH327706:QAL327706 QKD327706:QKH327706 QTZ327706:QUD327706 RDV327706:RDZ327706 RNR327706:RNV327706 RXN327706:RXR327706 SHJ327706:SHN327706 SRF327706:SRJ327706 TBB327706:TBF327706 TKX327706:TLB327706 TUT327706:TUX327706 UEP327706:UET327706 UOL327706:UOP327706 UYH327706:UYL327706 VID327706:VIH327706 VRZ327706:VSD327706 WBV327706:WBZ327706 WLR327706:WLV327706 WVN327706:WVR327706 F393242:J393242 JB393242:JF393242 SX393242:TB393242 ACT393242:ACX393242 AMP393242:AMT393242 AWL393242:AWP393242 BGH393242:BGL393242 BQD393242:BQH393242 BZZ393242:CAD393242 CJV393242:CJZ393242 CTR393242:CTV393242 DDN393242:DDR393242 DNJ393242:DNN393242 DXF393242:DXJ393242 EHB393242:EHF393242 EQX393242:ERB393242 FAT393242:FAX393242 FKP393242:FKT393242 FUL393242:FUP393242 GEH393242:GEL393242 GOD393242:GOH393242 GXZ393242:GYD393242 HHV393242:HHZ393242 HRR393242:HRV393242 IBN393242:IBR393242 ILJ393242:ILN393242 IVF393242:IVJ393242 JFB393242:JFF393242 JOX393242:JPB393242 JYT393242:JYX393242 KIP393242:KIT393242 KSL393242:KSP393242 LCH393242:LCL393242 LMD393242:LMH393242 LVZ393242:LWD393242 MFV393242:MFZ393242 MPR393242:MPV393242 MZN393242:MZR393242 NJJ393242:NJN393242 NTF393242:NTJ393242 ODB393242:ODF393242 OMX393242:ONB393242 OWT393242:OWX393242 PGP393242:PGT393242 PQL393242:PQP393242 QAH393242:QAL393242 QKD393242:QKH393242 QTZ393242:QUD393242 RDV393242:RDZ393242 RNR393242:RNV393242 RXN393242:RXR393242 SHJ393242:SHN393242 SRF393242:SRJ393242 TBB393242:TBF393242 TKX393242:TLB393242 TUT393242:TUX393242 UEP393242:UET393242 UOL393242:UOP393242 UYH393242:UYL393242 VID393242:VIH393242 VRZ393242:VSD393242 WBV393242:WBZ393242 WLR393242:WLV393242 WVN393242:WVR393242 F458778:J458778 JB458778:JF458778 SX458778:TB458778 ACT458778:ACX458778 AMP458778:AMT458778 AWL458778:AWP458778 BGH458778:BGL458778 BQD458778:BQH458778 BZZ458778:CAD458778 CJV458778:CJZ458778 CTR458778:CTV458778 DDN458778:DDR458778 DNJ458778:DNN458778 DXF458778:DXJ458778 EHB458778:EHF458778 EQX458778:ERB458778 FAT458778:FAX458778 FKP458778:FKT458778 FUL458778:FUP458778 GEH458778:GEL458778 GOD458778:GOH458778 GXZ458778:GYD458778 HHV458778:HHZ458778 HRR458778:HRV458778 IBN458778:IBR458778 ILJ458778:ILN458778 IVF458778:IVJ458778 JFB458778:JFF458778 JOX458778:JPB458778 JYT458778:JYX458778 KIP458778:KIT458778 KSL458778:KSP458778 LCH458778:LCL458778 LMD458778:LMH458778 LVZ458778:LWD458778 MFV458778:MFZ458778 MPR458778:MPV458778 MZN458778:MZR458778 NJJ458778:NJN458778 NTF458778:NTJ458778 ODB458778:ODF458778 OMX458778:ONB458778 OWT458778:OWX458778 PGP458778:PGT458778 PQL458778:PQP458778 QAH458778:QAL458778 QKD458778:QKH458778 QTZ458778:QUD458778 RDV458778:RDZ458778 RNR458778:RNV458778 RXN458778:RXR458778 SHJ458778:SHN458778 SRF458778:SRJ458778 TBB458778:TBF458778 TKX458778:TLB458778 TUT458778:TUX458778 UEP458778:UET458778 UOL458778:UOP458778 UYH458778:UYL458778 VID458778:VIH458778 VRZ458778:VSD458778 WBV458778:WBZ458778 WLR458778:WLV458778 WVN458778:WVR458778 F524314:J524314 JB524314:JF524314 SX524314:TB524314 ACT524314:ACX524314 AMP524314:AMT524314 AWL524314:AWP524314 BGH524314:BGL524314 BQD524314:BQH524314 BZZ524314:CAD524314 CJV524314:CJZ524314 CTR524314:CTV524314 DDN524314:DDR524314 DNJ524314:DNN524314 DXF524314:DXJ524314 EHB524314:EHF524314 EQX524314:ERB524314 FAT524314:FAX524314 FKP524314:FKT524314 FUL524314:FUP524314 GEH524314:GEL524314 GOD524314:GOH524314 GXZ524314:GYD524314 HHV524314:HHZ524314 HRR524314:HRV524314 IBN524314:IBR524314 ILJ524314:ILN524314 IVF524314:IVJ524314 JFB524314:JFF524314 JOX524314:JPB524314 JYT524314:JYX524314 KIP524314:KIT524314 KSL524314:KSP524314 LCH524314:LCL524314 LMD524314:LMH524314 LVZ524314:LWD524314 MFV524314:MFZ524314 MPR524314:MPV524314 MZN524314:MZR524314 NJJ524314:NJN524314 NTF524314:NTJ524314 ODB524314:ODF524314 OMX524314:ONB524314 OWT524314:OWX524314 PGP524314:PGT524314 PQL524314:PQP524314 QAH524314:QAL524314 QKD524314:QKH524314 QTZ524314:QUD524314 RDV524314:RDZ524314 RNR524314:RNV524314 RXN524314:RXR524314 SHJ524314:SHN524314 SRF524314:SRJ524314 TBB524314:TBF524314 TKX524314:TLB524314 TUT524314:TUX524314 UEP524314:UET524314 UOL524314:UOP524314 UYH524314:UYL524314 VID524314:VIH524314 VRZ524314:VSD524314 WBV524314:WBZ524314 WLR524314:WLV524314 WVN524314:WVR524314 F589850:J589850 JB589850:JF589850 SX589850:TB589850 ACT589850:ACX589850 AMP589850:AMT589850 AWL589850:AWP589850 BGH589850:BGL589850 BQD589850:BQH589850 BZZ589850:CAD589850 CJV589850:CJZ589850 CTR589850:CTV589850 DDN589850:DDR589850 DNJ589850:DNN589850 DXF589850:DXJ589850 EHB589850:EHF589850 EQX589850:ERB589850 FAT589850:FAX589850 FKP589850:FKT589850 FUL589850:FUP589850 GEH589850:GEL589850 GOD589850:GOH589850 GXZ589850:GYD589850 HHV589850:HHZ589850 HRR589850:HRV589850 IBN589850:IBR589850 ILJ589850:ILN589850 IVF589850:IVJ589850 JFB589850:JFF589850 JOX589850:JPB589850 JYT589850:JYX589850 KIP589850:KIT589850 KSL589850:KSP589850 LCH589850:LCL589850 LMD589850:LMH589850 LVZ589850:LWD589850 MFV589850:MFZ589850 MPR589850:MPV589850 MZN589850:MZR589850 NJJ589850:NJN589850 NTF589850:NTJ589850 ODB589850:ODF589850 OMX589850:ONB589850 OWT589850:OWX589850 PGP589850:PGT589850 PQL589850:PQP589850 QAH589850:QAL589850 QKD589850:QKH589850 QTZ589850:QUD589850 RDV589850:RDZ589850 RNR589850:RNV589850 RXN589850:RXR589850 SHJ589850:SHN589850 SRF589850:SRJ589850 TBB589850:TBF589850 TKX589850:TLB589850 TUT589850:TUX589850 UEP589850:UET589850 UOL589850:UOP589850 UYH589850:UYL589850 VID589850:VIH589850 VRZ589850:VSD589850 WBV589850:WBZ589850 WLR589850:WLV589850 WVN589850:WVR589850 F655386:J655386 JB655386:JF655386 SX655386:TB655386 ACT655386:ACX655386 AMP655386:AMT655386 AWL655386:AWP655386 BGH655386:BGL655386 BQD655386:BQH655386 BZZ655386:CAD655386 CJV655386:CJZ655386 CTR655386:CTV655386 DDN655386:DDR655386 DNJ655386:DNN655386 DXF655386:DXJ655386 EHB655386:EHF655386 EQX655386:ERB655386 FAT655386:FAX655386 FKP655386:FKT655386 FUL655386:FUP655386 GEH655386:GEL655386 GOD655386:GOH655386 GXZ655386:GYD655386 HHV655386:HHZ655386 HRR655386:HRV655386 IBN655386:IBR655386 ILJ655386:ILN655386 IVF655386:IVJ655386 JFB655386:JFF655386 JOX655386:JPB655386 JYT655386:JYX655386 KIP655386:KIT655386 KSL655386:KSP655386 LCH655386:LCL655386 LMD655386:LMH655386 LVZ655386:LWD655386 MFV655386:MFZ655386 MPR655386:MPV655386 MZN655386:MZR655386 NJJ655386:NJN655386 NTF655386:NTJ655386 ODB655386:ODF655386 OMX655386:ONB655386 OWT655386:OWX655386 PGP655386:PGT655386 PQL655386:PQP655386 QAH655386:QAL655386 QKD655386:QKH655386 QTZ655386:QUD655386 RDV655386:RDZ655386 RNR655386:RNV655386 RXN655386:RXR655386 SHJ655386:SHN655386 SRF655386:SRJ655386 TBB655386:TBF655386 TKX655386:TLB655386 TUT655386:TUX655386 UEP655386:UET655386 UOL655386:UOP655386 UYH655386:UYL655386 VID655386:VIH655386 VRZ655386:VSD655386 WBV655386:WBZ655386 WLR655386:WLV655386 WVN655386:WVR655386 F720922:J720922 JB720922:JF720922 SX720922:TB720922 ACT720922:ACX720922 AMP720922:AMT720922 AWL720922:AWP720922 BGH720922:BGL720922 BQD720922:BQH720922 BZZ720922:CAD720922 CJV720922:CJZ720922 CTR720922:CTV720922 DDN720922:DDR720922 DNJ720922:DNN720922 DXF720922:DXJ720922 EHB720922:EHF720922 EQX720922:ERB720922 FAT720922:FAX720922 FKP720922:FKT720922 FUL720922:FUP720922 GEH720922:GEL720922 GOD720922:GOH720922 GXZ720922:GYD720922 HHV720922:HHZ720922 HRR720922:HRV720922 IBN720922:IBR720922 ILJ720922:ILN720922 IVF720922:IVJ720922 JFB720922:JFF720922 JOX720922:JPB720922 JYT720922:JYX720922 KIP720922:KIT720922 KSL720922:KSP720922 LCH720922:LCL720922 LMD720922:LMH720922 LVZ720922:LWD720922 MFV720922:MFZ720922 MPR720922:MPV720922 MZN720922:MZR720922 NJJ720922:NJN720922 NTF720922:NTJ720922 ODB720922:ODF720922 OMX720922:ONB720922 OWT720922:OWX720922 PGP720922:PGT720922 PQL720922:PQP720922 QAH720922:QAL720922 QKD720922:QKH720922 QTZ720922:QUD720922 RDV720922:RDZ720922 RNR720922:RNV720922 RXN720922:RXR720922 SHJ720922:SHN720922 SRF720922:SRJ720922 TBB720922:TBF720922 TKX720922:TLB720922 TUT720922:TUX720922 UEP720922:UET720922 UOL720922:UOP720922 UYH720922:UYL720922 VID720922:VIH720922 VRZ720922:VSD720922 WBV720922:WBZ720922 WLR720922:WLV720922 WVN720922:WVR720922 F786458:J786458 JB786458:JF786458 SX786458:TB786458 ACT786458:ACX786458 AMP786458:AMT786458 AWL786458:AWP786458 BGH786458:BGL786458 BQD786458:BQH786458 BZZ786458:CAD786458 CJV786458:CJZ786458 CTR786458:CTV786458 DDN786458:DDR786458 DNJ786458:DNN786458 DXF786458:DXJ786458 EHB786458:EHF786458 EQX786458:ERB786458 FAT786458:FAX786458 FKP786458:FKT786458 FUL786458:FUP786458 GEH786458:GEL786458 GOD786458:GOH786458 GXZ786458:GYD786458 HHV786458:HHZ786458 HRR786458:HRV786458 IBN786458:IBR786458 ILJ786458:ILN786458 IVF786458:IVJ786458 JFB786458:JFF786458 JOX786458:JPB786458 JYT786458:JYX786458 KIP786458:KIT786458 KSL786458:KSP786458 LCH786458:LCL786458 LMD786458:LMH786458 LVZ786458:LWD786458 MFV786458:MFZ786458 MPR786458:MPV786458 MZN786458:MZR786458 NJJ786458:NJN786458 NTF786458:NTJ786458 ODB786458:ODF786458 OMX786458:ONB786458 OWT786458:OWX786458 PGP786458:PGT786458 PQL786458:PQP786458 QAH786458:QAL786458 QKD786458:QKH786458 QTZ786458:QUD786458 RDV786458:RDZ786458 RNR786458:RNV786458 RXN786458:RXR786458 SHJ786458:SHN786458 SRF786458:SRJ786458 TBB786458:TBF786458 TKX786458:TLB786458 TUT786458:TUX786458 UEP786458:UET786458 UOL786458:UOP786458 UYH786458:UYL786458 VID786458:VIH786458 VRZ786458:VSD786458 WBV786458:WBZ786458 WLR786458:WLV786458 WVN786458:WVR786458 F851994:J851994 JB851994:JF851994 SX851994:TB851994 ACT851994:ACX851994 AMP851994:AMT851994 AWL851994:AWP851994 BGH851994:BGL851994 BQD851994:BQH851994 BZZ851994:CAD851994 CJV851994:CJZ851994 CTR851994:CTV851994 DDN851994:DDR851994 DNJ851994:DNN851994 DXF851994:DXJ851994 EHB851994:EHF851994 EQX851994:ERB851994 FAT851994:FAX851994 FKP851994:FKT851994 FUL851994:FUP851994 GEH851994:GEL851994 GOD851994:GOH851994 GXZ851994:GYD851994 HHV851994:HHZ851994 HRR851994:HRV851994 IBN851994:IBR851994 ILJ851994:ILN851994 IVF851994:IVJ851994 JFB851994:JFF851994 JOX851994:JPB851994 JYT851994:JYX851994 KIP851994:KIT851994 KSL851994:KSP851994 LCH851994:LCL851994 LMD851994:LMH851994 LVZ851994:LWD851994 MFV851994:MFZ851994 MPR851994:MPV851994 MZN851994:MZR851994 NJJ851994:NJN851994 NTF851994:NTJ851994 ODB851994:ODF851994 OMX851994:ONB851994 OWT851994:OWX851994 PGP851994:PGT851994 PQL851994:PQP851994 QAH851994:QAL851994 QKD851994:QKH851994 QTZ851994:QUD851994 RDV851994:RDZ851994 RNR851994:RNV851994 RXN851994:RXR851994 SHJ851994:SHN851994 SRF851994:SRJ851994 TBB851994:TBF851994 TKX851994:TLB851994 TUT851994:TUX851994 UEP851994:UET851994 UOL851994:UOP851994 UYH851994:UYL851994 VID851994:VIH851994 VRZ851994:VSD851994 WBV851994:WBZ851994 WLR851994:WLV851994 WVN851994:WVR851994 F917530:J917530 JB917530:JF917530 SX917530:TB917530 ACT917530:ACX917530 AMP917530:AMT917530 AWL917530:AWP917530 BGH917530:BGL917530 BQD917530:BQH917530 BZZ917530:CAD917530 CJV917530:CJZ917530 CTR917530:CTV917530 DDN917530:DDR917530 DNJ917530:DNN917530 DXF917530:DXJ917530 EHB917530:EHF917530 EQX917530:ERB917530 FAT917530:FAX917530 FKP917530:FKT917530 FUL917530:FUP917530 GEH917530:GEL917530 GOD917530:GOH917530 GXZ917530:GYD917530 HHV917530:HHZ917530 HRR917530:HRV917530 IBN917530:IBR917530 ILJ917530:ILN917530 IVF917530:IVJ917530 JFB917530:JFF917530 JOX917530:JPB917530 JYT917530:JYX917530 KIP917530:KIT917530 KSL917530:KSP917530 LCH917530:LCL917530 LMD917530:LMH917530 LVZ917530:LWD917530 MFV917530:MFZ917530 MPR917530:MPV917530 MZN917530:MZR917530 NJJ917530:NJN917530 NTF917530:NTJ917530 ODB917530:ODF917530 OMX917530:ONB917530 OWT917530:OWX917530 PGP917530:PGT917530 PQL917530:PQP917530 QAH917530:QAL917530 QKD917530:QKH917530 QTZ917530:QUD917530 RDV917530:RDZ917530 RNR917530:RNV917530 RXN917530:RXR917530 SHJ917530:SHN917530 SRF917530:SRJ917530 TBB917530:TBF917530 TKX917530:TLB917530 TUT917530:TUX917530 UEP917530:UET917530 UOL917530:UOP917530 UYH917530:UYL917530 VID917530:VIH917530 VRZ917530:VSD917530 WBV917530:WBZ917530 WLR917530:WLV917530 WVN917530:WVR917530 F983066:J983066 JB983066:JF983066 SX983066:TB983066 ACT983066:ACX983066 AMP983066:AMT983066 AWL983066:AWP983066 BGH983066:BGL983066 BQD983066:BQH983066 BZZ983066:CAD983066 CJV983066:CJZ983066 CTR983066:CTV983066 DDN983066:DDR983066 DNJ983066:DNN983066 DXF983066:DXJ983066 EHB983066:EHF983066 EQX983066:ERB983066 FAT983066:FAX983066 FKP983066:FKT983066 FUL983066:FUP983066 GEH983066:GEL983066 GOD983066:GOH983066 GXZ983066:GYD983066 HHV983066:HHZ983066 HRR983066:HRV983066 IBN983066:IBR983066 ILJ983066:ILN983066 IVF983066:IVJ983066 JFB983066:JFF983066 JOX983066:JPB983066 JYT983066:JYX983066 KIP983066:KIT983066 KSL983066:KSP983066 LCH983066:LCL983066 LMD983066:LMH983066 LVZ983066:LWD983066 MFV983066:MFZ983066 MPR983066:MPV983066 MZN983066:MZR983066 NJJ983066:NJN983066 NTF983066:NTJ983066 ODB983066:ODF983066 OMX983066:ONB983066 OWT983066:OWX983066 PGP983066:PGT983066 PQL983066:PQP983066 QAH983066:QAL983066 QKD983066:QKH983066 QTZ983066:QUD983066 RDV983066:RDZ983066 RNR983066:RNV983066 RXN983066:RXR983066 SHJ983066:SHN983066 SRF983066:SRJ983066 TBB983066:TBF983066 TKX983066:TLB983066 TUT983066:TUX983066 UEP983066:UET983066 UOL983066:UOP983066 UYH983066:UYL983066 VID983066:VIH983066 VRZ983066:VSD983066 WBV983066:WBZ983066 WLR983066:WLV983066 WVN983066:WVR983066 F33:J33 JB33:JF33 SX33:TB33 ACT33:ACX33 AMP33:AMT33 AWL33:AWP33 BGH33:BGL33 BQD33:BQH33 BZZ33:CAD33 CJV33:CJZ33 CTR33:CTV33 DDN33:DDR33 DNJ33:DNN33 DXF33:DXJ33 EHB33:EHF33 EQX33:ERB33 FAT33:FAX33 FKP33:FKT33 FUL33:FUP33 GEH33:GEL33 GOD33:GOH33 GXZ33:GYD33 HHV33:HHZ33 HRR33:HRV33 IBN33:IBR33 ILJ33:ILN33 IVF33:IVJ33 JFB33:JFF33 JOX33:JPB33 JYT33:JYX33 KIP33:KIT33 KSL33:KSP33 LCH33:LCL33 LMD33:LMH33 LVZ33:LWD33 MFV33:MFZ33 MPR33:MPV33 MZN33:MZR33 NJJ33:NJN33 NTF33:NTJ33 ODB33:ODF33 OMX33:ONB33 OWT33:OWX33 PGP33:PGT33 PQL33:PQP33 QAH33:QAL33 QKD33:QKH33 QTZ33:QUD33 RDV33:RDZ33 RNR33:RNV33 RXN33:RXR33 SHJ33:SHN33 SRF33:SRJ33 TBB33:TBF33 TKX33:TLB33 TUT33:TUX33 UEP33:UET33 UOL33:UOP33 UYH33:UYL33 VID33:VIH33 VRZ33:VSD33 WBV33:WBZ33 WLR33:WLV33 WVN33:WVR33 F65569:J65569 JB65569:JF65569 SX65569:TB65569 ACT65569:ACX65569 AMP65569:AMT65569 AWL65569:AWP65569 BGH65569:BGL65569 BQD65569:BQH65569 BZZ65569:CAD65569 CJV65569:CJZ65569 CTR65569:CTV65569 DDN65569:DDR65569 DNJ65569:DNN65569 DXF65569:DXJ65569 EHB65569:EHF65569 EQX65569:ERB65569 FAT65569:FAX65569 FKP65569:FKT65569 FUL65569:FUP65569 GEH65569:GEL65569 GOD65569:GOH65569 GXZ65569:GYD65569 HHV65569:HHZ65569 HRR65569:HRV65569 IBN65569:IBR65569 ILJ65569:ILN65569 IVF65569:IVJ65569 JFB65569:JFF65569 JOX65569:JPB65569 JYT65569:JYX65569 KIP65569:KIT65569 KSL65569:KSP65569 LCH65569:LCL65569 LMD65569:LMH65569 LVZ65569:LWD65569 MFV65569:MFZ65569 MPR65569:MPV65569 MZN65569:MZR65569 NJJ65569:NJN65569 NTF65569:NTJ65569 ODB65569:ODF65569 OMX65569:ONB65569 OWT65569:OWX65569 PGP65569:PGT65569 PQL65569:PQP65569 QAH65569:QAL65569 QKD65569:QKH65569 QTZ65569:QUD65569 RDV65569:RDZ65569 RNR65569:RNV65569 RXN65569:RXR65569 SHJ65569:SHN65569 SRF65569:SRJ65569 TBB65569:TBF65569 TKX65569:TLB65569 TUT65569:TUX65569 UEP65569:UET65569 UOL65569:UOP65569 UYH65569:UYL65569 VID65569:VIH65569 VRZ65569:VSD65569 WBV65569:WBZ65569 WLR65569:WLV65569 WVN65569:WVR65569 F131105:J131105 JB131105:JF131105 SX131105:TB131105 ACT131105:ACX131105 AMP131105:AMT131105 AWL131105:AWP131105 BGH131105:BGL131105 BQD131105:BQH131105 BZZ131105:CAD131105 CJV131105:CJZ131105 CTR131105:CTV131105 DDN131105:DDR131105 DNJ131105:DNN131105 DXF131105:DXJ131105 EHB131105:EHF131105 EQX131105:ERB131105 FAT131105:FAX131105 FKP131105:FKT131105 FUL131105:FUP131105 GEH131105:GEL131105 GOD131105:GOH131105 GXZ131105:GYD131105 HHV131105:HHZ131105 HRR131105:HRV131105 IBN131105:IBR131105 ILJ131105:ILN131105 IVF131105:IVJ131105 JFB131105:JFF131105 JOX131105:JPB131105 JYT131105:JYX131105 KIP131105:KIT131105 KSL131105:KSP131105 LCH131105:LCL131105 LMD131105:LMH131105 LVZ131105:LWD131105 MFV131105:MFZ131105 MPR131105:MPV131105 MZN131105:MZR131105 NJJ131105:NJN131105 NTF131105:NTJ131105 ODB131105:ODF131105 OMX131105:ONB131105 OWT131105:OWX131105 PGP131105:PGT131105 PQL131105:PQP131105 QAH131105:QAL131105 QKD131105:QKH131105 QTZ131105:QUD131105 RDV131105:RDZ131105 RNR131105:RNV131105 RXN131105:RXR131105 SHJ131105:SHN131105 SRF131105:SRJ131105 TBB131105:TBF131105 TKX131105:TLB131105 TUT131105:TUX131105 UEP131105:UET131105 UOL131105:UOP131105 UYH131105:UYL131105 VID131105:VIH131105 VRZ131105:VSD131105 WBV131105:WBZ131105 WLR131105:WLV131105 WVN131105:WVR131105 F196641:J196641 JB196641:JF196641 SX196641:TB196641 ACT196641:ACX196641 AMP196641:AMT196641 AWL196641:AWP196641 BGH196641:BGL196641 BQD196641:BQH196641 BZZ196641:CAD196641 CJV196641:CJZ196641 CTR196641:CTV196641 DDN196641:DDR196641 DNJ196641:DNN196641 DXF196641:DXJ196641 EHB196641:EHF196641 EQX196641:ERB196641 FAT196641:FAX196641 FKP196641:FKT196641 FUL196641:FUP196641 GEH196641:GEL196641 GOD196641:GOH196641 GXZ196641:GYD196641 HHV196641:HHZ196641 HRR196641:HRV196641 IBN196641:IBR196641 ILJ196641:ILN196641 IVF196641:IVJ196641 JFB196641:JFF196641 JOX196641:JPB196641 JYT196641:JYX196641 KIP196641:KIT196641 KSL196641:KSP196641 LCH196641:LCL196641 LMD196641:LMH196641 LVZ196641:LWD196641 MFV196641:MFZ196641 MPR196641:MPV196641 MZN196641:MZR196641 NJJ196641:NJN196641 NTF196641:NTJ196641 ODB196641:ODF196641 OMX196641:ONB196641 OWT196641:OWX196641 PGP196641:PGT196641 PQL196641:PQP196641 QAH196641:QAL196641 QKD196641:QKH196641 QTZ196641:QUD196641 RDV196641:RDZ196641 RNR196641:RNV196641 RXN196641:RXR196641 SHJ196641:SHN196641 SRF196641:SRJ196641 TBB196641:TBF196641 TKX196641:TLB196641 TUT196641:TUX196641 UEP196641:UET196641 UOL196641:UOP196641 UYH196641:UYL196641 VID196641:VIH196641 VRZ196641:VSD196641 WBV196641:WBZ196641 WLR196641:WLV196641 WVN196641:WVR196641 F262177:J262177 JB262177:JF262177 SX262177:TB262177 ACT262177:ACX262177 AMP262177:AMT262177 AWL262177:AWP262177 BGH262177:BGL262177 BQD262177:BQH262177 BZZ262177:CAD262177 CJV262177:CJZ262177 CTR262177:CTV262177 DDN262177:DDR262177 DNJ262177:DNN262177 DXF262177:DXJ262177 EHB262177:EHF262177 EQX262177:ERB262177 FAT262177:FAX262177 FKP262177:FKT262177 FUL262177:FUP262177 GEH262177:GEL262177 GOD262177:GOH262177 GXZ262177:GYD262177 HHV262177:HHZ262177 HRR262177:HRV262177 IBN262177:IBR262177 ILJ262177:ILN262177 IVF262177:IVJ262177 JFB262177:JFF262177 JOX262177:JPB262177 JYT262177:JYX262177 KIP262177:KIT262177 KSL262177:KSP262177 LCH262177:LCL262177 LMD262177:LMH262177 LVZ262177:LWD262177 MFV262177:MFZ262177 MPR262177:MPV262177 MZN262177:MZR262177 NJJ262177:NJN262177 NTF262177:NTJ262177 ODB262177:ODF262177 OMX262177:ONB262177 OWT262177:OWX262177 PGP262177:PGT262177 PQL262177:PQP262177 QAH262177:QAL262177 QKD262177:QKH262177 QTZ262177:QUD262177 RDV262177:RDZ262177 RNR262177:RNV262177 RXN262177:RXR262177 SHJ262177:SHN262177 SRF262177:SRJ262177 TBB262177:TBF262177 TKX262177:TLB262177 TUT262177:TUX262177 UEP262177:UET262177 UOL262177:UOP262177 UYH262177:UYL262177 VID262177:VIH262177 VRZ262177:VSD262177 WBV262177:WBZ262177 WLR262177:WLV262177 WVN262177:WVR262177 F327713:J327713 JB327713:JF327713 SX327713:TB327713 ACT327713:ACX327713 AMP327713:AMT327713 AWL327713:AWP327713 BGH327713:BGL327713 BQD327713:BQH327713 BZZ327713:CAD327713 CJV327713:CJZ327713 CTR327713:CTV327713 DDN327713:DDR327713 DNJ327713:DNN327713 DXF327713:DXJ327713 EHB327713:EHF327713 EQX327713:ERB327713 FAT327713:FAX327713 FKP327713:FKT327713 FUL327713:FUP327713 GEH327713:GEL327713 GOD327713:GOH327713 GXZ327713:GYD327713 HHV327713:HHZ327713 HRR327713:HRV327713 IBN327713:IBR327713 ILJ327713:ILN327713 IVF327713:IVJ327713 JFB327713:JFF327713 JOX327713:JPB327713 JYT327713:JYX327713 KIP327713:KIT327713 KSL327713:KSP327713 LCH327713:LCL327713 LMD327713:LMH327713 LVZ327713:LWD327713 MFV327713:MFZ327713 MPR327713:MPV327713 MZN327713:MZR327713 NJJ327713:NJN327713 NTF327713:NTJ327713 ODB327713:ODF327713 OMX327713:ONB327713 OWT327713:OWX327713 PGP327713:PGT327713 PQL327713:PQP327713 QAH327713:QAL327713 QKD327713:QKH327713 QTZ327713:QUD327713 RDV327713:RDZ327713 RNR327713:RNV327713 RXN327713:RXR327713 SHJ327713:SHN327713 SRF327713:SRJ327713 TBB327713:TBF327713 TKX327713:TLB327713 TUT327713:TUX327713 UEP327713:UET327713 UOL327713:UOP327713 UYH327713:UYL327713 VID327713:VIH327713 VRZ327713:VSD327713 WBV327713:WBZ327713 WLR327713:WLV327713 WVN327713:WVR327713 F393249:J393249 JB393249:JF393249 SX393249:TB393249 ACT393249:ACX393249 AMP393249:AMT393249 AWL393249:AWP393249 BGH393249:BGL393249 BQD393249:BQH393249 BZZ393249:CAD393249 CJV393249:CJZ393249 CTR393249:CTV393249 DDN393249:DDR393249 DNJ393249:DNN393249 DXF393249:DXJ393249 EHB393249:EHF393249 EQX393249:ERB393249 FAT393249:FAX393249 FKP393249:FKT393249 FUL393249:FUP393249 GEH393249:GEL393249 GOD393249:GOH393249 GXZ393249:GYD393249 HHV393249:HHZ393249 HRR393249:HRV393249 IBN393249:IBR393249 ILJ393249:ILN393249 IVF393249:IVJ393249 JFB393249:JFF393249 JOX393249:JPB393249 JYT393249:JYX393249 KIP393249:KIT393249 KSL393249:KSP393249 LCH393249:LCL393249 LMD393249:LMH393249 LVZ393249:LWD393249 MFV393249:MFZ393249 MPR393249:MPV393249 MZN393249:MZR393249 NJJ393249:NJN393249 NTF393249:NTJ393249 ODB393249:ODF393249 OMX393249:ONB393249 OWT393249:OWX393249 PGP393249:PGT393249 PQL393249:PQP393249 QAH393249:QAL393249 QKD393249:QKH393249 QTZ393249:QUD393249 RDV393249:RDZ393249 RNR393249:RNV393249 RXN393249:RXR393249 SHJ393249:SHN393249 SRF393249:SRJ393249 TBB393249:TBF393249 TKX393249:TLB393249 TUT393249:TUX393249 UEP393249:UET393249 UOL393249:UOP393249 UYH393249:UYL393249 VID393249:VIH393249 VRZ393249:VSD393249 WBV393249:WBZ393249 WLR393249:WLV393249 WVN393249:WVR393249 F458785:J458785 JB458785:JF458785 SX458785:TB458785 ACT458785:ACX458785 AMP458785:AMT458785 AWL458785:AWP458785 BGH458785:BGL458785 BQD458785:BQH458785 BZZ458785:CAD458785 CJV458785:CJZ458785 CTR458785:CTV458785 DDN458785:DDR458785 DNJ458785:DNN458785 DXF458785:DXJ458785 EHB458785:EHF458785 EQX458785:ERB458785 FAT458785:FAX458785 FKP458785:FKT458785 FUL458785:FUP458785 GEH458785:GEL458785 GOD458785:GOH458785 GXZ458785:GYD458785 HHV458785:HHZ458785 HRR458785:HRV458785 IBN458785:IBR458785 ILJ458785:ILN458785 IVF458785:IVJ458785 JFB458785:JFF458785 JOX458785:JPB458785 JYT458785:JYX458785 KIP458785:KIT458785 KSL458785:KSP458785 LCH458785:LCL458785 LMD458785:LMH458785 LVZ458785:LWD458785 MFV458785:MFZ458785 MPR458785:MPV458785 MZN458785:MZR458785 NJJ458785:NJN458785 NTF458785:NTJ458785 ODB458785:ODF458785 OMX458785:ONB458785 OWT458785:OWX458785 PGP458785:PGT458785 PQL458785:PQP458785 QAH458785:QAL458785 QKD458785:QKH458785 QTZ458785:QUD458785 RDV458785:RDZ458785 RNR458785:RNV458785 RXN458785:RXR458785 SHJ458785:SHN458785 SRF458785:SRJ458785 TBB458785:TBF458785 TKX458785:TLB458785 TUT458785:TUX458785 UEP458785:UET458785 UOL458785:UOP458785 UYH458785:UYL458785 VID458785:VIH458785 VRZ458785:VSD458785 WBV458785:WBZ458785 WLR458785:WLV458785 WVN458785:WVR458785 F524321:J524321 JB524321:JF524321 SX524321:TB524321 ACT524321:ACX524321 AMP524321:AMT524321 AWL524321:AWP524321 BGH524321:BGL524321 BQD524321:BQH524321 BZZ524321:CAD524321 CJV524321:CJZ524321 CTR524321:CTV524321 DDN524321:DDR524321 DNJ524321:DNN524321 DXF524321:DXJ524321 EHB524321:EHF524321 EQX524321:ERB524321 FAT524321:FAX524321 FKP524321:FKT524321 FUL524321:FUP524321 GEH524321:GEL524321 GOD524321:GOH524321 GXZ524321:GYD524321 HHV524321:HHZ524321 HRR524321:HRV524321 IBN524321:IBR524321 ILJ524321:ILN524321 IVF524321:IVJ524321 JFB524321:JFF524321 JOX524321:JPB524321 JYT524321:JYX524321 KIP524321:KIT524321 KSL524321:KSP524321 LCH524321:LCL524321 LMD524321:LMH524321 LVZ524321:LWD524321 MFV524321:MFZ524321 MPR524321:MPV524321 MZN524321:MZR524321 NJJ524321:NJN524321 NTF524321:NTJ524321 ODB524321:ODF524321 OMX524321:ONB524321 OWT524321:OWX524321 PGP524321:PGT524321 PQL524321:PQP524321 QAH524321:QAL524321 QKD524321:QKH524321 QTZ524321:QUD524321 RDV524321:RDZ524321 RNR524321:RNV524321 RXN524321:RXR524321 SHJ524321:SHN524321 SRF524321:SRJ524321 TBB524321:TBF524321 TKX524321:TLB524321 TUT524321:TUX524321 UEP524321:UET524321 UOL524321:UOP524321 UYH524321:UYL524321 VID524321:VIH524321 VRZ524321:VSD524321 WBV524321:WBZ524321 WLR524321:WLV524321 WVN524321:WVR524321 F589857:J589857 JB589857:JF589857 SX589857:TB589857 ACT589857:ACX589857 AMP589857:AMT589857 AWL589857:AWP589857 BGH589857:BGL589857 BQD589857:BQH589857 BZZ589857:CAD589857 CJV589857:CJZ589857 CTR589857:CTV589857 DDN589857:DDR589857 DNJ589857:DNN589857 DXF589857:DXJ589857 EHB589857:EHF589857 EQX589857:ERB589857 FAT589857:FAX589857 FKP589857:FKT589857 FUL589857:FUP589857 GEH589857:GEL589857 GOD589857:GOH589857 GXZ589857:GYD589857 HHV589857:HHZ589857 HRR589857:HRV589857 IBN589857:IBR589857 ILJ589857:ILN589857 IVF589857:IVJ589857 JFB589857:JFF589857 JOX589857:JPB589857 JYT589857:JYX589857 KIP589857:KIT589857 KSL589857:KSP589857 LCH589857:LCL589857 LMD589857:LMH589857 LVZ589857:LWD589857 MFV589857:MFZ589857 MPR589857:MPV589857 MZN589857:MZR589857 NJJ589857:NJN589857 NTF589857:NTJ589857 ODB589857:ODF589857 OMX589857:ONB589857 OWT589857:OWX589857 PGP589857:PGT589857 PQL589857:PQP589857 QAH589857:QAL589857 QKD589857:QKH589857 QTZ589857:QUD589857 RDV589857:RDZ589857 RNR589857:RNV589857 RXN589857:RXR589857 SHJ589857:SHN589857 SRF589857:SRJ589857 TBB589857:TBF589857 TKX589857:TLB589857 TUT589857:TUX589857 UEP589857:UET589857 UOL589857:UOP589857 UYH589857:UYL589857 VID589857:VIH589857 VRZ589857:VSD589857 WBV589857:WBZ589857 WLR589857:WLV589857 WVN589857:WVR589857 F655393:J655393 JB655393:JF655393 SX655393:TB655393 ACT655393:ACX655393 AMP655393:AMT655393 AWL655393:AWP655393 BGH655393:BGL655393 BQD655393:BQH655393 BZZ655393:CAD655393 CJV655393:CJZ655393 CTR655393:CTV655393 DDN655393:DDR655393 DNJ655393:DNN655393 DXF655393:DXJ655393 EHB655393:EHF655393 EQX655393:ERB655393 FAT655393:FAX655393 FKP655393:FKT655393 FUL655393:FUP655393 GEH655393:GEL655393 GOD655393:GOH655393 GXZ655393:GYD655393 HHV655393:HHZ655393 HRR655393:HRV655393 IBN655393:IBR655393 ILJ655393:ILN655393 IVF655393:IVJ655393 JFB655393:JFF655393 JOX655393:JPB655393 JYT655393:JYX655393 KIP655393:KIT655393 KSL655393:KSP655393 LCH655393:LCL655393 LMD655393:LMH655393 LVZ655393:LWD655393 MFV655393:MFZ655393 MPR655393:MPV655393 MZN655393:MZR655393 NJJ655393:NJN655393 NTF655393:NTJ655393 ODB655393:ODF655393 OMX655393:ONB655393 OWT655393:OWX655393 PGP655393:PGT655393 PQL655393:PQP655393 QAH655393:QAL655393 QKD655393:QKH655393 QTZ655393:QUD655393 RDV655393:RDZ655393 RNR655393:RNV655393 RXN655393:RXR655393 SHJ655393:SHN655393 SRF655393:SRJ655393 TBB655393:TBF655393 TKX655393:TLB655393 TUT655393:TUX655393 UEP655393:UET655393 UOL655393:UOP655393 UYH655393:UYL655393 VID655393:VIH655393 VRZ655393:VSD655393 WBV655393:WBZ655393 WLR655393:WLV655393 WVN655393:WVR655393 F720929:J720929 JB720929:JF720929 SX720929:TB720929 ACT720929:ACX720929 AMP720929:AMT720929 AWL720929:AWP720929 BGH720929:BGL720929 BQD720929:BQH720929 BZZ720929:CAD720929 CJV720929:CJZ720929 CTR720929:CTV720929 DDN720929:DDR720929 DNJ720929:DNN720929 DXF720929:DXJ720929 EHB720929:EHF720929 EQX720929:ERB720929 FAT720929:FAX720929 FKP720929:FKT720929 FUL720929:FUP720929 GEH720929:GEL720929 GOD720929:GOH720929 GXZ720929:GYD720929 HHV720929:HHZ720929 HRR720929:HRV720929 IBN720929:IBR720929 ILJ720929:ILN720929 IVF720929:IVJ720929 JFB720929:JFF720929 JOX720929:JPB720929 JYT720929:JYX720929 KIP720929:KIT720929 KSL720929:KSP720929 LCH720929:LCL720929 LMD720929:LMH720929 LVZ720929:LWD720929 MFV720929:MFZ720929 MPR720929:MPV720929 MZN720929:MZR720929 NJJ720929:NJN720929 NTF720929:NTJ720929 ODB720929:ODF720929 OMX720929:ONB720929 OWT720929:OWX720929 PGP720929:PGT720929 PQL720929:PQP720929 QAH720929:QAL720929 QKD720929:QKH720929 QTZ720929:QUD720929 RDV720929:RDZ720929 RNR720929:RNV720929 RXN720929:RXR720929 SHJ720929:SHN720929 SRF720929:SRJ720929 TBB720929:TBF720929 TKX720929:TLB720929 TUT720929:TUX720929 UEP720929:UET720929 UOL720929:UOP720929 UYH720929:UYL720929 VID720929:VIH720929 VRZ720929:VSD720929 WBV720929:WBZ720929 WLR720929:WLV720929 WVN720929:WVR720929 F786465:J786465 JB786465:JF786465 SX786465:TB786465 ACT786465:ACX786465 AMP786465:AMT786465 AWL786465:AWP786465 BGH786465:BGL786465 BQD786465:BQH786465 BZZ786465:CAD786465 CJV786465:CJZ786465 CTR786465:CTV786465 DDN786465:DDR786465 DNJ786465:DNN786465 DXF786465:DXJ786465 EHB786465:EHF786465 EQX786465:ERB786465 FAT786465:FAX786465 FKP786465:FKT786465 FUL786465:FUP786465 GEH786465:GEL786465 GOD786465:GOH786465 GXZ786465:GYD786465 HHV786465:HHZ786465 HRR786465:HRV786465 IBN786465:IBR786465 ILJ786465:ILN786465 IVF786465:IVJ786465 JFB786465:JFF786465 JOX786465:JPB786465 JYT786465:JYX786465 KIP786465:KIT786465 KSL786465:KSP786465 LCH786465:LCL786465 LMD786465:LMH786465 LVZ786465:LWD786465 MFV786465:MFZ786465 MPR786465:MPV786465 MZN786465:MZR786465 NJJ786465:NJN786465 NTF786465:NTJ786465 ODB786465:ODF786465 OMX786465:ONB786465 OWT786465:OWX786465 PGP786465:PGT786465 PQL786465:PQP786465 QAH786465:QAL786465 QKD786465:QKH786465 QTZ786465:QUD786465 RDV786465:RDZ786465 RNR786465:RNV786465 RXN786465:RXR786465 SHJ786465:SHN786465 SRF786465:SRJ786465 TBB786465:TBF786465 TKX786465:TLB786465 TUT786465:TUX786465 UEP786465:UET786465 UOL786465:UOP786465 UYH786465:UYL786465 VID786465:VIH786465 VRZ786465:VSD786465 WBV786465:WBZ786465 WLR786465:WLV786465 WVN786465:WVR786465 F852001:J852001 JB852001:JF852001 SX852001:TB852001 ACT852001:ACX852001 AMP852001:AMT852001 AWL852001:AWP852001 BGH852001:BGL852001 BQD852001:BQH852001 BZZ852001:CAD852001 CJV852001:CJZ852001 CTR852001:CTV852001 DDN852001:DDR852001 DNJ852001:DNN852001 DXF852001:DXJ852001 EHB852001:EHF852001 EQX852001:ERB852001 FAT852001:FAX852001 FKP852001:FKT852001 FUL852001:FUP852001 GEH852001:GEL852001 GOD852001:GOH852001 GXZ852001:GYD852001 HHV852001:HHZ852001 HRR852001:HRV852001 IBN852001:IBR852001 ILJ852001:ILN852001 IVF852001:IVJ852001 JFB852001:JFF852001 JOX852001:JPB852001 JYT852001:JYX852001 KIP852001:KIT852001 KSL852001:KSP852001 LCH852001:LCL852001 LMD852001:LMH852001 LVZ852001:LWD852001 MFV852001:MFZ852001 MPR852001:MPV852001 MZN852001:MZR852001 NJJ852001:NJN852001 NTF852001:NTJ852001 ODB852001:ODF852001 OMX852001:ONB852001 OWT852001:OWX852001 PGP852001:PGT852001 PQL852001:PQP852001 QAH852001:QAL852001 QKD852001:QKH852001 QTZ852001:QUD852001 RDV852001:RDZ852001 RNR852001:RNV852001 RXN852001:RXR852001 SHJ852001:SHN852001 SRF852001:SRJ852001 TBB852001:TBF852001 TKX852001:TLB852001 TUT852001:TUX852001 UEP852001:UET852001 UOL852001:UOP852001 UYH852001:UYL852001 VID852001:VIH852001 VRZ852001:VSD852001 WBV852001:WBZ852001 WLR852001:WLV852001 WVN852001:WVR852001 F917537:J917537 JB917537:JF917537 SX917537:TB917537 ACT917537:ACX917537 AMP917537:AMT917537 AWL917537:AWP917537 BGH917537:BGL917537 BQD917537:BQH917537 BZZ917537:CAD917537 CJV917537:CJZ917537 CTR917537:CTV917537 DDN917537:DDR917537 DNJ917537:DNN917537 DXF917537:DXJ917537 EHB917537:EHF917537 EQX917537:ERB917537 FAT917537:FAX917537 FKP917537:FKT917537 FUL917537:FUP917537 GEH917537:GEL917537 GOD917537:GOH917537 GXZ917537:GYD917537 HHV917537:HHZ917537 HRR917537:HRV917537 IBN917537:IBR917537 ILJ917537:ILN917537 IVF917537:IVJ917537 JFB917537:JFF917537 JOX917537:JPB917537 JYT917537:JYX917537 KIP917537:KIT917537 KSL917537:KSP917537 LCH917537:LCL917537 LMD917537:LMH917537 LVZ917537:LWD917537 MFV917537:MFZ917537 MPR917537:MPV917537 MZN917537:MZR917537 NJJ917537:NJN917537 NTF917537:NTJ917537 ODB917537:ODF917537 OMX917537:ONB917537 OWT917537:OWX917537 PGP917537:PGT917537 PQL917537:PQP917537 QAH917537:QAL917537 QKD917537:QKH917537 QTZ917537:QUD917537 RDV917537:RDZ917537 RNR917537:RNV917537 RXN917537:RXR917537 SHJ917537:SHN917537 SRF917537:SRJ917537 TBB917537:TBF917537 TKX917537:TLB917537 TUT917537:TUX917537 UEP917537:UET917537 UOL917537:UOP917537 UYH917537:UYL917537 VID917537:VIH917537 VRZ917537:VSD917537 WBV917537:WBZ917537 WLR917537:WLV917537 WVN917537:WVR917537 F983073:J983073 JB983073:JF983073 SX983073:TB983073 ACT983073:ACX983073 AMP983073:AMT983073 AWL983073:AWP983073 BGH983073:BGL983073 BQD983073:BQH983073 BZZ983073:CAD983073 CJV983073:CJZ983073 CTR983073:CTV983073 DDN983073:DDR983073 DNJ983073:DNN983073 DXF983073:DXJ983073 EHB983073:EHF983073 EQX983073:ERB983073 FAT983073:FAX983073 FKP983073:FKT983073 FUL983073:FUP983073 GEH983073:GEL983073 GOD983073:GOH983073 GXZ983073:GYD983073 HHV983073:HHZ983073 HRR983073:HRV983073 IBN983073:IBR983073 ILJ983073:ILN983073 IVF983073:IVJ983073 JFB983073:JFF983073 JOX983073:JPB983073 JYT983073:JYX983073 KIP983073:KIT983073 KSL983073:KSP983073 LCH983073:LCL983073 LMD983073:LMH983073 LVZ983073:LWD983073 MFV983073:MFZ983073 MPR983073:MPV983073 MZN983073:MZR983073 NJJ983073:NJN983073 NTF983073:NTJ983073 ODB983073:ODF983073 OMX983073:ONB983073 OWT983073:OWX983073 PGP983073:PGT983073 PQL983073:PQP983073 QAH983073:QAL983073 QKD983073:QKH983073 QTZ983073:QUD983073 RDV983073:RDZ983073 RNR983073:RNV983073 RXN983073:RXR983073 SHJ983073:SHN983073 SRF983073:SRJ983073 TBB983073:TBF983073 TKX983073:TLB983073 TUT983073:TUX983073 UEP983073:UET983073 UOL983073:UOP983073 UYH983073:UYL983073 VID983073:VIH983073 VRZ983073:VSD983073 WBV983073:WBZ983073 WLR983073:WLV983073 WVN983073:WVR983073" xr:uid="{D65B7A6C-71B4-4034-9EDA-A36CB5230DB3}">
      <formula1>$P$6:$P$10</formula1>
    </dataValidation>
  </dataValidations>
  <pageMargins left="0.7" right="0.7" top="0.75" bottom="0.75" header="0.3" footer="0.3"/>
  <drawing r:id="rId1"/>
  <picture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57268-CF20-4426-BA43-42E0BA4D7C42}">
  <sheetPr>
    <tabColor theme="7" tint="-0.249977111117893"/>
  </sheetPr>
  <dimension ref="B1:D46"/>
  <sheetViews>
    <sheetView showGridLines="0" workbookViewId="0">
      <selection activeCell="B9" sqref="B9"/>
    </sheetView>
  </sheetViews>
  <sheetFormatPr defaultColWidth="10.6640625" defaultRowHeight="14.25" x14ac:dyDescent="0.45"/>
  <cols>
    <col min="2" max="2" width="50.86328125" bestFit="1" customWidth="1"/>
    <col min="3" max="3" width="44.86328125" bestFit="1" customWidth="1"/>
    <col min="4" max="4" width="48.3984375" customWidth="1"/>
    <col min="258" max="258" width="50.86328125" bestFit="1" customWidth="1"/>
    <col min="259" max="259" width="44.86328125" bestFit="1" customWidth="1"/>
    <col min="260" max="260" width="48.3984375" customWidth="1"/>
    <col min="514" max="514" width="50.86328125" bestFit="1" customWidth="1"/>
    <col min="515" max="515" width="44.86328125" bestFit="1" customWidth="1"/>
    <col min="516" max="516" width="48.3984375" customWidth="1"/>
    <col min="770" max="770" width="50.86328125" bestFit="1" customWidth="1"/>
    <col min="771" max="771" width="44.86328125" bestFit="1" customWidth="1"/>
    <col min="772" max="772" width="48.3984375" customWidth="1"/>
    <col min="1026" max="1026" width="50.86328125" bestFit="1" customWidth="1"/>
    <col min="1027" max="1027" width="44.86328125" bestFit="1" customWidth="1"/>
    <col min="1028" max="1028" width="48.3984375" customWidth="1"/>
    <col min="1282" max="1282" width="50.86328125" bestFit="1" customWidth="1"/>
    <col min="1283" max="1283" width="44.86328125" bestFit="1" customWidth="1"/>
    <col min="1284" max="1284" width="48.3984375" customWidth="1"/>
    <col min="1538" max="1538" width="50.86328125" bestFit="1" customWidth="1"/>
    <col min="1539" max="1539" width="44.86328125" bestFit="1" customWidth="1"/>
    <col min="1540" max="1540" width="48.3984375" customWidth="1"/>
    <col min="1794" max="1794" width="50.86328125" bestFit="1" customWidth="1"/>
    <col min="1795" max="1795" width="44.86328125" bestFit="1" customWidth="1"/>
    <col min="1796" max="1796" width="48.3984375" customWidth="1"/>
    <col min="2050" max="2050" width="50.86328125" bestFit="1" customWidth="1"/>
    <col min="2051" max="2051" width="44.86328125" bestFit="1" customWidth="1"/>
    <col min="2052" max="2052" width="48.3984375" customWidth="1"/>
    <col min="2306" max="2306" width="50.86328125" bestFit="1" customWidth="1"/>
    <col min="2307" max="2307" width="44.86328125" bestFit="1" customWidth="1"/>
    <col min="2308" max="2308" width="48.3984375" customWidth="1"/>
    <col min="2562" max="2562" width="50.86328125" bestFit="1" customWidth="1"/>
    <col min="2563" max="2563" width="44.86328125" bestFit="1" customWidth="1"/>
    <col min="2564" max="2564" width="48.3984375" customWidth="1"/>
    <col min="2818" max="2818" width="50.86328125" bestFit="1" customWidth="1"/>
    <col min="2819" max="2819" width="44.86328125" bestFit="1" customWidth="1"/>
    <col min="2820" max="2820" width="48.3984375" customWidth="1"/>
    <col min="3074" max="3074" width="50.86328125" bestFit="1" customWidth="1"/>
    <col min="3075" max="3075" width="44.86328125" bestFit="1" customWidth="1"/>
    <col min="3076" max="3076" width="48.3984375" customWidth="1"/>
    <col min="3330" max="3330" width="50.86328125" bestFit="1" customWidth="1"/>
    <col min="3331" max="3331" width="44.86328125" bestFit="1" customWidth="1"/>
    <col min="3332" max="3332" width="48.3984375" customWidth="1"/>
    <col min="3586" max="3586" width="50.86328125" bestFit="1" customWidth="1"/>
    <col min="3587" max="3587" width="44.86328125" bestFit="1" customWidth="1"/>
    <col min="3588" max="3588" width="48.3984375" customWidth="1"/>
    <col min="3842" max="3842" width="50.86328125" bestFit="1" customWidth="1"/>
    <col min="3843" max="3843" width="44.86328125" bestFit="1" customWidth="1"/>
    <col min="3844" max="3844" width="48.3984375" customWidth="1"/>
    <col min="4098" max="4098" width="50.86328125" bestFit="1" customWidth="1"/>
    <col min="4099" max="4099" width="44.86328125" bestFit="1" customWidth="1"/>
    <col min="4100" max="4100" width="48.3984375" customWidth="1"/>
    <col min="4354" max="4354" width="50.86328125" bestFit="1" customWidth="1"/>
    <col min="4355" max="4355" width="44.86328125" bestFit="1" customWidth="1"/>
    <col min="4356" max="4356" width="48.3984375" customWidth="1"/>
    <col min="4610" max="4610" width="50.86328125" bestFit="1" customWidth="1"/>
    <col min="4611" max="4611" width="44.86328125" bestFit="1" customWidth="1"/>
    <col min="4612" max="4612" width="48.3984375" customWidth="1"/>
    <col min="4866" max="4866" width="50.86328125" bestFit="1" customWidth="1"/>
    <col min="4867" max="4867" width="44.86328125" bestFit="1" customWidth="1"/>
    <col min="4868" max="4868" width="48.3984375" customWidth="1"/>
    <col min="5122" max="5122" width="50.86328125" bestFit="1" customWidth="1"/>
    <col min="5123" max="5123" width="44.86328125" bestFit="1" customWidth="1"/>
    <col min="5124" max="5124" width="48.3984375" customWidth="1"/>
    <col min="5378" max="5378" width="50.86328125" bestFit="1" customWidth="1"/>
    <col min="5379" max="5379" width="44.86328125" bestFit="1" customWidth="1"/>
    <col min="5380" max="5380" width="48.3984375" customWidth="1"/>
    <col min="5634" max="5634" width="50.86328125" bestFit="1" customWidth="1"/>
    <col min="5635" max="5635" width="44.86328125" bestFit="1" customWidth="1"/>
    <col min="5636" max="5636" width="48.3984375" customWidth="1"/>
    <col min="5890" max="5890" width="50.86328125" bestFit="1" customWidth="1"/>
    <col min="5891" max="5891" width="44.86328125" bestFit="1" customWidth="1"/>
    <col min="5892" max="5892" width="48.3984375" customWidth="1"/>
    <col min="6146" max="6146" width="50.86328125" bestFit="1" customWidth="1"/>
    <col min="6147" max="6147" width="44.86328125" bestFit="1" customWidth="1"/>
    <col min="6148" max="6148" width="48.3984375" customWidth="1"/>
    <col min="6402" max="6402" width="50.86328125" bestFit="1" customWidth="1"/>
    <col min="6403" max="6403" width="44.86328125" bestFit="1" customWidth="1"/>
    <col min="6404" max="6404" width="48.3984375" customWidth="1"/>
    <col min="6658" max="6658" width="50.86328125" bestFit="1" customWidth="1"/>
    <col min="6659" max="6659" width="44.86328125" bestFit="1" customWidth="1"/>
    <col min="6660" max="6660" width="48.3984375" customWidth="1"/>
    <col min="6914" max="6914" width="50.86328125" bestFit="1" customWidth="1"/>
    <col min="6915" max="6915" width="44.86328125" bestFit="1" customWidth="1"/>
    <col min="6916" max="6916" width="48.3984375" customWidth="1"/>
    <col min="7170" max="7170" width="50.86328125" bestFit="1" customWidth="1"/>
    <col min="7171" max="7171" width="44.86328125" bestFit="1" customWidth="1"/>
    <col min="7172" max="7172" width="48.3984375" customWidth="1"/>
    <col min="7426" max="7426" width="50.86328125" bestFit="1" customWidth="1"/>
    <col min="7427" max="7427" width="44.86328125" bestFit="1" customWidth="1"/>
    <col min="7428" max="7428" width="48.3984375" customWidth="1"/>
    <col min="7682" max="7682" width="50.86328125" bestFit="1" customWidth="1"/>
    <col min="7683" max="7683" width="44.86328125" bestFit="1" customWidth="1"/>
    <col min="7684" max="7684" width="48.3984375" customWidth="1"/>
    <col min="7938" max="7938" width="50.86328125" bestFit="1" customWidth="1"/>
    <col min="7939" max="7939" width="44.86328125" bestFit="1" customWidth="1"/>
    <col min="7940" max="7940" width="48.3984375" customWidth="1"/>
    <col min="8194" max="8194" width="50.86328125" bestFit="1" customWidth="1"/>
    <col min="8195" max="8195" width="44.86328125" bestFit="1" customWidth="1"/>
    <col min="8196" max="8196" width="48.3984375" customWidth="1"/>
    <col min="8450" max="8450" width="50.86328125" bestFit="1" customWidth="1"/>
    <col min="8451" max="8451" width="44.86328125" bestFit="1" customWidth="1"/>
    <col min="8452" max="8452" width="48.3984375" customWidth="1"/>
    <col min="8706" max="8706" width="50.86328125" bestFit="1" customWidth="1"/>
    <col min="8707" max="8707" width="44.86328125" bestFit="1" customWidth="1"/>
    <col min="8708" max="8708" width="48.3984375" customWidth="1"/>
    <col min="8962" max="8962" width="50.86328125" bestFit="1" customWidth="1"/>
    <col min="8963" max="8963" width="44.86328125" bestFit="1" customWidth="1"/>
    <col min="8964" max="8964" width="48.3984375" customWidth="1"/>
    <col min="9218" max="9218" width="50.86328125" bestFit="1" customWidth="1"/>
    <col min="9219" max="9219" width="44.86328125" bestFit="1" customWidth="1"/>
    <col min="9220" max="9220" width="48.3984375" customWidth="1"/>
    <col min="9474" max="9474" width="50.86328125" bestFit="1" customWidth="1"/>
    <col min="9475" max="9475" width="44.86328125" bestFit="1" customWidth="1"/>
    <col min="9476" max="9476" width="48.3984375" customWidth="1"/>
    <col min="9730" max="9730" width="50.86328125" bestFit="1" customWidth="1"/>
    <col min="9731" max="9731" width="44.86328125" bestFit="1" customWidth="1"/>
    <col min="9732" max="9732" width="48.3984375" customWidth="1"/>
    <col min="9986" max="9986" width="50.86328125" bestFit="1" customWidth="1"/>
    <col min="9987" max="9987" width="44.86328125" bestFit="1" customWidth="1"/>
    <col min="9988" max="9988" width="48.3984375" customWidth="1"/>
    <col min="10242" max="10242" width="50.86328125" bestFit="1" customWidth="1"/>
    <col min="10243" max="10243" width="44.86328125" bestFit="1" customWidth="1"/>
    <col min="10244" max="10244" width="48.3984375" customWidth="1"/>
    <col min="10498" max="10498" width="50.86328125" bestFit="1" customWidth="1"/>
    <col min="10499" max="10499" width="44.86328125" bestFit="1" customWidth="1"/>
    <col min="10500" max="10500" width="48.3984375" customWidth="1"/>
    <col min="10754" max="10754" width="50.86328125" bestFit="1" customWidth="1"/>
    <col min="10755" max="10755" width="44.86328125" bestFit="1" customWidth="1"/>
    <col min="10756" max="10756" width="48.3984375" customWidth="1"/>
    <col min="11010" max="11010" width="50.86328125" bestFit="1" customWidth="1"/>
    <col min="11011" max="11011" width="44.86328125" bestFit="1" customWidth="1"/>
    <col min="11012" max="11012" width="48.3984375" customWidth="1"/>
    <col min="11266" max="11266" width="50.86328125" bestFit="1" customWidth="1"/>
    <col min="11267" max="11267" width="44.86328125" bestFit="1" customWidth="1"/>
    <col min="11268" max="11268" width="48.3984375" customWidth="1"/>
    <col min="11522" max="11522" width="50.86328125" bestFit="1" customWidth="1"/>
    <col min="11523" max="11523" width="44.86328125" bestFit="1" customWidth="1"/>
    <col min="11524" max="11524" width="48.3984375" customWidth="1"/>
    <col min="11778" max="11778" width="50.86328125" bestFit="1" customWidth="1"/>
    <col min="11779" max="11779" width="44.86328125" bestFit="1" customWidth="1"/>
    <col min="11780" max="11780" width="48.3984375" customWidth="1"/>
    <col min="12034" max="12034" width="50.86328125" bestFit="1" customWidth="1"/>
    <col min="12035" max="12035" width="44.86328125" bestFit="1" customWidth="1"/>
    <col min="12036" max="12036" width="48.3984375" customWidth="1"/>
    <col min="12290" max="12290" width="50.86328125" bestFit="1" customWidth="1"/>
    <col min="12291" max="12291" width="44.86328125" bestFit="1" customWidth="1"/>
    <col min="12292" max="12292" width="48.3984375" customWidth="1"/>
    <col min="12546" max="12546" width="50.86328125" bestFit="1" customWidth="1"/>
    <col min="12547" max="12547" width="44.86328125" bestFit="1" customWidth="1"/>
    <col min="12548" max="12548" width="48.3984375" customWidth="1"/>
    <col min="12802" max="12802" width="50.86328125" bestFit="1" customWidth="1"/>
    <col min="12803" max="12803" width="44.86328125" bestFit="1" customWidth="1"/>
    <col min="12804" max="12804" width="48.3984375" customWidth="1"/>
    <col min="13058" max="13058" width="50.86328125" bestFit="1" customWidth="1"/>
    <col min="13059" max="13059" width="44.86328125" bestFit="1" customWidth="1"/>
    <col min="13060" max="13060" width="48.3984375" customWidth="1"/>
    <col min="13314" max="13314" width="50.86328125" bestFit="1" customWidth="1"/>
    <col min="13315" max="13315" width="44.86328125" bestFit="1" customWidth="1"/>
    <col min="13316" max="13316" width="48.3984375" customWidth="1"/>
    <col min="13570" max="13570" width="50.86328125" bestFit="1" customWidth="1"/>
    <col min="13571" max="13571" width="44.86328125" bestFit="1" customWidth="1"/>
    <col min="13572" max="13572" width="48.3984375" customWidth="1"/>
    <col min="13826" max="13826" width="50.86328125" bestFit="1" customWidth="1"/>
    <col min="13827" max="13827" width="44.86328125" bestFit="1" customWidth="1"/>
    <col min="13828" max="13828" width="48.3984375" customWidth="1"/>
    <col min="14082" max="14082" width="50.86328125" bestFit="1" customWidth="1"/>
    <col min="14083" max="14083" width="44.86328125" bestFit="1" customWidth="1"/>
    <col min="14084" max="14084" width="48.3984375" customWidth="1"/>
    <col min="14338" max="14338" width="50.86328125" bestFit="1" customWidth="1"/>
    <col min="14339" max="14339" width="44.86328125" bestFit="1" customWidth="1"/>
    <col min="14340" max="14340" width="48.3984375" customWidth="1"/>
    <col min="14594" max="14594" width="50.86328125" bestFit="1" customWidth="1"/>
    <col min="14595" max="14595" width="44.86328125" bestFit="1" customWidth="1"/>
    <col min="14596" max="14596" width="48.3984375" customWidth="1"/>
    <col min="14850" max="14850" width="50.86328125" bestFit="1" customWidth="1"/>
    <col min="14851" max="14851" width="44.86328125" bestFit="1" customWidth="1"/>
    <col min="14852" max="14852" width="48.3984375" customWidth="1"/>
    <col min="15106" max="15106" width="50.86328125" bestFit="1" customWidth="1"/>
    <col min="15107" max="15107" width="44.86328125" bestFit="1" customWidth="1"/>
    <col min="15108" max="15108" width="48.3984375" customWidth="1"/>
    <col min="15362" max="15362" width="50.86328125" bestFit="1" customWidth="1"/>
    <col min="15363" max="15363" width="44.86328125" bestFit="1" customWidth="1"/>
    <col min="15364" max="15364" width="48.3984375" customWidth="1"/>
    <col min="15618" max="15618" width="50.86328125" bestFit="1" customWidth="1"/>
    <col min="15619" max="15619" width="44.86328125" bestFit="1" customWidth="1"/>
    <col min="15620" max="15620" width="48.3984375" customWidth="1"/>
    <col min="15874" max="15874" width="50.86328125" bestFit="1" customWidth="1"/>
    <col min="15875" max="15875" width="44.86328125" bestFit="1" customWidth="1"/>
    <col min="15876" max="15876" width="48.3984375" customWidth="1"/>
    <col min="16130" max="16130" width="50.86328125" bestFit="1" customWidth="1"/>
    <col min="16131" max="16131" width="44.86328125" bestFit="1" customWidth="1"/>
    <col min="16132" max="16132" width="48.3984375" customWidth="1"/>
  </cols>
  <sheetData>
    <row r="1" spans="2:4" ht="14.65" thickBot="1" x14ac:dyDescent="0.5"/>
    <row r="2" spans="2:4" ht="23.65" thickBot="1" x14ac:dyDescent="0.75">
      <c r="B2" s="414" t="s">
        <v>153</v>
      </c>
      <c r="C2" s="415"/>
      <c r="D2" s="416"/>
    </row>
    <row r="3" spans="2:4" ht="23.65" thickBot="1" x14ac:dyDescent="0.75">
      <c r="B3" s="194" t="s">
        <v>154</v>
      </c>
      <c r="C3" s="194" t="s">
        <v>155</v>
      </c>
      <c r="D3" s="194" t="s">
        <v>156</v>
      </c>
    </row>
    <row r="4" spans="2:4" ht="50.25" customHeight="1" x14ac:dyDescent="0.45">
      <c r="B4" s="177" t="s">
        <v>157</v>
      </c>
      <c r="C4" s="178" t="s">
        <v>158</v>
      </c>
      <c r="D4" s="179" t="s">
        <v>159</v>
      </c>
    </row>
    <row r="5" spans="2:4" ht="49.5" customHeight="1" x14ac:dyDescent="0.45">
      <c r="B5" s="180" t="s">
        <v>160</v>
      </c>
      <c r="C5" s="181" t="s">
        <v>161</v>
      </c>
      <c r="D5" s="182" t="s">
        <v>162</v>
      </c>
    </row>
    <row r="6" spans="2:4" ht="75.75" customHeight="1" x14ac:dyDescent="0.45">
      <c r="B6" s="180" t="s">
        <v>163</v>
      </c>
      <c r="C6" s="181" t="s">
        <v>164</v>
      </c>
      <c r="D6" s="182" t="s">
        <v>165</v>
      </c>
    </row>
    <row r="7" spans="2:4" ht="74.25" customHeight="1" x14ac:dyDescent="0.45">
      <c r="B7" s="180" t="s">
        <v>166</v>
      </c>
      <c r="C7" s="183" t="s">
        <v>167</v>
      </c>
      <c r="D7" s="182" t="s">
        <v>168</v>
      </c>
    </row>
    <row r="8" spans="2:4" ht="42" customHeight="1" x14ac:dyDescent="0.45">
      <c r="B8" s="180" t="s">
        <v>169</v>
      </c>
      <c r="C8" s="184" t="s">
        <v>170</v>
      </c>
      <c r="D8" s="182" t="s">
        <v>171</v>
      </c>
    </row>
    <row r="9" spans="2:4" ht="60" customHeight="1" x14ac:dyDescent="0.45">
      <c r="B9" s="180" t="s">
        <v>172</v>
      </c>
      <c r="C9" s="183" t="s">
        <v>173</v>
      </c>
      <c r="D9" s="182" t="s">
        <v>174</v>
      </c>
    </row>
    <row r="10" spans="2:4" ht="27.75" customHeight="1" x14ac:dyDescent="0.45">
      <c r="B10" s="180" t="s">
        <v>175</v>
      </c>
      <c r="C10" s="184" t="s">
        <v>176</v>
      </c>
      <c r="D10" s="182" t="s">
        <v>177</v>
      </c>
    </row>
    <row r="11" spans="2:4" ht="59.25" customHeight="1" x14ac:dyDescent="0.45">
      <c r="B11" s="180" t="s">
        <v>178</v>
      </c>
      <c r="C11" s="184" t="s">
        <v>179</v>
      </c>
      <c r="D11" s="182" t="s">
        <v>180</v>
      </c>
    </row>
    <row r="12" spans="2:4" ht="28.5" x14ac:dyDescent="0.45">
      <c r="B12" s="180" t="s">
        <v>181</v>
      </c>
      <c r="C12" s="184" t="s">
        <v>182</v>
      </c>
      <c r="D12" s="182" t="s">
        <v>183</v>
      </c>
    </row>
    <row r="13" spans="2:4" ht="59.25" customHeight="1" x14ac:dyDescent="0.45">
      <c r="B13" s="180" t="s">
        <v>184</v>
      </c>
      <c r="C13" s="184" t="s">
        <v>185</v>
      </c>
      <c r="D13" s="182" t="s">
        <v>186</v>
      </c>
    </row>
    <row r="14" spans="2:4" ht="63.75" customHeight="1" x14ac:dyDescent="0.45">
      <c r="B14" s="180" t="s">
        <v>187</v>
      </c>
      <c r="C14" s="184" t="s">
        <v>188</v>
      </c>
      <c r="D14" s="182" t="s">
        <v>189</v>
      </c>
    </row>
    <row r="15" spans="2:4" ht="34.5" customHeight="1" x14ac:dyDescent="0.45">
      <c r="B15" s="185" t="s">
        <v>190</v>
      </c>
      <c r="C15" s="186" t="s">
        <v>191</v>
      </c>
      <c r="D15" s="182" t="s">
        <v>192</v>
      </c>
    </row>
    <row r="16" spans="2:4" ht="30" customHeight="1" x14ac:dyDescent="0.45">
      <c r="B16" s="185" t="s">
        <v>193</v>
      </c>
      <c r="C16" s="184" t="s">
        <v>179</v>
      </c>
      <c r="D16" s="182" t="s">
        <v>194</v>
      </c>
    </row>
    <row r="17" spans="2:4" ht="45" customHeight="1" x14ac:dyDescent="0.45">
      <c r="B17" s="180" t="s">
        <v>195</v>
      </c>
      <c r="C17" s="183" t="s">
        <v>173</v>
      </c>
      <c r="D17" s="182" t="s">
        <v>196</v>
      </c>
    </row>
    <row r="18" spans="2:4" ht="75" customHeight="1" x14ac:dyDescent="0.45">
      <c r="B18" s="180" t="s">
        <v>197</v>
      </c>
      <c r="C18" s="183" t="s">
        <v>198</v>
      </c>
      <c r="D18" s="182" t="s">
        <v>199</v>
      </c>
    </row>
    <row r="19" spans="2:4" ht="88.5" customHeight="1" x14ac:dyDescent="0.45">
      <c r="B19" s="180" t="s">
        <v>200</v>
      </c>
      <c r="C19" s="186" t="s">
        <v>201</v>
      </c>
      <c r="D19" s="187" t="s">
        <v>202</v>
      </c>
    </row>
    <row r="20" spans="2:4" ht="104.25" customHeight="1" x14ac:dyDescent="0.45">
      <c r="B20" s="180" t="s">
        <v>203</v>
      </c>
      <c r="C20" s="183" t="s">
        <v>204</v>
      </c>
      <c r="D20" s="182" t="s">
        <v>205</v>
      </c>
    </row>
    <row r="21" spans="2:4" ht="48.75" customHeight="1" x14ac:dyDescent="0.45">
      <c r="B21" s="180" t="s">
        <v>206</v>
      </c>
      <c r="C21" s="183" t="s">
        <v>207</v>
      </c>
      <c r="D21" s="187" t="s">
        <v>208</v>
      </c>
    </row>
    <row r="22" spans="2:4" ht="58.5" customHeight="1" x14ac:dyDescent="0.45">
      <c r="B22" s="180" t="s">
        <v>209</v>
      </c>
      <c r="C22" s="183" t="s">
        <v>210</v>
      </c>
      <c r="D22" s="182" t="s">
        <v>211</v>
      </c>
    </row>
    <row r="23" spans="2:4" ht="47.25" customHeight="1" x14ac:dyDescent="0.45">
      <c r="B23" s="180" t="s">
        <v>212</v>
      </c>
      <c r="C23" s="183" t="s">
        <v>213</v>
      </c>
      <c r="D23" s="182" t="s">
        <v>214</v>
      </c>
    </row>
    <row r="24" spans="2:4" ht="57.75" customHeight="1" x14ac:dyDescent="0.45">
      <c r="B24" s="180" t="s">
        <v>215</v>
      </c>
      <c r="C24" s="184" t="s">
        <v>216</v>
      </c>
      <c r="D24" s="182" t="s">
        <v>217</v>
      </c>
    </row>
    <row r="25" spans="2:4" ht="48" customHeight="1" x14ac:dyDescent="0.45">
      <c r="B25" s="180" t="s">
        <v>218</v>
      </c>
      <c r="C25" s="183" t="s">
        <v>219</v>
      </c>
      <c r="D25" s="182" t="s">
        <v>220</v>
      </c>
    </row>
    <row r="26" spans="2:4" ht="60" customHeight="1" x14ac:dyDescent="0.45">
      <c r="B26" s="180" t="s">
        <v>221</v>
      </c>
      <c r="C26" s="183" t="s">
        <v>222</v>
      </c>
      <c r="D26" s="182" t="s">
        <v>223</v>
      </c>
    </row>
    <row r="27" spans="2:4" ht="43.5" customHeight="1" x14ac:dyDescent="0.45">
      <c r="B27" s="180" t="s">
        <v>95</v>
      </c>
      <c r="C27" s="184" t="s">
        <v>224</v>
      </c>
      <c r="D27" s="182" t="s">
        <v>225</v>
      </c>
    </row>
    <row r="28" spans="2:4" ht="86.25" customHeight="1" x14ac:dyDescent="0.45">
      <c r="B28" s="180" t="s">
        <v>226</v>
      </c>
      <c r="C28" s="183" t="s">
        <v>227</v>
      </c>
      <c r="D28" s="182" t="s">
        <v>228</v>
      </c>
    </row>
    <row r="29" spans="2:4" ht="124.5" customHeight="1" x14ac:dyDescent="0.45">
      <c r="B29" s="180" t="s">
        <v>229</v>
      </c>
      <c r="C29" s="186" t="s">
        <v>230</v>
      </c>
      <c r="D29" s="188" t="s">
        <v>231</v>
      </c>
    </row>
    <row r="30" spans="2:4" ht="58.5" customHeight="1" x14ac:dyDescent="0.45">
      <c r="B30" s="180" t="s">
        <v>232</v>
      </c>
      <c r="C30" s="181" t="s">
        <v>233</v>
      </c>
      <c r="D30" s="182" t="s">
        <v>234</v>
      </c>
    </row>
    <row r="31" spans="2:4" ht="72.75" customHeight="1" x14ac:dyDescent="0.45">
      <c r="B31" s="180" t="s">
        <v>235</v>
      </c>
      <c r="C31" s="189" t="s">
        <v>236</v>
      </c>
      <c r="D31" s="187" t="s">
        <v>237</v>
      </c>
    </row>
    <row r="32" spans="2:4" ht="31.5" customHeight="1" x14ac:dyDescent="0.45">
      <c r="B32" s="185" t="s">
        <v>238</v>
      </c>
      <c r="C32" s="183" t="s">
        <v>239</v>
      </c>
      <c r="D32" s="187" t="s">
        <v>240</v>
      </c>
    </row>
    <row r="33" spans="2:4" ht="63" customHeight="1" x14ac:dyDescent="0.45">
      <c r="B33" s="180" t="s">
        <v>241</v>
      </c>
      <c r="C33" s="184" t="s">
        <v>242</v>
      </c>
      <c r="D33" s="182" t="s">
        <v>243</v>
      </c>
    </row>
    <row r="34" spans="2:4" ht="48" customHeight="1" x14ac:dyDescent="0.45">
      <c r="B34" s="180" t="s">
        <v>244</v>
      </c>
      <c r="C34" s="186" t="s">
        <v>245</v>
      </c>
      <c r="D34" s="187" t="s">
        <v>246</v>
      </c>
    </row>
    <row r="35" spans="2:4" ht="45.75" customHeight="1" x14ac:dyDescent="0.45">
      <c r="B35" s="185" t="s">
        <v>247</v>
      </c>
      <c r="C35" s="183" t="s">
        <v>248</v>
      </c>
      <c r="D35" s="182" t="s">
        <v>249</v>
      </c>
    </row>
    <row r="36" spans="2:4" ht="107.25" customHeight="1" x14ac:dyDescent="0.45">
      <c r="B36" s="180" t="s">
        <v>250</v>
      </c>
      <c r="C36" s="184" t="s">
        <v>251</v>
      </c>
      <c r="D36" s="187" t="s">
        <v>252</v>
      </c>
    </row>
    <row r="37" spans="2:4" ht="36" customHeight="1" x14ac:dyDescent="0.45">
      <c r="B37" s="180" t="s">
        <v>253</v>
      </c>
      <c r="C37" s="184" t="s">
        <v>254</v>
      </c>
      <c r="D37" s="187" t="s">
        <v>255</v>
      </c>
    </row>
    <row r="38" spans="2:4" ht="30.75" customHeight="1" x14ac:dyDescent="0.45">
      <c r="B38" s="180" t="s">
        <v>256</v>
      </c>
      <c r="C38" s="184" t="s">
        <v>257</v>
      </c>
      <c r="D38" s="190" t="s">
        <v>258</v>
      </c>
    </row>
    <row r="39" spans="2:4" ht="74.25" customHeight="1" x14ac:dyDescent="0.45">
      <c r="B39" s="180" t="s">
        <v>259</v>
      </c>
      <c r="C39" s="183" t="s">
        <v>260</v>
      </c>
      <c r="D39" s="187" t="s">
        <v>261</v>
      </c>
    </row>
    <row r="40" spans="2:4" ht="76.5" customHeight="1" x14ac:dyDescent="0.45">
      <c r="B40" s="180" t="s">
        <v>262</v>
      </c>
      <c r="C40" s="183" t="s">
        <v>263</v>
      </c>
      <c r="D40" s="182" t="s">
        <v>264</v>
      </c>
    </row>
    <row r="41" spans="2:4" ht="49.5" customHeight="1" x14ac:dyDescent="0.45">
      <c r="B41" s="180" t="s">
        <v>265</v>
      </c>
      <c r="C41" s="183" t="s">
        <v>263</v>
      </c>
      <c r="D41" s="187" t="s">
        <v>266</v>
      </c>
    </row>
    <row r="42" spans="2:4" ht="51.75" customHeight="1" x14ac:dyDescent="0.45">
      <c r="B42" s="180" t="s">
        <v>267</v>
      </c>
      <c r="C42" s="184" t="s">
        <v>268</v>
      </c>
      <c r="D42" s="187" t="s">
        <v>269</v>
      </c>
    </row>
    <row r="43" spans="2:4" ht="72" customHeight="1" x14ac:dyDescent="0.45">
      <c r="B43" s="180" t="s">
        <v>270</v>
      </c>
      <c r="C43" s="181" t="s">
        <v>271</v>
      </c>
      <c r="D43" s="182" t="s">
        <v>272</v>
      </c>
    </row>
    <row r="44" spans="2:4" ht="57" x14ac:dyDescent="0.45">
      <c r="B44" s="180" t="s">
        <v>273</v>
      </c>
      <c r="C44" s="183" t="s">
        <v>274</v>
      </c>
      <c r="D44" s="187" t="s">
        <v>275</v>
      </c>
    </row>
    <row r="45" spans="2:4" ht="30" customHeight="1" x14ac:dyDescent="0.45">
      <c r="B45" s="185" t="s">
        <v>276</v>
      </c>
      <c r="C45" s="184" t="s">
        <v>277</v>
      </c>
      <c r="D45" s="187" t="s">
        <v>278</v>
      </c>
    </row>
    <row r="46" spans="2:4" ht="59.25" customHeight="1" thickBot="1" x14ac:dyDescent="0.5">
      <c r="B46" s="191" t="s">
        <v>279</v>
      </c>
      <c r="C46" s="192" t="s">
        <v>280</v>
      </c>
      <c r="D46" s="193" t="s">
        <v>281</v>
      </c>
    </row>
  </sheetData>
  <mergeCells count="1">
    <mergeCell ref="B2:D2"/>
  </mergeCells>
  <pageMargins left="0.7" right="0.7" top="0.75" bottom="0.75" header="0.3" footer="0.3"/>
  <legacyDrawing r:id="rId1"/>
  <pictur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INTEGRANTES</vt:lpstr>
      <vt:lpstr>INSTRUCCIONES</vt:lpstr>
      <vt:lpstr>ESTADOS FINANCIEROS</vt:lpstr>
      <vt:lpstr>ARBOL</vt:lpstr>
      <vt:lpstr>Sheet1</vt:lpstr>
      <vt:lpstr>INDICE DUPONT</vt:lpstr>
      <vt:lpstr>INFORME DIAGNOSTICO</vt:lpstr>
      <vt:lpstr>CONCLUSIONES</vt:lpstr>
      <vt:lpstr> COMO ANALIZAR  INDICADORES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Elber  Martinez Sanchez</dc:creator>
  <cp:lastModifiedBy>JUAN SEBATIAN CASTILLO AMAYA</cp:lastModifiedBy>
  <dcterms:created xsi:type="dcterms:W3CDTF">2024-06-13T20:04:27Z</dcterms:created>
  <dcterms:modified xsi:type="dcterms:W3CDTF">2025-07-07T14:33:29Z</dcterms:modified>
</cp:coreProperties>
</file>