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0" documentId="8_{19290F76-2A30-4AEA-9BEC-E176D32CE056}" xr6:coauthVersionLast="47" xr6:coauthVersionMax="47" xr10:uidLastSave="{00000000-0000-0000-0000-000000000000}"/>
  <bookViews>
    <workbookView xWindow="-289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Hex'!$A$1:$K$253</definedName>
    <definedName name="_xlnm._FilterDatabase" localSheetId="5" hidden="1">'Z80 Op to Hex'!$A$1:$L$315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5" i="13" l="1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115" i="13" a="1"/>
  <c r="K234" i="13" a="1"/>
  <c r="J2" i="6" a="1"/>
  <c r="K78" i="13" a="1"/>
  <c r="K66" i="13" a="1"/>
  <c r="K70" i="13" a="1"/>
  <c r="J187" i="6" a="1"/>
  <c r="J23" i="6" a="1"/>
  <c r="J153" i="6" a="1"/>
  <c r="J158" i="6" a="1"/>
  <c r="J203" i="6" a="1"/>
  <c r="J28" i="6" a="1"/>
  <c r="J184" i="6" a="1"/>
  <c r="J17" i="6" a="1"/>
  <c r="J108" i="6" a="1"/>
  <c r="J202" i="6" a="1"/>
  <c r="J29" i="6" a="1"/>
  <c r="J130" i="6" a="1"/>
  <c r="J55" i="6" a="1"/>
  <c r="J175" i="6" a="1"/>
  <c r="J105" i="6" a="1"/>
  <c r="J123" i="6" a="1"/>
  <c r="J176" i="6" a="1"/>
  <c r="J114" i="6" a="1"/>
  <c r="J210" i="6" a="1"/>
  <c r="J131" i="6" a="1"/>
  <c r="J50" i="6" a="1"/>
  <c r="J213" i="6" a="1"/>
  <c r="J226" i="6" a="1"/>
  <c r="J144" i="6" a="1"/>
  <c r="J143" i="6" a="1"/>
  <c r="J189" i="6" a="1"/>
  <c r="J92" i="6" a="1"/>
  <c r="J180" i="6" a="1"/>
  <c r="J13" i="6" a="1"/>
  <c r="J94" i="6" a="1"/>
  <c r="J183" i="6" a="1"/>
  <c r="J195" i="6" a="1"/>
  <c r="J121" i="6" a="1"/>
  <c r="J75" i="6" a="1"/>
  <c r="J129" i="6" a="1"/>
  <c r="J80" i="6" a="1"/>
  <c r="J60" i="6" a="1"/>
  <c r="J74" i="6" a="1"/>
  <c r="J64" i="6" a="1"/>
  <c r="J178" i="6" a="1"/>
  <c r="J76" i="6" a="1"/>
  <c r="J173" i="6" a="1"/>
  <c r="J217" i="6" a="1"/>
  <c r="J167" i="6" a="1"/>
  <c r="J172" i="6" a="1"/>
  <c r="J88" i="6" a="1"/>
  <c r="J152" i="6" a="1"/>
  <c r="J85" i="6" a="1"/>
  <c r="J211" i="6" a="1"/>
  <c r="J46" i="6" a="1"/>
  <c r="J47" i="6" a="1"/>
  <c r="J149" i="6" a="1"/>
  <c r="J31" i="6" a="1"/>
  <c r="J54" i="6" a="1"/>
  <c r="J63" i="6" a="1"/>
  <c r="J200" i="6" a="1"/>
  <c r="J15" i="6" a="1"/>
  <c r="J72" i="6" a="1"/>
  <c r="J7" i="6" a="1"/>
  <c r="J91" i="6" a="1"/>
  <c r="J196" i="6" a="1"/>
  <c r="J146" i="6" a="1"/>
  <c r="J48" i="6" a="1"/>
  <c r="J87" i="6" a="1"/>
  <c r="J222" i="6" a="1"/>
  <c r="J104" i="6" a="1"/>
  <c r="J148" i="6" a="1"/>
  <c r="J179" i="6" a="1"/>
  <c r="J227" i="6" a="1"/>
  <c r="J250" i="6" a="1"/>
  <c r="J163" i="6" a="1"/>
  <c r="J97" i="6" a="1"/>
  <c r="J21" i="6" a="1"/>
  <c r="J37" i="6" a="1"/>
  <c r="J62" i="6" a="1"/>
  <c r="J3" i="6" a="1"/>
  <c r="J78" i="6" a="1"/>
  <c r="J20" i="6" a="1"/>
  <c r="J69" i="6" a="1"/>
  <c r="J125" i="6" a="1"/>
  <c r="J99" i="6" a="1"/>
  <c r="J234" i="6" a="1"/>
  <c r="J111" i="6" a="1"/>
  <c r="J86" i="6" a="1"/>
  <c r="J4" i="6" a="1"/>
  <c r="J70" i="6" a="1"/>
  <c r="J151" i="6" a="1"/>
  <c r="J233" i="6" a="1"/>
  <c r="J208" i="6" a="1"/>
  <c r="J52" i="6" a="1"/>
  <c r="J115" i="6" a="1"/>
  <c r="J43" i="6" a="1"/>
  <c r="J155" i="6" a="1"/>
  <c r="J22" i="6" a="1"/>
  <c r="J162" i="6" a="1"/>
  <c r="J207" i="6" a="1"/>
  <c r="J61" i="6" a="1"/>
  <c r="J106" i="6" a="1"/>
  <c r="J229" i="6" a="1"/>
  <c r="J79" i="6" a="1"/>
  <c r="J209" i="6" a="1"/>
  <c r="J133" i="6" a="1"/>
  <c r="J126" i="6" a="1"/>
  <c r="J127" i="6" a="1"/>
  <c r="J122" i="6" a="1"/>
  <c r="J156" i="6" a="1"/>
  <c r="J38" i="6" a="1"/>
  <c r="J198" i="6" a="1"/>
  <c r="J201" i="6" a="1"/>
  <c r="J102" i="6" a="1"/>
  <c r="J205" i="6" a="1"/>
  <c r="J212" i="6" a="1"/>
  <c r="J241" i="6" a="1"/>
  <c r="J230" i="6" a="1"/>
  <c r="J124" i="6" a="1"/>
  <c r="J224" i="6" a="1"/>
  <c r="J84" i="6" a="1"/>
  <c r="J246" i="6" a="1"/>
  <c r="J159" i="6" a="1"/>
  <c r="J168" i="6" a="1"/>
  <c r="J8" i="6" a="1"/>
  <c r="J25" i="6" a="1"/>
  <c r="J77" i="6" a="1"/>
  <c r="J65" i="6" a="1"/>
  <c r="J66" i="6" a="1"/>
  <c r="J174" i="6" a="1"/>
  <c r="J113" i="6" a="1"/>
  <c r="J244" i="6" a="1"/>
  <c r="J49" i="6" a="1"/>
  <c r="J161" i="6" a="1"/>
  <c r="J44" i="6" a="1"/>
  <c r="J68" i="6" a="1"/>
  <c r="J237" i="6" a="1"/>
  <c r="J228" i="6" a="1"/>
  <c r="J112" i="6" a="1"/>
  <c r="J242" i="6" a="1"/>
  <c r="J26" i="6" a="1"/>
  <c r="J166" i="6" a="1"/>
  <c r="J235" i="6" a="1"/>
  <c r="J82" i="6" a="1"/>
  <c r="J204" i="6" a="1"/>
  <c r="J142" i="6" a="1"/>
  <c r="J182" i="6" a="1"/>
  <c r="J24" i="6" a="1"/>
  <c r="J10" i="6" a="1"/>
  <c r="J231" i="6" a="1"/>
  <c r="J199" i="6" a="1"/>
  <c r="J157" i="6" a="1"/>
  <c r="J141" i="6" a="1"/>
  <c r="J11" i="6" a="1"/>
  <c r="J59" i="6" a="1"/>
  <c r="J248" i="6" a="1"/>
  <c r="J34" i="6" a="1"/>
  <c r="J27" i="6" a="1"/>
  <c r="J16" i="6" a="1"/>
  <c r="J5" i="6" a="1"/>
  <c r="J154" i="6" a="1"/>
  <c r="J32" i="6" a="1"/>
  <c r="J103" i="6" a="1"/>
  <c r="J243" i="6" a="1"/>
  <c r="J39" i="6" a="1"/>
  <c r="J6" i="6" a="1"/>
  <c r="J95" i="6" a="1"/>
  <c r="J171" i="6" a="1"/>
  <c r="J135" i="6" a="1"/>
  <c r="J225" i="6" a="1"/>
  <c r="J140" i="6" a="1"/>
  <c r="J190" i="6" a="1"/>
  <c r="J192" i="6" a="1"/>
  <c r="J139" i="6" a="1"/>
  <c r="J109" i="6" a="1"/>
  <c r="J45" i="6" a="1"/>
  <c r="J56" i="6" a="1"/>
  <c r="J219" i="6" a="1"/>
  <c r="J40" i="6" a="1"/>
  <c r="J53" i="6" a="1"/>
  <c r="J137" i="6" a="1"/>
  <c r="J67" i="6" a="1"/>
  <c r="J145" i="6" a="1"/>
  <c r="J216" i="6" a="1"/>
  <c r="J185" i="6" a="1"/>
  <c r="J18" i="6" a="1"/>
  <c r="J30" i="6" a="1"/>
  <c r="J170" i="6" a="1"/>
  <c r="J33" i="6" a="1"/>
  <c r="J93" i="6" a="1"/>
  <c r="J221" i="6" a="1"/>
  <c r="J136" i="6" a="1"/>
  <c r="J245" i="6" a="1"/>
  <c r="J100" i="6" a="1"/>
  <c r="J253" i="6" a="1"/>
  <c r="J181" i="6" a="1"/>
  <c r="J14" i="6" a="1"/>
  <c r="J41" i="6" a="1"/>
  <c r="J169" i="6" a="1"/>
  <c r="J186" i="6" a="1"/>
  <c r="J19" i="6" a="1"/>
  <c r="J240" i="6" a="1"/>
  <c r="J132" i="6" a="1"/>
  <c r="J239" i="6" a="1"/>
  <c r="J188" i="6" a="1"/>
  <c r="J218" i="6" a="1"/>
  <c r="J57" i="6" a="1"/>
  <c r="J119" i="6" a="1"/>
  <c r="J117" i="6" a="1"/>
  <c r="J58" i="6" a="1"/>
  <c r="J150" i="6" a="1"/>
  <c r="J36" i="6" a="1"/>
  <c r="J193" i="6" a="1"/>
  <c r="J134" i="6" a="1"/>
  <c r="J98" i="6" a="1"/>
  <c r="J215" i="6" a="1"/>
  <c r="J251" i="6" a="1"/>
  <c r="J164" i="6" a="1"/>
  <c r="J249" i="6" a="1"/>
  <c r="J96" i="6" a="1"/>
  <c r="J90" i="6" a="1"/>
  <c r="J89" i="6" a="1"/>
  <c r="J236" i="6" a="1"/>
  <c r="J128" i="6" a="1"/>
  <c r="J12" i="6" a="1"/>
  <c r="J197" i="6" a="1"/>
  <c r="J223" i="6" a="1"/>
  <c r="J83" i="6" a="1"/>
  <c r="J110" i="6" a="1"/>
  <c r="J73" i="6" a="1"/>
  <c r="J101" i="6" a="1"/>
  <c r="J138" i="6" a="1"/>
  <c r="J238" i="6" a="1"/>
  <c r="J81" i="6" a="1"/>
  <c r="J51" i="6" a="1"/>
  <c r="J206" i="6" a="1"/>
  <c r="J247" i="6" a="1"/>
  <c r="J160" i="6" a="1"/>
  <c r="J220" i="6" a="1"/>
  <c r="J232" i="6" a="1"/>
  <c r="J252" i="6" a="1"/>
  <c r="J42" i="6" a="1"/>
  <c r="J9" i="6" a="1"/>
  <c r="J120" i="6" a="1"/>
  <c r="J147" i="6" a="1"/>
  <c r="J191" i="6" a="1"/>
  <c r="J35" i="6" a="1"/>
  <c r="J107" i="6" a="1"/>
  <c r="J214" i="6" a="1"/>
  <c r="J165" i="6" a="1"/>
  <c r="J116" i="6" a="1"/>
  <c r="J177" i="6" a="1"/>
  <c r="J118" i="6" a="1"/>
  <c r="J194" i="6" a="1"/>
  <c r="J71" i="6" a="1"/>
  <c r="K115" i="13" l="1"/>
  <c r="K234" i="13"/>
  <c r="J2" i="6"/>
  <c r="J50" i="6"/>
  <c r="K50" i="6" s="1"/>
  <c r="J194" i="6"/>
  <c r="K194" i="6" s="1"/>
  <c r="J122" i="6"/>
  <c r="K122" i="6" s="1"/>
  <c r="J206" i="6"/>
  <c r="K206" i="6" s="1"/>
  <c r="J98" i="6"/>
  <c r="K98" i="6" s="1"/>
  <c r="J133" i="6"/>
  <c r="K133" i="6" s="1"/>
  <c r="J145" i="6"/>
  <c r="K145" i="6" s="1"/>
  <c r="J157" i="6"/>
  <c r="K157" i="6" s="1"/>
  <c r="J24" i="6"/>
  <c r="K24" i="6" s="1"/>
  <c r="J44" i="6"/>
  <c r="K44" i="6" s="1"/>
  <c r="J111" i="6"/>
  <c r="K111" i="6" s="1"/>
  <c r="J76" i="6"/>
  <c r="K76" i="6" s="1"/>
  <c r="J131" i="6"/>
  <c r="K131" i="6" s="1"/>
  <c r="J103" i="6"/>
  <c r="K103" i="6" s="1"/>
  <c r="J7" i="6"/>
  <c r="K7" i="6" s="1"/>
  <c r="J51" i="6"/>
  <c r="K51" i="6" s="1"/>
  <c r="J134" i="6"/>
  <c r="K134" i="6" s="1"/>
  <c r="J59" i="6"/>
  <c r="K59" i="6" s="1"/>
  <c r="J67" i="6"/>
  <c r="K67" i="6" s="1"/>
  <c r="J106" i="6"/>
  <c r="K106" i="6" s="1"/>
  <c r="J115" i="6"/>
  <c r="K115" i="6" s="1"/>
  <c r="J161" i="6"/>
  <c r="K161" i="6" s="1"/>
  <c r="J234" i="6"/>
  <c r="K234" i="6" s="1"/>
  <c r="J178" i="6"/>
  <c r="K178" i="6" s="1"/>
  <c r="J210" i="6"/>
  <c r="K210" i="6" s="1"/>
  <c r="J102" i="6"/>
  <c r="K102" i="6" s="1"/>
  <c r="J34" i="6"/>
  <c r="K34" i="6" s="1"/>
  <c r="J81" i="6"/>
  <c r="K81" i="6" s="1"/>
  <c r="J193" i="6"/>
  <c r="K193" i="6" s="1"/>
  <c r="J200" i="6"/>
  <c r="K200" i="6" s="1"/>
  <c r="J137" i="6"/>
  <c r="K137" i="6" s="1"/>
  <c r="J149" i="6"/>
  <c r="K149" i="6" s="1"/>
  <c r="J182" i="6"/>
  <c r="K182" i="6" s="1"/>
  <c r="J49" i="6"/>
  <c r="K49" i="6" s="1"/>
  <c r="J99" i="6"/>
  <c r="K99" i="6" s="1"/>
  <c r="J64" i="6"/>
  <c r="K64" i="6" s="1"/>
  <c r="J114" i="6"/>
  <c r="K114" i="6" s="1"/>
  <c r="J146" i="6"/>
  <c r="K146" i="6" s="1"/>
  <c r="J107" i="6"/>
  <c r="K107" i="6" s="1"/>
  <c r="J238" i="6"/>
  <c r="K238" i="6" s="1"/>
  <c r="J36" i="6"/>
  <c r="K36" i="6" s="1"/>
  <c r="J209" i="6"/>
  <c r="K209" i="6" s="1"/>
  <c r="J53" i="6"/>
  <c r="K53" i="6" s="1"/>
  <c r="J61" i="6"/>
  <c r="K61" i="6" s="1"/>
  <c r="J52" i="6"/>
  <c r="K52" i="6" s="1"/>
  <c r="J244" i="6"/>
  <c r="K244" i="6" s="1"/>
  <c r="J125" i="6"/>
  <c r="K125" i="6" s="1"/>
  <c r="J74" i="6"/>
  <c r="K74" i="6" s="1"/>
  <c r="J176" i="6"/>
  <c r="K176" i="6" s="1"/>
  <c r="J118" i="6"/>
  <c r="K118" i="6" s="1"/>
  <c r="J127" i="6"/>
  <c r="K127" i="6" s="1"/>
  <c r="J138" i="6"/>
  <c r="K138" i="6" s="1"/>
  <c r="J150" i="6"/>
  <c r="K150" i="6" s="1"/>
  <c r="J11" i="6"/>
  <c r="K11" i="6" s="1"/>
  <c r="J40" i="6"/>
  <c r="K40" i="6" s="1"/>
  <c r="J47" i="6"/>
  <c r="K47" i="6" s="1"/>
  <c r="J142" i="6"/>
  <c r="K142" i="6" s="1"/>
  <c r="J113" i="6"/>
  <c r="K113" i="6" s="1"/>
  <c r="J69" i="6"/>
  <c r="K69" i="6" s="1"/>
  <c r="J60" i="6"/>
  <c r="K60" i="6" s="1"/>
  <c r="J123" i="6"/>
  <c r="K123" i="6" s="1"/>
  <c r="J32" i="6"/>
  <c r="K32" i="6" s="1"/>
  <c r="J72" i="6"/>
  <c r="K72" i="6" s="1"/>
  <c r="J101" i="6"/>
  <c r="K101" i="6" s="1"/>
  <c r="J58" i="6"/>
  <c r="K58" i="6" s="1"/>
  <c r="J63" i="6"/>
  <c r="K63" i="6" s="1"/>
  <c r="J219" i="6"/>
  <c r="K219" i="6" s="1"/>
  <c r="J207" i="6"/>
  <c r="K207" i="6" s="1"/>
  <c r="J208" i="6"/>
  <c r="K208" i="6" s="1"/>
  <c r="J174" i="6"/>
  <c r="K174" i="6" s="1"/>
  <c r="J20" i="6"/>
  <c r="K20" i="6" s="1"/>
  <c r="J80" i="6"/>
  <c r="K80" i="6" s="1"/>
  <c r="J105" i="6"/>
  <c r="K105" i="6" s="1"/>
  <c r="J201" i="6"/>
  <c r="K201" i="6" s="1"/>
  <c r="J248" i="6"/>
  <c r="K248" i="6" s="1"/>
  <c r="J73" i="6"/>
  <c r="K73" i="6" s="1"/>
  <c r="J117" i="6"/>
  <c r="K117" i="6" s="1"/>
  <c r="J79" i="6"/>
  <c r="K79" i="6" s="1"/>
  <c r="J56" i="6"/>
  <c r="K56" i="6" s="1"/>
  <c r="J199" i="6"/>
  <c r="K199" i="6" s="1"/>
  <c r="J204" i="6"/>
  <c r="K204" i="6" s="1"/>
  <c r="J66" i="6"/>
  <c r="K66" i="6" s="1"/>
  <c r="J78" i="6"/>
  <c r="K78" i="6" s="1"/>
  <c r="J129" i="6"/>
  <c r="K129" i="6" s="1"/>
  <c r="J175" i="6"/>
  <c r="K175" i="6" s="1"/>
  <c r="J100" i="6"/>
  <c r="K100" i="6" s="1"/>
  <c r="J35" i="6"/>
  <c r="K35" i="6" s="1"/>
  <c r="J110" i="6"/>
  <c r="K110" i="6" s="1"/>
  <c r="J119" i="6"/>
  <c r="K119" i="6" s="1"/>
  <c r="J141" i="6"/>
  <c r="K141" i="6" s="1"/>
  <c r="J45" i="6"/>
  <c r="K45" i="6" s="1"/>
  <c r="J46" i="6"/>
  <c r="K46" i="6" s="1"/>
  <c r="J233" i="6"/>
  <c r="K233" i="6" s="1"/>
  <c r="J65" i="6"/>
  <c r="K65" i="6" s="1"/>
  <c r="J3" i="6"/>
  <c r="K3" i="6" s="1"/>
  <c r="J75" i="6"/>
  <c r="K75" i="6" s="1"/>
  <c r="J55" i="6"/>
  <c r="K55" i="6" s="1"/>
  <c r="J177" i="6"/>
  <c r="K177" i="6" s="1"/>
  <c r="J126" i="6"/>
  <c r="K126" i="6" s="1"/>
  <c r="J83" i="6"/>
  <c r="K83" i="6" s="1"/>
  <c r="J57" i="6"/>
  <c r="K57" i="6" s="1"/>
  <c r="J54" i="6"/>
  <c r="K54" i="6" s="1"/>
  <c r="J109" i="6"/>
  <c r="K109" i="6" s="1"/>
  <c r="J211" i="6"/>
  <c r="K211" i="6" s="1"/>
  <c r="J82" i="6"/>
  <c r="K82" i="6" s="1"/>
  <c r="J77" i="6"/>
  <c r="K77" i="6" s="1"/>
  <c r="J62" i="6"/>
  <c r="K62" i="6" s="1"/>
  <c r="J121" i="6"/>
  <c r="K121" i="6" s="1"/>
  <c r="J130" i="6"/>
  <c r="K130" i="6" s="1"/>
  <c r="J154" i="6"/>
  <c r="K154" i="6" s="1"/>
  <c r="J15" i="6"/>
  <c r="K15" i="6" s="1"/>
  <c r="J223" i="6"/>
  <c r="K223" i="6" s="1"/>
  <c r="J218" i="6"/>
  <c r="K218" i="6" s="1"/>
  <c r="J229" i="6"/>
  <c r="K229" i="6" s="1"/>
  <c r="J139" i="6"/>
  <c r="K139" i="6" s="1"/>
  <c r="J162" i="6"/>
  <c r="K162" i="6" s="1"/>
  <c r="J235" i="6"/>
  <c r="K235" i="6" s="1"/>
  <c r="J25" i="6"/>
  <c r="K25" i="6" s="1"/>
  <c r="J37" i="6"/>
  <c r="K37" i="6" s="1"/>
  <c r="J195" i="6"/>
  <c r="K195" i="6" s="1"/>
  <c r="J29" i="6"/>
  <c r="K29" i="6" s="1"/>
  <c r="J196" i="6"/>
  <c r="K196" i="6" s="1"/>
  <c r="J191" i="6"/>
  <c r="K191" i="6" s="1"/>
  <c r="J197" i="6"/>
  <c r="K197" i="6" s="1"/>
  <c r="J188" i="6"/>
  <c r="K188" i="6" s="1"/>
  <c r="J31" i="6"/>
  <c r="K31" i="6" s="1"/>
  <c r="J192" i="6"/>
  <c r="K192" i="6" s="1"/>
  <c r="J85" i="6"/>
  <c r="K85" i="6" s="1"/>
  <c r="J151" i="6"/>
  <c r="K151" i="6" s="1"/>
  <c r="J8" i="6"/>
  <c r="K8" i="6" s="1"/>
  <c r="J21" i="6"/>
  <c r="K21" i="6" s="1"/>
  <c r="J183" i="6"/>
  <c r="K183" i="6" s="1"/>
  <c r="J202" i="6"/>
  <c r="K202" i="6" s="1"/>
  <c r="J198" i="6"/>
  <c r="K198" i="6" s="1"/>
  <c r="J147" i="6"/>
  <c r="K147" i="6" s="1"/>
  <c r="J12" i="6"/>
  <c r="K12" i="6" s="1"/>
  <c r="J239" i="6"/>
  <c r="K239" i="6" s="1"/>
  <c r="J245" i="6"/>
  <c r="K245" i="6" s="1"/>
  <c r="J190" i="6"/>
  <c r="K190" i="6" s="1"/>
  <c r="J231" i="6"/>
  <c r="K231" i="6" s="1"/>
  <c r="J166" i="6"/>
  <c r="K166" i="6" s="1"/>
  <c r="J168" i="6"/>
  <c r="K168" i="6" s="1"/>
  <c r="J97" i="6"/>
  <c r="K97" i="6" s="1"/>
  <c r="J94" i="6"/>
  <c r="K94" i="6" s="1"/>
  <c r="J108" i="6"/>
  <c r="K108" i="6" s="1"/>
  <c r="J116" i="6"/>
  <c r="K116" i="6" s="1"/>
  <c r="J120" i="6"/>
  <c r="K120" i="6" s="1"/>
  <c r="J128" i="6"/>
  <c r="K128" i="6" s="1"/>
  <c r="J132" i="6"/>
  <c r="K132" i="6" s="1"/>
  <c r="J136" i="6"/>
  <c r="K136" i="6" s="1"/>
  <c r="J140" i="6"/>
  <c r="K140" i="6" s="1"/>
  <c r="J152" i="6"/>
  <c r="K152" i="6" s="1"/>
  <c r="J70" i="6"/>
  <c r="K70" i="6" s="1"/>
  <c r="J159" i="6"/>
  <c r="K159" i="6" s="1"/>
  <c r="J163" i="6"/>
  <c r="K163" i="6" s="1"/>
  <c r="J13" i="6"/>
  <c r="K13" i="6" s="1"/>
  <c r="J17" i="6"/>
  <c r="K17" i="6" s="1"/>
  <c r="J5" i="6"/>
  <c r="K5" i="6" s="1"/>
  <c r="J9" i="6"/>
  <c r="K9" i="6" s="1"/>
  <c r="J236" i="6"/>
  <c r="K236" i="6" s="1"/>
  <c r="J240" i="6"/>
  <c r="K240" i="6" s="1"/>
  <c r="J221" i="6"/>
  <c r="K221" i="6" s="1"/>
  <c r="J225" i="6"/>
  <c r="K225" i="6" s="1"/>
  <c r="J22" i="6"/>
  <c r="K22" i="6" s="1"/>
  <c r="J26" i="6"/>
  <c r="K26" i="6" s="1"/>
  <c r="J246" i="6"/>
  <c r="K246" i="6" s="1"/>
  <c r="J250" i="6"/>
  <c r="K250" i="6" s="1"/>
  <c r="J180" i="6"/>
  <c r="K180" i="6" s="1"/>
  <c r="J184" i="6"/>
  <c r="K184" i="6" s="1"/>
  <c r="J38" i="6"/>
  <c r="K38" i="6" s="1"/>
  <c r="J42" i="6"/>
  <c r="K42" i="6" s="1"/>
  <c r="J89" i="6"/>
  <c r="K89" i="6" s="1"/>
  <c r="J19" i="6"/>
  <c r="K19" i="6" s="1"/>
  <c r="J93" i="6"/>
  <c r="K93" i="6" s="1"/>
  <c r="K2" i="6"/>
  <c r="J88" i="6"/>
  <c r="K88" i="6" s="1"/>
  <c r="J242" i="6"/>
  <c r="K242" i="6" s="1"/>
  <c r="J84" i="6"/>
  <c r="K84" i="6" s="1"/>
  <c r="J227" i="6"/>
  <c r="K227" i="6" s="1"/>
  <c r="J92" i="6"/>
  <c r="K92" i="6" s="1"/>
  <c r="J28" i="6"/>
  <c r="K28" i="6" s="1"/>
  <c r="J91" i="6"/>
  <c r="K91" i="6" s="1"/>
  <c r="J252" i="6"/>
  <c r="K252" i="6" s="1"/>
  <c r="J90" i="6"/>
  <c r="K90" i="6" s="1"/>
  <c r="J186" i="6"/>
  <c r="K186" i="6" s="1"/>
  <c r="J33" i="6"/>
  <c r="K33" i="6" s="1"/>
  <c r="J135" i="6"/>
  <c r="K135" i="6" s="1"/>
  <c r="J155" i="6"/>
  <c r="K155" i="6" s="1"/>
  <c r="J4" i="6"/>
  <c r="K4" i="6" s="1"/>
  <c r="J224" i="6"/>
  <c r="K224" i="6" s="1"/>
  <c r="J179" i="6"/>
  <c r="K179" i="6" s="1"/>
  <c r="J189" i="6"/>
  <c r="K189" i="6" s="1"/>
  <c r="J203" i="6"/>
  <c r="K203" i="6" s="1"/>
  <c r="J165" i="6"/>
  <c r="K165" i="6" s="1"/>
  <c r="J232" i="6"/>
  <c r="K232" i="6" s="1"/>
  <c r="J96" i="6"/>
  <c r="K96" i="6" s="1"/>
  <c r="J169" i="6"/>
  <c r="K169" i="6" s="1"/>
  <c r="J170" i="6"/>
  <c r="K170" i="6" s="1"/>
  <c r="J171" i="6"/>
  <c r="K171" i="6" s="1"/>
  <c r="J172" i="6"/>
  <c r="K172" i="6" s="1"/>
  <c r="J112" i="6"/>
  <c r="K112" i="6" s="1"/>
  <c r="J124" i="6"/>
  <c r="K124" i="6" s="1"/>
  <c r="J148" i="6"/>
  <c r="K148" i="6" s="1"/>
  <c r="J143" i="6"/>
  <c r="K143" i="6" s="1"/>
  <c r="J158" i="6"/>
  <c r="K158" i="6" s="1"/>
  <c r="J16" i="6"/>
  <c r="K16" i="6" s="1"/>
  <c r="J220" i="6"/>
  <c r="K220" i="6" s="1"/>
  <c r="J249" i="6"/>
  <c r="K249" i="6" s="1"/>
  <c r="J41" i="6"/>
  <c r="K41" i="6" s="1"/>
  <c r="J30" i="6"/>
  <c r="K30" i="6" s="1"/>
  <c r="J95" i="6"/>
  <c r="K95" i="6" s="1"/>
  <c r="J167" i="6"/>
  <c r="K167" i="6" s="1"/>
  <c r="J228" i="6"/>
  <c r="K228" i="6" s="1"/>
  <c r="J230" i="6"/>
  <c r="K230" i="6" s="1"/>
  <c r="J104" i="6"/>
  <c r="K104" i="6" s="1"/>
  <c r="J144" i="6"/>
  <c r="K144" i="6" s="1"/>
  <c r="J153" i="6"/>
  <c r="K153" i="6" s="1"/>
  <c r="J156" i="6"/>
  <c r="K156" i="6" s="1"/>
  <c r="J160" i="6"/>
  <c r="K160" i="6" s="1"/>
  <c r="J164" i="6"/>
  <c r="K164" i="6" s="1"/>
  <c r="J14" i="6"/>
  <c r="K14" i="6" s="1"/>
  <c r="J18" i="6"/>
  <c r="K18" i="6" s="1"/>
  <c r="J6" i="6"/>
  <c r="K6" i="6" s="1"/>
  <c r="J10" i="6"/>
  <c r="K10" i="6" s="1"/>
  <c r="J237" i="6"/>
  <c r="K237" i="6" s="1"/>
  <c r="J241" i="6"/>
  <c r="K241" i="6" s="1"/>
  <c r="J222" i="6"/>
  <c r="K222" i="6" s="1"/>
  <c r="J226" i="6"/>
  <c r="K226" i="6" s="1"/>
  <c r="J23" i="6"/>
  <c r="K23" i="6" s="1"/>
  <c r="J27" i="6"/>
  <c r="K27" i="6" s="1"/>
  <c r="J247" i="6"/>
  <c r="K247" i="6" s="1"/>
  <c r="J251" i="6"/>
  <c r="K251" i="6" s="1"/>
  <c r="J181" i="6"/>
  <c r="K181" i="6" s="1"/>
  <c r="J185" i="6"/>
  <c r="K185" i="6" s="1"/>
  <c r="J39" i="6"/>
  <c r="K39" i="6" s="1"/>
  <c r="J43" i="6"/>
  <c r="K43" i="6" s="1"/>
  <c r="J86" i="6"/>
  <c r="K86" i="6" s="1"/>
  <c r="J212" i="6"/>
  <c r="K212" i="6" s="1"/>
  <c r="J87" i="6"/>
  <c r="K87" i="6" s="1"/>
  <c r="J213" i="6"/>
  <c r="K213" i="6" s="1"/>
  <c r="J187" i="6"/>
  <c r="K187" i="6" s="1"/>
  <c r="J214" i="6"/>
  <c r="K214" i="6" s="1"/>
  <c r="J71" i="6"/>
  <c r="K71" i="6" s="1"/>
  <c r="J215" i="6"/>
  <c r="K215" i="6" s="1"/>
  <c r="J253" i="6"/>
  <c r="K253" i="6" s="1"/>
  <c r="J216" i="6"/>
  <c r="K216" i="6" s="1"/>
  <c r="J243" i="6"/>
  <c r="K243" i="6" s="1"/>
  <c r="J217" i="6"/>
  <c r="K217" i="6" s="1"/>
  <c r="J68" i="6"/>
  <c r="K68" i="6" s="1"/>
  <c r="J205" i="6"/>
  <c r="K205" i="6" s="1"/>
  <c r="J48" i="6"/>
  <c r="K48" i="6" s="1"/>
  <c r="J173" i="6"/>
  <c r="K173" i="6" s="1"/>
  <c r="K78" i="13"/>
  <c r="L78" i="13" s="1"/>
  <c r="K66" i="13"/>
  <c r="L66" i="13" s="1"/>
  <c r="K70" i="13"/>
  <c r="L70" i="13" s="1"/>
  <c r="K167" i="13" a="1"/>
  <c r="K146" i="13" a="1"/>
  <c r="K220" i="13" a="1"/>
  <c r="K294" i="13" a="1"/>
  <c r="K256" i="13" a="1"/>
  <c r="K16" i="13" a="1"/>
  <c r="K34" i="13" a="1"/>
  <c r="K292" i="13" a="1"/>
  <c r="K202" i="13" a="1"/>
  <c r="K201" i="13" a="1"/>
  <c r="K160" i="13" a="1"/>
  <c r="K15" i="13" a="1"/>
  <c r="K169" i="13" a="1"/>
  <c r="K121" i="13" a="1"/>
  <c r="K111" i="13" a="1"/>
  <c r="K152" i="13" a="1"/>
  <c r="K72" i="13" a="1"/>
  <c r="K95" i="13" a="1"/>
  <c r="K58" i="13" a="1"/>
  <c r="K91" i="13" a="1"/>
  <c r="K227" i="13" a="1"/>
  <c r="K113" i="13" a="1"/>
  <c r="K264" i="13" a="1"/>
  <c r="K228" i="13" a="1"/>
  <c r="K175" i="13" a="1"/>
  <c r="K107" i="13" a="1"/>
  <c r="K76" i="13" a="1"/>
  <c r="K90" i="13" a="1"/>
  <c r="K97" i="13" a="1"/>
  <c r="K273" i="13" a="1"/>
  <c r="K112" i="13" a="1"/>
  <c r="K259" i="13" a="1"/>
  <c r="K182" i="13" a="1"/>
  <c r="K18" i="13" a="1"/>
  <c r="K145" i="13" a="1"/>
  <c r="K295" i="13" a="1"/>
  <c r="K21" i="13" a="1"/>
  <c r="K88" i="13" a="1"/>
  <c r="K217" i="13" a="1"/>
  <c r="K262" i="13" a="1"/>
  <c r="K178" i="13" a="1"/>
  <c r="K258" i="13" a="1"/>
  <c r="K252" i="13" a="1"/>
  <c r="K59" i="13" a="1"/>
  <c r="K100" i="13" a="1"/>
  <c r="K7" i="13" a="1"/>
  <c r="K174" i="13" a="1"/>
  <c r="K162" i="13" a="1"/>
  <c r="K156" i="13" a="1"/>
  <c r="K116" i="13" a="1"/>
  <c r="K233" i="13" a="1"/>
  <c r="K212" i="13" a="1"/>
  <c r="K89" i="13" a="1"/>
  <c r="K81" i="13" a="1"/>
  <c r="K194" i="13" a="1"/>
  <c r="K127" i="13" a="1"/>
  <c r="K23" i="13" a="1"/>
  <c r="K231" i="13" a="1"/>
  <c r="K118" i="13" a="1"/>
  <c r="K221" i="13" a="1"/>
  <c r="K171" i="13" a="1"/>
  <c r="K311" i="13" a="1"/>
  <c r="K55" i="13" a="1"/>
  <c r="K24" i="13" a="1"/>
  <c r="K22" i="13" a="1"/>
  <c r="K207" i="13" a="1"/>
  <c r="K224" i="13" a="1"/>
  <c r="K39" i="13" a="1"/>
  <c r="K129" i="13" a="1"/>
  <c r="K161" i="13" a="1"/>
  <c r="K63" i="13" a="1"/>
  <c r="K132" i="13" a="1"/>
  <c r="K197" i="13" a="1"/>
  <c r="K47" i="13" a="1"/>
  <c r="K37" i="13" a="1"/>
  <c r="K140" i="13" a="1"/>
  <c r="K71" i="13" a="1"/>
  <c r="K223" i="13" a="1"/>
  <c r="K96" i="13" a="1"/>
  <c r="K255" i="13" a="1"/>
  <c r="K208" i="13" a="1"/>
  <c r="K305" i="13" a="1"/>
  <c r="K83" i="13" a="1"/>
  <c r="K214" i="13" a="1"/>
  <c r="K98" i="13" a="1"/>
  <c r="K184" i="13" a="1"/>
  <c r="K215" i="13" a="1"/>
  <c r="K42" i="13" a="1"/>
  <c r="K313" i="13" a="1"/>
  <c r="K114" i="13" a="1"/>
  <c r="K56" i="13" a="1"/>
  <c r="K229" i="13" a="1"/>
  <c r="K27" i="13" a="1"/>
  <c r="K206" i="13" a="1"/>
  <c r="K236" i="13" a="1"/>
  <c r="K69" i="13" a="1"/>
  <c r="K239" i="13" a="1"/>
  <c r="K65" i="13" a="1"/>
  <c r="K244" i="13" a="1"/>
  <c r="K272" i="13" a="1"/>
  <c r="K62" i="13" a="1"/>
  <c r="K29" i="13" a="1"/>
  <c r="K54" i="13" a="1"/>
  <c r="K73" i="13" a="1"/>
  <c r="K266" i="13" a="1"/>
  <c r="K240" i="13" a="1"/>
  <c r="K141" i="13" a="1"/>
  <c r="K226" i="13" a="1"/>
  <c r="K119" i="13" a="1"/>
  <c r="K309" i="13" a="1"/>
  <c r="K243" i="13" a="1"/>
  <c r="K86" i="13" a="1"/>
  <c r="K276" i="13" a="1"/>
  <c r="K35" i="13" a="1"/>
  <c r="K185" i="13" a="1"/>
  <c r="K128" i="13" a="1"/>
  <c r="K269" i="13" a="1"/>
  <c r="K230" i="13" a="1"/>
  <c r="K293" i="13" a="1"/>
  <c r="K11" i="13" a="1"/>
  <c r="K314" i="13" a="1"/>
  <c r="K3" i="13" a="1"/>
  <c r="K2" i="13" a="1"/>
  <c r="K33" i="13" a="1"/>
  <c r="K205" i="13" a="1"/>
  <c r="K148" i="13" a="1"/>
  <c r="K28" i="13" a="1"/>
  <c r="K135" i="13" a="1"/>
  <c r="K51" i="13" a="1"/>
  <c r="K120" i="13" a="1"/>
  <c r="K245" i="13" a="1"/>
  <c r="K310" i="13" a="1"/>
  <c r="K284" i="13" a="1"/>
  <c r="K200" i="13" a="1"/>
  <c r="K84" i="13" a="1"/>
  <c r="K189" i="13" a="1"/>
  <c r="K87" i="13" a="1"/>
  <c r="K308" i="13" a="1"/>
  <c r="K85" i="13" a="1"/>
  <c r="K180" i="13" a="1"/>
  <c r="K210" i="13" a="1"/>
  <c r="K48" i="13" a="1"/>
  <c r="K30" i="13" a="1"/>
  <c r="K176" i="13" a="1"/>
  <c r="K246" i="13" a="1"/>
  <c r="K46" i="13" a="1"/>
  <c r="K301" i="13" a="1"/>
  <c r="K133" i="13" a="1"/>
  <c r="K222" i="13" a="1"/>
  <c r="K151" i="13" a="1"/>
  <c r="K14" i="13" a="1"/>
  <c r="K254" i="13" a="1"/>
  <c r="K303" i="13" a="1"/>
  <c r="K270" i="13" a="1"/>
  <c r="K143" i="13" a="1"/>
  <c r="K157" i="13" a="1"/>
  <c r="K74" i="13" a="1"/>
  <c r="K108" i="13" a="1"/>
  <c r="K263" i="13" a="1"/>
  <c r="K209" i="13" a="1"/>
  <c r="K192" i="13" a="1"/>
  <c r="K32" i="13" a="1"/>
  <c r="K203" i="13" a="1"/>
  <c r="K4" i="13" a="1"/>
  <c r="K158" i="13" a="1"/>
  <c r="K260" i="13" a="1"/>
  <c r="K50" i="13" a="1"/>
  <c r="K277" i="13" a="1"/>
  <c r="K8" i="13" a="1"/>
  <c r="K188" i="13" a="1"/>
  <c r="K285" i="13" a="1"/>
  <c r="K286" i="13" a="1"/>
  <c r="K278" i="13" a="1"/>
  <c r="K271" i="13" a="1"/>
  <c r="K275" i="13" a="1"/>
  <c r="K106" i="13" a="1"/>
  <c r="K299" i="13" a="1"/>
  <c r="K218" i="13" a="1"/>
  <c r="K130" i="13" a="1"/>
  <c r="K77" i="13" a="1"/>
  <c r="K261" i="13" a="1"/>
  <c r="K238" i="13" a="1"/>
  <c r="K82" i="13" a="1"/>
  <c r="K179" i="13" a="1"/>
  <c r="K181" i="13" a="1"/>
  <c r="K142" i="13" a="1"/>
  <c r="K12" i="13" a="1"/>
  <c r="K307" i="13" a="1"/>
  <c r="K94" i="13" a="1"/>
  <c r="K25" i="13" a="1"/>
  <c r="K136" i="13" a="1"/>
  <c r="K49" i="13" a="1"/>
  <c r="K282" i="13" a="1"/>
  <c r="K198" i="13" a="1"/>
  <c r="K279" i="13" a="1"/>
  <c r="K165" i="13" a="1"/>
  <c r="K43" i="13" a="1"/>
  <c r="K287" i="13" a="1"/>
  <c r="K31" i="13" a="1"/>
  <c r="K219" i="13" a="1"/>
  <c r="K257" i="13" a="1"/>
  <c r="K44" i="13" a="1"/>
  <c r="K288" i="13" a="1"/>
  <c r="K195" i="13" a="1"/>
  <c r="K60" i="13" a="1"/>
  <c r="K211" i="13" a="1"/>
  <c r="K93" i="13" a="1"/>
  <c r="K283" i="13" a="1"/>
  <c r="K291" i="13" a="1"/>
  <c r="K173" i="13" a="1"/>
  <c r="K193" i="13" a="1"/>
  <c r="K251" i="13" a="1"/>
  <c r="K9" i="13" a="1"/>
  <c r="K104" i="13" a="1"/>
  <c r="K225" i="13" a="1"/>
  <c r="K57" i="13" a="1"/>
  <c r="K149" i="13" a="1"/>
  <c r="K80" i="13" a="1"/>
  <c r="K75" i="13" a="1"/>
  <c r="K137" i="13" a="1"/>
  <c r="K109" i="13" a="1"/>
  <c r="K110" i="13" a="1"/>
  <c r="K38" i="13" a="1"/>
  <c r="K298" i="13" a="1"/>
  <c r="K315" i="13" a="1"/>
  <c r="K26" i="13" a="1"/>
  <c r="K6" i="13" a="1"/>
  <c r="K190" i="13" a="1"/>
  <c r="K289" i="13" a="1"/>
  <c r="K280" i="13" a="1"/>
  <c r="K268" i="13" a="1"/>
  <c r="K19" i="13" a="1"/>
  <c r="K235" i="13" a="1"/>
  <c r="K186" i="13" a="1"/>
  <c r="K147" i="13" a="1"/>
  <c r="K204" i="13" a="1"/>
  <c r="K177" i="13" a="1"/>
  <c r="K302" i="13" a="1"/>
  <c r="K242" i="13" a="1"/>
  <c r="K92" i="13" a="1"/>
  <c r="K300" i="13" a="1"/>
  <c r="K13" i="13" a="1"/>
  <c r="K296" i="13" a="1"/>
  <c r="K45" i="13" a="1"/>
  <c r="K183" i="13" a="1"/>
  <c r="K99" i="13" a="1"/>
  <c r="K68" i="13" a="1"/>
  <c r="K79" i="13" a="1"/>
  <c r="K64" i="13" a="1"/>
  <c r="K150" i="13" a="1"/>
  <c r="K164" i="13" a="1"/>
  <c r="K274" i="13" a="1"/>
  <c r="K290" i="13" a="1"/>
  <c r="K196" i="13" a="1"/>
  <c r="K168" i="13" a="1"/>
  <c r="K297" i="13" a="1"/>
  <c r="K250" i="13" a="1"/>
  <c r="K53" i="13" a="1"/>
  <c r="K163" i="13" a="1"/>
  <c r="K170" i="13" a="1"/>
  <c r="K124" i="13" a="1"/>
  <c r="K249" i="13" a="1"/>
  <c r="K216" i="13" a="1"/>
  <c r="K5" i="13" a="1"/>
  <c r="K139" i="13" a="1"/>
  <c r="K36" i="13" a="1"/>
  <c r="K122" i="13" a="1"/>
  <c r="K153" i="13" a="1"/>
  <c r="K253" i="13" a="1"/>
  <c r="K134" i="13" a="1"/>
  <c r="K191" i="13" a="1"/>
  <c r="K40" i="13" a="1"/>
  <c r="K102" i="13" a="1"/>
  <c r="K117" i="13" a="1"/>
  <c r="K144" i="13" a="1"/>
  <c r="K123" i="13" a="1"/>
  <c r="K172" i="13" a="1"/>
  <c r="K281" i="13" a="1"/>
  <c r="K248" i="13" a="1"/>
  <c r="K67" i="13" a="1"/>
  <c r="K103" i="13" a="1"/>
  <c r="K306" i="13" a="1"/>
  <c r="K232" i="13" a="1"/>
  <c r="K20" i="13" a="1"/>
  <c r="K213" i="13" a="1"/>
  <c r="K265" i="13" a="1"/>
  <c r="K138" i="13" a="1"/>
  <c r="K187" i="13" a="1"/>
  <c r="K166" i="13" a="1"/>
  <c r="K312" i="13" a="1"/>
  <c r="K126" i="13" a="1"/>
  <c r="K131" i="13" a="1"/>
  <c r="K52" i="13" a="1"/>
  <c r="K105" i="13" a="1"/>
  <c r="K241" i="13" a="1"/>
  <c r="K125" i="13" a="1"/>
  <c r="K10" i="13" a="1"/>
  <c r="K304" i="13" a="1"/>
  <c r="K237" i="13" a="1"/>
  <c r="K41" i="13" a="1"/>
  <c r="K155" i="13" a="1"/>
  <c r="K247" i="13" a="1"/>
  <c r="K101" i="13" a="1"/>
  <c r="K154" i="13" a="1"/>
  <c r="K17" i="13" a="1"/>
  <c r="K159" i="13" a="1"/>
  <c r="K267" i="13" a="1"/>
  <c r="K199" i="13" a="1"/>
  <c r="K61" i="13" a="1"/>
  <c r="K69" i="13" l="1"/>
  <c r="L69" i="13" s="1"/>
  <c r="K205" i="13"/>
  <c r="L205" i="13" s="1"/>
  <c r="K143" i="13"/>
  <c r="L143" i="13" s="1"/>
  <c r="K142" i="13"/>
  <c r="L142" i="13" s="1"/>
  <c r="K149" i="13"/>
  <c r="L149" i="13" s="1"/>
  <c r="K68" i="13"/>
  <c r="L68" i="13" s="1"/>
  <c r="K67" i="13"/>
  <c r="L67" i="13" s="1"/>
  <c r="K221" i="13"/>
  <c r="L221" i="13" s="1"/>
  <c r="K183" i="13"/>
  <c r="L183" i="13" s="1"/>
  <c r="K167" i="13"/>
  <c r="L167" i="13" s="1"/>
  <c r="K18" i="13"/>
  <c r="L18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K27" i="13"/>
  <c r="L27" i="13" s="1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307" i="13"/>
  <c r="L307" i="13" s="1"/>
  <c r="K74" i="13"/>
  <c r="L74" i="13" s="1"/>
  <c r="K28" i="13"/>
  <c r="L28" i="13" s="1"/>
  <c r="K65" i="13"/>
  <c r="L65" i="13" s="1"/>
  <c r="K244" i="13"/>
  <c r="L244" i="13" s="1"/>
  <c r="K175" i="13"/>
  <c r="L175" i="13" s="1"/>
  <c r="K182" i="13"/>
  <c r="L182" i="13" s="1"/>
  <c r="K311" i="13"/>
  <c r="L311" i="13" s="1"/>
  <c r="K17" i="13"/>
  <c r="L17" i="13" s="1"/>
  <c r="K40" i="13"/>
  <c r="L40" i="13" s="1"/>
  <c r="K13" i="13"/>
  <c r="L13" i="13" s="1"/>
  <c r="K193" i="13"/>
  <c r="L193" i="13" s="1"/>
  <c r="K77" i="13"/>
  <c r="L77" i="13" s="1"/>
  <c r="K151" i="13"/>
  <c r="L151" i="13" s="1"/>
  <c r="K11" i="13"/>
  <c r="L1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42" i="13"/>
  <c r="L42" i="13" s="1"/>
  <c r="K23" i="13"/>
  <c r="L23" i="13" s="1"/>
  <c r="K264" i="13"/>
  <c r="L264" i="13" s="1"/>
  <c r="K270" i="13"/>
  <c r="L270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41" i="13"/>
  <c r="L41" i="13" s="1"/>
  <c r="K122" i="13"/>
  <c r="L122" i="13" s="1"/>
  <c r="K177" i="13"/>
  <c r="L177" i="13" s="1"/>
  <c r="K211" i="13"/>
  <c r="L211" i="13" s="1"/>
  <c r="K275" i="13"/>
  <c r="L275" i="13" s="1"/>
  <c r="K246" i="13"/>
  <c r="L246" i="13" s="1"/>
  <c r="K185" i="13"/>
  <c r="L185" i="13" s="1"/>
  <c r="K214" i="13"/>
  <c r="L214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36" i="13"/>
  <c r="L36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47" i="13"/>
  <c r="L147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K144" i="13"/>
  <c r="L144" i="13" s="1"/>
  <c r="K10" i="13"/>
  <c r="L10" i="13" s="1"/>
  <c r="K5" i="13"/>
  <c r="L5" i="13" s="1"/>
  <c r="K186" i="13"/>
  <c r="L186" i="13" s="1"/>
  <c r="K288" i="13"/>
  <c r="L288" i="13" s="1"/>
  <c r="K286" i="13"/>
  <c r="L286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125" i="13"/>
  <c r="L125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277" i="13"/>
  <c r="L277" i="13" s="1"/>
  <c r="K308" i="13"/>
  <c r="L308" i="13" s="1"/>
  <c r="K226" i="13"/>
  <c r="L226" i="13" s="1"/>
  <c r="K71" i="13"/>
  <c r="L71" i="13" s="1"/>
  <c r="K7" i="13"/>
  <c r="L7" i="13" s="1"/>
  <c r="K15" i="13"/>
  <c r="L15" i="13" s="1"/>
  <c r="K2" i="13"/>
  <c r="L2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50" i="13"/>
  <c r="L50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281" i="13"/>
  <c r="L281" i="13" s="1"/>
  <c r="K45" i="13"/>
  <c r="L45" i="13" s="1"/>
  <c r="K126" i="13"/>
  <c r="L126" i="13" s="1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K37" i="13"/>
  <c r="L37" i="13" s="1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K252" i="13"/>
  <c r="L252" i="13" s="1"/>
  <c r="K202" i="13"/>
  <c r="L202" i="13" s="1"/>
  <c r="K303" i="13"/>
  <c r="L303" i="13" s="1"/>
  <c r="K117" i="13"/>
  <c r="L117" i="13" s="1"/>
  <c r="K166" i="13"/>
  <c r="L166" i="13" s="1"/>
  <c r="K297" i="13"/>
  <c r="L297" i="13" s="1"/>
  <c r="K26" i="13"/>
  <c r="L26" i="13" s="1"/>
  <c r="K279" i="13"/>
  <c r="L279" i="13" s="1"/>
  <c r="K4" i="13"/>
  <c r="L4" i="13" s="1"/>
  <c r="K200" i="13"/>
  <c r="L200" i="13" s="1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K315" i="13"/>
  <c r="L315" i="13" s="1"/>
  <c r="K198" i="13"/>
  <c r="L198" i="13" s="1"/>
  <c r="K203" i="13"/>
  <c r="L203" i="13" s="1"/>
  <c r="K284" i="13"/>
  <c r="L284" i="13" s="1"/>
  <c r="K54" i="13"/>
  <c r="L54" i="13" s="1"/>
  <c r="K132" i="13"/>
  <c r="L132" i="13" s="1"/>
  <c r="K178" i="13"/>
  <c r="L178" i="13" s="1"/>
  <c r="K34" i="13"/>
  <c r="L34" i="13" s="1"/>
  <c r="K199" i="13"/>
  <c r="L199" i="13" s="1"/>
  <c r="K14" i="13"/>
  <c r="L14" i="13" s="1"/>
  <c r="K138" i="13"/>
  <c r="L138" i="13" s="1"/>
  <c r="K196" i="13"/>
  <c r="L196" i="13" s="1"/>
  <c r="K298" i="13"/>
  <c r="L298" i="13" s="1"/>
  <c r="K282" i="13"/>
  <c r="L282" i="13" s="1"/>
  <c r="K32" i="13"/>
  <c r="L32" i="13" s="1"/>
  <c r="K310" i="13"/>
  <c r="L310" i="13" s="1"/>
  <c r="K29" i="13"/>
  <c r="L29" i="13" s="1"/>
  <c r="K63" i="13"/>
  <c r="L63" i="13" s="1"/>
  <c r="K262" i="13"/>
  <c r="L262" i="13" s="1"/>
  <c r="K16" i="13"/>
  <c r="L16" i="13" s="1"/>
  <c r="K3" i="13"/>
  <c r="L3" i="13" s="1"/>
  <c r="K107" i="13"/>
  <c r="L107" i="13" s="1"/>
  <c r="K265" i="13"/>
  <c r="L265" i="13" s="1"/>
  <c r="K290" i="13"/>
  <c r="L290" i="13" s="1"/>
  <c r="K38" i="13"/>
  <c r="L38" i="13" s="1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K39" i="13"/>
  <c r="L39" i="13" s="1"/>
  <c r="K21" i="13"/>
  <c r="L21" i="13" s="1"/>
  <c r="K294" i="13"/>
  <c r="L294" i="13" s="1"/>
  <c r="K172" i="13"/>
  <c r="L172" i="13" s="1"/>
  <c r="K159" i="13"/>
  <c r="L159" i="13" s="1"/>
  <c r="K232" i="13"/>
  <c r="L232" i="13" s="1"/>
  <c r="K150" i="13"/>
  <c r="L150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AL14" i="2" a="1"/>
  <c r="AL14" i="2" s="1"/>
  <c r="I48" i="6"/>
  <c r="I33" i="6"/>
  <c r="I85" i="6"/>
  <c r="I229" i="6"/>
  <c r="I205" i="6"/>
  <c r="I186" i="6"/>
  <c r="I198" i="6"/>
  <c r="I46" i="6"/>
  <c r="I68" i="6"/>
  <c r="I90" i="6"/>
  <c r="I192" i="6"/>
  <c r="I208" i="6"/>
  <c r="I217" i="6"/>
  <c r="I252" i="6"/>
  <c r="I31" i="6"/>
  <c r="I47" i="6"/>
  <c r="I243" i="6"/>
  <c r="I91" i="6"/>
  <c r="I188" i="6"/>
  <c r="I209" i="6"/>
  <c r="I216" i="6"/>
  <c r="I28" i="6"/>
  <c r="I197" i="6"/>
  <c r="I49" i="6"/>
  <c r="I253" i="6"/>
  <c r="I92" i="6"/>
  <c r="I191" i="6"/>
  <c r="I210" i="6"/>
  <c r="I215" i="6"/>
  <c r="I227" i="6"/>
  <c r="I30" i="6"/>
  <c r="I32" i="6"/>
  <c r="I71" i="6"/>
  <c r="I84" i="6"/>
  <c r="I203" i="6"/>
  <c r="I201" i="6"/>
  <c r="I214" i="6"/>
  <c r="I242" i="6"/>
  <c r="I196" i="6"/>
  <c r="I44" i="6"/>
  <c r="I187" i="6"/>
  <c r="I88" i="6"/>
  <c r="I190" i="6"/>
  <c r="I206" i="6"/>
  <c r="I213" i="6"/>
  <c r="I2" i="6"/>
  <c r="I29" i="6"/>
  <c r="I50" i="6"/>
  <c r="I87" i="6"/>
  <c r="I93" i="6"/>
  <c r="I202" i="6"/>
  <c r="I218" i="6"/>
  <c r="I212" i="6"/>
  <c r="I19" i="6"/>
  <c r="I195" i="6"/>
  <c r="I45" i="6"/>
  <c r="I86" i="6"/>
  <c r="I89" i="6"/>
  <c r="I189" i="6"/>
  <c r="I207" i="6"/>
  <c r="I43" i="6"/>
  <c r="I42" i="6"/>
  <c r="I41" i="6"/>
  <c r="I40" i="6"/>
  <c r="I39" i="6"/>
  <c r="I38" i="6"/>
  <c r="I37" i="6"/>
  <c r="I36" i="6"/>
  <c r="I185" i="6"/>
  <c r="I184" i="6"/>
  <c r="I183" i="6"/>
  <c r="I182" i="6"/>
  <c r="I181" i="6"/>
  <c r="I180" i="6"/>
  <c r="I179" i="6"/>
  <c r="I178" i="6"/>
  <c r="I251" i="6"/>
  <c r="I250" i="6"/>
  <c r="I249" i="6"/>
  <c r="I248" i="6"/>
  <c r="I247" i="6"/>
  <c r="I246" i="6"/>
  <c r="I245" i="6"/>
  <c r="I244" i="6"/>
  <c r="I27" i="6"/>
  <c r="I26" i="6"/>
  <c r="I25" i="6"/>
  <c r="I24" i="6"/>
  <c r="I23" i="6"/>
  <c r="I22" i="6"/>
  <c r="I21" i="6"/>
  <c r="I20" i="6"/>
  <c r="I226" i="6"/>
  <c r="I225" i="6"/>
  <c r="I224" i="6"/>
  <c r="I223" i="6"/>
  <c r="I222" i="6"/>
  <c r="I221" i="6"/>
  <c r="I220" i="6"/>
  <c r="I219" i="6"/>
  <c r="I241" i="6"/>
  <c r="I240" i="6"/>
  <c r="I239" i="6"/>
  <c r="I238" i="6"/>
  <c r="I237" i="6"/>
  <c r="I236" i="6"/>
  <c r="I235" i="6"/>
  <c r="I234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4" i="6"/>
  <c r="I163" i="6"/>
  <c r="I162" i="6"/>
  <c r="I161" i="6"/>
  <c r="I160" i="6"/>
  <c r="I159" i="6"/>
  <c r="I158" i="6"/>
  <c r="I157" i="6"/>
  <c r="I156" i="6"/>
  <c r="I70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35" i="6"/>
  <c r="I172" i="6"/>
  <c r="I63" i="6"/>
  <c r="I79" i="6"/>
  <c r="I67" i="6"/>
  <c r="I94" i="6"/>
  <c r="I55" i="6"/>
  <c r="I69" i="6"/>
  <c r="I233" i="6"/>
  <c r="I171" i="6"/>
  <c r="I62" i="6"/>
  <c r="I78" i="6"/>
  <c r="I83" i="6"/>
  <c r="I230" i="6"/>
  <c r="I101" i="6"/>
  <c r="I193" i="6"/>
  <c r="I34" i="6"/>
  <c r="I170" i="6"/>
  <c r="I61" i="6"/>
  <c r="I77" i="6"/>
  <c r="I66" i="6"/>
  <c r="I97" i="6"/>
  <c r="I54" i="6"/>
  <c r="I177" i="6"/>
  <c r="I51" i="6"/>
  <c r="I169" i="6"/>
  <c r="I60" i="6"/>
  <c r="I76" i="6"/>
  <c r="I82" i="6"/>
  <c r="I228" i="6"/>
  <c r="I100" i="6"/>
  <c r="I176" i="6"/>
  <c r="I200" i="6"/>
  <c r="I168" i="6"/>
  <c r="I59" i="6"/>
  <c r="I75" i="6"/>
  <c r="I65" i="6"/>
  <c r="I96" i="6"/>
  <c r="I53" i="6"/>
  <c r="I175" i="6"/>
  <c r="I199" i="6"/>
  <c r="I167" i="6"/>
  <c r="I58" i="6"/>
  <c r="I74" i="6"/>
  <c r="I81" i="6"/>
  <c r="I232" i="6"/>
  <c r="I99" i="6"/>
  <c r="I174" i="6"/>
  <c r="I211" i="6"/>
  <c r="I166" i="6"/>
  <c r="I57" i="6"/>
  <c r="I73" i="6"/>
  <c r="I64" i="6"/>
  <c r="I95" i="6"/>
  <c r="I52" i="6"/>
  <c r="I194" i="6"/>
  <c r="I204" i="6"/>
  <c r="I165" i="6"/>
  <c r="I56" i="6"/>
  <c r="I72" i="6"/>
  <c r="I80" i="6"/>
  <c r="I231" i="6"/>
  <c r="I98" i="6"/>
  <c r="I173" i="6"/>
  <c r="AM14" i="2"/>
  <c r="AN14" i="2" s="1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AB28" i="2" a="1"/>
  <c r="AB27" i="2" a="1"/>
  <c r="AB26" i="2" a="1"/>
  <c r="AB25" i="2" a="1"/>
  <c r="AB24" i="2" a="1"/>
  <c r="AB23" i="2" a="1"/>
  <c r="AB22" i="2" a="1"/>
  <c r="AB21" i="2" a="1"/>
  <c r="AB20" i="2" a="1"/>
  <c r="S32" i="2" a="1"/>
  <c r="S21" i="2" a="1"/>
  <c r="S38" i="2" a="1"/>
  <c r="S37" i="2" a="1"/>
  <c r="S36" i="2" a="1"/>
  <c r="S34" i="2" a="1"/>
  <c r="S33" i="2" a="1"/>
  <c r="S28" i="2" a="1"/>
  <c r="S27" i="2" a="1"/>
  <c r="S23" i="2" a="1"/>
  <c r="S30" i="2" a="1"/>
  <c r="S24" i="2" a="1"/>
  <c r="S35" i="2" a="1"/>
  <c r="S26" i="2" a="1"/>
  <c r="S29" i="2" a="1"/>
  <c r="S25" i="2" a="1"/>
  <c r="S22" i="2" a="1"/>
  <c r="S31" i="2" a="1"/>
  <c r="S20" i="2" a="1"/>
  <c r="AB19" i="2" a="1"/>
  <c r="AB16" i="2" a="1"/>
  <c r="AB15" i="2" a="1"/>
  <c r="AB17" i="2" a="1"/>
  <c r="AB18" i="2" a="1"/>
  <c r="S19" i="2" a="1"/>
  <c r="S16" i="2" a="1"/>
  <c r="S18" i="2" a="1"/>
  <c r="S13" i="2" a="1"/>
  <c r="S15" i="2" a="1"/>
  <c r="S17" i="2" a="1"/>
  <c r="S14" i="2" a="1"/>
  <c r="S12" i="2" a="1"/>
  <c r="S11" i="2" a="1"/>
  <c r="S9" i="2" a="1"/>
  <c r="S10" i="2" a="1"/>
  <c r="S8" i="2" a="1"/>
  <c r="J46" i="5" a="1"/>
  <c r="J237" i="5" a="1"/>
  <c r="J746" i="5" a="1"/>
  <c r="J166" i="5" a="1"/>
  <c r="J719" i="5" a="1"/>
  <c r="J576" i="5" a="1"/>
  <c r="J218" i="5" a="1"/>
  <c r="J132" i="5" a="1"/>
  <c r="J372" i="5" a="1"/>
  <c r="J773" i="5" a="1"/>
  <c r="J234" i="5" a="1"/>
  <c r="J200" i="5" a="1"/>
  <c r="J695" i="5" a="1"/>
  <c r="J806" i="5" a="1"/>
  <c r="J246" i="5" a="1"/>
  <c r="J293" i="5" a="1"/>
  <c r="J279" i="5" a="1"/>
  <c r="J271" i="5" a="1"/>
  <c r="J288" i="5" a="1"/>
  <c r="J242" i="5" a="1"/>
  <c r="J431" i="5" a="1"/>
  <c r="J260" i="5" a="1"/>
  <c r="J888" i="5" a="1"/>
  <c r="J588" i="5" a="1"/>
  <c r="J359" i="5" a="1"/>
  <c r="J256" i="5" a="1"/>
  <c r="J243" i="5" a="1"/>
  <c r="J358" i="5" a="1"/>
  <c r="J267" i="5" a="1"/>
  <c r="J158" i="5" a="1"/>
  <c r="J788" i="5" a="1"/>
  <c r="J179" i="5" a="1"/>
  <c r="J651" i="5" a="1"/>
  <c r="J392" i="5" a="1"/>
  <c r="J141" i="5" a="1"/>
  <c r="J547" i="5" a="1"/>
  <c r="J327" i="5" a="1"/>
  <c r="J292" i="5" a="1"/>
  <c r="J266" i="5" a="1"/>
  <c r="J357" i="5" a="1"/>
  <c r="J137" i="5" a="1"/>
  <c r="J728" i="5" a="1"/>
  <c r="J581" i="5" a="1"/>
  <c r="J558" i="5" a="1"/>
  <c r="J142" i="5" a="1"/>
  <c r="J278" i="5" a="1"/>
  <c r="J836" i="5" a="1"/>
  <c r="J126" i="5" a="1"/>
  <c r="J338" i="5" a="1"/>
  <c r="J263" i="5" a="1"/>
  <c r="J594" i="5" a="1"/>
  <c r="J347" i="5" a="1"/>
  <c r="J856" i="5" a="1"/>
  <c r="J737" i="5" a="1"/>
  <c r="J804" i="5" a="1"/>
  <c r="J329" i="5" a="1"/>
  <c r="J553" i="5" a="1"/>
  <c r="J644" i="5" a="1"/>
  <c r="J448" i="5" a="1"/>
  <c r="J340" i="5" a="1"/>
  <c r="J883" i="5" a="1"/>
  <c r="J378" i="5" a="1"/>
  <c r="J226" i="5" a="1"/>
  <c r="J153" i="5" a="1"/>
  <c r="J287" i="5" a="1"/>
  <c r="J368" i="5" a="1"/>
  <c r="J198" i="5" a="1"/>
  <c r="J227" i="5" a="1"/>
  <c r="J393" i="5" a="1"/>
  <c r="J550" i="5" a="1"/>
  <c r="J365" i="5" a="1"/>
  <c r="J276" i="5" a="1"/>
  <c r="J396" i="5" a="1"/>
  <c r="J551" i="5" a="1"/>
  <c r="J645" i="5" a="1"/>
  <c r="J197" i="5" a="1"/>
  <c r="J579" i="5" a="1"/>
  <c r="J360" i="5" a="1"/>
  <c r="J129" i="5" a="1"/>
  <c r="J228" i="5" a="1"/>
  <c r="J802" i="5" a="1"/>
  <c r="J587" i="5" a="1"/>
  <c r="J399" i="5" a="1"/>
  <c r="J165" i="5" a="1"/>
  <c r="J189" i="5" a="1"/>
  <c r="J241" i="5" a="1"/>
  <c r="J282" i="5" a="1"/>
  <c r="J473" i="5" a="1"/>
  <c r="J816" i="5" a="1"/>
  <c r="J145" i="5" a="1"/>
  <c r="J487" i="5" a="1"/>
  <c r="J404" i="5" a="1"/>
  <c r="J304" i="5" a="1"/>
  <c r="J375" i="5" a="1"/>
  <c r="J333" i="5" a="1"/>
  <c r="J176" i="5" a="1"/>
  <c r="J874" i="5" a="1"/>
  <c r="J548" i="5" a="1"/>
  <c r="J405" i="5" a="1"/>
  <c r="J549" i="5" a="1"/>
  <c r="J828" i="5" a="1"/>
  <c r="J447" i="5" a="1"/>
  <c r="J755" i="5" a="1"/>
  <c r="J345" i="5" a="1"/>
  <c r="J188" i="5" a="1"/>
  <c r="J881" i="5" a="1"/>
  <c r="J387" i="5" a="1"/>
  <c r="J348" i="5" a="1"/>
  <c r="J383" i="5" a="1"/>
  <c r="J285" i="5" a="1"/>
  <c r="J799" i="5" a="1"/>
  <c r="J619" i="5" a="1"/>
  <c r="J363" i="5" a="1"/>
  <c r="J236" i="5" a="1"/>
  <c r="J262" i="5" a="1"/>
  <c r="J306" i="5" a="1"/>
  <c r="J215" i="5" a="1"/>
  <c r="J219" i="5" a="1"/>
  <c r="J449" i="5" a="1"/>
  <c r="J186" i="5" a="1"/>
  <c r="J659" i="5" a="1"/>
  <c r="J887" i="5" a="1"/>
  <c r="J300" i="5" a="1"/>
  <c r="J403" i="5" a="1"/>
  <c r="J376" i="5" a="1"/>
  <c r="J249" i="5" a="1"/>
  <c r="J686" i="5" a="1"/>
  <c r="J152" i="5" a="1"/>
  <c r="J463" i="5" a="1"/>
  <c r="J167" i="5" a="1"/>
  <c r="J168" i="5" a="1"/>
  <c r="J886" i="5" a="1"/>
  <c r="J779" i="5" a="1"/>
  <c r="J817" i="5" a="1"/>
  <c r="J349" i="5" a="1"/>
  <c r="J138" i="5" a="1"/>
  <c r="J354" i="5" a="1"/>
  <c r="J424" i="5" a="1"/>
  <c r="J261" i="5" a="1"/>
  <c r="J438" i="5" a="1"/>
  <c r="J342" i="5" a="1"/>
  <c r="J428" i="5" a="1"/>
  <c r="J178" i="5" a="1"/>
  <c r="J187" i="5" a="1"/>
  <c r="J766" i="5" a="1"/>
  <c r="J492" i="5" a="1"/>
  <c r="J395" i="5" a="1"/>
  <c r="J710" i="5" a="1"/>
  <c r="J889" i="5" a="1"/>
  <c r="J321" i="5" a="1"/>
  <c r="J284" i="5" a="1"/>
  <c r="J177" i="5" a="1"/>
  <c r="J225" i="5" a="1"/>
  <c r="J608" i="5" a="1"/>
  <c r="J834" i="5" a="1"/>
  <c r="J136" i="5" a="1"/>
  <c r="J302" i="5" a="1"/>
  <c r="J776" i="5" a="1"/>
  <c r="J374" i="5" a="1"/>
  <c r="J803" i="5" a="1"/>
  <c r="J268" i="5" a="1"/>
  <c r="J601" i="5" a="1"/>
  <c r="J318" i="5" a="1"/>
  <c r="J391" i="5" a="1"/>
  <c r="J377" i="5" a="1"/>
  <c r="J823" i="5" a="1"/>
  <c r="J822" i="5" a="1"/>
  <c r="J493" i="5" a="1"/>
  <c r="J595" i="5" a="1"/>
  <c r="J277" i="5" a="1"/>
  <c r="J196" i="5" a="1"/>
  <c r="J206" i="5" a="1"/>
  <c r="J255" i="5" a="1"/>
  <c r="J496" i="5" a="1"/>
  <c r="J552" i="5" a="1"/>
  <c r="J366" i="5" a="1"/>
  <c r="J475" i="5" a="1"/>
  <c r="J320" i="5" a="1"/>
  <c r="J385" i="5" a="1"/>
  <c r="J367" i="5" a="1"/>
  <c r="J562" i="5" a="1"/>
  <c r="J235" i="5" a="1"/>
  <c r="J341" i="5" a="1"/>
  <c r="J131" i="5" a="1"/>
  <c r="J868" i="5" a="1"/>
  <c r="J882" i="5" a="1"/>
  <c r="J862" i="5" a="1"/>
  <c r="J336" i="5" a="1"/>
  <c r="J171" i="5" a="1"/>
  <c r="J305" i="5" a="1"/>
  <c r="J895" i="5" a="1"/>
  <c r="J408" i="5" a="1"/>
  <c r="J494" i="5" a="1"/>
  <c r="J704" i="5" a="1"/>
  <c r="J248" i="5" a="1"/>
  <c r="J310" i="5" a="1"/>
  <c r="J677" i="5" a="1"/>
  <c r="J315" i="5" a="1"/>
  <c r="J185" i="5" a="1"/>
  <c r="J286" i="5" a="1"/>
  <c r="J247" i="5" a="1"/>
  <c r="J351" i="5" a="1"/>
  <c r="J309" i="5" a="1"/>
  <c r="J323" i="5" a="1"/>
  <c r="J212" i="5" a="1"/>
  <c r="J401" i="5" a="1"/>
  <c r="J294" i="5" a="1"/>
  <c r="J311" i="5" a="1"/>
  <c r="J143" i="5" a="1"/>
  <c r="J269" i="5" a="1"/>
  <c r="J413" i="5" a="1"/>
  <c r="J577" i="5" a="1"/>
  <c r="J546" i="5" a="1"/>
  <c r="J331" i="5" a="1"/>
  <c r="J291" i="5" a="1"/>
  <c r="J296" i="5" a="1"/>
  <c r="J330" i="5" a="1"/>
  <c r="J127" i="5" a="1"/>
  <c r="J245" i="5" a="1"/>
  <c r="J350" i="5" a="1"/>
  <c r="J602" i="5" a="1"/>
  <c r="J812" i="5" a="1"/>
  <c r="J297" i="5" a="1"/>
  <c r="J275" i="5" a="1"/>
  <c r="J798" i="5" a="1"/>
  <c r="J381" i="5" a="1"/>
  <c r="J892" i="5" a="1"/>
  <c r="J369" i="5" a="1"/>
  <c r="J312" i="5" a="1"/>
  <c r="J844" i="5" a="1"/>
  <c r="J175" i="5" a="1"/>
  <c r="J417" i="5" a="1"/>
  <c r="J199" i="5" a="1"/>
  <c r="J829" i="5" a="1"/>
  <c r="J556" i="5" a="1"/>
  <c r="J283" i="5" a="1"/>
  <c r="J274" i="5" a="1"/>
  <c r="J835" i="5" a="1"/>
  <c r="J150" i="5" a="1"/>
  <c r="J155" i="5" a="1"/>
  <c r="J578" i="5" a="1"/>
  <c r="J464" i="5" a="1"/>
  <c r="J805" i="5" a="1"/>
  <c r="J191" i="5" a="1"/>
  <c r="J295" i="5" a="1"/>
  <c r="J128" i="5" a="1"/>
  <c r="J144" i="5" a="1"/>
  <c r="J565" i="5" a="1"/>
  <c r="J201" i="5" a="1"/>
  <c r="J390" i="5" a="1"/>
  <c r="J472" i="5" a="1"/>
  <c r="J580" i="5" a="1"/>
  <c r="J837" i="5" a="1"/>
  <c r="J384" i="5" a="1"/>
  <c r="J195" i="5" a="1"/>
  <c r="J313" i="5" a="1"/>
  <c r="J557" i="5" a="1"/>
  <c r="J270" i="5" a="1"/>
  <c r="J474" i="5" a="1"/>
  <c r="J170" i="5" a="1"/>
  <c r="J555" i="5" a="1"/>
  <c r="J332" i="5" a="1"/>
  <c r="J561" i="5" a="1"/>
  <c r="J453" i="5" a="1"/>
  <c r="J314" i="5" a="1"/>
  <c r="J324" i="5" a="1"/>
  <c r="J894" i="5" a="1"/>
  <c r="J634" i="5" a="1"/>
  <c r="J850" i="5" a="1"/>
  <c r="J560" i="5" a="1"/>
  <c r="J559" i="5" a="1"/>
  <c r="J156" i="5" a="1"/>
  <c r="J44" i="5" a="1"/>
  <c r="J807" i="5" a="1"/>
  <c r="J811" i="5" a="1"/>
  <c r="J626" i="5" a="1"/>
  <c r="J303" i="5" a="1"/>
  <c r="J402" i="5" a="1"/>
  <c r="J394" i="5" a="1"/>
  <c r="J322" i="5" a="1"/>
  <c r="J668" i="5" a="1"/>
  <c r="J356" i="5" a="1"/>
  <c r="J618" i="5" a="1"/>
  <c r="J554" i="5" a="1"/>
  <c r="J151" i="5" a="1"/>
  <c r="J838" i="5" a="1"/>
  <c r="J386" i="5" a="1"/>
  <c r="J181" i="5" a="1"/>
  <c r="J880" i="5" a="1"/>
  <c r="J480" i="5" a="1"/>
  <c r="J446" i="5" a="1"/>
  <c r="J339" i="5" a="1"/>
  <c r="J130" i="5" a="1"/>
  <c r="S16" i="2" l="1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6" i="5" a="1"/>
  <c r="J101" i="5" a="1"/>
  <c r="J84" i="5" a="1"/>
  <c r="J102" i="5" a="1"/>
  <c r="J100" i="5" a="1"/>
  <c r="J87" i="5" a="1"/>
  <c r="J91" i="5" a="1"/>
  <c r="J88" i="5" a="1"/>
  <c r="J109" i="5" a="1"/>
  <c r="J90" i="5" a="1"/>
  <c r="J89" i="5" a="1"/>
  <c r="J110" i="5" a="1"/>
  <c r="J85" i="5" a="1"/>
  <c r="J80" i="5" a="1"/>
  <c r="J99" i="5" a="1"/>
  <c r="J107" i="5" a="1"/>
  <c r="J108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52" i="5" a="1"/>
  <c r="J33" i="5" a="1"/>
  <c r="J51" i="5" a="1"/>
  <c r="J12" i="5" a="1"/>
  <c r="J63" i="5" a="1"/>
  <c r="J71" i="5" a="1"/>
  <c r="J42" i="5" a="1"/>
  <c r="J40" i="5" a="1"/>
  <c r="J77" i="5" a="1"/>
  <c r="J22" i="5" a="1"/>
  <c r="J79" i="5" a="1"/>
  <c r="J59" i="5" a="1"/>
  <c r="J19" i="5" a="1"/>
  <c r="J78" i="5" a="1"/>
  <c r="J72" i="5" a="1"/>
  <c r="J26" i="5" a="1"/>
  <c r="J61" i="5" a="1"/>
  <c r="J31" i="5" a="1"/>
  <c r="J35" i="5" a="1"/>
  <c r="J60" i="5" a="1"/>
  <c r="J6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5" i="5" a="1"/>
  <c r="J6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<sst xmlns="http://schemas.openxmlformats.org/spreadsheetml/2006/main" count="7151" uniqueCount="1506">
  <si>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</si>
  <si>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</si>
  <si>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</si>
  <si>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</si>
  <si>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</si>
  <si>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</si>
  <si>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</si>
  <si>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</si>
  <si>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</si>
  <si>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</si>
  <si>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</si>
  <si>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</si>
  <si>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</si>
  <si>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</si>
  <si>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</si>
  <si>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</si>
  <si>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</si>
  <si>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</si>
  <si>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</si>
  <si>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</si>
  <si>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</si>
  <si>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</si>
  <si>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</si>
  <si>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</si>
  <si>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</si>
  <si>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</si>
  <si>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</si>
  <si>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</si>
  <si>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</si>
  <si>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</si>
  <si>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</si>
  <si>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</si>
  <si>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</si>
  <si>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</si>
  <si>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</si>
  <si>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</si>
  <si>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</si>
  <si>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</si>
  <si>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</si>
  <si>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</si>
  <si>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</si>
  <si>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</si>
  <si>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</si>
  <si>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</si>
  <si>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</si>
  <si>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</si>
  <si>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</si>
  <si>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</si>
  <si>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</si>
  <si>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</si>
  <si>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</si>
  <si>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</si>
  <si>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</si>
  <si>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</si>
  <si>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</si>
  <si>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</si>
  <si>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</si>
  <si>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</si>
  <si>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</si>
  <si>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</si>
  <si>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</si>
  <si>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</si>
  <si>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</si>
  <si>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</si>
  <si>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</si>
  <si>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</si>
  <si>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</si>
  <si>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</si>
  <si>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</si>
  <si>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</si>
  <si>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</si>
  <si>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</si>
  <si>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</si>
  <si>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</si>
  <si>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</si>
  <si>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</si>
  <si>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</si>
  <si>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</si>
  <si>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</si>
  <si>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</si>
  <si>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</si>
  <si>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</si>
  <si>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</si>
  <si>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</si>
  <si>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</si>
  <si>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</si>
  <si>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</si>
  <si>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</si>
  <si>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</si>
  <si>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</si>
  <si>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</si>
  <si>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</si>
  <si>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</si>
  <si>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</si>
  <si>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</si>
  <si>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</si>
  <si>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</si>
  <si>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</si>
  <si>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</si>
  <si>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</si>
  <si>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</si>
  <si>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</si>
  <si>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</si>
  <si>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</si>
  <si>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</si>
  <si>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</si>
  <si>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</si>
  <si>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</si>
  <si>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</si>
  <si>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</si>
  <si>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</si>
  <si>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</si>
  <si>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</si>
  <si>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</si>
  <si>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</si>
  <si>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</si>
  <si>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</si>
  <si>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</si>
  <si>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</si>
  <si>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</si>
  <si>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</si>
  <si>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</si>
  <si>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</si>
  <si>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</si>
  <si>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</si>
  <si>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</si>
  <si>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</si>
  <si>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</si>
  <si>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</si>
  <si>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</si>
  <si>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</si>
  <si>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</si>
  <si>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</si>
  <si>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</si>
  <si>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</si>
  <si>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</si>
  <si>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</si>
  <si>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</si>
  <si>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</si>
  <si>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</si>
  <si>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</si>
  <si>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</si>
  <si>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</si>
  <si>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</si>
  <si>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</si>
  <si>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</si>
  <si>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</si>
  <si>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</si>
  <si>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</si>
  <si>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</si>
  <si>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</si>
  <si>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</si>
  <si>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</si>
  <si>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</si>
  <si>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</si>
  <si>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</si>
  <si>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</si>
  <si>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</si>
  <si>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</si>
  <si>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</si>
  <si>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</si>
  <si>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</si>
  <si>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</si>
  <si>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</si>
  <si>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</si>
  <si>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</si>
  <si>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</si>
  <si>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</si>
  <si>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</si>
  <si>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</si>
  <si>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</si>
  <si>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</si>
  <si>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</si>
  <si>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</si>
  <si>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</si>
  <si>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</si>
  <si>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</si>
  <si>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</si>
  <si>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</si>
  <si>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</si>
  <si>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</si>
  <si>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</si>
  <si>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</si>
  <si>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</si>
  <si>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</si>
  <si>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</si>
  <si>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</si>
  <si>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</si>
  <si>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</si>
  <si>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</si>
  <si>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</si>
  <si>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</si>
  <si>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</si>
  <si>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</si>
  <si>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</si>
  <si>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</si>
  <si>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</si>
  <si>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</si>
  <si>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</si>
  <si>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</si>
  <si>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</si>
  <si>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</si>
  <si>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</si>
  <si>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</si>
  <si>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</si>
  <si>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</si>
  <si>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</si>
  <si>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</si>
  <si>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</si>
  <si>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</si>
  <si>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</si>
  <si>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</si>
  <si>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</si>
  <si>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</si>
  <si>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</si>
  <si>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</si>
  <si>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</si>
  <si>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</si>
  <si>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</si>
  <si>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</si>
  <si>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</si>
  <si>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</si>
  <si>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</si>
  <si>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</si>
  <si>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</si>
  <si>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</si>
  <si>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</si>
  <si>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</si>
  <si>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</si>
  <si>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</si>
  <si>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</si>
  <si>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</si>
  <si>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</si>
  <si>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</si>
  <si>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</si>
  <si>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</si>
  <si>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</si>
  <si>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</si>
  <si>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</si>
  <si>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</si>
  <si>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</si>
  <si>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</si>
  <si>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</si>
  <si>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</si>
  <si>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</si>
  <si>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</si>
  <si>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</si>
  <si>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</si>
  <si>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</si>
  <si>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</si>
  <si>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</si>
  <si>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</si>
  <si>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</si>
  <si>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</si>
  <si>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</si>
  <si>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</si>
  <si>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</si>
  <si>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</si>
  <si>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</si>
  <si>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</si>
  <si>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</si>
  <si>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</si>
  <si>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</si>
  <si>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</si>
  <si>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</si>
  <si>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</si>
  <si>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</si>
  <si>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</si>
  <si>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</si>
  <si>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</si>
  <si>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</si>
  <si>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</si>
  <si>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</si>
  <si>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</si>
  <si>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</si>
  <si>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</si>
  <si>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</si>
  <si>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</si>
  <si>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</si>
  <si>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</si>
  <si>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</si>
  <si>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</si>
  <si>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</si>
  <si>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</si>
  <si>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</si>
  <si>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</si>
  <si>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</si>
  <si>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</si>
  <si>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</si>
  <si>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</si>
  <si>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</si>
  <si>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</si>
  <si>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</si>
  <si>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</si>
  <si>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</si>
  <si>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</si>
  <si>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</si>
  <si>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</si>
  <si>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</si>
  <si>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</si>
  <si>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</si>
  <si>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</si>
  <si>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</si>
  <si>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</si>
  <si>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</si>
  <si>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</si>
  <si>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</si>
  <si>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</si>
  <si>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</si>
  <si>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</si>
  <si>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</si>
  <si>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</si>
  <si>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</si>
  <si>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</si>
  <si>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</si>
  <si>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</si>
  <si>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</si>
  <si>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</si>
  <si>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</si>
  <si>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</si>
  <si>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</si>
  <si>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</si>
  <si>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</si>
  <si>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</si>
  <si>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</si>
  <si>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</si>
  <si>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</si>
  <si>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</si>
  <si>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</si>
  <si>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</si>
  <si>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</si>
  <si>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</si>
  <si>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</si>
  <si>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</si>
  <si>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</si>
  <si>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</si>
  <si>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</si>
  <si>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</si>
  <si>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</si>
  <si>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</si>
  <si>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</si>
  <si>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</si>
  <si>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</si>
  <si>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</si>
  <si>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</si>
  <si>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</si>
  <si>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</si>
  <si>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</si>
  <si>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</si>
  <si>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</si>
  <si>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</si>
  <si>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</si>
  <si>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</si>
  <si>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</si>
  <si>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</si>
  <si>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</si>
  <si>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</si>
  <si>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</si>
  <si>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</si>
  <si>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</si>
  <si>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</si>
  <si>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</si>
  <si>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</si>
  <si>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</si>
  <si>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</si>
  <si>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</si>
  <si>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</si>
  <si>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</si>
  <si>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</si>
  <si>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</si>
  <si>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</si>
  <si>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</si>
  <si>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</si>
  <si>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</si>
  <si>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</si>
  <si>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</si>
  <si>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</si>
  <si>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</si>
  <si>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</si>
  <si>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</si>
  <si>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</si>
  <si>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</si>
  <si>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</si>
  <si>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</si>
  <si>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</si>
  <si>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</si>
  <si>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</si>
  <si>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</si>
  <si>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</si>
  <si>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</si>
  <si>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</si>
  <si>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</si>
  <si>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</si>
  <si>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</si>
  <si>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</si>
  <si>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</si>
  <si>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</si>
  <si>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</si>
  <si>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</si>
  <si>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</si>
  <si>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</si>
  <si>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</si>
  <si>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</si>
  <si>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</si>
  <si>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</si>
  <si>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</si>
  <si>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</si>
  <si>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</si>
  <si>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</si>
  <si>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</si>
  <si>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</si>
  <si>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</si>
  <si>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</si>
  <si>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</si>
  <si>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</si>
  <si>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</si>
  <si>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</si>
  <si>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</si>
  <si>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</si>
  <si>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</si>
  <si>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</si>
  <si>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</si>
  <si>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</si>
  <si>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</si>
  <si>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</si>
  <si>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</si>
  <si>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</si>
  <si>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</si>
  <si>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</si>
  <si>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</si>
  <si>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</si>
  <si>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</si>
  <si>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</si>
  <si>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</si>
  <si>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</si>
  <si>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</si>
  <si>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</si>
  <si>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</si>
  <si>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</si>
  <si>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</si>
  <si>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</si>
  <si>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</si>
  <si>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</si>
  <si>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</si>
  <si>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</si>
  <si>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</si>
  <si>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</si>
  <si>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</si>
  <si>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</si>
  <si>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</si>
  <si>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</si>
  <si>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</si>
  <si>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</si>
  <si>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</si>
  <si>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</si>
  <si>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</si>
  <si>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</si>
  <si>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</si>
  <si>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</si>
  <si>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</si>
  <si>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</si>
  <si>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</si>
  <si>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</si>
  <si>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</si>
  <si>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</si>
  <si>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</si>
  <si>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</si>
  <si>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</si>
  <si>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</si>
  <si>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</si>
  <si>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</si>
  <si>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</si>
  <si>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</si>
  <si>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</si>
  <si>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</si>
  <si>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</si>
  <si>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</si>
  <si>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</si>
  <si>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</si>
  <si>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</si>
  <si>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</si>
  <si>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</si>
  <si>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</si>
  <si>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</si>
  <si>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</si>
  <si>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</si>
  <si>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</si>
  <si>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</si>
  <si>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</si>
  <si>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</si>
  <si>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</si>
  <si>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</si>
  <si>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</si>
  <si>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</si>
  <si>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</si>
  <si>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</si>
  <si>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</si>
  <si>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</si>
  <si>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</si>
  <si>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</si>
  <si>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</si>
  <si>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</si>
  <si>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</si>
  <si>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</si>
  <si>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</si>
  <si>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</si>
  <si>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</si>
  <si>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</si>
  <si>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</si>
  <si>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</si>
  <si>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</si>
  <si>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</si>
  <si>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</si>
  <si>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</si>
  <si>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</si>
  <si>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</si>
  <si>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</si>
  <si>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</si>
  <si>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</si>
  <si>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</si>
  <si>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</si>
  <si>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</si>
  <si>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</si>
  <si>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</si>
  <si>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</si>
  <si>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</si>
  <si>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</si>
  <si>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</si>
  <si>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</si>
  <si>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</si>
  <si>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</si>
  <si>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</si>
  <si>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</si>
  <si>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</si>
  <si>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</si>
  <si>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</si>
  <si>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</si>
  <si>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</si>
  <si>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</si>
  <si>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</si>
  <si>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</si>
  <si>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</si>
  <si>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</si>
  <si>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</si>
  <si>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</si>
  <si>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</si>
  <si>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</si>
  <si>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</si>
  <si>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</si>
  <si>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</si>
  <si>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</si>
  <si>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</si>
  <si>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</si>
  <si>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</si>
  <si>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</si>
  <si>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</si>
  <si>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</si>
  <si>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</si>
  <si>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</si>
  <si>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</si>
  <si>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</si>
  <si>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</si>
  <si>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</si>
  <si>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</si>
  <si>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</si>
  <si>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</si>
  <si>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</si>
  <si>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</si>
  <si>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</si>
  <si>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</si>
  <si>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</si>
  <si>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</si>
  <si>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</si>
  <si>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</si>
  <si>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</si>
  <si>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</si>
  <si>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</si>
  <si>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</si>
  <si>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</si>
  <si>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</si>
  <si>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</si>
  <si>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</si>
  <si>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</si>
  <si>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</si>
  <si>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</si>
  <si>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</si>
  <si>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</si>
  <si>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</si>
  <si>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</si>
  <si>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</si>
  <si>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</si>
  <si>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</si>
  <si>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</si>
  <si>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</si>
  <si>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</si>
  <si>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</si>
  <si>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</si>
  <si>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</si>
  <si>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</si>
  <si>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</si>
  <si>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</si>
  <si>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</si>
  <si>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</si>
  <si>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</si>
  <si>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</si>
  <si>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</si>
  <si>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</si>
  <si>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</si>
  <si>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</si>
  <si>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</si>
  <si>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</si>
  <si>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</si>
  <si>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</si>
  <si>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</si>
  <si>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</si>
  <si>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</si>
  <si>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</si>
  <si>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</si>
  <si>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</si>
  <si>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</si>
  <si>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</si>
  <si>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</si>
  <si>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</si>
  <si>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</si>
  <si>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</si>
  <si>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</si>
  <si>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</si>
  <si>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</si>
  <si>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</si>
  <si>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</si>
  <si>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</si>
  <si>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</si>
  <si>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</si>
  <si>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</si>
  <si>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</si>
  <si>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</si>
  <si>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</si>
  <si>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</si>
  <si>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</si>
  <si>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</si>
  <si>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</si>
  <si>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</si>
  <si>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</si>
  <si>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</si>
  <si>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</si>
  <si>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</si>
  <si>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</si>
  <si>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</si>
  <si>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</si>
  <si>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</si>
  <si>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</si>
  <si>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</si>
  <si>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</si>
  <si>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</si>
  <si>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</si>
  <si>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</si>
  <si>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</si>
  <si>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</si>
  <si>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</si>
  <si>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</si>
  <si>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</si>
  <si>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</si>
  <si>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</si>
  <si>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</si>
  <si>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</si>
  <si>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</si>
  <si>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</si>
  <si>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</si>
  <si>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</si>
  <si>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</si>
  <si>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</si>
  <si>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</si>
  <si>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</si>
  <si>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</si>
  <si>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</si>
  <si>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</si>
  <si>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</si>
  <si>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</si>
  <si>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</si>
  <si>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</si>
  <si>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</si>
  <si>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</si>
  <si>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</si>
  <si>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</si>
  <si>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</si>
  <si>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</si>
  <si>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</si>
  <si>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</si>
  <si>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</si>
  <si>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</si>
  <si>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</si>
  <si>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</si>
  <si>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</si>
  <si>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</si>
  <si>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</si>
  <si>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</si>
  <si>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</si>
  <si>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</si>
  <si>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</si>
  <si>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</si>
  <si>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</si>
  <si>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</si>
  <si>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</si>
  <si>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</si>
  <si>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</si>
  <si>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</si>
  <si>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</si>
  <si>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</si>
  <si>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</si>
  <si>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</si>
  <si>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</si>
  <si>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</si>
  <si>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</si>
  <si>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</si>
  <si>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</si>
  <si>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</si>
  <si>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</si>
  <si>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</si>
  <si>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</si>
  <si>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</si>
  <si>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</si>
  <si>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</si>
  <si>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</si>
  <si>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</si>
  <si>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</si>
  <si>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</si>
  <si>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</si>
  <si>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</si>
  <si>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</si>
  <si>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</si>
  <si>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</si>
  <si>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</si>
  <si>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</si>
  <si>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</si>
  <si>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</si>
  <si>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</si>
  <si>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</si>
  <si>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</si>
  <si>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</si>
  <si>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</si>
  <si>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</si>
  <si>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</si>
  <si>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</si>
  <si>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</si>
  <si>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</si>
  <si>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</si>
  <si>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</si>
  <si>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</si>
  <si>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</si>
  <si>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</si>
  <si>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</si>
  <si>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</si>
  <si>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</si>
  <si>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</si>
  <si>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</si>
  <si>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</si>
  <si>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</si>
  <si>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</si>
  <si>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</si>
  <si>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</si>
  <si>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</si>
  <si>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</si>
  <si>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</si>
  <si>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</si>
  <si>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</si>
  <si>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</si>
  <si>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</si>
  <si>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</si>
  <si>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</si>
  <si>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</si>
  <si>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</si>
  <si>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</si>
  <si>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</si>
  <si>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</si>
  <si>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</si>
  <si>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</si>
  <si>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</si>
  <si>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</si>
  <si>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</si>
  <si>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</si>
  <si>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</si>
  <si>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</si>
  <si>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</si>
  <si>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</si>
  <si>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</si>
  <si>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</si>
  <si>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</si>
  <si>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</si>
  <si>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</si>
  <si>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</si>
  <si>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</si>
  <si>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</si>
  <si>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</si>
  <si>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</si>
  <si>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</si>
  <si>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</si>
  <si>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</si>
  <si>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</si>
  <si>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</si>
  <si>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</si>
  <si>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</si>
  <si>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</si>
  <si>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</si>
  <si>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</si>
  <si>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</si>
  <si>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</si>
  <si>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</si>
  <si>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</si>
  <si>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</si>
  <si>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</si>
  <si>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</si>
  <si>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</si>
  <si>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</si>
  <si>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</si>
  <si>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</si>
  <si>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</si>
  <si>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</si>
  <si>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</si>
  <si>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</si>
  <si>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</si>
  <si>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</si>
  <si>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</si>
  <si>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</si>
  <si>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</si>
  <si>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</si>
  <si>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</si>
  <si>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</si>
  <si>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</si>
  <si>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</si>
  <si>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</si>
  <si>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</si>
  <si>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</si>
  <si>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</si>
  <si>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</si>
  <si>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</si>
  <si>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</si>
  <si>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</si>
  <si>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</si>
  <si>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</si>
  <si>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</si>
  <si>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</si>
  <si>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</si>
  <si>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</si>
  <si>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</si>
  <si>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</si>
  <si>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</si>
  <si>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</si>
  <si>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</si>
  <si>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</si>
  <si>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</si>
  <si>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</si>
  <si>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</si>
  <si>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</si>
  <si>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</si>
  <si>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</si>
  <si>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</si>
  <si>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</si>
  <si>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</si>
  <si>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</si>
  <si>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</si>
  <si>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</si>
  <si>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</si>
  <si>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</si>
  <si>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</si>
  <si>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</si>
  <si>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</si>
  <si>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</si>
  <si>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</si>
  <si>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</si>
  <si>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</si>
  <si>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</si>
  <si>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</si>
  <si>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</si>
  <si>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</si>
  <si>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</si>
  <si>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</si>
  <si>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</si>
  <si>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</si>
  <si>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</si>
  <si>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</si>
  <si>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</si>
  <si>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</si>
  <si>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</si>
  <si>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</si>
  <si>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</si>
  <si>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</si>
  <si>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</si>
  <si>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</si>
  <si>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</si>
  <si>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</si>
  <si>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</si>
  <si>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</si>
  <si>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</si>
  <si>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</si>
  <si>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</si>
  <si>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</si>
  <si>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</si>
  <si>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</si>
  <si>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</si>
  <si>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</si>
  <si>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</si>
  <si>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</si>
  <si>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</si>
  <si>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</si>
  <si>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</si>
  <si>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</si>
  <si>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</si>
  <si>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</si>
  <si>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</si>
  <si>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</si>
  <si>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</si>
  <si>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</si>
  <si>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</si>
  <si>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</si>
  <si>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</si>
  <si>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</si>
  <si>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</si>
  <si>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</si>
  <si>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</si>
  <si>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</si>
  <si>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</si>
  <si>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</si>
  <si>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</si>
  <si>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</si>
  <si>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</si>
  <si>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</si>
  <si>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</si>
  <si>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</si>
  <si>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</si>
  <si>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</si>
  <si>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</si>
  <si>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</si>
  <si>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</si>
  <si>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</si>
  <si>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</si>
  <si>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</si>
  <si>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</si>
  <si>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</si>
  <si>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</si>
  <si>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</si>
  <si>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</si>
  <si>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</si>
  <si>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</si>
  <si>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</si>
  <si>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</si>
  <si>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</si>
  <si>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</si>
  <si>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</si>
  <si>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</si>
  <si>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</si>
  <si>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</si>
  <si>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</si>
  <si>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</si>
  <si>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</si>
  <si>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</si>
  <si>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</si>
  <si>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</si>
  <si>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</si>
  <si>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</si>
  <si>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</si>
  <si>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</si>
  <si>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</si>
  <si>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</si>
  <si>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</si>
  <si>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</si>
  <si>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</si>
  <si>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</si>
  <si>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</si>
  <si>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</si>
  <si>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</si>
  <si>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</si>
  <si>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</si>
  <si>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</si>
  <si>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</si>
  <si>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</si>
  <si>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</si>
  <si>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</si>
  <si>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</si>
  <si>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</si>
  <si>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</si>
  <si>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</si>
  <si>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</si>
  <si>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</si>
  <si>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</si>
  <si>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</si>
  <si>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</si>
  <si>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</si>
  <si>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</si>
  <si>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</si>
  <si>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</si>
  <si>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</si>
  <si>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</si>
  <si>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</si>
  <si>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</si>
  <si>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</si>
  <si>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</si>
  <si>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</si>
  <si>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</si>
  <si>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</si>
  <si>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</si>
  <si>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</si>
  <si>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</si>
  <si>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</si>
  <si>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</si>
  <si>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</si>
  <si>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</si>
  <si>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</si>
  <si>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</si>
  <si>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</si>
  <si>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</si>
  <si>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</si>
  <si>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</si>
  <si>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</si>
  <si>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</si>
  <si>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</si>
  <si>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</si>
  <si>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</si>
  <si>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</si>
  <si>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</si>
  <si>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</si>
  <si>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</si>
  <si>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</si>
  <si>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</si>
  <si>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</si>
  <si>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</si>
  <si>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</si>
  <si>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</si>
  <si>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</si>
  <si>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</si>
  <si>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</si>
  <si>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</si>
  <si>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</si>
  <si>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</si>
  <si>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</si>
  <si>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</si>
  <si>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</si>
  <si>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</si>
  <si>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</si>
  <si>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</si>
  <si>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</si>
  <si>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</si>
  <si>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</si>
  <si>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</si>
  <si>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</si>
  <si>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</si>
  <si>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</si>
  <si>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</si>
  <si>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</si>
  <si>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</si>
  <si>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</si>
  <si>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</si>
  <si>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</si>
  <si>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</si>
  <si>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</si>
  <si>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</si>
  <si>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</si>
  <si>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</si>
  <si>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</si>
  <si>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</si>
  <si>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</si>
  <si>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</si>
  <si>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</si>
  <si>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</si>
  <si>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</si>
  <si>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</si>
  <si>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</si>
  <si>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</si>
  <si>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</si>
  <si>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</si>
  <si>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</si>
  <si>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</si>
  <si>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</si>
  <si>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</si>
  <si>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</si>
  <si>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</si>
  <si>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</si>
  <si>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</si>
  <si>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</si>
  <si>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</si>
  <si>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</si>
  <si>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</si>
  <si>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</si>
  <si>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</si>
  <si>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</si>
  <si>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</si>
  <si>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</si>
  <si>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</si>
  <si>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</si>
  <si>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</si>
  <si>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</si>
  <si>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</si>
  <si>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</si>
  <si>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</si>
  <si>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</si>
  <si>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</si>
  <si>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</si>
  <si>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</si>
  <si>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</si>
  <si>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</si>
  <si>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</si>
  <si>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</si>
  <si>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</si>
  <si>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</si>
  <si>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</si>
  <si>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</si>
  <si>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</si>
  <si>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</si>
  <si>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</si>
  <si>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</si>
  <si>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</si>
  <si>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</si>
  <si>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</si>
  <si>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</si>
  <si>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</si>
  <si>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</si>
  <si>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</si>
  <si>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</si>
  <si>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</si>
  <si>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</si>
  <si>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</si>
  <si>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</si>
  <si>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</si>
  <si>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</si>
  <si>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</si>
  <si>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</si>
  <si>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</si>
  <si>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</si>
  <si>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</si>
  <si>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</si>
  <si>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</si>
  <si>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</si>
  <si>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</si>
  <si>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</si>
  <si>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</si>
  <si>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</si>
  <si>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</si>
  <si>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</si>
  <si>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</si>
  <si>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</si>
  <si>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</si>
  <si>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</si>
  <si>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</si>
  <si>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</si>
  <si>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</si>
  <si>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</si>
  <si>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</si>
  <si>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</si>
  <si>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</si>
  <si>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</si>
  <si>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</si>
  <si>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</si>
  <si>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</si>
  <si>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</si>
  <si>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</si>
  <si>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</si>
  <si>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</si>
  <si>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</si>
  <si>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</si>
  <si>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</si>
  <si>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</si>
  <si>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</si>
  <si>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</si>
  <si>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</si>
  <si>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</si>
  <si>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</si>
  <si>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</si>
  <si>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</si>
  <si>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</si>
  <si>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</si>
  <si>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</si>
  <si>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</si>
  <si>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</si>
  <si>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</si>
  <si>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</si>
  <si>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</si>
  <si>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</si>
  <si>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</si>
  <si>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</si>
  <si>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</si>
  <si>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</si>
  <si>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</si>
  <si>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</si>
  <si>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</si>
  <si>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</si>
  <si>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</si>
  <si>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</si>
  <si>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</si>
  <si>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</si>
  <si>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</si>
  <si>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</si>
  <si>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</si>
  <si>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</si>
  <si>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</si>
  <si>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</si>
  <si>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</si>
  <si>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</si>
  <si>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</si>
  <si>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</si>
  <si>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</si>
  <si>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</si>
  <si>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</si>
  <si>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</si>
  <si>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</si>
  <si>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</si>
  <si>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</si>
  <si>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</si>
  <si>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</si>
  <si>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</si>
  <si>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</si>
  <si>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</si>
  <si>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</si>
  <si>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</si>
  <si>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</si>
  <si>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</si>
  <si>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</si>
  <si>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</si>
  <si>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</si>
  <si>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</si>
  <si>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</si>
  <si>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</si>
  <si>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</si>
  <si>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</si>
  <si>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</si>
  <si>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</si>
  <si>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</si>
  <si>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</si>
  <si>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</si>
  <si>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</si>
  <si>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</si>
  <si>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</si>
  <si>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</si>
  <si>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</si>
  <si>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</si>
  <si>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</si>
  <si>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</si>
  <si>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</si>
  <si>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</si>
  <si>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</si>
  <si>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</si>
  <si>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</si>
  <si>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</si>
  <si>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</si>
  <si>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</si>
  <si>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</si>
  <si>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</si>
  <si>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</si>
  <si>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</si>
  <si>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</si>
  <si>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</si>
  <si>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</si>
  <si>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</si>
  <si>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</si>
  <si>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DATA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</si>
  <si>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</si>
  <si>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</si>
  <si>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</si>
  <si>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</si>
  <si>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</si>
  <si>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</si>
  <si>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</si>
  <si>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</si>
  <si>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</si>
  <si>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</si>
  <si>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OFFSET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</si>
  <si>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</si>
  <si>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</si>
  <si>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</si>
  <si>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</si>
  <si>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</si>
  <si>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</si>
  <si>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</si>
  <si>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</si>
  <si>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</si>
  <si>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</si>
  <si>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</si>
  <si>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</si>
  <si>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</si>
  <si>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</si>
  <si>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</si>
  <si>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</si>
  <si>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</si>
  <si>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</si>
  <si>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</si>
  <si>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</si>
  <si>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</si>
  <si>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</si>
  <si>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</si>
  <si>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</si>
  <si>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</si>
  <si>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</si>
  <si>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</si>
  <si>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Add IX to HL</t>
  </si>
  <si>
    <t>Load A from address</t>
  </si>
  <si>
    <t>Increment accumulator A</t>
  </si>
  <si>
    <t>Decrement accumulator A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</si>
  <si>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</si>
  <si>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</si>
  <si>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</si>
  <si>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</si>
  <si>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</si>
  <si>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</si>
  <si>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</si>
  <si>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</si>
  <si>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</si>
  <si>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</si>
  <si>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</si>
  <si>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</si>
  <si>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</si>
  <si>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</si>
  <si>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</si>
  <si>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</si>
  <si>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</si>
  <si>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</si>
  <si>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</si>
  <si>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</si>
  <si>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</si>
  <si>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</si>
  <si>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</si>
  <si>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</si>
  <si>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</si>
  <si>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</si>
  <si>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</si>
  <si>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</si>
  <si>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</si>
  <si>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</si>
  <si>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</si>
  <si>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</si>
  <si>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</si>
  <si>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</si>
  <si>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</si>
  <si>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</si>
  <si>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</si>
  <si>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</si>
  <si>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</si>
  <si>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</si>
  <si>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</si>
  <si>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</si>
  <si>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</si>
  <si>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</si>
  <si>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</si>
  <si>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</si>
  <si>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</si>
  <si>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</si>
  <si>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</si>
  <si>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</si>
  <si>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</si>
  <si>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</si>
  <si>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ADDRESS</t>
  </si>
  <si>
    <t>Jump unconditional</t>
  </si>
  <si>
    <t>Push BC to stack</t>
  </si>
  <si>
    <t>Reset vector 0</t>
  </si>
  <si>
    <t>PREFIX</t>
  </si>
  <si>
    <t>CB prefix for bit operations</t>
  </si>
  <si>
    <t>Call unconditional</t>
  </si>
  <si>
    <t>Reset vector 1</t>
  </si>
  <si>
    <t>Return if not carry</t>
  </si>
  <si>
    <t>Pop DE from stack</t>
  </si>
  <si>
    <t>Jump if not carry</t>
  </si>
  <si>
    <t>I_O</t>
  </si>
  <si>
    <t>Call if not carry</t>
  </si>
  <si>
    <t>Push DE to stack</t>
  </si>
  <si>
    <t>Reset vector 2</t>
  </si>
  <si>
    <t>DD prefix for IX operations</t>
  </si>
  <si>
    <t>Subtract immediate from A with carry</t>
  </si>
  <si>
    <t>Reset vector 3</t>
  </si>
  <si>
    <t>PO</t>
  </si>
  <si>
    <t>Pop HL from stack</t>
  </si>
  <si>
    <t>(SP)</t>
  </si>
  <si>
    <t>Exchange (SP) with HL</t>
  </si>
  <si>
    <t>Push HL to stack</t>
  </si>
  <si>
    <t>Logical AND immediate with A</t>
  </si>
  <si>
    <t>Reset vector 4</t>
  </si>
  <si>
    <t>PE</t>
  </si>
  <si>
    <t>Jump indirect via HL</t>
  </si>
  <si>
    <t>ED prefix for extended operations</t>
  </si>
  <si>
    <t>Logical XOR immediate with A</t>
  </si>
  <si>
    <t>Reset vector 5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</si>
  <si>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</si>
  <si>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</si>
  <si>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</si>
  <si>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</si>
  <si>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</si>
  <si>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</si>
  <si>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</si>
  <si>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</si>
  <si>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Reset vector 6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</si>
  <si>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</si>
  <si>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</si>
  <si>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</si>
  <si>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</si>
  <si>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</si>
  <si>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</si>
  <si>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Reset vector 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</si>
  <si>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</si>
  <si>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</si>
  <si>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</si>
  <si>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</si>
  <si>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</si>
  <si>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</si>
  <si>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</si>
  <si>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</si>
  <si>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</si>
  <si>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</si>
  <si>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</si>
  <si>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</si>
  <si>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</si>
  <si>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</si>
  <si>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</si>
  <si>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</si>
  <si>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</si>
  <si>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</si>
  <si>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</si>
  <si>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</si>
  <si>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</si>
  <si>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</si>
  <si>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</si>
  <si>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</si>
  <si>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</si>
  <si>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</si>
  <si>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</si>
  <si>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</si>
  <si>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</si>
  <si>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</si>
  <si>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</si>
  <si>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</si>
  <si>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</si>
  <si>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</si>
  <si>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</si>
  <si>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</si>
  <si>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</si>
  <si>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</si>
  <si>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</si>
  <si>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</si>
  <si>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</si>
  <si>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</si>
  <si>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</si>
  <si>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</si>
  <si>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</si>
  <si>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</si>
  <si>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</si>
  <si>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</si>
  <si>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</si>
  <si>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</si>
  <si>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</si>
  <si>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</si>
  <si>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</si>
  <si>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</si>
  <si>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</si>
  <si>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</si>
  <si>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</si>
  <si>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</si>
  <si>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</si>
  <si>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Load BC register immediate</t>
  </si>
  <si>
    <t>Store A at (BC)</t>
  </si>
  <si>
    <t>Load DE register immediate</t>
  </si>
  <si>
    <t>Store A at (DE)</t>
  </si>
  <si>
    <t>Load HL register immediate</t>
  </si>
  <si>
    <t>Load HL from address</t>
  </si>
  <si>
    <t>Load SP register immediate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</si>
  <si>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</si>
  <si>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</si>
  <si>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</si>
  <si>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</si>
  <si>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</si>
  <si>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</si>
  <si>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</si>
  <si>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</si>
  <si>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</si>
  <si>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</si>
  <si>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</si>
  <si>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</si>
  <si>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</si>
  <si>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</si>
  <si>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</si>
  <si>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</si>
  <si>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</si>
  <si>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</si>
  <si>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</si>
  <si>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</si>
  <si>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</si>
  <si>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</si>
  <si>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</si>
  <si>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</si>
  <si>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</si>
  <si>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</si>
  <si>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</si>
  <si>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</si>
  <si>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</si>
  <si>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</si>
  <si>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</si>
  <si>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</si>
  <si>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</si>
  <si>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</si>
  <si>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</si>
  <si>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</si>
  <si>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</si>
  <si>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</si>
  <si>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</si>
  <si>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</si>
  <si>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</si>
  <si>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</si>
  <si>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</si>
  <si>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</si>
  <si>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</si>
  <si>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010C</t>
  </si>
  <si>
    <t xml:space="preserve">_x0004_8Version 0004_x000D_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</si>
</sst>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5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O19" sqref="AO1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06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8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1239</v>
      </c>
      <c r="AQ3" s="6"/>
    </row>
    <row r="4" spans="1:43" ht="15.75" thickBot="1">
      <c r="AB4" s="7" t="s">
        <v>404</v>
      </c>
      <c r="AC4" s="102">
        <f>HEX2DEC(AC5)</f>
        <v>3</v>
      </c>
      <c r="AD4" s="110">
        <f t="shared" ref="AD4:AK4" si="0">AC4-AD5*AD6</f>
        <v>3</v>
      </c>
      <c r="AE4" s="104">
        <f t="shared" si="0"/>
        <v>3</v>
      </c>
      <c r="AF4" s="104">
        <f t="shared" si="0"/>
        <v>3</v>
      </c>
      <c r="AG4" s="104">
        <f t="shared" si="0"/>
        <v>3</v>
      </c>
      <c r="AH4" s="104">
        <f t="shared" si="0"/>
        <v>3</v>
      </c>
      <c r="AI4" s="104">
        <f t="shared" si="0"/>
        <v>3</v>
      </c>
      <c r="AJ4" s="104">
        <f t="shared" si="0"/>
        <v>1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1154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03</v>
      </c>
      <c r="AD5" s="103">
        <f>IF(AC4&gt;=AD6,1,0)</f>
        <v>0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1</v>
      </c>
      <c r="AK5" s="116">
        <f t="shared" si="1"/>
        <v>1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370</v>
      </c>
      <c r="D6" s="34" t="str">
        <f>IF(AND(E6&gt;=32,E6&lt;=126),CHAR(E6),".")</f>
        <v>.</v>
      </c>
      <c r="E6" s="35">
        <f>HEX2DEC(C6)</f>
        <v>3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3</v>
      </c>
      <c r="AD7" s="103">
        <f t="shared" ref="AD7" si="5">AD6*AD5</f>
        <v>0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1024</v>
      </c>
      <c r="Q8" s="153" t="s">
        <v>1041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>E</v>
      </c>
      <c r="M9" s="38" t="str">
        <f t="shared" si="12"/>
        <v>0100</v>
      </c>
      <c r="N9" s="69">
        <f>N8+S8</f>
        <v>256</v>
      </c>
      <c r="O9" s="95" t="s">
        <v>1039</v>
      </c>
      <c r="P9" s="96" t="s">
        <v>164</v>
      </c>
      <c r="Q9" s="153" t="s">
        <v>1042</v>
      </c>
      <c r="R9" s="98"/>
      <c r="S9" s="151" cm="1">
        <f t="array" ref="S9">IF(P9="",0,IF(OR(O9=";",P9="EQU",P9="ORG"),0,IF(P9="DS",HEX2DEC(Q9),IF(P9="DB",LEN(Q9)+1,HlpGetInstructionSize(P9,Q9,R9)))))</f>
        <v>0</v>
      </c>
      <c r="V9" s="48"/>
      <c r="W9" s="16"/>
      <c r="X9" s="34"/>
      <c r="Y9" s="35"/>
      <c r="AB9" s="7" t="s">
        <v>138</v>
      </c>
      <c r="AC9" s="123" t="str">
        <f>DEC2HEX(AC10)</f>
        <v>FC</v>
      </c>
      <c r="AD9" s="119">
        <f>1-AD5</f>
        <v>1</v>
      </c>
      <c r="AE9" s="119">
        <f t="shared" ref="AE9:AK9" si="13">1-AE5</f>
        <v>1</v>
      </c>
      <c r="AF9" s="119">
        <f t="shared" si="13"/>
        <v>1</v>
      </c>
      <c r="AG9" s="119">
        <f t="shared" si="13"/>
        <v>1</v>
      </c>
      <c r="AH9" s="119">
        <f t="shared" si="13"/>
        <v>1</v>
      </c>
      <c r="AI9" s="119">
        <f t="shared" si="13"/>
        <v>1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0100</v>
      </c>
      <c r="N10" s="69">
        <f t="shared" ref="N10:N73" si="15">N9+S9</f>
        <v>256</v>
      </c>
      <c r="O10" s="95"/>
      <c r="P10" s="96" t="s">
        <v>295</v>
      </c>
      <c r="Q10" s="153" t="s">
        <v>309</v>
      </c>
      <c r="R10" s="98" t="s">
        <v>1035</v>
      </c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252</v>
      </c>
      <c r="AD10" s="121">
        <f t="shared" ref="AD10" si="16">AD9*AD6</f>
        <v>128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301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0101</v>
      </c>
      <c r="N11" s="69">
        <f t="shared" si="15"/>
        <v>257</v>
      </c>
      <c r="O11" s="95"/>
      <c r="P11" s="96" t="s">
        <v>147</v>
      </c>
      <c r="Q11" s="153" t="s">
        <v>152</v>
      </c>
      <c r="R11" s="98" t="s">
        <v>221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519</v>
      </c>
      <c r="D12" s="34" t="str">
        <f t="shared" si="3"/>
        <v>.</v>
      </c>
      <c r="E12" s="35">
        <f t="shared" si="4"/>
        <v>13</v>
      </c>
      <c r="G12" s="183" t="s">
        <v>1168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0103</v>
      </c>
      <c r="N12" s="69">
        <f t="shared" si="15"/>
        <v>259</v>
      </c>
      <c r="O12" s="95"/>
      <c r="P12" s="96" t="s">
        <v>877</v>
      </c>
      <c r="Q12" s="153" t="s">
        <v>1034</v>
      </c>
      <c r="R12" s="98"/>
      <c r="S12" s="151" cm="1">
        <f t="array" ref="S12">IF(P12="",0,IF(OR(O12=";",P12="EQU",P12="ORG"),0,IF(P12="DS",HEX2DEC(Q12),IF(P12="DB",LEN(Q12)+1,HlpGetInstructionSize(P12,Q12,R12)))))</f>
        <v>2</v>
      </c>
      <c r="V12" s="48"/>
      <c r="W12" s="16"/>
      <c r="X12" s="34"/>
      <c r="Y12" s="35"/>
      <c r="AB12" t="s">
        <v>1447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1504</v>
      </c>
      <c r="D13" s="34" t="str">
        <f t="shared" si="3"/>
        <v>.</v>
      </c>
      <c r="E13" s="35">
        <f t="shared" si="4"/>
        <v>268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 t="s">
        <v>877</v>
      </c>
      <c r="Q13" s="153" t="s">
        <v>1036</v>
      </c>
      <c r="R13" s="98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9" t="s">
        <v>494</v>
      </c>
      <c r="AL13" s="53" t="s">
        <v>884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1152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0107</v>
      </c>
      <c r="N14" s="69">
        <f t="shared" si="15"/>
        <v>263</v>
      </c>
      <c r="O14" s="95"/>
      <c r="P14" s="96" t="s">
        <v>981</v>
      </c>
      <c r="Q14" s="153"/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269</v>
      </c>
      <c r="AL14" s="54" t="str" cm="1">
        <f t="array" ref="AL14">IFERROR(VLOOKUP(INDEX(MemoryTable,_xlfn.XMATCH(1,$AK$15:$AK$1070),_xlfn.XMATCH(1,$AC$13:$AJ$13)),'8080 Op to Hex'!$B:$I,8,0),"")</f>
        <v>INR B</v>
      </c>
      <c r="AM14" s="54">
        <f>IFERROR(HEX2DEC(INDEX(MemoryTable,_xlfn.XMATCH(1,$AK$15:$AK$1070),_xlfn.XMATCH(1,$AC$13:$AJ$13))),"")</f>
        <v>4</v>
      </c>
      <c r="AN14" s="54" t="str">
        <f>CHAR(AM14)</f>
        <v>_x0004_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0108</v>
      </c>
      <c r="N15" s="69">
        <f t="shared" si="15"/>
        <v>264</v>
      </c>
      <c r="O15" s="95"/>
      <c r="P15" s="96" t="s">
        <v>147</v>
      </c>
      <c r="Q15" s="153" t="s">
        <v>152</v>
      </c>
      <c r="R15" s="98" t="s">
        <v>370</v>
      </c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!..&gt;....</v>
      </c>
      <c r="AC15" s="137" t="s">
        <v>899</v>
      </c>
      <c r="AD15" s="138" t="s">
        <v>519</v>
      </c>
      <c r="AE15" s="138" t="s">
        <v>301</v>
      </c>
      <c r="AF15" s="138" t="s">
        <v>576</v>
      </c>
      <c r="AG15" s="138" t="s">
        <v>221</v>
      </c>
      <c r="AH15" s="138" t="s">
        <v>799</v>
      </c>
      <c r="AI15" s="138" t="s">
        <v>1034</v>
      </c>
      <c r="AJ15" s="139" t="s">
        <v>799</v>
      </c>
    </row>
    <row r="16" spans="1:43" ht="15.75" thickBot="1">
      <c r="A16" s="29" t="s">
        <v>1153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010A</v>
      </c>
      <c r="N16" s="69">
        <f t="shared" si="15"/>
        <v>266</v>
      </c>
      <c r="O16" s="95"/>
      <c r="P16" s="96" t="s">
        <v>969</v>
      </c>
      <c r="Q16" s="153" t="s">
        <v>1039</v>
      </c>
      <c r="R16" s="98"/>
      <c r="S16" s="151" cm="1">
        <f t="array" ref="S16">IF(P16="",0,IF(OR(O16=";",P16="EQU",P16="ORG"),0,IF(P16="DS",HEX2DEC(Q16),IF(P16="DB",LEN(Q16)+1,HlpGetInstructionSize(P16,Q16,R16)))))</f>
        <v>2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..&gt;.0.8V</v>
      </c>
      <c r="AC16" s="140" t="s">
        <v>1036</v>
      </c>
      <c r="AD16" s="141" t="s">
        <v>891</v>
      </c>
      <c r="AE16" s="141" t="s">
        <v>576</v>
      </c>
      <c r="AF16" s="141" t="s">
        <v>370</v>
      </c>
      <c r="AG16" s="141" t="s">
        <v>907</v>
      </c>
      <c r="AH16" s="141" t="s">
        <v>887</v>
      </c>
      <c r="AI16" s="141" t="s">
        <v>913</v>
      </c>
      <c r="AJ16" s="142" t="s">
        <v>929</v>
      </c>
      <c r="AK16">
        <v>1</v>
      </c>
    </row>
    <row r="17" spans="1:36" ht="15.75" thickBot="1">
      <c r="A17" s="26">
        <v>0</v>
      </c>
      <c r="B17" s="24" t="s">
        <v>1160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010C</v>
      </c>
      <c r="N17" s="69">
        <f t="shared" si="15"/>
        <v>268</v>
      </c>
      <c r="O17" s="95"/>
      <c r="P17" s="96" t="s">
        <v>190</v>
      </c>
      <c r="Q17" s="153"/>
      <c r="R17" s="98"/>
      <c r="S17" s="151" cm="1">
        <f t="array" ref="S17">IF(P17="",0,IF(OR(O17=";",P17="EQU",P17="ORG"),0,IF(P17="DS",HEX2DEC(Q17),IF(P17="DB",LEN(Q17)+1,HlpGetInstructionSize(P17,Q17,R17)))))</f>
        <v>1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ersion.</v>
      </c>
      <c r="AC17" s="140" t="s">
        <v>938</v>
      </c>
      <c r="AD17" s="141" t="s">
        <v>945</v>
      </c>
      <c r="AE17" s="141" t="s">
        <v>946</v>
      </c>
      <c r="AF17" s="141" t="s">
        <v>942</v>
      </c>
      <c r="AG17" s="141" t="s">
        <v>643</v>
      </c>
      <c r="AH17" s="141" t="s">
        <v>641</v>
      </c>
      <c r="AI17" s="141" t="s">
        <v>221</v>
      </c>
      <c r="AJ17" s="142"/>
    </row>
    <row r="18" spans="1:36" ht="15.75" thickBot="1">
      <c r="A18" s="27">
        <v>1</v>
      </c>
      <c r="B18" s="24" t="s">
        <v>1161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</row>
    <row r="19" spans="1:36">
      <c r="A19" s="27">
        <v>2</v>
      </c>
      <c r="B19" s="24" t="s">
        <v>1162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0</v>
      </c>
      <c r="K19" s="85"/>
      <c r="L19" s="54" t="str">
        <f t="shared" si="14"/>
        <v>D</v>
      </c>
      <c r="M19" s="38" t="str">
        <f t="shared" si="12"/>
        <v>010D</v>
      </c>
      <c r="N19" s="69">
        <f t="shared" si="15"/>
        <v>269</v>
      </c>
      <c r="O19" s="95" t="s">
        <v>1035</v>
      </c>
      <c r="P19" s="96" t="s">
        <v>298</v>
      </c>
      <c r="Q19" s="153" t="s">
        <v>1040</v>
      </c>
      <c r="R19" s="98"/>
      <c r="S19" s="151" cm="1">
        <f t="array" ref="S19">IF(P19="",0,IF(OR(O19=";",P19="EQU",P19="ORG"),0,IF(P19="DS",HEX2DEC(Q19),IF(P19="DB",LEN(Q19)+1,HlpGetInstructionSize(P19,Q19,R19)))))</f>
        <v>8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</row>
    <row r="20" spans="1:36">
      <c r="A20" s="27">
        <v>3</v>
      </c>
      <c r="B20" s="24" t="s">
        <v>1163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1127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0115</v>
      </c>
      <c r="N20" s="69">
        <f t="shared" si="15"/>
        <v>277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1164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1128</v>
      </c>
      <c r="H21" s="174">
        <v>0</v>
      </c>
      <c r="K21" s="85"/>
      <c r="L21" s="54" t="str">
        <f t="shared" si="14"/>
        <v/>
      </c>
      <c r="M21" s="38" t="str">
        <f t="shared" si="12"/>
        <v>0115</v>
      </c>
      <c r="N21" s="69">
        <f t="shared" si="15"/>
        <v>277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1155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1139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0115</v>
      </c>
      <c r="N22" s="69">
        <f t="shared" si="15"/>
        <v>277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 ht="15.75" thickBot="1">
      <c r="A23" s="27"/>
      <c r="B23" s="24" t="s">
        <v>1165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1136</v>
      </c>
      <c r="H23" s="188">
        <v>0</v>
      </c>
      <c r="K23" s="85"/>
      <c r="L23" s="54" t="str">
        <f t="shared" si="14"/>
        <v/>
      </c>
      <c r="M23" s="38" t="str">
        <f t="shared" si="12"/>
        <v>0115</v>
      </c>
      <c r="N23" s="69">
        <f t="shared" si="15"/>
        <v>277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1166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0115</v>
      </c>
      <c r="N24" s="69">
        <f t="shared" si="15"/>
        <v>277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1167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1197</v>
      </c>
      <c r="H25" s="186">
        <v>1000</v>
      </c>
      <c r="K25" s="85"/>
      <c r="L25" s="54" t="str">
        <f t="shared" si="14"/>
        <v/>
      </c>
      <c r="M25" s="38" t="str">
        <f t="shared" si="12"/>
        <v>0115</v>
      </c>
      <c r="N25" s="69">
        <f t="shared" si="15"/>
        <v>277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1156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1207</v>
      </c>
      <c r="H26" s="188">
        <v>0</v>
      </c>
      <c r="K26" s="85"/>
      <c r="L26" s="54" t="str">
        <f t="shared" si="14"/>
        <v/>
      </c>
      <c r="M26" s="38" t="str">
        <f t="shared" si="12"/>
        <v>0115</v>
      </c>
      <c r="N26" s="69">
        <f t="shared" si="15"/>
        <v>277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1157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0115</v>
      </c>
      <c r="N27" s="69">
        <f t="shared" si="15"/>
        <v>277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1158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0115</v>
      </c>
      <c r="N28" s="69">
        <f t="shared" si="15"/>
        <v>277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1159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0115</v>
      </c>
      <c r="N29" s="69">
        <f t="shared" si="15"/>
        <v>277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0115</v>
      </c>
      <c r="N30" s="69">
        <f t="shared" si="15"/>
        <v>277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0115</v>
      </c>
      <c r="N31" s="69">
        <f t="shared" si="15"/>
        <v>277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0115</v>
      </c>
      <c r="N32" s="69">
        <f t="shared" si="15"/>
        <v>277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1200</v>
      </c>
      <c r="D33" t="s">
        <v>146</v>
      </c>
      <c r="E33" t="s">
        <v>1198</v>
      </c>
      <c r="K33" s="85"/>
      <c r="L33" s="54" t="str">
        <f>IF(UPPER(P33)="EQU","E",IF(P33="DB","D",IF(O33&lt;&gt;"","L",IF(N33="","F",""))))</f>
        <v/>
      </c>
      <c r="M33" s="38" t="str">
        <f t="shared" si="30"/>
        <v>0115</v>
      </c>
      <c r="N33" s="69">
        <f t="shared" si="15"/>
        <v>277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1201</v>
      </c>
      <c r="D34" t="s">
        <v>432</v>
      </c>
      <c r="E34" t="s">
        <v>1199</v>
      </c>
      <c r="K34" s="85"/>
      <c r="L34" s="54" t="str">
        <f t="shared" si="14"/>
        <v/>
      </c>
      <c r="M34" s="38" t="str">
        <f t="shared" si="30"/>
        <v>0115</v>
      </c>
      <c r="N34" s="69">
        <f t="shared" si="15"/>
        <v>277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1034</v>
      </c>
      <c r="B35" t="s">
        <v>1202</v>
      </c>
      <c r="K35" s="85"/>
      <c r="L35" s="54" t="str">
        <f t="shared" si="14"/>
        <v/>
      </c>
      <c r="M35" s="38" t="str">
        <f t="shared" si="30"/>
        <v>0115</v>
      </c>
      <c r="N35" s="69">
        <f t="shared" si="15"/>
        <v>277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1036</v>
      </c>
      <c r="B36" t="s">
        <v>1203</v>
      </c>
      <c r="K36" s="85"/>
      <c r="L36" s="54" t="str">
        <f t="shared" si="14"/>
        <v/>
      </c>
      <c r="M36" s="38" t="str">
        <f t="shared" si="30"/>
        <v>0115</v>
      </c>
      <c r="N36" s="69">
        <f t="shared" si="15"/>
        <v>277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1051</v>
      </c>
      <c r="B37" t="s">
        <v>1049</v>
      </c>
      <c r="K37" s="85"/>
      <c r="L37" s="54" t="str">
        <f t="shared" si="14"/>
        <v/>
      </c>
      <c r="M37" s="38" t="str">
        <f t="shared" si="30"/>
        <v>0115</v>
      </c>
      <c r="N37" s="69">
        <f t="shared" si="15"/>
        <v>277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1204</v>
      </c>
      <c r="K38" s="85"/>
      <c r="L38" s="54" t="str">
        <f t="shared" si="14"/>
        <v/>
      </c>
      <c r="M38" s="38" t="str">
        <f t="shared" si="30"/>
        <v>0115</v>
      </c>
      <c r="N38" s="69">
        <f t="shared" si="15"/>
        <v>277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0115</v>
      </c>
      <c r="N39" s="69">
        <f t="shared" si="15"/>
        <v>277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0115</v>
      </c>
      <c r="N40" s="69">
        <f t="shared" si="15"/>
        <v>277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0115</v>
      </c>
      <c r="N41" s="69">
        <f t="shared" si="15"/>
        <v>277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0115</v>
      </c>
      <c r="N42" s="69">
        <f t="shared" si="15"/>
        <v>277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0115</v>
      </c>
      <c r="N43" s="69">
        <f t="shared" si="15"/>
        <v>277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0115</v>
      </c>
      <c r="N44" s="69">
        <f t="shared" si="15"/>
        <v>277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0115</v>
      </c>
      <c r="N45" s="69">
        <f t="shared" si="15"/>
        <v>277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0115</v>
      </c>
      <c r="N46" s="69">
        <f t="shared" si="15"/>
        <v>277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0115</v>
      </c>
      <c r="N47" s="69">
        <f t="shared" si="15"/>
        <v>277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0115</v>
      </c>
      <c r="N48" s="69">
        <f t="shared" si="15"/>
        <v>277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0115</v>
      </c>
      <c r="N49" s="69">
        <f t="shared" si="15"/>
        <v>277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0115</v>
      </c>
      <c r="N50" s="69">
        <f t="shared" si="15"/>
        <v>277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0115</v>
      </c>
      <c r="N51" s="69">
        <f t="shared" si="15"/>
        <v>277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0115</v>
      </c>
      <c r="N52" s="69">
        <f t="shared" si="15"/>
        <v>277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0115</v>
      </c>
      <c r="N53" s="69">
        <f t="shared" si="15"/>
        <v>277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0115</v>
      </c>
      <c r="N54" s="69">
        <f t="shared" si="15"/>
        <v>277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0115</v>
      </c>
      <c r="N55" s="69">
        <f t="shared" si="15"/>
        <v>277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0115</v>
      </c>
      <c r="N56" s="69">
        <f t="shared" si="15"/>
        <v>277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0115</v>
      </c>
      <c r="N57" s="69">
        <f t="shared" si="15"/>
        <v>277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0115</v>
      </c>
      <c r="N58" s="69">
        <f t="shared" si="15"/>
        <v>277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0115</v>
      </c>
      <c r="N59" s="69">
        <f t="shared" si="15"/>
        <v>277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0115</v>
      </c>
      <c r="N60" s="69">
        <f t="shared" si="15"/>
        <v>277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0115</v>
      </c>
      <c r="N61" s="69">
        <f t="shared" si="15"/>
        <v>277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0115</v>
      </c>
      <c r="N62" s="69">
        <f t="shared" si="15"/>
        <v>277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0115</v>
      </c>
      <c r="N63" s="69">
        <f t="shared" si="15"/>
        <v>277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0115</v>
      </c>
      <c r="N64" s="69">
        <f t="shared" si="15"/>
        <v>277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0115</v>
      </c>
      <c r="N65" s="69">
        <f t="shared" si="15"/>
        <v>277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0115</v>
      </c>
      <c r="N66" s="69">
        <f t="shared" si="15"/>
        <v>277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0115</v>
      </c>
      <c r="N67" s="69">
        <f t="shared" si="15"/>
        <v>277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0115</v>
      </c>
      <c r="N68" s="69">
        <f t="shared" si="15"/>
        <v>277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0115</v>
      </c>
      <c r="N69" s="69">
        <f t="shared" si="15"/>
        <v>277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0115</v>
      </c>
      <c r="N70" s="69">
        <f t="shared" si="15"/>
        <v>277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0115</v>
      </c>
      <c r="N71" s="69">
        <f t="shared" si="15"/>
        <v>277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0115</v>
      </c>
      <c r="N72" s="69">
        <f t="shared" si="15"/>
        <v>277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0115</v>
      </c>
      <c r="N73" s="69">
        <f t="shared" si="15"/>
        <v>277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0115</v>
      </c>
      <c r="N74" s="69">
        <f t="shared" ref="N74:N137" si="34">N73+S73</f>
        <v>277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0115</v>
      </c>
      <c r="N75" s="69">
        <f t="shared" si="34"/>
        <v>277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0115</v>
      </c>
      <c r="N76" s="69">
        <f t="shared" si="34"/>
        <v>277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0115</v>
      </c>
      <c r="N77" s="69">
        <f t="shared" si="34"/>
        <v>277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0115</v>
      </c>
      <c r="N78" s="69">
        <f t="shared" si="34"/>
        <v>277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0115</v>
      </c>
      <c r="N79" s="69">
        <f t="shared" si="34"/>
        <v>277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0115</v>
      </c>
      <c r="N80" s="69">
        <f t="shared" si="34"/>
        <v>277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0115</v>
      </c>
      <c r="N81" s="69">
        <f t="shared" si="34"/>
        <v>277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0115</v>
      </c>
      <c r="N82" s="69">
        <f t="shared" si="34"/>
        <v>277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0115</v>
      </c>
      <c r="N83" s="69">
        <f t="shared" si="34"/>
        <v>277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0115</v>
      </c>
      <c r="N84" s="69">
        <f t="shared" si="34"/>
        <v>277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0115</v>
      </c>
      <c r="N85" s="69">
        <f t="shared" si="34"/>
        <v>277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0115</v>
      </c>
      <c r="N86" s="69">
        <f t="shared" si="34"/>
        <v>277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0115</v>
      </c>
      <c r="N87" s="69">
        <f t="shared" si="34"/>
        <v>277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0115</v>
      </c>
      <c r="N88" s="69">
        <f t="shared" si="34"/>
        <v>277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0115</v>
      </c>
      <c r="N89" s="69">
        <f t="shared" si="34"/>
        <v>277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0115</v>
      </c>
      <c r="N90" s="69">
        <f t="shared" si="34"/>
        <v>277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0115</v>
      </c>
      <c r="N91" s="69">
        <f t="shared" si="34"/>
        <v>277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0115</v>
      </c>
      <c r="N92" s="69">
        <f t="shared" si="34"/>
        <v>277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0115</v>
      </c>
      <c r="N93" s="69">
        <f t="shared" si="34"/>
        <v>277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0115</v>
      </c>
      <c r="N94" s="69">
        <f t="shared" si="34"/>
        <v>277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0115</v>
      </c>
      <c r="N95" s="69">
        <f t="shared" si="34"/>
        <v>277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0115</v>
      </c>
      <c r="N96" s="69">
        <f t="shared" si="34"/>
        <v>277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0115</v>
      </c>
      <c r="N97" s="69">
        <f t="shared" si="34"/>
        <v>277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0115</v>
      </c>
      <c r="N98" s="69">
        <f t="shared" si="34"/>
        <v>277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0115</v>
      </c>
      <c r="N99" s="69">
        <f t="shared" si="34"/>
        <v>277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0115</v>
      </c>
      <c r="N100" s="69">
        <f t="shared" si="34"/>
        <v>277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0115</v>
      </c>
      <c r="N101" s="69">
        <f t="shared" si="34"/>
        <v>277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0115</v>
      </c>
      <c r="N102" s="69">
        <f t="shared" si="34"/>
        <v>277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0115</v>
      </c>
      <c r="N103" s="69">
        <f t="shared" si="34"/>
        <v>277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0115</v>
      </c>
      <c r="N104" s="69">
        <f t="shared" si="34"/>
        <v>277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0115</v>
      </c>
      <c r="N105" s="69">
        <f t="shared" si="34"/>
        <v>277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0115</v>
      </c>
      <c r="N106" s="69">
        <f t="shared" si="34"/>
        <v>277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0115</v>
      </c>
      <c r="N107" s="69">
        <f t="shared" si="34"/>
        <v>277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0115</v>
      </c>
      <c r="N108" s="69">
        <f t="shared" si="34"/>
        <v>277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0115</v>
      </c>
      <c r="N109" s="69">
        <f t="shared" si="34"/>
        <v>277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0115</v>
      </c>
      <c r="N110" s="69">
        <f t="shared" si="34"/>
        <v>277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0115</v>
      </c>
      <c r="N111" s="69">
        <f t="shared" si="34"/>
        <v>277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0115</v>
      </c>
      <c r="N112" s="69">
        <f t="shared" si="34"/>
        <v>277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0115</v>
      </c>
      <c r="N113" s="69">
        <f t="shared" si="34"/>
        <v>277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0115</v>
      </c>
      <c r="N114" s="69">
        <f t="shared" si="34"/>
        <v>277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0115</v>
      </c>
      <c r="N115" s="69">
        <f t="shared" si="34"/>
        <v>277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0115</v>
      </c>
      <c r="N116" s="69">
        <f t="shared" si="34"/>
        <v>277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0115</v>
      </c>
      <c r="N117" s="69">
        <f t="shared" si="34"/>
        <v>277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0115</v>
      </c>
      <c r="N118" s="69">
        <f t="shared" si="34"/>
        <v>277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0115</v>
      </c>
      <c r="N119" s="69">
        <f t="shared" si="34"/>
        <v>277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0115</v>
      </c>
      <c r="N120" s="69">
        <f t="shared" si="34"/>
        <v>277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0115</v>
      </c>
      <c r="N121" s="69">
        <f t="shared" si="34"/>
        <v>277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0115</v>
      </c>
      <c r="N122" s="69">
        <f t="shared" si="34"/>
        <v>277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0115</v>
      </c>
      <c r="N123" s="69">
        <f t="shared" si="34"/>
        <v>277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0115</v>
      </c>
      <c r="N124" s="69">
        <f t="shared" si="34"/>
        <v>277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0115</v>
      </c>
      <c r="N125" s="69">
        <f t="shared" si="34"/>
        <v>277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0115</v>
      </c>
      <c r="N126" s="69">
        <f t="shared" si="34"/>
        <v>277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0115</v>
      </c>
      <c r="N127" s="69">
        <f t="shared" si="34"/>
        <v>277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0115</v>
      </c>
      <c r="N128" s="69">
        <f t="shared" si="34"/>
        <v>277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0115</v>
      </c>
      <c r="N129" s="69">
        <f t="shared" si="34"/>
        <v>277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0115</v>
      </c>
      <c r="N130" s="69">
        <f t="shared" si="34"/>
        <v>277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0115</v>
      </c>
      <c r="N131" s="69">
        <f t="shared" si="34"/>
        <v>277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0115</v>
      </c>
      <c r="N132" s="69">
        <f t="shared" si="34"/>
        <v>277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0115</v>
      </c>
      <c r="N133" s="69">
        <f t="shared" si="34"/>
        <v>277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0115</v>
      </c>
      <c r="N134" s="69">
        <f t="shared" si="34"/>
        <v>277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0115</v>
      </c>
      <c r="N135" s="69">
        <f t="shared" si="34"/>
        <v>277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0115</v>
      </c>
      <c r="N136" s="69">
        <f t="shared" si="34"/>
        <v>277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0115</v>
      </c>
      <c r="N137" s="69">
        <f t="shared" si="34"/>
        <v>277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0115</v>
      </c>
      <c r="N138" s="69">
        <f t="shared" ref="N138:N201" si="38">N137+S137</f>
        <v>277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0115</v>
      </c>
      <c r="N139" s="69">
        <f t="shared" si="38"/>
        <v>277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0115</v>
      </c>
      <c r="N140" s="69">
        <f t="shared" si="38"/>
        <v>277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0115</v>
      </c>
      <c r="N141" s="69">
        <f t="shared" si="38"/>
        <v>277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0115</v>
      </c>
      <c r="N142" s="69">
        <f t="shared" si="38"/>
        <v>277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0115</v>
      </c>
      <c r="N143" s="69">
        <f t="shared" si="38"/>
        <v>277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0115</v>
      </c>
      <c r="N144" s="69">
        <f t="shared" si="38"/>
        <v>277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0115</v>
      </c>
      <c r="N145" s="69">
        <f t="shared" si="38"/>
        <v>277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0115</v>
      </c>
      <c r="N146" s="69">
        <f t="shared" si="38"/>
        <v>277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0115</v>
      </c>
      <c r="N147" s="69">
        <f t="shared" si="38"/>
        <v>277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0115</v>
      </c>
      <c r="N148" s="69">
        <f t="shared" si="38"/>
        <v>277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0115</v>
      </c>
      <c r="N149" s="69">
        <f t="shared" si="38"/>
        <v>277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0115</v>
      </c>
      <c r="N150" s="69">
        <f t="shared" si="38"/>
        <v>277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0115</v>
      </c>
      <c r="N151" s="69">
        <f t="shared" si="38"/>
        <v>277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0115</v>
      </c>
      <c r="N152" s="69">
        <f t="shared" si="38"/>
        <v>277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0115</v>
      </c>
      <c r="N153" s="69">
        <f t="shared" si="38"/>
        <v>277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0115</v>
      </c>
      <c r="N154" s="69">
        <f t="shared" si="38"/>
        <v>277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0115</v>
      </c>
      <c r="N155" s="69">
        <f t="shared" si="38"/>
        <v>277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0115</v>
      </c>
      <c r="N156" s="69">
        <f t="shared" si="38"/>
        <v>277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0115</v>
      </c>
      <c r="N157" s="69">
        <f t="shared" si="38"/>
        <v>277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0115</v>
      </c>
      <c r="N158" s="69">
        <f t="shared" si="38"/>
        <v>277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0115</v>
      </c>
      <c r="N159" s="69">
        <f t="shared" si="38"/>
        <v>277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0115</v>
      </c>
      <c r="N160" s="69">
        <f t="shared" si="38"/>
        <v>277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0115</v>
      </c>
      <c r="N161" s="69">
        <f t="shared" si="38"/>
        <v>277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0115</v>
      </c>
      <c r="N162" s="69">
        <f t="shared" si="38"/>
        <v>277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0115</v>
      </c>
      <c r="N163" s="69">
        <f t="shared" si="38"/>
        <v>277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0115</v>
      </c>
      <c r="N164" s="69">
        <f t="shared" si="38"/>
        <v>277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0115</v>
      </c>
      <c r="N165" s="69">
        <f t="shared" si="38"/>
        <v>277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0115</v>
      </c>
      <c r="N166" s="69">
        <f t="shared" si="38"/>
        <v>277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0115</v>
      </c>
      <c r="N167" s="69">
        <f t="shared" si="38"/>
        <v>277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0115</v>
      </c>
      <c r="N168" s="69">
        <f t="shared" si="38"/>
        <v>277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0115</v>
      </c>
      <c r="N169" s="69">
        <f t="shared" si="38"/>
        <v>277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0115</v>
      </c>
      <c r="N170" s="69">
        <f t="shared" si="38"/>
        <v>277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0115</v>
      </c>
      <c r="N171" s="69">
        <f t="shared" si="38"/>
        <v>277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0115</v>
      </c>
      <c r="N172" s="69">
        <f t="shared" si="38"/>
        <v>277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0115</v>
      </c>
      <c r="N173" s="69">
        <f t="shared" si="38"/>
        <v>277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0115</v>
      </c>
      <c r="N174" s="69">
        <f t="shared" si="38"/>
        <v>277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0115</v>
      </c>
      <c r="N175" s="69">
        <f t="shared" si="38"/>
        <v>277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0115</v>
      </c>
      <c r="N176" s="69">
        <f t="shared" si="38"/>
        <v>277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0115</v>
      </c>
      <c r="N177" s="69">
        <f t="shared" si="38"/>
        <v>277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0115</v>
      </c>
      <c r="N178" s="69">
        <f t="shared" si="38"/>
        <v>277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0115</v>
      </c>
      <c r="N179" s="69">
        <f t="shared" si="38"/>
        <v>277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0115</v>
      </c>
      <c r="N180" s="69">
        <f t="shared" si="38"/>
        <v>277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0115</v>
      </c>
      <c r="N181" s="69">
        <f t="shared" si="38"/>
        <v>277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0115</v>
      </c>
      <c r="N182" s="69">
        <f t="shared" si="38"/>
        <v>277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0115</v>
      </c>
      <c r="N183" s="69">
        <f t="shared" si="38"/>
        <v>277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0115</v>
      </c>
      <c r="N184" s="69">
        <f t="shared" si="38"/>
        <v>277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0115</v>
      </c>
      <c r="N185" s="69">
        <f t="shared" si="38"/>
        <v>277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0115</v>
      </c>
      <c r="N186" s="69">
        <f t="shared" si="38"/>
        <v>277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0115</v>
      </c>
      <c r="N187" s="69">
        <f t="shared" si="38"/>
        <v>277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0115</v>
      </c>
      <c r="N188" s="69">
        <f t="shared" si="38"/>
        <v>277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0115</v>
      </c>
      <c r="N189" s="69">
        <f t="shared" si="38"/>
        <v>277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0115</v>
      </c>
      <c r="N190" s="69">
        <f t="shared" si="38"/>
        <v>277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0115</v>
      </c>
      <c r="N191" s="69">
        <f t="shared" si="38"/>
        <v>277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0115</v>
      </c>
      <c r="N192" s="69">
        <f t="shared" si="38"/>
        <v>277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0115</v>
      </c>
      <c r="N193" s="69">
        <f t="shared" si="38"/>
        <v>277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0115</v>
      </c>
      <c r="N194" s="69">
        <f t="shared" si="38"/>
        <v>277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0115</v>
      </c>
      <c r="N195" s="69">
        <f t="shared" si="38"/>
        <v>277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0115</v>
      </c>
      <c r="N196" s="69">
        <f t="shared" si="38"/>
        <v>277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0115</v>
      </c>
      <c r="N197" s="69">
        <f t="shared" si="38"/>
        <v>277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0115</v>
      </c>
      <c r="N198" s="69">
        <f t="shared" si="38"/>
        <v>277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0115</v>
      </c>
      <c r="N199" s="69">
        <f t="shared" si="38"/>
        <v>277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0115</v>
      </c>
      <c r="N200" s="69">
        <f t="shared" si="38"/>
        <v>277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0115</v>
      </c>
      <c r="N201" s="69">
        <f t="shared" si="38"/>
        <v>277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0115</v>
      </c>
      <c r="N202" s="69">
        <f t="shared" ref="N202:N265" si="42">N201+S201</f>
        <v>277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0115</v>
      </c>
      <c r="N203" s="69">
        <f t="shared" si="42"/>
        <v>277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0115</v>
      </c>
      <c r="N204" s="69">
        <f t="shared" si="42"/>
        <v>277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0115</v>
      </c>
      <c r="N205" s="69">
        <f t="shared" si="42"/>
        <v>277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0115</v>
      </c>
      <c r="N206" s="69">
        <f t="shared" si="42"/>
        <v>277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0115</v>
      </c>
      <c r="N207" s="69">
        <f t="shared" si="42"/>
        <v>277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0115</v>
      </c>
      <c r="N208" s="69">
        <f t="shared" si="42"/>
        <v>277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0115</v>
      </c>
      <c r="N209" s="69">
        <f t="shared" si="42"/>
        <v>277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0115</v>
      </c>
      <c r="N210" s="69">
        <f t="shared" si="42"/>
        <v>277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0115</v>
      </c>
      <c r="N211" s="69">
        <f t="shared" si="42"/>
        <v>277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0115</v>
      </c>
      <c r="N212" s="69">
        <f t="shared" si="42"/>
        <v>277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0115</v>
      </c>
      <c r="N213" s="69">
        <f t="shared" si="42"/>
        <v>277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0115</v>
      </c>
      <c r="N214" s="69">
        <f t="shared" si="42"/>
        <v>277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0115</v>
      </c>
      <c r="N215" s="69">
        <f t="shared" si="42"/>
        <v>277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0115</v>
      </c>
      <c r="N216" s="69">
        <f t="shared" si="42"/>
        <v>277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0115</v>
      </c>
      <c r="N217" s="69">
        <f t="shared" si="42"/>
        <v>277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0115</v>
      </c>
      <c r="N218" s="69">
        <f t="shared" si="42"/>
        <v>277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0115</v>
      </c>
      <c r="N219" s="69">
        <f t="shared" si="42"/>
        <v>277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0115</v>
      </c>
      <c r="N220" s="69">
        <f t="shared" si="42"/>
        <v>277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0115</v>
      </c>
      <c r="N221" s="69">
        <f t="shared" si="42"/>
        <v>277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0115</v>
      </c>
      <c r="N222" s="69">
        <f t="shared" si="42"/>
        <v>277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0115</v>
      </c>
      <c r="N223" s="69">
        <f t="shared" si="42"/>
        <v>277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0115</v>
      </c>
      <c r="N224" s="69">
        <f t="shared" si="42"/>
        <v>277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0115</v>
      </c>
      <c r="N225" s="69">
        <f t="shared" si="42"/>
        <v>277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0115</v>
      </c>
      <c r="N226" s="69">
        <f t="shared" si="42"/>
        <v>277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0115</v>
      </c>
      <c r="N227" s="69">
        <f t="shared" si="42"/>
        <v>277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0115</v>
      </c>
      <c r="N228" s="69">
        <f t="shared" si="42"/>
        <v>277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0115</v>
      </c>
      <c r="N229" s="69">
        <f t="shared" si="42"/>
        <v>277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0115</v>
      </c>
      <c r="N230" s="69">
        <f t="shared" si="42"/>
        <v>277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0115</v>
      </c>
      <c r="N231" s="69">
        <f t="shared" si="42"/>
        <v>277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0115</v>
      </c>
      <c r="N232" s="69">
        <f t="shared" si="42"/>
        <v>277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0115</v>
      </c>
      <c r="N233" s="69">
        <f t="shared" si="42"/>
        <v>277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0115</v>
      </c>
      <c r="N234" s="69">
        <f t="shared" si="42"/>
        <v>277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0115</v>
      </c>
      <c r="N235" s="69">
        <f t="shared" si="42"/>
        <v>277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0115</v>
      </c>
      <c r="N236" s="69">
        <f t="shared" si="42"/>
        <v>277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0115</v>
      </c>
      <c r="N237" s="69">
        <f t="shared" si="42"/>
        <v>277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0115</v>
      </c>
      <c r="N238" s="69">
        <f t="shared" si="42"/>
        <v>277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0115</v>
      </c>
      <c r="N239" s="69">
        <f t="shared" si="42"/>
        <v>277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0115</v>
      </c>
      <c r="N240" s="69">
        <f t="shared" si="42"/>
        <v>277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0115</v>
      </c>
      <c r="N241" s="69">
        <f t="shared" si="42"/>
        <v>277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0115</v>
      </c>
      <c r="N242" s="69">
        <f t="shared" si="42"/>
        <v>277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0115</v>
      </c>
      <c r="N243" s="69">
        <f t="shared" si="42"/>
        <v>277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0115</v>
      </c>
      <c r="N244" s="69">
        <f t="shared" si="42"/>
        <v>277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0115</v>
      </c>
      <c r="N245" s="69">
        <f t="shared" si="42"/>
        <v>277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0115</v>
      </c>
      <c r="N246" s="69">
        <f t="shared" si="42"/>
        <v>277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0115</v>
      </c>
      <c r="N247" s="69">
        <f t="shared" si="42"/>
        <v>277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0115</v>
      </c>
      <c r="N248" s="69">
        <f t="shared" si="42"/>
        <v>277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0115</v>
      </c>
      <c r="N249" s="69">
        <f t="shared" si="42"/>
        <v>277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0115</v>
      </c>
      <c r="N250" s="69">
        <f t="shared" si="42"/>
        <v>277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0115</v>
      </c>
      <c r="N251" s="69">
        <f t="shared" si="42"/>
        <v>277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0115</v>
      </c>
      <c r="N252" s="69">
        <f t="shared" si="42"/>
        <v>277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0115</v>
      </c>
      <c r="N253" s="69">
        <f t="shared" si="42"/>
        <v>277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0115</v>
      </c>
      <c r="N254" s="69">
        <f t="shared" si="42"/>
        <v>277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0115</v>
      </c>
      <c r="N255" s="69">
        <f t="shared" si="42"/>
        <v>277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0115</v>
      </c>
      <c r="N256" s="69">
        <f t="shared" si="42"/>
        <v>277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0115</v>
      </c>
      <c r="N257" s="69">
        <f t="shared" si="42"/>
        <v>277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0115</v>
      </c>
      <c r="N258" s="69">
        <f t="shared" si="42"/>
        <v>277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0115</v>
      </c>
      <c r="N259" s="69">
        <f t="shared" si="42"/>
        <v>277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0115</v>
      </c>
      <c r="N260" s="69">
        <f t="shared" si="42"/>
        <v>277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0115</v>
      </c>
      <c r="N261" s="69">
        <f t="shared" si="42"/>
        <v>277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0115</v>
      </c>
      <c r="N262" s="69">
        <f t="shared" si="42"/>
        <v>277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0115</v>
      </c>
      <c r="N263" s="69">
        <f t="shared" si="42"/>
        <v>277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0115</v>
      </c>
      <c r="N264" s="69">
        <f t="shared" si="42"/>
        <v>277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0115</v>
      </c>
      <c r="N265" s="69">
        <f t="shared" si="42"/>
        <v>277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0115</v>
      </c>
      <c r="N266" s="69">
        <f t="shared" ref="N266:N329" si="46">N265+S265</f>
        <v>277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0115</v>
      </c>
      <c r="N267" s="69">
        <f t="shared" si="46"/>
        <v>277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0115</v>
      </c>
      <c r="N268" s="69">
        <f t="shared" si="46"/>
        <v>277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0115</v>
      </c>
      <c r="N269" s="69">
        <f t="shared" si="46"/>
        <v>277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0115</v>
      </c>
      <c r="N270" s="69">
        <f t="shared" si="46"/>
        <v>277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0115</v>
      </c>
      <c r="N271" s="69">
        <f t="shared" si="46"/>
        <v>277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0115</v>
      </c>
      <c r="N272" s="69">
        <f t="shared" si="46"/>
        <v>277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0115</v>
      </c>
      <c r="N273" s="69">
        <f t="shared" si="46"/>
        <v>277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0115</v>
      </c>
      <c r="N274" s="69">
        <f t="shared" si="46"/>
        <v>277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0115</v>
      </c>
      <c r="N275" s="69">
        <f t="shared" si="46"/>
        <v>277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0115</v>
      </c>
      <c r="N276" s="69">
        <f t="shared" si="46"/>
        <v>277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0115</v>
      </c>
      <c r="N277" s="69">
        <f t="shared" si="46"/>
        <v>277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0115</v>
      </c>
      <c r="N278" s="69">
        <f t="shared" si="46"/>
        <v>277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0115</v>
      </c>
      <c r="N279" s="69">
        <f t="shared" si="46"/>
        <v>277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0115</v>
      </c>
      <c r="N280" s="69">
        <f t="shared" si="46"/>
        <v>277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0115</v>
      </c>
      <c r="N281" s="69">
        <f t="shared" si="46"/>
        <v>277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0115</v>
      </c>
      <c r="N282" s="69">
        <f t="shared" si="46"/>
        <v>277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0115</v>
      </c>
      <c r="N283" s="69">
        <f t="shared" si="46"/>
        <v>277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0115</v>
      </c>
      <c r="N284" s="69">
        <f t="shared" si="46"/>
        <v>277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0115</v>
      </c>
      <c r="N285" s="69">
        <f t="shared" si="46"/>
        <v>277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0115</v>
      </c>
      <c r="N286" s="69">
        <f t="shared" si="46"/>
        <v>277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0115</v>
      </c>
      <c r="N287" s="69">
        <f t="shared" si="46"/>
        <v>277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0115</v>
      </c>
      <c r="N288" s="69">
        <f t="shared" si="46"/>
        <v>277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0115</v>
      </c>
      <c r="N289" s="69">
        <f t="shared" si="46"/>
        <v>277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0115</v>
      </c>
      <c r="N290" s="69">
        <f t="shared" si="46"/>
        <v>277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0115</v>
      </c>
      <c r="N291" s="69">
        <f t="shared" si="46"/>
        <v>277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0115</v>
      </c>
      <c r="N292" s="69">
        <f t="shared" si="46"/>
        <v>277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0115</v>
      </c>
      <c r="N293" s="69">
        <f t="shared" si="46"/>
        <v>277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0115</v>
      </c>
      <c r="N294" s="69">
        <f t="shared" si="46"/>
        <v>277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0115</v>
      </c>
      <c r="N295" s="69">
        <f t="shared" si="46"/>
        <v>277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0115</v>
      </c>
      <c r="N296" s="69">
        <f t="shared" si="46"/>
        <v>277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0115</v>
      </c>
      <c r="N297" s="69">
        <f t="shared" si="46"/>
        <v>277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0115</v>
      </c>
      <c r="N298" s="69">
        <f t="shared" si="46"/>
        <v>277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0115</v>
      </c>
      <c r="N299" s="69">
        <f t="shared" si="46"/>
        <v>277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0115</v>
      </c>
      <c r="N300" s="69">
        <f t="shared" si="46"/>
        <v>277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0115</v>
      </c>
      <c r="N301" s="69">
        <f t="shared" si="46"/>
        <v>277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0115</v>
      </c>
      <c r="N302" s="69">
        <f t="shared" si="46"/>
        <v>277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0115</v>
      </c>
      <c r="N303" s="69">
        <f t="shared" si="46"/>
        <v>277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0115</v>
      </c>
      <c r="N304" s="69">
        <f t="shared" si="46"/>
        <v>277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0115</v>
      </c>
      <c r="N305" s="69">
        <f t="shared" si="46"/>
        <v>277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0115</v>
      </c>
      <c r="N306" s="69">
        <f t="shared" si="46"/>
        <v>277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0115</v>
      </c>
      <c r="N307" s="69">
        <f t="shared" si="46"/>
        <v>277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0115</v>
      </c>
      <c r="N308" s="69">
        <f t="shared" si="46"/>
        <v>277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0115</v>
      </c>
      <c r="N309" s="69">
        <f t="shared" si="46"/>
        <v>277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0115</v>
      </c>
      <c r="N310" s="69">
        <f t="shared" si="46"/>
        <v>277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0115</v>
      </c>
      <c r="N311" s="69">
        <f t="shared" si="46"/>
        <v>277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0115</v>
      </c>
      <c r="N312" s="69">
        <f t="shared" si="46"/>
        <v>277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0115</v>
      </c>
      <c r="N313" s="69">
        <f t="shared" si="46"/>
        <v>277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0115</v>
      </c>
      <c r="N314" s="69">
        <f t="shared" si="46"/>
        <v>277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0115</v>
      </c>
      <c r="N315" s="69">
        <f t="shared" si="46"/>
        <v>277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0115</v>
      </c>
      <c r="N316" s="69">
        <f t="shared" si="46"/>
        <v>277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0115</v>
      </c>
      <c r="N317" s="69">
        <f t="shared" si="46"/>
        <v>277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0115</v>
      </c>
      <c r="N318" s="69">
        <f t="shared" si="46"/>
        <v>277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0115</v>
      </c>
      <c r="N319" s="69">
        <f t="shared" si="46"/>
        <v>277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0115</v>
      </c>
      <c r="N320" s="69">
        <f t="shared" si="46"/>
        <v>277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0115</v>
      </c>
      <c r="N321" s="69">
        <f t="shared" si="46"/>
        <v>277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0115</v>
      </c>
      <c r="N322" s="69">
        <f t="shared" si="46"/>
        <v>277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0115</v>
      </c>
      <c r="N323" s="69">
        <f t="shared" si="46"/>
        <v>277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0115</v>
      </c>
      <c r="N324" s="69">
        <f t="shared" si="46"/>
        <v>277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0115</v>
      </c>
      <c r="N325" s="69">
        <f t="shared" si="46"/>
        <v>277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0115</v>
      </c>
      <c r="N326" s="69">
        <f t="shared" si="46"/>
        <v>277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0115</v>
      </c>
      <c r="N327" s="69">
        <f t="shared" si="46"/>
        <v>277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0115</v>
      </c>
      <c r="N328" s="69">
        <f t="shared" si="46"/>
        <v>277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0115</v>
      </c>
      <c r="N329" s="69">
        <f t="shared" si="46"/>
        <v>277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0115</v>
      </c>
      <c r="N330" s="69">
        <f t="shared" ref="N330:N393" si="50">N329+S329</f>
        <v>277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0115</v>
      </c>
      <c r="N331" s="69">
        <f t="shared" si="50"/>
        <v>277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0115</v>
      </c>
      <c r="N332" s="69">
        <f t="shared" si="50"/>
        <v>277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0115</v>
      </c>
      <c r="N333" s="69">
        <f t="shared" si="50"/>
        <v>277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0115</v>
      </c>
      <c r="N334" s="69">
        <f t="shared" si="50"/>
        <v>277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0115</v>
      </c>
      <c r="N335" s="69">
        <f t="shared" si="50"/>
        <v>277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0115</v>
      </c>
      <c r="N336" s="69">
        <f t="shared" si="50"/>
        <v>277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0115</v>
      </c>
      <c r="N337" s="69">
        <f t="shared" si="50"/>
        <v>277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0115</v>
      </c>
      <c r="N338" s="69">
        <f t="shared" si="50"/>
        <v>277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0115</v>
      </c>
      <c r="N339" s="69">
        <f t="shared" si="50"/>
        <v>277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0115</v>
      </c>
      <c r="N340" s="69">
        <f t="shared" si="50"/>
        <v>277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0115</v>
      </c>
      <c r="N341" s="69">
        <f t="shared" si="50"/>
        <v>277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0115</v>
      </c>
      <c r="N342" s="69">
        <f t="shared" si="50"/>
        <v>277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0115</v>
      </c>
      <c r="N343" s="69">
        <f t="shared" si="50"/>
        <v>277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0115</v>
      </c>
      <c r="N344" s="69">
        <f t="shared" si="50"/>
        <v>277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0115</v>
      </c>
      <c r="N345" s="69">
        <f t="shared" si="50"/>
        <v>277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0115</v>
      </c>
      <c r="N346" s="69">
        <f t="shared" si="50"/>
        <v>277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0115</v>
      </c>
      <c r="N347" s="69">
        <f t="shared" si="50"/>
        <v>277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0115</v>
      </c>
      <c r="N348" s="69">
        <f t="shared" si="50"/>
        <v>277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0115</v>
      </c>
      <c r="N349" s="69">
        <f t="shared" si="50"/>
        <v>277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0115</v>
      </c>
      <c r="N350" s="69">
        <f t="shared" si="50"/>
        <v>277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0115</v>
      </c>
      <c r="N351" s="69">
        <f t="shared" si="50"/>
        <v>277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0115</v>
      </c>
      <c r="N352" s="69">
        <f t="shared" si="50"/>
        <v>277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0115</v>
      </c>
      <c r="N353" s="69">
        <f t="shared" si="50"/>
        <v>277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0115</v>
      </c>
      <c r="N354" s="69">
        <f t="shared" si="50"/>
        <v>277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0115</v>
      </c>
      <c r="N355" s="69">
        <f t="shared" si="50"/>
        <v>277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0115</v>
      </c>
      <c r="N356" s="69">
        <f t="shared" si="50"/>
        <v>277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0115</v>
      </c>
      <c r="N357" s="69">
        <f t="shared" si="50"/>
        <v>277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0115</v>
      </c>
      <c r="N358" s="69">
        <f t="shared" si="50"/>
        <v>277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0115</v>
      </c>
      <c r="N359" s="69">
        <f t="shared" si="50"/>
        <v>277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0115</v>
      </c>
      <c r="N360" s="69">
        <f t="shared" si="50"/>
        <v>277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0115</v>
      </c>
      <c r="N361" s="69">
        <f t="shared" si="50"/>
        <v>277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0115</v>
      </c>
      <c r="N362" s="69">
        <f t="shared" si="50"/>
        <v>277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0115</v>
      </c>
      <c r="N363" s="69">
        <f t="shared" si="50"/>
        <v>277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0115</v>
      </c>
      <c r="N364" s="69">
        <f t="shared" si="50"/>
        <v>277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0115</v>
      </c>
      <c r="N365" s="69">
        <f t="shared" si="50"/>
        <v>277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0115</v>
      </c>
      <c r="N366" s="69">
        <f t="shared" si="50"/>
        <v>277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0115</v>
      </c>
      <c r="N367" s="69">
        <f t="shared" si="50"/>
        <v>277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0115</v>
      </c>
      <c r="N368" s="69">
        <f t="shared" si="50"/>
        <v>277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0115</v>
      </c>
      <c r="N369" s="69">
        <f t="shared" si="50"/>
        <v>277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0115</v>
      </c>
      <c r="N370" s="69">
        <f t="shared" si="50"/>
        <v>277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0115</v>
      </c>
      <c r="N371" s="69">
        <f t="shared" si="50"/>
        <v>277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0115</v>
      </c>
      <c r="N372" s="69">
        <f t="shared" si="50"/>
        <v>277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0115</v>
      </c>
      <c r="N373" s="69">
        <f t="shared" si="50"/>
        <v>277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0115</v>
      </c>
      <c r="N374" s="69">
        <f t="shared" si="50"/>
        <v>277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0115</v>
      </c>
      <c r="N375" s="69">
        <f t="shared" si="50"/>
        <v>277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0115</v>
      </c>
      <c r="N376" s="69">
        <f t="shared" si="50"/>
        <v>277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0115</v>
      </c>
      <c r="N377" s="69">
        <f t="shared" si="50"/>
        <v>277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0115</v>
      </c>
      <c r="N378" s="69">
        <f t="shared" si="50"/>
        <v>277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0115</v>
      </c>
      <c r="N379" s="69">
        <f t="shared" si="50"/>
        <v>277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0115</v>
      </c>
      <c r="N380" s="69">
        <f t="shared" si="50"/>
        <v>277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0115</v>
      </c>
      <c r="N381" s="69">
        <f t="shared" si="50"/>
        <v>277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0115</v>
      </c>
      <c r="N382" s="69">
        <f t="shared" si="50"/>
        <v>277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0115</v>
      </c>
      <c r="N383" s="69">
        <f t="shared" si="50"/>
        <v>277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0115</v>
      </c>
      <c r="N384" s="69">
        <f t="shared" si="50"/>
        <v>277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0115</v>
      </c>
      <c r="N385" s="69">
        <f t="shared" si="50"/>
        <v>277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0115</v>
      </c>
      <c r="N386" s="69">
        <f t="shared" si="50"/>
        <v>277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0115</v>
      </c>
      <c r="N387" s="69">
        <f t="shared" si="50"/>
        <v>277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0115</v>
      </c>
      <c r="N388" s="69">
        <f t="shared" si="50"/>
        <v>277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0115</v>
      </c>
      <c r="N389" s="69">
        <f t="shared" si="50"/>
        <v>277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0115</v>
      </c>
      <c r="N390" s="69">
        <f t="shared" si="50"/>
        <v>277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0115</v>
      </c>
      <c r="N391" s="69">
        <f t="shared" si="50"/>
        <v>277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0115</v>
      </c>
      <c r="N392" s="69">
        <f t="shared" si="50"/>
        <v>277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0115</v>
      </c>
      <c r="N393" s="69">
        <f t="shared" si="50"/>
        <v>277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0115</v>
      </c>
      <c r="N394" s="69">
        <f t="shared" ref="N394:N457" si="54">N393+S393</f>
        <v>277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0115</v>
      </c>
      <c r="N395" s="69">
        <f t="shared" si="54"/>
        <v>277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0115</v>
      </c>
      <c r="N396" s="69">
        <f t="shared" si="54"/>
        <v>277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0115</v>
      </c>
      <c r="N397" s="69">
        <f t="shared" si="54"/>
        <v>277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0115</v>
      </c>
      <c r="N398" s="69">
        <f t="shared" si="54"/>
        <v>277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0115</v>
      </c>
      <c r="N399" s="69">
        <f t="shared" si="54"/>
        <v>277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0115</v>
      </c>
      <c r="N400" s="69">
        <f t="shared" si="54"/>
        <v>277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0115</v>
      </c>
      <c r="N401" s="69">
        <f t="shared" si="54"/>
        <v>277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0115</v>
      </c>
      <c r="N402" s="69">
        <f t="shared" si="54"/>
        <v>277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0115</v>
      </c>
      <c r="N403" s="69">
        <f t="shared" si="54"/>
        <v>277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0115</v>
      </c>
      <c r="N404" s="69">
        <f t="shared" si="54"/>
        <v>277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0115</v>
      </c>
      <c r="N405" s="69">
        <f t="shared" si="54"/>
        <v>277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0115</v>
      </c>
      <c r="N406" s="69">
        <f t="shared" si="54"/>
        <v>277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0115</v>
      </c>
      <c r="N407" s="69">
        <f t="shared" si="54"/>
        <v>277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0115</v>
      </c>
      <c r="N408" s="69">
        <f t="shared" si="54"/>
        <v>277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0115</v>
      </c>
      <c r="N409" s="69">
        <f t="shared" si="54"/>
        <v>277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0115</v>
      </c>
      <c r="N410" s="69">
        <f t="shared" si="54"/>
        <v>277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0115</v>
      </c>
      <c r="N411" s="69">
        <f t="shared" si="54"/>
        <v>277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0115</v>
      </c>
      <c r="N412" s="69">
        <f t="shared" si="54"/>
        <v>277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0115</v>
      </c>
      <c r="N413" s="69">
        <f t="shared" si="54"/>
        <v>277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0115</v>
      </c>
      <c r="N414" s="69">
        <f t="shared" si="54"/>
        <v>277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0115</v>
      </c>
      <c r="N415" s="69">
        <f t="shared" si="54"/>
        <v>277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0115</v>
      </c>
      <c r="N416" s="69">
        <f t="shared" si="54"/>
        <v>277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0115</v>
      </c>
      <c r="N417" s="69">
        <f t="shared" si="54"/>
        <v>277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0115</v>
      </c>
      <c r="N418" s="69">
        <f t="shared" si="54"/>
        <v>277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0115</v>
      </c>
      <c r="N419" s="69">
        <f t="shared" si="54"/>
        <v>277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0115</v>
      </c>
      <c r="N420" s="69">
        <f t="shared" si="54"/>
        <v>277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0115</v>
      </c>
      <c r="N421" s="69">
        <f t="shared" si="54"/>
        <v>277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0115</v>
      </c>
      <c r="N422" s="69">
        <f t="shared" si="54"/>
        <v>277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0115</v>
      </c>
      <c r="N423" s="69">
        <f t="shared" si="54"/>
        <v>277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0115</v>
      </c>
      <c r="N424" s="69">
        <f t="shared" si="54"/>
        <v>277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0115</v>
      </c>
      <c r="N425" s="69">
        <f t="shared" si="54"/>
        <v>277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0115</v>
      </c>
      <c r="N426" s="69">
        <f t="shared" si="54"/>
        <v>277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0115</v>
      </c>
      <c r="N427" s="69">
        <f t="shared" si="54"/>
        <v>277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0115</v>
      </c>
      <c r="N428" s="69">
        <f t="shared" si="54"/>
        <v>277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0115</v>
      </c>
      <c r="N429" s="69">
        <f t="shared" si="54"/>
        <v>277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0115</v>
      </c>
      <c r="N430" s="69">
        <f t="shared" si="54"/>
        <v>277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0115</v>
      </c>
      <c r="N431" s="69">
        <f t="shared" si="54"/>
        <v>277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0115</v>
      </c>
      <c r="N432" s="69">
        <f t="shared" si="54"/>
        <v>277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0115</v>
      </c>
      <c r="N433" s="69">
        <f t="shared" si="54"/>
        <v>277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0115</v>
      </c>
      <c r="N434" s="69">
        <f t="shared" si="54"/>
        <v>277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0115</v>
      </c>
      <c r="N435" s="69">
        <f t="shared" si="54"/>
        <v>277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0115</v>
      </c>
      <c r="N436" s="69">
        <f t="shared" si="54"/>
        <v>277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0115</v>
      </c>
      <c r="N437" s="69">
        <f t="shared" si="54"/>
        <v>277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0115</v>
      </c>
      <c r="N438" s="69">
        <f t="shared" si="54"/>
        <v>277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0115</v>
      </c>
      <c r="N439" s="69">
        <f t="shared" si="54"/>
        <v>277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0115</v>
      </c>
      <c r="N440" s="69">
        <f t="shared" si="54"/>
        <v>277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0115</v>
      </c>
      <c r="N441" s="69">
        <f t="shared" si="54"/>
        <v>277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0115</v>
      </c>
      <c r="N442" s="69">
        <f t="shared" si="54"/>
        <v>277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0115</v>
      </c>
      <c r="N443" s="69">
        <f t="shared" si="54"/>
        <v>277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0115</v>
      </c>
      <c r="N444" s="69">
        <f t="shared" si="54"/>
        <v>277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0115</v>
      </c>
      <c r="N445" s="69">
        <f t="shared" si="54"/>
        <v>277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0115</v>
      </c>
      <c r="N446" s="69">
        <f t="shared" si="54"/>
        <v>277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0115</v>
      </c>
      <c r="N447" s="69">
        <f t="shared" si="54"/>
        <v>277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0115</v>
      </c>
      <c r="N448" s="69">
        <f t="shared" si="54"/>
        <v>277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0115</v>
      </c>
      <c r="N449" s="69">
        <f t="shared" si="54"/>
        <v>277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0115</v>
      </c>
      <c r="N450" s="69">
        <f t="shared" si="54"/>
        <v>277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0115</v>
      </c>
      <c r="N451" s="69">
        <f t="shared" si="54"/>
        <v>277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0115</v>
      </c>
      <c r="N452" s="69">
        <f t="shared" si="54"/>
        <v>277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0115</v>
      </c>
      <c r="N453" s="69">
        <f t="shared" si="54"/>
        <v>277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0115</v>
      </c>
      <c r="N454" s="69">
        <f t="shared" si="54"/>
        <v>277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0115</v>
      </c>
      <c r="N455" s="69">
        <f t="shared" si="54"/>
        <v>277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0115</v>
      </c>
      <c r="N456" s="69">
        <f t="shared" si="54"/>
        <v>277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0115</v>
      </c>
      <c r="N457" s="69">
        <f t="shared" si="54"/>
        <v>277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0115</v>
      </c>
      <c r="N458" s="69">
        <f t="shared" ref="N458:N521" si="58">N457+S457</f>
        <v>277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0115</v>
      </c>
      <c r="N459" s="69">
        <f t="shared" si="58"/>
        <v>277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0115</v>
      </c>
      <c r="N460" s="69">
        <f t="shared" si="58"/>
        <v>277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0115</v>
      </c>
      <c r="N461" s="69">
        <f t="shared" si="58"/>
        <v>277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0115</v>
      </c>
      <c r="N462" s="69">
        <f t="shared" si="58"/>
        <v>277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0115</v>
      </c>
      <c r="N463" s="69">
        <f t="shared" si="58"/>
        <v>277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0115</v>
      </c>
      <c r="N464" s="69">
        <f t="shared" si="58"/>
        <v>277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0115</v>
      </c>
      <c r="N465" s="69">
        <f t="shared" si="58"/>
        <v>277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0115</v>
      </c>
      <c r="N466" s="69">
        <f t="shared" si="58"/>
        <v>277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0115</v>
      </c>
      <c r="N467" s="69">
        <f t="shared" si="58"/>
        <v>277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0115</v>
      </c>
      <c r="N468" s="69">
        <f t="shared" si="58"/>
        <v>277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0115</v>
      </c>
      <c r="N469" s="69">
        <f t="shared" si="58"/>
        <v>277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0115</v>
      </c>
      <c r="N470" s="69">
        <f t="shared" si="58"/>
        <v>277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0115</v>
      </c>
      <c r="N471" s="69">
        <f t="shared" si="58"/>
        <v>277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0115</v>
      </c>
      <c r="N472" s="69">
        <f t="shared" si="58"/>
        <v>277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0115</v>
      </c>
      <c r="N473" s="69">
        <f t="shared" si="58"/>
        <v>277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0115</v>
      </c>
      <c r="N474" s="69">
        <f t="shared" si="58"/>
        <v>277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0115</v>
      </c>
      <c r="N475" s="69">
        <f t="shared" si="58"/>
        <v>277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0115</v>
      </c>
      <c r="N476" s="69">
        <f t="shared" si="58"/>
        <v>277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0115</v>
      </c>
      <c r="N477" s="69">
        <f t="shared" si="58"/>
        <v>277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0115</v>
      </c>
      <c r="N478" s="69">
        <f t="shared" si="58"/>
        <v>277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0115</v>
      </c>
      <c r="N479" s="69">
        <f t="shared" si="58"/>
        <v>277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0115</v>
      </c>
      <c r="N480" s="69">
        <f t="shared" si="58"/>
        <v>277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0115</v>
      </c>
      <c r="N481" s="69">
        <f t="shared" si="58"/>
        <v>277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0115</v>
      </c>
      <c r="N482" s="69">
        <f t="shared" si="58"/>
        <v>277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0115</v>
      </c>
      <c r="N483" s="69">
        <f t="shared" si="58"/>
        <v>277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0115</v>
      </c>
      <c r="N484" s="69">
        <f t="shared" si="58"/>
        <v>277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0115</v>
      </c>
      <c r="N485" s="69">
        <f t="shared" si="58"/>
        <v>277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0115</v>
      </c>
      <c r="N486" s="69">
        <f t="shared" si="58"/>
        <v>277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0115</v>
      </c>
      <c r="N487" s="69">
        <f t="shared" si="58"/>
        <v>277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0115</v>
      </c>
      <c r="N488" s="69">
        <f t="shared" si="58"/>
        <v>277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0115</v>
      </c>
      <c r="N489" s="69">
        <f t="shared" si="58"/>
        <v>277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0115</v>
      </c>
      <c r="N490" s="69">
        <f t="shared" si="58"/>
        <v>277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0115</v>
      </c>
      <c r="N491" s="69">
        <f t="shared" si="58"/>
        <v>277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0115</v>
      </c>
      <c r="N492" s="69">
        <f t="shared" si="58"/>
        <v>277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0115</v>
      </c>
      <c r="N493" s="69">
        <f t="shared" si="58"/>
        <v>277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0115</v>
      </c>
      <c r="N494" s="69">
        <f t="shared" si="58"/>
        <v>277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0115</v>
      </c>
      <c r="N495" s="69">
        <f t="shared" si="58"/>
        <v>277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0115</v>
      </c>
      <c r="N496" s="69">
        <f t="shared" si="58"/>
        <v>277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0115</v>
      </c>
      <c r="N497" s="69">
        <f t="shared" si="58"/>
        <v>277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0115</v>
      </c>
      <c r="N498" s="69">
        <f t="shared" si="58"/>
        <v>277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0115</v>
      </c>
      <c r="N499" s="69">
        <f t="shared" si="58"/>
        <v>277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0115</v>
      </c>
      <c r="N500" s="69">
        <f t="shared" si="58"/>
        <v>277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0115</v>
      </c>
      <c r="N501" s="69">
        <f t="shared" si="58"/>
        <v>277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0115</v>
      </c>
      <c r="N502" s="69">
        <f t="shared" si="58"/>
        <v>277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0115</v>
      </c>
      <c r="N503" s="69">
        <f t="shared" si="58"/>
        <v>277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0115</v>
      </c>
      <c r="N504" s="69">
        <f t="shared" si="58"/>
        <v>277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0115</v>
      </c>
      <c r="N505" s="69">
        <f t="shared" si="58"/>
        <v>277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0115</v>
      </c>
      <c r="N506" s="69">
        <f t="shared" si="58"/>
        <v>277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0115</v>
      </c>
      <c r="N507" s="69">
        <f t="shared" si="58"/>
        <v>277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0115</v>
      </c>
      <c r="N508" s="69">
        <f t="shared" si="58"/>
        <v>277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0115</v>
      </c>
      <c r="N509" s="69">
        <f t="shared" si="58"/>
        <v>277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0115</v>
      </c>
      <c r="N510" s="69">
        <f t="shared" si="58"/>
        <v>277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0115</v>
      </c>
      <c r="N511" s="69">
        <f t="shared" si="58"/>
        <v>277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0115</v>
      </c>
      <c r="N512" s="69">
        <f t="shared" si="58"/>
        <v>277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0115</v>
      </c>
      <c r="N513" s="69">
        <f t="shared" si="58"/>
        <v>277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0115</v>
      </c>
      <c r="N514" s="69">
        <f t="shared" si="58"/>
        <v>277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0115</v>
      </c>
      <c r="N515" s="69">
        <f t="shared" si="58"/>
        <v>277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0115</v>
      </c>
      <c r="N516" s="69">
        <f t="shared" si="58"/>
        <v>277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0115</v>
      </c>
      <c r="N517" s="69">
        <f t="shared" si="58"/>
        <v>277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0115</v>
      </c>
      <c r="N518" s="69">
        <f t="shared" si="58"/>
        <v>277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0115</v>
      </c>
      <c r="N519" s="69">
        <f t="shared" si="58"/>
        <v>277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0115</v>
      </c>
      <c r="N520" s="69">
        <f t="shared" si="58"/>
        <v>277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0115</v>
      </c>
      <c r="N521" s="69">
        <f t="shared" si="58"/>
        <v>277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0115</v>
      </c>
      <c r="N522" s="69">
        <f t="shared" ref="N522:N585" si="62">N521+S521</f>
        <v>277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0115</v>
      </c>
      <c r="N523" s="69">
        <f t="shared" si="62"/>
        <v>277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0115</v>
      </c>
      <c r="N524" s="69">
        <f t="shared" si="62"/>
        <v>277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0115</v>
      </c>
      <c r="N525" s="69">
        <f t="shared" si="62"/>
        <v>277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0115</v>
      </c>
      <c r="N526" s="69">
        <f t="shared" si="62"/>
        <v>277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0115</v>
      </c>
      <c r="N527" s="69">
        <f t="shared" si="62"/>
        <v>277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0115</v>
      </c>
      <c r="N528" s="69">
        <f t="shared" si="62"/>
        <v>277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0115</v>
      </c>
      <c r="N529" s="69">
        <f t="shared" si="62"/>
        <v>277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0115</v>
      </c>
      <c r="N530" s="69">
        <f t="shared" si="62"/>
        <v>277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0115</v>
      </c>
      <c r="N531" s="69">
        <f t="shared" si="62"/>
        <v>277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0115</v>
      </c>
      <c r="N532" s="69">
        <f t="shared" si="62"/>
        <v>277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0115</v>
      </c>
      <c r="N533" s="69">
        <f t="shared" si="62"/>
        <v>277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0115</v>
      </c>
      <c r="N534" s="69">
        <f t="shared" si="62"/>
        <v>277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0115</v>
      </c>
      <c r="N535" s="69">
        <f t="shared" si="62"/>
        <v>277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0115</v>
      </c>
      <c r="N536" s="69">
        <f t="shared" si="62"/>
        <v>277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0115</v>
      </c>
      <c r="N537" s="69">
        <f t="shared" si="62"/>
        <v>277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0115</v>
      </c>
      <c r="N538" s="69">
        <f t="shared" si="62"/>
        <v>277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0115</v>
      </c>
      <c r="N539" s="69">
        <f t="shared" si="62"/>
        <v>277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0115</v>
      </c>
      <c r="N540" s="69">
        <f t="shared" si="62"/>
        <v>277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0115</v>
      </c>
      <c r="N541" s="69">
        <f t="shared" si="62"/>
        <v>277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0115</v>
      </c>
      <c r="N542" s="69">
        <f t="shared" si="62"/>
        <v>277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0115</v>
      </c>
      <c r="N543" s="69">
        <f t="shared" si="62"/>
        <v>277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0115</v>
      </c>
      <c r="N544" s="69">
        <f t="shared" si="62"/>
        <v>277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0115</v>
      </c>
      <c r="N545" s="69">
        <f t="shared" si="62"/>
        <v>277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0115</v>
      </c>
      <c r="N546" s="69">
        <f t="shared" si="62"/>
        <v>277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0115</v>
      </c>
      <c r="N547" s="69">
        <f t="shared" si="62"/>
        <v>277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0115</v>
      </c>
      <c r="N548" s="69">
        <f t="shared" si="62"/>
        <v>277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0115</v>
      </c>
      <c r="N549" s="69">
        <f t="shared" si="62"/>
        <v>277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0115</v>
      </c>
      <c r="N550" s="69">
        <f t="shared" si="62"/>
        <v>277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0115</v>
      </c>
      <c r="N551" s="69">
        <f t="shared" si="62"/>
        <v>277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0115</v>
      </c>
      <c r="N552" s="69">
        <f t="shared" si="62"/>
        <v>277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0115</v>
      </c>
      <c r="N553" s="69">
        <f t="shared" si="62"/>
        <v>277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0115</v>
      </c>
      <c r="N554" s="69">
        <f t="shared" si="62"/>
        <v>277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0115</v>
      </c>
      <c r="N555" s="69">
        <f t="shared" si="62"/>
        <v>277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0115</v>
      </c>
      <c r="N556" s="69">
        <f t="shared" si="62"/>
        <v>277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0115</v>
      </c>
      <c r="N557" s="69">
        <f t="shared" si="62"/>
        <v>277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0115</v>
      </c>
      <c r="N558" s="69">
        <f t="shared" si="62"/>
        <v>277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0115</v>
      </c>
      <c r="N559" s="69">
        <f t="shared" si="62"/>
        <v>277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0115</v>
      </c>
      <c r="N560" s="69">
        <f t="shared" si="62"/>
        <v>277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0115</v>
      </c>
      <c r="N561" s="69">
        <f t="shared" si="62"/>
        <v>277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0115</v>
      </c>
      <c r="N562" s="69">
        <f t="shared" si="62"/>
        <v>277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0115</v>
      </c>
      <c r="N563" s="69">
        <f t="shared" si="62"/>
        <v>277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0115</v>
      </c>
      <c r="N564" s="69">
        <f t="shared" si="62"/>
        <v>277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0115</v>
      </c>
      <c r="N565" s="69">
        <f t="shared" si="62"/>
        <v>277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0115</v>
      </c>
      <c r="N566" s="69">
        <f t="shared" si="62"/>
        <v>277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0115</v>
      </c>
      <c r="N567" s="69">
        <f t="shared" si="62"/>
        <v>277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0115</v>
      </c>
      <c r="N568" s="69">
        <f t="shared" si="62"/>
        <v>277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0115</v>
      </c>
      <c r="N569" s="69">
        <f t="shared" si="62"/>
        <v>277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0115</v>
      </c>
      <c r="N570" s="69">
        <f t="shared" si="62"/>
        <v>277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0115</v>
      </c>
      <c r="N571" s="69">
        <f t="shared" si="62"/>
        <v>277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0115</v>
      </c>
      <c r="N572" s="69">
        <f t="shared" si="62"/>
        <v>277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0115</v>
      </c>
      <c r="N573" s="69">
        <f t="shared" si="62"/>
        <v>277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0115</v>
      </c>
      <c r="N574" s="69">
        <f t="shared" si="62"/>
        <v>277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0115</v>
      </c>
      <c r="N575" s="69">
        <f t="shared" si="62"/>
        <v>277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0115</v>
      </c>
      <c r="N576" s="69">
        <f t="shared" si="62"/>
        <v>277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0115</v>
      </c>
      <c r="N577" s="69">
        <f t="shared" si="62"/>
        <v>277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0115</v>
      </c>
      <c r="N578" s="69">
        <f t="shared" si="62"/>
        <v>277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0115</v>
      </c>
      <c r="N579" s="69">
        <f t="shared" si="62"/>
        <v>277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0115</v>
      </c>
      <c r="N580" s="69">
        <f t="shared" si="62"/>
        <v>277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0115</v>
      </c>
      <c r="N581" s="69">
        <f t="shared" si="62"/>
        <v>277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0115</v>
      </c>
      <c r="N582" s="69">
        <f t="shared" si="62"/>
        <v>277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0115</v>
      </c>
      <c r="N583" s="69">
        <f t="shared" si="62"/>
        <v>277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0115</v>
      </c>
      <c r="N584" s="69">
        <f t="shared" si="62"/>
        <v>277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0115</v>
      </c>
      <c r="N585" s="69">
        <f t="shared" si="62"/>
        <v>277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0115</v>
      </c>
      <c r="N586" s="69">
        <f t="shared" ref="N586:N649" si="66">N585+S585</f>
        <v>277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0115</v>
      </c>
      <c r="N587" s="69">
        <f t="shared" si="66"/>
        <v>277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0115</v>
      </c>
      <c r="N588" s="69">
        <f t="shared" si="66"/>
        <v>277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0115</v>
      </c>
      <c r="N589" s="69">
        <f t="shared" si="66"/>
        <v>277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0115</v>
      </c>
      <c r="N590" s="69">
        <f t="shared" si="66"/>
        <v>277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0115</v>
      </c>
      <c r="N591" s="69">
        <f t="shared" si="66"/>
        <v>277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0115</v>
      </c>
      <c r="N592" s="69">
        <f t="shared" si="66"/>
        <v>277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0115</v>
      </c>
      <c r="N593" s="69">
        <f t="shared" si="66"/>
        <v>277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0115</v>
      </c>
      <c r="N594" s="69">
        <f t="shared" si="66"/>
        <v>277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0115</v>
      </c>
      <c r="N595" s="69">
        <f t="shared" si="66"/>
        <v>277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0115</v>
      </c>
      <c r="N596" s="69">
        <f t="shared" si="66"/>
        <v>277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0115</v>
      </c>
      <c r="N597" s="69">
        <f t="shared" si="66"/>
        <v>277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0115</v>
      </c>
      <c r="N598" s="69">
        <f t="shared" si="66"/>
        <v>277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0115</v>
      </c>
      <c r="N599" s="69">
        <f t="shared" si="66"/>
        <v>277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0115</v>
      </c>
      <c r="N600" s="69">
        <f t="shared" si="66"/>
        <v>277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0115</v>
      </c>
      <c r="N601" s="69">
        <f t="shared" si="66"/>
        <v>277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0115</v>
      </c>
      <c r="N602" s="69">
        <f t="shared" si="66"/>
        <v>277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0115</v>
      </c>
      <c r="N603" s="69">
        <f t="shared" si="66"/>
        <v>277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0115</v>
      </c>
      <c r="N604" s="69">
        <f t="shared" si="66"/>
        <v>277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0115</v>
      </c>
      <c r="N605" s="69">
        <f t="shared" si="66"/>
        <v>277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0115</v>
      </c>
      <c r="N606" s="69">
        <f t="shared" si="66"/>
        <v>277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0115</v>
      </c>
      <c r="N607" s="69">
        <f t="shared" si="66"/>
        <v>277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0115</v>
      </c>
      <c r="N608" s="69">
        <f t="shared" si="66"/>
        <v>277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0115</v>
      </c>
      <c r="N609" s="69">
        <f t="shared" si="66"/>
        <v>277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0115</v>
      </c>
      <c r="N610" s="69">
        <f t="shared" si="66"/>
        <v>277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0115</v>
      </c>
      <c r="N611" s="69">
        <f t="shared" si="66"/>
        <v>277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0115</v>
      </c>
      <c r="N612" s="69">
        <f t="shared" si="66"/>
        <v>277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0115</v>
      </c>
      <c r="N613" s="69">
        <f t="shared" si="66"/>
        <v>277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0115</v>
      </c>
      <c r="N614" s="69">
        <f t="shared" si="66"/>
        <v>277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0115</v>
      </c>
      <c r="N615" s="69">
        <f t="shared" si="66"/>
        <v>277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0115</v>
      </c>
      <c r="N616" s="69">
        <f t="shared" si="66"/>
        <v>277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0115</v>
      </c>
      <c r="N617" s="69">
        <f t="shared" si="66"/>
        <v>277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0115</v>
      </c>
      <c r="N618" s="69">
        <f t="shared" si="66"/>
        <v>277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0115</v>
      </c>
      <c r="N619" s="69">
        <f t="shared" si="66"/>
        <v>277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0115</v>
      </c>
      <c r="N620" s="69">
        <f t="shared" si="66"/>
        <v>277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0115</v>
      </c>
      <c r="N621" s="69">
        <f t="shared" si="66"/>
        <v>277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0115</v>
      </c>
      <c r="N622" s="69">
        <f t="shared" si="66"/>
        <v>277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0115</v>
      </c>
      <c r="N623" s="69">
        <f t="shared" si="66"/>
        <v>277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0115</v>
      </c>
      <c r="N624" s="69">
        <f t="shared" si="66"/>
        <v>277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0115</v>
      </c>
      <c r="N625" s="69">
        <f t="shared" si="66"/>
        <v>277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0115</v>
      </c>
      <c r="N626" s="69">
        <f t="shared" si="66"/>
        <v>277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0115</v>
      </c>
      <c r="N627" s="69">
        <f t="shared" si="66"/>
        <v>277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0115</v>
      </c>
      <c r="N628" s="69">
        <f t="shared" si="66"/>
        <v>277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0115</v>
      </c>
      <c r="N629" s="69">
        <f t="shared" si="66"/>
        <v>277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0115</v>
      </c>
      <c r="N630" s="69">
        <f t="shared" si="66"/>
        <v>277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0115</v>
      </c>
      <c r="N631" s="69">
        <f t="shared" si="66"/>
        <v>277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0115</v>
      </c>
      <c r="N632" s="69">
        <f t="shared" si="66"/>
        <v>277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0115</v>
      </c>
      <c r="N633" s="69">
        <f t="shared" si="66"/>
        <v>277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0115</v>
      </c>
      <c r="N634" s="69">
        <f t="shared" si="66"/>
        <v>277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0115</v>
      </c>
      <c r="N635" s="69">
        <f t="shared" si="66"/>
        <v>277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0115</v>
      </c>
      <c r="N636" s="69">
        <f t="shared" si="66"/>
        <v>277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0115</v>
      </c>
      <c r="N637" s="69">
        <f t="shared" si="66"/>
        <v>277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0115</v>
      </c>
      <c r="N638" s="69">
        <f t="shared" si="66"/>
        <v>277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0115</v>
      </c>
      <c r="N639" s="69">
        <f t="shared" si="66"/>
        <v>277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0115</v>
      </c>
      <c r="N640" s="69">
        <f t="shared" si="66"/>
        <v>277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0115</v>
      </c>
      <c r="N641" s="69">
        <f t="shared" si="66"/>
        <v>277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0115</v>
      </c>
      <c r="N642" s="69">
        <f t="shared" si="66"/>
        <v>277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0115</v>
      </c>
      <c r="N643" s="69">
        <f t="shared" si="66"/>
        <v>277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0115</v>
      </c>
      <c r="N644" s="69">
        <f t="shared" si="66"/>
        <v>277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0115</v>
      </c>
      <c r="N645" s="69">
        <f t="shared" si="66"/>
        <v>277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0115</v>
      </c>
      <c r="N646" s="69">
        <f t="shared" si="66"/>
        <v>277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0115</v>
      </c>
      <c r="N647" s="69">
        <f t="shared" si="66"/>
        <v>277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0115</v>
      </c>
      <c r="N648" s="69">
        <f t="shared" si="66"/>
        <v>277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0115</v>
      </c>
      <c r="N649" s="69">
        <f t="shared" si="66"/>
        <v>277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0115</v>
      </c>
      <c r="N650" s="69">
        <f t="shared" ref="N650:N713" si="70">N649+S649</f>
        <v>277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0115</v>
      </c>
      <c r="N651" s="69">
        <f t="shared" si="70"/>
        <v>277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0115</v>
      </c>
      <c r="N652" s="69">
        <f t="shared" si="70"/>
        <v>277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0115</v>
      </c>
      <c r="N653" s="69">
        <f t="shared" si="70"/>
        <v>277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0115</v>
      </c>
      <c r="N654" s="69">
        <f t="shared" si="70"/>
        <v>277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0115</v>
      </c>
      <c r="N655" s="69">
        <f t="shared" si="70"/>
        <v>277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0115</v>
      </c>
      <c r="N656" s="69">
        <f t="shared" si="70"/>
        <v>277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0115</v>
      </c>
      <c r="N657" s="69">
        <f t="shared" si="70"/>
        <v>277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0115</v>
      </c>
      <c r="N658" s="69">
        <f t="shared" si="70"/>
        <v>277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0115</v>
      </c>
      <c r="N659" s="69">
        <f t="shared" si="70"/>
        <v>277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0115</v>
      </c>
      <c r="N660" s="69">
        <f t="shared" si="70"/>
        <v>277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0115</v>
      </c>
      <c r="N661" s="69">
        <f t="shared" si="70"/>
        <v>277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0115</v>
      </c>
      <c r="N662" s="69">
        <f t="shared" si="70"/>
        <v>277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0115</v>
      </c>
      <c r="N663" s="69">
        <f t="shared" si="70"/>
        <v>277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0115</v>
      </c>
      <c r="N664" s="69">
        <f t="shared" si="70"/>
        <v>277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0115</v>
      </c>
      <c r="N665" s="69">
        <f t="shared" si="70"/>
        <v>277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0115</v>
      </c>
      <c r="N666" s="69">
        <f t="shared" si="70"/>
        <v>277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0115</v>
      </c>
      <c r="N667" s="69">
        <f t="shared" si="70"/>
        <v>277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0115</v>
      </c>
      <c r="N668" s="69">
        <f t="shared" si="70"/>
        <v>277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0115</v>
      </c>
      <c r="N669" s="69">
        <f t="shared" si="70"/>
        <v>277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0115</v>
      </c>
      <c r="N670" s="69">
        <f t="shared" si="70"/>
        <v>277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0115</v>
      </c>
      <c r="N671" s="69">
        <f t="shared" si="70"/>
        <v>277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0115</v>
      </c>
      <c r="N672" s="69">
        <f t="shared" si="70"/>
        <v>277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0115</v>
      </c>
      <c r="N673" s="69">
        <f t="shared" si="70"/>
        <v>277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0115</v>
      </c>
      <c r="N674" s="69">
        <f t="shared" si="70"/>
        <v>277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0115</v>
      </c>
      <c r="N675" s="69">
        <f t="shared" si="70"/>
        <v>277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0115</v>
      </c>
      <c r="N676" s="69">
        <f t="shared" si="70"/>
        <v>277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0115</v>
      </c>
      <c r="N677" s="69">
        <f t="shared" si="70"/>
        <v>277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0115</v>
      </c>
      <c r="N678" s="69">
        <f t="shared" si="70"/>
        <v>277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0115</v>
      </c>
      <c r="N679" s="69">
        <f t="shared" si="70"/>
        <v>277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0115</v>
      </c>
      <c r="N680" s="69">
        <f t="shared" si="70"/>
        <v>277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0115</v>
      </c>
      <c r="N681" s="69">
        <f t="shared" si="70"/>
        <v>277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0115</v>
      </c>
      <c r="N682" s="69">
        <f t="shared" si="70"/>
        <v>277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0115</v>
      </c>
      <c r="N683" s="69">
        <f t="shared" si="70"/>
        <v>277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0115</v>
      </c>
      <c r="N684" s="69">
        <f t="shared" si="70"/>
        <v>277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0115</v>
      </c>
      <c r="N685" s="69">
        <f t="shared" si="70"/>
        <v>277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0115</v>
      </c>
      <c r="N686" s="69">
        <f t="shared" si="70"/>
        <v>277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0115</v>
      </c>
      <c r="N687" s="69">
        <f t="shared" si="70"/>
        <v>277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0115</v>
      </c>
      <c r="N688" s="69">
        <f t="shared" si="70"/>
        <v>277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0115</v>
      </c>
      <c r="N689" s="69">
        <f t="shared" si="70"/>
        <v>277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0115</v>
      </c>
      <c r="N690" s="69">
        <f t="shared" si="70"/>
        <v>277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0115</v>
      </c>
      <c r="N691" s="69">
        <f t="shared" si="70"/>
        <v>277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0115</v>
      </c>
      <c r="N692" s="69">
        <f t="shared" si="70"/>
        <v>277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0115</v>
      </c>
      <c r="N693" s="69">
        <f t="shared" si="70"/>
        <v>277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0115</v>
      </c>
      <c r="N694" s="69">
        <f t="shared" si="70"/>
        <v>277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0115</v>
      </c>
      <c r="N695" s="69">
        <f t="shared" si="70"/>
        <v>277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0115</v>
      </c>
      <c r="N696" s="69">
        <f t="shared" si="70"/>
        <v>277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0115</v>
      </c>
      <c r="N697" s="69">
        <f t="shared" si="70"/>
        <v>277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0115</v>
      </c>
      <c r="N698" s="69">
        <f t="shared" si="70"/>
        <v>277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0115</v>
      </c>
      <c r="N699" s="69">
        <f t="shared" si="70"/>
        <v>277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0115</v>
      </c>
      <c r="N700" s="69">
        <f t="shared" si="70"/>
        <v>277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0115</v>
      </c>
      <c r="N701" s="69">
        <f t="shared" si="70"/>
        <v>277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0115</v>
      </c>
      <c r="N702" s="69">
        <f t="shared" si="70"/>
        <v>277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0115</v>
      </c>
      <c r="N703" s="69">
        <f t="shared" si="70"/>
        <v>277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0115</v>
      </c>
      <c r="N704" s="69">
        <f t="shared" si="70"/>
        <v>277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0115</v>
      </c>
      <c r="N705" s="69">
        <f t="shared" si="70"/>
        <v>277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0115</v>
      </c>
      <c r="N706" s="69">
        <f t="shared" si="70"/>
        <v>277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0115</v>
      </c>
      <c r="N707" s="69">
        <f t="shared" si="70"/>
        <v>277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0115</v>
      </c>
      <c r="N708" s="69">
        <f t="shared" si="70"/>
        <v>277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0115</v>
      </c>
      <c r="N709" s="69">
        <f t="shared" si="70"/>
        <v>277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0115</v>
      </c>
      <c r="N710" s="69">
        <f t="shared" si="70"/>
        <v>277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0115</v>
      </c>
      <c r="N711" s="69">
        <f t="shared" si="70"/>
        <v>277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0115</v>
      </c>
      <c r="N712" s="69">
        <f t="shared" si="70"/>
        <v>277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0115</v>
      </c>
      <c r="N713" s="69">
        <f t="shared" si="70"/>
        <v>277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0115</v>
      </c>
      <c r="N714" s="69">
        <f t="shared" ref="N714:N777" si="74">N713+S713</f>
        <v>277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0115</v>
      </c>
      <c r="N715" s="69">
        <f t="shared" si="74"/>
        <v>277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0115</v>
      </c>
      <c r="N716" s="69">
        <f t="shared" si="74"/>
        <v>277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0115</v>
      </c>
      <c r="N717" s="69">
        <f t="shared" si="74"/>
        <v>277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0115</v>
      </c>
      <c r="N718" s="69">
        <f t="shared" si="74"/>
        <v>277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0115</v>
      </c>
      <c r="N719" s="69">
        <f t="shared" si="74"/>
        <v>277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0115</v>
      </c>
      <c r="N720" s="69">
        <f t="shared" si="74"/>
        <v>277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0115</v>
      </c>
      <c r="N721" s="69">
        <f t="shared" si="74"/>
        <v>277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0115</v>
      </c>
      <c r="N722" s="69">
        <f t="shared" si="74"/>
        <v>277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0115</v>
      </c>
      <c r="N723" s="69">
        <f t="shared" si="74"/>
        <v>277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0115</v>
      </c>
      <c r="N724" s="69">
        <f t="shared" si="74"/>
        <v>277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0115</v>
      </c>
      <c r="N725" s="69">
        <f t="shared" si="74"/>
        <v>277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0115</v>
      </c>
      <c r="N726" s="69">
        <f t="shared" si="74"/>
        <v>277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0115</v>
      </c>
      <c r="N727" s="69">
        <f t="shared" si="74"/>
        <v>277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0115</v>
      </c>
      <c r="N728" s="69">
        <f t="shared" si="74"/>
        <v>277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0115</v>
      </c>
      <c r="N729" s="69">
        <f t="shared" si="74"/>
        <v>277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0115</v>
      </c>
      <c r="N730" s="69">
        <f t="shared" si="74"/>
        <v>277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0115</v>
      </c>
      <c r="N731" s="69">
        <f t="shared" si="74"/>
        <v>277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0115</v>
      </c>
      <c r="N732" s="69">
        <f t="shared" si="74"/>
        <v>277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0115</v>
      </c>
      <c r="N733" s="69">
        <f t="shared" si="74"/>
        <v>277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0115</v>
      </c>
      <c r="N734" s="69">
        <f t="shared" si="74"/>
        <v>277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0115</v>
      </c>
      <c r="N735" s="69">
        <f t="shared" si="74"/>
        <v>277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0115</v>
      </c>
      <c r="N736" s="69">
        <f t="shared" si="74"/>
        <v>277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0115</v>
      </c>
      <c r="N737" s="69">
        <f t="shared" si="74"/>
        <v>277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0115</v>
      </c>
      <c r="N738" s="69">
        <f t="shared" si="74"/>
        <v>277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0115</v>
      </c>
      <c r="N739" s="69">
        <f t="shared" si="74"/>
        <v>277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0115</v>
      </c>
      <c r="N740" s="69">
        <f t="shared" si="74"/>
        <v>277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0115</v>
      </c>
      <c r="N741" s="69">
        <f t="shared" si="74"/>
        <v>277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0115</v>
      </c>
      <c r="N742" s="69">
        <f t="shared" si="74"/>
        <v>277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0115</v>
      </c>
      <c r="N743" s="69">
        <f t="shared" si="74"/>
        <v>277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0115</v>
      </c>
      <c r="N744" s="69">
        <f t="shared" si="74"/>
        <v>277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0115</v>
      </c>
      <c r="N745" s="69">
        <f t="shared" si="74"/>
        <v>277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0115</v>
      </c>
      <c r="N746" s="69">
        <f t="shared" si="74"/>
        <v>277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0115</v>
      </c>
      <c r="N747" s="69">
        <f t="shared" si="74"/>
        <v>277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0115</v>
      </c>
      <c r="N748" s="69">
        <f t="shared" si="74"/>
        <v>277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0115</v>
      </c>
      <c r="N749" s="69">
        <f t="shared" si="74"/>
        <v>277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0115</v>
      </c>
      <c r="N750" s="69">
        <f t="shared" si="74"/>
        <v>277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0115</v>
      </c>
      <c r="N751" s="69">
        <f t="shared" si="74"/>
        <v>277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0115</v>
      </c>
      <c r="N752" s="69">
        <f t="shared" si="74"/>
        <v>277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0115</v>
      </c>
      <c r="N753" s="69">
        <f t="shared" si="74"/>
        <v>277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0115</v>
      </c>
      <c r="N754" s="69">
        <f t="shared" si="74"/>
        <v>277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0115</v>
      </c>
      <c r="N755" s="69">
        <f t="shared" si="74"/>
        <v>277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0115</v>
      </c>
      <c r="N756" s="69">
        <f t="shared" si="74"/>
        <v>277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0115</v>
      </c>
      <c r="N757" s="69">
        <f t="shared" si="74"/>
        <v>277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0115</v>
      </c>
      <c r="N758" s="69">
        <f t="shared" si="74"/>
        <v>277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0115</v>
      </c>
      <c r="N759" s="69">
        <f t="shared" si="74"/>
        <v>277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0115</v>
      </c>
      <c r="N760" s="69">
        <f t="shared" si="74"/>
        <v>277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0115</v>
      </c>
      <c r="N761" s="69">
        <f t="shared" si="74"/>
        <v>277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0115</v>
      </c>
      <c r="N762" s="69">
        <f t="shared" si="74"/>
        <v>277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0115</v>
      </c>
      <c r="N763" s="69">
        <f t="shared" si="74"/>
        <v>277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0115</v>
      </c>
      <c r="N764" s="69">
        <f t="shared" si="74"/>
        <v>277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0115</v>
      </c>
      <c r="N765" s="69">
        <f t="shared" si="74"/>
        <v>277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0115</v>
      </c>
      <c r="N766" s="69">
        <f t="shared" si="74"/>
        <v>277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0115</v>
      </c>
      <c r="N767" s="69">
        <f t="shared" si="74"/>
        <v>277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0115</v>
      </c>
      <c r="N768" s="69">
        <f t="shared" si="74"/>
        <v>277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0115</v>
      </c>
      <c r="N769" s="69">
        <f t="shared" si="74"/>
        <v>277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0115</v>
      </c>
      <c r="N770" s="69">
        <f t="shared" si="74"/>
        <v>277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0115</v>
      </c>
      <c r="N771" s="69">
        <f t="shared" si="74"/>
        <v>277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0115</v>
      </c>
      <c r="N772" s="69">
        <f t="shared" si="74"/>
        <v>277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0115</v>
      </c>
      <c r="N773" s="69">
        <f t="shared" si="74"/>
        <v>277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0115</v>
      </c>
      <c r="N774" s="69">
        <f t="shared" si="74"/>
        <v>277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0115</v>
      </c>
      <c r="N775" s="69">
        <f t="shared" si="74"/>
        <v>277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0115</v>
      </c>
      <c r="N776" s="69">
        <f t="shared" si="74"/>
        <v>277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0115</v>
      </c>
      <c r="N777" s="69">
        <f t="shared" si="74"/>
        <v>277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0115</v>
      </c>
      <c r="N778" s="69">
        <f t="shared" ref="N778:N841" si="78">N777+S777</f>
        <v>277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0115</v>
      </c>
      <c r="N779" s="69">
        <f t="shared" si="78"/>
        <v>277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0115</v>
      </c>
      <c r="N780" s="69">
        <f t="shared" si="78"/>
        <v>277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0115</v>
      </c>
      <c r="N781" s="69">
        <f t="shared" si="78"/>
        <v>277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0115</v>
      </c>
      <c r="N782" s="69">
        <f t="shared" si="78"/>
        <v>277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0115</v>
      </c>
      <c r="N783" s="69">
        <f t="shared" si="78"/>
        <v>277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0115</v>
      </c>
      <c r="N784" s="69">
        <f t="shared" si="78"/>
        <v>277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0115</v>
      </c>
      <c r="N785" s="69">
        <f t="shared" si="78"/>
        <v>277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0115</v>
      </c>
      <c r="N786" s="69">
        <f t="shared" si="78"/>
        <v>277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0115</v>
      </c>
      <c r="N787" s="69">
        <f t="shared" si="78"/>
        <v>277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0115</v>
      </c>
      <c r="N788" s="69">
        <f t="shared" si="78"/>
        <v>277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0115</v>
      </c>
      <c r="N789" s="69">
        <f t="shared" si="78"/>
        <v>277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0115</v>
      </c>
      <c r="N790" s="69">
        <f t="shared" si="78"/>
        <v>277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0115</v>
      </c>
      <c r="N791" s="69">
        <f t="shared" si="78"/>
        <v>277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0115</v>
      </c>
      <c r="N792" s="69">
        <f t="shared" si="78"/>
        <v>277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0115</v>
      </c>
      <c r="N793" s="69">
        <f t="shared" si="78"/>
        <v>277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0115</v>
      </c>
      <c r="N794" s="69">
        <f t="shared" si="78"/>
        <v>277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0115</v>
      </c>
      <c r="N795" s="69">
        <f t="shared" si="78"/>
        <v>277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0115</v>
      </c>
      <c r="N796" s="69">
        <f t="shared" si="78"/>
        <v>277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0115</v>
      </c>
      <c r="N797" s="69">
        <f t="shared" si="78"/>
        <v>277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0115</v>
      </c>
      <c r="N798" s="69">
        <f t="shared" si="78"/>
        <v>277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0115</v>
      </c>
      <c r="N799" s="69">
        <f t="shared" si="78"/>
        <v>277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0115</v>
      </c>
      <c r="N800" s="69">
        <f t="shared" si="78"/>
        <v>277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0115</v>
      </c>
      <c r="N801" s="69">
        <f t="shared" si="78"/>
        <v>277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0115</v>
      </c>
      <c r="N802" s="69">
        <f t="shared" si="78"/>
        <v>277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0115</v>
      </c>
      <c r="N803" s="69">
        <f t="shared" si="78"/>
        <v>277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0115</v>
      </c>
      <c r="N804" s="69">
        <f t="shared" si="78"/>
        <v>277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0115</v>
      </c>
      <c r="N805" s="69">
        <f t="shared" si="78"/>
        <v>277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0115</v>
      </c>
      <c r="N806" s="69">
        <f t="shared" si="78"/>
        <v>277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0115</v>
      </c>
      <c r="N807" s="69">
        <f t="shared" si="78"/>
        <v>277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0115</v>
      </c>
      <c r="N808" s="69">
        <f t="shared" si="78"/>
        <v>277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0115</v>
      </c>
      <c r="N809" s="69">
        <f t="shared" si="78"/>
        <v>277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0115</v>
      </c>
      <c r="N810" s="69">
        <f t="shared" si="78"/>
        <v>277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0115</v>
      </c>
      <c r="N811" s="69">
        <f t="shared" si="78"/>
        <v>277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0115</v>
      </c>
      <c r="N812" s="69">
        <f t="shared" si="78"/>
        <v>277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0115</v>
      </c>
      <c r="N813" s="69">
        <f t="shared" si="78"/>
        <v>277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0115</v>
      </c>
      <c r="N814" s="69">
        <f t="shared" si="78"/>
        <v>277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0115</v>
      </c>
      <c r="N815" s="69">
        <f t="shared" si="78"/>
        <v>277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0115</v>
      </c>
      <c r="N816" s="69">
        <f t="shared" si="78"/>
        <v>277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0115</v>
      </c>
      <c r="N817" s="69">
        <f t="shared" si="78"/>
        <v>277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0115</v>
      </c>
      <c r="N818" s="69">
        <f t="shared" si="78"/>
        <v>277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0115</v>
      </c>
      <c r="N819" s="69">
        <f t="shared" si="78"/>
        <v>277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0115</v>
      </c>
      <c r="N820" s="69">
        <f t="shared" si="78"/>
        <v>277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0115</v>
      </c>
      <c r="N821" s="69">
        <f t="shared" si="78"/>
        <v>277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0115</v>
      </c>
      <c r="N822" s="69">
        <f t="shared" si="78"/>
        <v>277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0115</v>
      </c>
      <c r="N823" s="69">
        <f t="shared" si="78"/>
        <v>277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0115</v>
      </c>
      <c r="N824" s="69">
        <f t="shared" si="78"/>
        <v>277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0115</v>
      </c>
      <c r="N825" s="69">
        <f t="shared" si="78"/>
        <v>277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0115</v>
      </c>
      <c r="N826" s="69">
        <f t="shared" si="78"/>
        <v>277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0115</v>
      </c>
      <c r="N827" s="69">
        <f t="shared" si="78"/>
        <v>277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0115</v>
      </c>
      <c r="N828" s="69">
        <f t="shared" si="78"/>
        <v>277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0115</v>
      </c>
      <c r="N829" s="69">
        <f t="shared" si="78"/>
        <v>277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0115</v>
      </c>
      <c r="N830" s="69">
        <f t="shared" si="78"/>
        <v>277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0115</v>
      </c>
      <c r="N831" s="69">
        <f t="shared" si="78"/>
        <v>277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0115</v>
      </c>
      <c r="N832" s="69">
        <f t="shared" si="78"/>
        <v>277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0115</v>
      </c>
      <c r="N833" s="69">
        <f t="shared" si="78"/>
        <v>277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0115</v>
      </c>
      <c r="N834" s="69">
        <f t="shared" si="78"/>
        <v>277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0115</v>
      </c>
      <c r="N835" s="69">
        <f t="shared" si="78"/>
        <v>277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0115</v>
      </c>
      <c r="N836" s="69">
        <f t="shared" si="78"/>
        <v>277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0115</v>
      </c>
      <c r="N837" s="69">
        <f t="shared" si="78"/>
        <v>277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0115</v>
      </c>
      <c r="N838" s="69">
        <f t="shared" si="78"/>
        <v>277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0115</v>
      </c>
      <c r="N839" s="69">
        <f t="shared" si="78"/>
        <v>277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0115</v>
      </c>
      <c r="N840" s="69">
        <f t="shared" si="78"/>
        <v>277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0115</v>
      </c>
      <c r="N841" s="69">
        <f t="shared" si="78"/>
        <v>277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0115</v>
      </c>
      <c r="N842" s="69">
        <f t="shared" ref="N842:N905" si="82">N841+S841</f>
        <v>277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0115</v>
      </c>
      <c r="N843" s="69">
        <f t="shared" si="82"/>
        <v>277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0115</v>
      </c>
      <c r="N844" s="69">
        <f t="shared" si="82"/>
        <v>277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0115</v>
      </c>
      <c r="N845" s="69">
        <f t="shared" si="82"/>
        <v>277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0115</v>
      </c>
      <c r="N846" s="69">
        <f t="shared" si="82"/>
        <v>277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0115</v>
      </c>
      <c r="N847" s="69">
        <f t="shared" si="82"/>
        <v>277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0115</v>
      </c>
      <c r="N848" s="69">
        <f t="shared" si="82"/>
        <v>277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0115</v>
      </c>
      <c r="N849" s="69">
        <f t="shared" si="82"/>
        <v>277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0115</v>
      </c>
      <c r="N850" s="69">
        <f t="shared" si="82"/>
        <v>277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0115</v>
      </c>
      <c r="N851" s="69">
        <f t="shared" si="82"/>
        <v>277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0115</v>
      </c>
      <c r="N852" s="69">
        <f t="shared" si="82"/>
        <v>277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0115</v>
      </c>
      <c r="N853" s="69">
        <f t="shared" si="82"/>
        <v>277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0115</v>
      </c>
      <c r="N854" s="69">
        <f t="shared" si="82"/>
        <v>277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0115</v>
      </c>
      <c r="N855" s="69">
        <f t="shared" si="82"/>
        <v>277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0115</v>
      </c>
      <c r="N856" s="69">
        <f t="shared" si="82"/>
        <v>277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0115</v>
      </c>
      <c r="N857" s="69">
        <f t="shared" si="82"/>
        <v>277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0115</v>
      </c>
      <c r="N858" s="69">
        <f t="shared" si="82"/>
        <v>277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0115</v>
      </c>
      <c r="N859" s="69">
        <f t="shared" si="82"/>
        <v>277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0115</v>
      </c>
      <c r="N860" s="69">
        <f t="shared" si="82"/>
        <v>277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0115</v>
      </c>
      <c r="N861" s="69">
        <f t="shared" si="82"/>
        <v>277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0115</v>
      </c>
      <c r="N862" s="69">
        <f t="shared" si="82"/>
        <v>277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0115</v>
      </c>
      <c r="N863" s="69">
        <f t="shared" si="82"/>
        <v>277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0115</v>
      </c>
      <c r="N864" s="69">
        <f t="shared" si="82"/>
        <v>277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0115</v>
      </c>
      <c r="N865" s="69">
        <f t="shared" si="82"/>
        <v>277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0115</v>
      </c>
      <c r="N866" s="69">
        <f t="shared" si="82"/>
        <v>277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0115</v>
      </c>
      <c r="N867" s="69">
        <f t="shared" si="82"/>
        <v>277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0115</v>
      </c>
      <c r="N868" s="69">
        <f t="shared" si="82"/>
        <v>277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0115</v>
      </c>
      <c r="N869" s="69">
        <f t="shared" si="82"/>
        <v>277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0115</v>
      </c>
      <c r="N870" s="69">
        <f t="shared" si="82"/>
        <v>277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0115</v>
      </c>
      <c r="N871" s="69">
        <f t="shared" si="82"/>
        <v>277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0115</v>
      </c>
      <c r="N872" s="69">
        <f t="shared" si="82"/>
        <v>277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0115</v>
      </c>
      <c r="N873" s="69">
        <f t="shared" si="82"/>
        <v>277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0115</v>
      </c>
      <c r="N874" s="69">
        <f t="shared" si="82"/>
        <v>277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0115</v>
      </c>
      <c r="N875" s="69">
        <f t="shared" si="82"/>
        <v>277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0115</v>
      </c>
      <c r="N876" s="69">
        <f t="shared" si="82"/>
        <v>277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0115</v>
      </c>
      <c r="N877" s="69">
        <f t="shared" si="82"/>
        <v>277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0115</v>
      </c>
      <c r="N878" s="69">
        <f t="shared" si="82"/>
        <v>277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0115</v>
      </c>
      <c r="N879" s="69">
        <f t="shared" si="82"/>
        <v>277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0115</v>
      </c>
      <c r="N880" s="69">
        <f t="shared" si="82"/>
        <v>277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0115</v>
      </c>
      <c r="N881" s="69">
        <f t="shared" si="82"/>
        <v>277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0115</v>
      </c>
      <c r="N882" s="69">
        <f t="shared" si="82"/>
        <v>277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0115</v>
      </c>
      <c r="N883" s="69">
        <f t="shared" si="82"/>
        <v>277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0115</v>
      </c>
      <c r="N884" s="69">
        <f t="shared" si="82"/>
        <v>277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0115</v>
      </c>
      <c r="N885" s="69">
        <f t="shared" si="82"/>
        <v>277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0115</v>
      </c>
      <c r="N886" s="69">
        <f t="shared" si="82"/>
        <v>277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0115</v>
      </c>
      <c r="N887" s="69">
        <f t="shared" si="82"/>
        <v>277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0115</v>
      </c>
      <c r="N888" s="69">
        <f t="shared" si="82"/>
        <v>277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0115</v>
      </c>
      <c r="N889" s="69">
        <f t="shared" si="82"/>
        <v>277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0115</v>
      </c>
      <c r="N890" s="69">
        <f t="shared" si="82"/>
        <v>277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0115</v>
      </c>
      <c r="N891" s="69">
        <f t="shared" si="82"/>
        <v>277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0115</v>
      </c>
      <c r="N892" s="69">
        <f t="shared" si="82"/>
        <v>277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0115</v>
      </c>
      <c r="N893" s="69">
        <f t="shared" si="82"/>
        <v>277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0115</v>
      </c>
      <c r="N894" s="69">
        <f t="shared" si="82"/>
        <v>277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0115</v>
      </c>
      <c r="N895" s="69">
        <f t="shared" si="82"/>
        <v>277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0115</v>
      </c>
      <c r="N896" s="69">
        <f t="shared" si="82"/>
        <v>277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0115</v>
      </c>
      <c r="N897" s="69">
        <f t="shared" si="82"/>
        <v>277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0115</v>
      </c>
      <c r="N898" s="69">
        <f t="shared" si="82"/>
        <v>277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0115</v>
      </c>
      <c r="N899" s="69">
        <f t="shared" si="82"/>
        <v>277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0115</v>
      </c>
      <c r="N900" s="69">
        <f t="shared" si="82"/>
        <v>277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0115</v>
      </c>
      <c r="N901" s="69">
        <f t="shared" si="82"/>
        <v>277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0115</v>
      </c>
      <c r="N902" s="69">
        <f t="shared" si="82"/>
        <v>277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0115</v>
      </c>
      <c r="N903" s="69">
        <f t="shared" si="82"/>
        <v>277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0115</v>
      </c>
      <c r="N904" s="69">
        <f t="shared" si="82"/>
        <v>277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0115</v>
      </c>
      <c r="N905" s="69">
        <f t="shared" si="82"/>
        <v>277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0115</v>
      </c>
      <c r="N906" s="69">
        <f t="shared" ref="N906:N969" si="86">N905+S905</f>
        <v>277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0115</v>
      </c>
      <c r="N907" s="69">
        <f t="shared" si="86"/>
        <v>277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0115</v>
      </c>
      <c r="N908" s="69">
        <f t="shared" si="86"/>
        <v>277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0115</v>
      </c>
      <c r="N909" s="69">
        <f t="shared" si="86"/>
        <v>277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0115</v>
      </c>
      <c r="N910" s="69">
        <f t="shared" si="86"/>
        <v>277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0115</v>
      </c>
      <c r="N911" s="69">
        <f t="shared" si="86"/>
        <v>277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0115</v>
      </c>
      <c r="N912" s="69">
        <f t="shared" si="86"/>
        <v>277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0115</v>
      </c>
      <c r="N913" s="69">
        <f t="shared" si="86"/>
        <v>277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0115</v>
      </c>
      <c r="N914" s="69">
        <f t="shared" si="86"/>
        <v>277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0115</v>
      </c>
      <c r="N915" s="69">
        <f t="shared" si="86"/>
        <v>277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0115</v>
      </c>
      <c r="N916" s="69">
        <f t="shared" si="86"/>
        <v>277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0115</v>
      </c>
      <c r="N917" s="69">
        <f t="shared" si="86"/>
        <v>277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0115</v>
      </c>
      <c r="N918" s="69">
        <f t="shared" si="86"/>
        <v>277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0115</v>
      </c>
      <c r="N919" s="69">
        <f t="shared" si="86"/>
        <v>277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0115</v>
      </c>
      <c r="N920" s="69">
        <f t="shared" si="86"/>
        <v>277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0115</v>
      </c>
      <c r="N921" s="69">
        <f t="shared" si="86"/>
        <v>277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0115</v>
      </c>
      <c r="N922" s="69">
        <f t="shared" si="86"/>
        <v>277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0115</v>
      </c>
      <c r="N923" s="69">
        <f t="shared" si="86"/>
        <v>277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0115</v>
      </c>
      <c r="N924" s="69">
        <f t="shared" si="86"/>
        <v>277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0115</v>
      </c>
      <c r="N925" s="69">
        <f t="shared" si="86"/>
        <v>277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0115</v>
      </c>
      <c r="N926" s="69">
        <f t="shared" si="86"/>
        <v>277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0115</v>
      </c>
      <c r="N927" s="69">
        <f t="shared" si="86"/>
        <v>277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0115</v>
      </c>
      <c r="N928" s="69">
        <f t="shared" si="86"/>
        <v>277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0115</v>
      </c>
      <c r="N929" s="69">
        <f t="shared" si="86"/>
        <v>277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0115</v>
      </c>
      <c r="N930" s="69">
        <f t="shared" si="86"/>
        <v>277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0115</v>
      </c>
      <c r="N931" s="69">
        <f t="shared" si="86"/>
        <v>277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0115</v>
      </c>
      <c r="N932" s="69">
        <f t="shared" si="86"/>
        <v>277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0115</v>
      </c>
      <c r="N933" s="69">
        <f t="shared" si="86"/>
        <v>277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0115</v>
      </c>
      <c r="N934" s="69">
        <f t="shared" si="86"/>
        <v>277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0115</v>
      </c>
      <c r="N935" s="69">
        <f t="shared" si="86"/>
        <v>277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0115</v>
      </c>
      <c r="N936" s="69">
        <f t="shared" si="86"/>
        <v>277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0115</v>
      </c>
      <c r="N937" s="69">
        <f t="shared" si="86"/>
        <v>277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0115</v>
      </c>
      <c r="N938" s="69">
        <f t="shared" si="86"/>
        <v>277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0115</v>
      </c>
      <c r="N939" s="69">
        <f t="shared" si="86"/>
        <v>277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0115</v>
      </c>
      <c r="N940" s="69">
        <f t="shared" si="86"/>
        <v>277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0115</v>
      </c>
      <c r="N941" s="69">
        <f t="shared" si="86"/>
        <v>277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0115</v>
      </c>
      <c r="N942" s="69">
        <f t="shared" si="86"/>
        <v>277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0115</v>
      </c>
      <c r="N943" s="69">
        <f t="shared" si="86"/>
        <v>277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0115</v>
      </c>
      <c r="N944" s="69">
        <f t="shared" si="86"/>
        <v>277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0115</v>
      </c>
      <c r="N945" s="69">
        <f t="shared" si="86"/>
        <v>277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0115</v>
      </c>
      <c r="N946" s="69">
        <f t="shared" si="86"/>
        <v>277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0115</v>
      </c>
      <c r="N947" s="69">
        <f t="shared" si="86"/>
        <v>277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0115</v>
      </c>
      <c r="N948" s="69">
        <f t="shared" si="86"/>
        <v>277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0115</v>
      </c>
      <c r="N949" s="69">
        <f t="shared" si="86"/>
        <v>277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0115</v>
      </c>
      <c r="N950" s="69">
        <f t="shared" si="86"/>
        <v>277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0115</v>
      </c>
      <c r="N951" s="69">
        <f t="shared" si="86"/>
        <v>277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0115</v>
      </c>
      <c r="N952" s="69">
        <f t="shared" si="86"/>
        <v>277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0115</v>
      </c>
      <c r="N953" s="69">
        <f t="shared" si="86"/>
        <v>277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0115</v>
      </c>
      <c r="N954" s="69">
        <f t="shared" si="86"/>
        <v>277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0115</v>
      </c>
      <c r="N955" s="69">
        <f t="shared" si="86"/>
        <v>277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0115</v>
      </c>
      <c r="N956" s="69">
        <f t="shared" si="86"/>
        <v>277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0115</v>
      </c>
      <c r="N957" s="69">
        <f t="shared" si="86"/>
        <v>277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0115</v>
      </c>
      <c r="N958" s="69">
        <f t="shared" si="86"/>
        <v>277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0115</v>
      </c>
      <c r="N959" s="69">
        <f t="shared" si="86"/>
        <v>277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0115</v>
      </c>
      <c r="N960" s="69">
        <f t="shared" si="86"/>
        <v>277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0115</v>
      </c>
      <c r="N961" s="69">
        <f t="shared" si="86"/>
        <v>277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0115</v>
      </c>
      <c r="N962" s="69">
        <f t="shared" si="86"/>
        <v>277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0115</v>
      </c>
      <c r="N963" s="69">
        <f t="shared" si="86"/>
        <v>277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0115</v>
      </c>
      <c r="N964" s="69">
        <f t="shared" si="86"/>
        <v>277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0115</v>
      </c>
      <c r="N965" s="69">
        <f t="shared" si="86"/>
        <v>277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0115</v>
      </c>
      <c r="N966" s="69">
        <f t="shared" si="86"/>
        <v>277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0115</v>
      </c>
      <c r="N967" s="69">
        <f t="shared" si="86"/>
        <v>277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0115</v>
      </c>
      <c r="N968" s="69">
        <f t="shared" si="86"/>
        <v>277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0115</v>
      </c>
      <c r="N969" s="69">
        <f t="shared" si="86"/>
        <v>277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0115</v>
      </c>
      <c r="N970" s="69">
        <f t="shared" ref="N970:N1033" si="90">N969+S969</f>
        <v>277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0115</v>
      </c>
      <c r="N971" s="69">
        <f t="shared" si="90"/>
        <v>277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0115</v>
      </c>
      <c r="N972" s="69">
        <f t="shared" si="90"/>
        <v>277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0115</v>
      </c>
      <c r="N973" s="69">
        <f t="shared" si="90"/>
        <v>277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0115</v>
      </c>
      <c r="N974" s="69">
        <f t="shared" si="90"/>
        <v>277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0115</v>
      </c>
      <c r="N975" s="69">
        <f t="shared" si="90"/>
        <v>277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0115</v>
      </c>
      <c r="N976" s="69">
        <f t="shared" si="90"/>
        <v>277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0115</v>
      </c>
      <c r="N977" s="69">
        <f t="shared" si="90"/>
        <v>277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0115</v>
      </c>
      <c r="N978" s="69">
        <f t="shared" si="90"/>
        <v>277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0115</v>
      </c>
      <c r="N979" s="69">
        <f t="shared" si="90"/>
        <v>277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0115</v>
      </c>
      <c r="N980" s="69">
        <f t="shared" si="90"/>
        <v>277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0115</v>
      </c>
      <c r="N981" s="69">
        <f t="shared" si="90"/>
        <v>277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0115</v>
      </c>
      <c r="N982" s="69">
        <f t="shared" si="90"/>
        <v>277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0115</v>
      </c>
      <c r="N983" s="69">
        <f t="shared" si="90"/>
        <v>277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0115</v>
      </c>
      <c r="N984" s="69">
        <f t="shared" si="90"/>
        <v>277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0115</v>
      </c>
      <c r="N985" s="69">
        <f t="shared" si="90"/>
        <v>277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0115</v>
      </c>
      <c r="N986" s="69">
        <f t="shared" si="90"/>
        <v>277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0115</v>
      </c>
      <c r="N987" s="69">
        <f t="shared" si="90"/>
        <v>277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0115</v>
      </c>
      <c r="N988" s="69">
        <f t="shared" si="90"/>
        <v>277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0115</v>
      </c>
      <c r="N989" s="69">
        <f t="shared" si="90"/>
        <v>277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0115</v>
      </c>
      <c r="N990" s="69">
        <f t="shared" si="90"/>
        <v>277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0115</v>
      </c>
      <c r="N991" s="69">
        <f t="shared" si="90"/>
        <v>277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0115</v>
      </c>
      <c r="N992" s="69">
        <f t="shared" si="90"/>
        <v>277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0115</v>
      </c>
      <c r="N993" s="69">
        <f t="shared" si="90"/>
        <v>277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0115</v>
      </c>
      <c r="N994" s="69">
        <f t="shared" si="90"/>
        <v>277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0115</v>
      </c>
      <c r="N995" s="69">
        <f t="shared" si="90"/>
        <v>277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0115</v>
      </c>
      <c r="N996" s="69">
        <f t="shared" si="90"/>
        <v>277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0115</v>
      </c>
      <c r="N997" s="69">
        <f t="shared" si="90"/>
        <v>277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0115</v>
      </c>
      <c r="N998" s="69">
        <f t="shared" si="90"/>
        <v>277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0115</v>
      </c>
      <c r="N999" s="69">
        <f t="shared" si="90"/>
        <v>277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0115</v>
      </c>
      <c r="N1000" s="69">
        <f t="shared" si="90"/>
        <v>277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0115</v>
      </c>
      <c r="N1001" s="69">
        <f t="shared" si="90"/>
        <v>277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0115</v>
      </c>
      <c r="N1002" s="69">
        <f t="shared" si="90"/>
        <v>277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0115</v>
      </c>
      <c r="N1003" s="69">
        <f t="shared" si="90"/>
        <v>277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0115</v>
      </c>
      <c r="N1004" s="69">
        <f t="shared" si="90"/>
        <v>277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0115</v>
      </c>
      <c r="N1005" s="69">
        <f t="shared" si="90"/>
        <v>277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0115</v>
      </c>
      <c r="N1006" s="69">
        <f t="shared" si="90"/>
        <v>277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0115</v>
      </c>
      <c r="N1007" s="69">
        <f t="shared" si="90"/>
        <v>277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0115</v>
      </c>
      <c r="N1008" s="69">
        <f t="shared" si="90"/>
        <v>277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0115</v>
      </c>
      <c r="N1009" s="69">
        <f t="shared" si="90"/>
        <v>277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0115</v>
      </c>
      <c r="N1010" s="69">
        <f t="shared" si="90"/>
        <v>277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0115</v>
      </c>
      <c r="N1011" s="69">
        <f t="shared" si="90"/>
        <v>277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0115</v>
      </c>
      <c r="N1012" s="69">
        <f t="shared" si="90"/>
        <v>277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0115</v>
      </c>
      <c r="N1013" s="69">
        <f t="shared" si="90"/>
        <v>277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0115</v>
      </c>
      <c r="N1014" s="69">
        <f t="shared" si="90"/>
        <v>277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0115</v>
      </c>
      <c r="N1015" s="69">
        <f t="shared" si="90"/>
        <v>277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0115</v>
      </c>
      <c r="N1016" s="69">
        <f t="shared" si="90"/>
        <v>277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0115</v>
      </c>
      <c r="N1017" s="69">
        <f t="shared" si="90"/>
        <v>277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0115</v>
      </c>
      <c r="N1018" s="69">
        <f t="shared" si="90"/>
        <v>277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0115</v>
      </c>
      <c r="N1019" s="69">
        <f t="shared" si="90"/>
        <v>277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0115</v>
      </c>
      <c r="N1020" s="69">
        <f t="shared" si="90"/>
        <v>277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0115</v>
      </c>
      <c r="N1021" s="69">
        <f t="shared" si="90"/>
        <v>277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0115</v>
      </c>
      <c r="N1022" s="69">
        <f t="shared" si="90"/>
        <v>277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0115</v>
      </c>
      <c r="N1023" s="69">
        <f t="shared" si="90"/>
        <v>277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0115</v>
      </c>
      <c r="N1024" s="69">
        <f t="shared" si="90"/>
        <v>277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0115</v>
      </c>
      <c r="N1025" s="69">
        <f t="shared" si="90"/>
        <v>277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0115</v>
      </c>
      <c r="N1026" s="69">
        <f t="shared" si="90"/>
        <v>277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0115</v>
      </c>
      <c r="N1027" s="69">
        <f t="shared" si="90"/>
        <v>277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0115</v>
      </c>
      <c r="N1028" s="69">
        <f t="shared" si="90"/>
        <v>277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0115</v>
      </c>
      <c r="N1029" s="69">
        <f t="shared" si="90"/>
        <v>277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0115</v>
      </c>
      <c r="N1030" s="69">
        <f t="shared" si="90"/>
        <v>277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0115</v>
      </c>
      <c r="N1031" s="69">
        <f t="shared" si="90"/>
        <v>277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0115</v>
      </c>
      <c r="N1032" s="69">
        <f t="shared" si="90"/>
        <v>277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0115</v>
      </c>
      <c r="N1033" s="69">
        <f t="shared" si="90"/>
        <v>277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0115</v>
      </c>
      <c r="N1034" s="69">
        <f t="shared" ref="N1034:N1070" si="93">N1033+S1033</f>
        <v>277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0115</v>
      </c>
      <c r="N1035" s="69">
        <f t="shared" si="93"/>
        <v>277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0115</v>
      </c>
      <c r="N1036" s="69">
        <f t="shared" si="93"/>
        <v>277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0115</v>
      </c>
      <c r="N1037" s="69">
        <f t="shared" si="93"/>
        <v>277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0115</v>
      </c>
      <c r="N1038" s="69">
        <f t="shared" si="93"/>
        <v>277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0115</v>
      </c>
      <c r="N1039" s="69">
        <f t="shared" si="93"/>
        <v>277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0115</v>
      </c>
      <c r="N1040" s="69">
        <f t="shared" si="93"/>
        <v>277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0115</v>
      </c>
      <c r="N1041" s="69">
        <f t="shared" si="93"/>
        <v>277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0115</v>
      </c>
      <c r="N1042" s="69">
        <f t="shared" si="93"/>
        <v>277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0115</v>
      </c>
      <c r="N1043" s="69">
        <f t="shared" si="93"/>
        <v>277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0115</v>
      </c>
      <c r="N1044" s="69">
        <f t="shared" si="93"/>
        <v>277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0115</v>
      </c>
      <c r="N1045" s="69">
        <f t="shared" si="93"/>
        <v>277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0115</v>
      </c>
      <c r="N1046" s="69">
        <f t="shared" si="93"/>
        <v>277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0115</v>
      </c>
      <c r="N1047" s="69">
        <f t="shared" si="93"/>
        <v>277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0115</v>
      </c>
      <c r="N1048" s="69">
        <f t="shared" si="93"/>
        <v>277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0115</v>
      </c>
      <c r="N1049" s="69">
        <f t="shared" si="93"/>
        <v>277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0115</v>
      </c>
      <c r="N1050" s="69">
        <f t="shared" si="93"/>
        <v>277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0115</v>
      </c>
      <c r="N1051" s="69">
        <f t="shared" si="93"/>
        <v>277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0115</v>
      </c>
      <c r="N1052" s="69">
        <f t="shared" si="93"/>
        <v>277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0115</v>
      </c>
      <c r="N1053" s="69">
        <f t="shared" si="93"/>
        <v>277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0115</v>
      </c>
      <c r="N1054" s="69">
        <f t="shared" si="93"/>
        <v>277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0115</v>
      </c>
      <c r="N1055" s="69">
        <f t="shared" si="93"/>
        <v>277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0115</v>
      </c>
      <c r="N1056" s="69">
        <f t="shared" si="93"/>
        <v>277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0115</v>
      </c>
      <c r="N1057" s="69">
        <f t="shared" si="93"/>
        <v>277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0115</v>
      </c>
      <c r="N1058" s="69">
        <f t="shared" si="93"/>
        <v>277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0115</v>
      </c>
      <c r="N1059" s="69">
        <f t="shared" si="93"/>
        <v>277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0115</v>
      </c>
      <c r="N1060" s="69">
        <f t="shared" si="93"/>
        <v>277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0115</v>
      </c>
      <c r="N1061" s="69">
        <f t="shared" si="93"/>
        <v>277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0115</v>
      </c>
      <c r="N1062" s="69">
        <f t="shared" si="93"/>
        <v>277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0115</v>
      </c>
      <c r="N1063" s="69">
        <f t="shared" si="93"/>
        <v>277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0115</v>
      </c>
      <c r="N1064" s="69">
        <f t="shared" si="93"/>
        <v>277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0115</v>
      </c>
      <c r="N1065" s="69">
        <f t="shared" si="93"/>
        <v>277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0115</v>
      </c>
      <c r="N1066" s="69">
        <f t="shared" si="93"/>
        <v>277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0115</v>
      </c>
      <c r="N1067" s="69">
        <f t="shared" si="93"/>
        <v>277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0115</v>
      </c>
      <c r="N1068" s="69">
        <f t="shared" si="93"/>
        <v>277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0115</v>
      </c>
      <c r="N1069" s="69">
        <f t="shared" si="93"/>
        <v>277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0115</v>
      </c>
      <c r="N1070" s="133">
        <f t="shared" si="93"/>
        <v>277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4" priority="42" operator="equal">
      <formula>0</formula>
    </cfRule>
    <cfRule type="cellIs" dxfId="613" priority="43" operator="greaterThan">
      <formula>0</formula>
    </cfRule>
  </conditionalFormatting>
  <conditionalFormatting sqref="F1:W1">
    <cfRule type="containsText" dxfId="612" priority="33" operator="containsText" text="Halted">
      <formula>NOT(ISERROR(SEARCH("Halted",F1)))</formula>
    </cfRule>
    <cfRule type="containsText" dxfId="611" priority="40" operator="containsText" text="Error">
      <formula>NOT(ISERROR(SEARCH("Error",F1)))</formula>
    </cfRule>
    <cfRule type="expression" dxfId="610" priority="41">
      <formula>$F$1&lt;&gt;""</formula>
    </cfRule>
  </conditionalFormatting>
  <conditionalFormatting sqref="P41:R1070">
    <cfRule type="expression" dxfId="609" priority="65">
      <formula>$N41=$E$13</formula>
    </cfRule>
  </conditionalFormatting>
  <conditionalFormatting sqref="M7:T7 M8:N1070 M41:R1070">
    <cfRule type="containsText" dxfId="608" priority="21" operator="containsText" text=" ">
      <formula>NOT(ISERROR(SEARCH(" ",M7)))</formula>
    </cfRule>
  </conditionalFormatting>
  <conditionalFormatting sqref="AL5:AM5">
    <cfRule type="cellIs" dxfId="607" priority="19" operator="equal">
      <formula>0</formula>
    </cfRule>
    <cfRule type="cellIs" dxfId="606" priority="20" operator="equal">
      <formula>1</formula>
    </cfRule>
  </conditionalFormatting>
  <conditionalFormatting sqref="H19:H23">
    <cfRule type="cellIs" dxfId="605" priority="17" operator="equal">
      <formula>0</formula>
    </cfRule>
    <cfRule type="cellIs" dxfId="604" priority="18" operator="equal">
      <formula>1</formula>
    </cfRule>
  </conditionalFormatting>
  <conditionalFormatting sqref="K7:T7 K8:N40 K41:R1070">
    <cfRule type="expression" dxfId="603" priority="16">
      <formula>$E$13=$N7</formula>
    </cfRule>
  </conditionalFormatting>
  <conditionalFormatting sqref="AD5:AK5">
    <cfRule type="cellIs" dxfId="602" priority="14" operator="equal">
      <formula>0</formula>
    </cfRule>
    <cfRule type="cellIs" dxfId="601" priority="15" operator="equal">
      <formula>1</formula>
    </cfRule>
  </conditionalFormatting>
  <conditionalFormatting sqref="AA13:AJ13">
    <cfRule type="cellIs" dxfId="600" priority="9" operator="equal">
      <formula>1</formula>
    </cfRule>
  </conditionalFormatting>
  <conditionalFormatting sqref="H26">
    <cfRule type="cellIs" dxfId="599" priority="6" operator="equal">
      <formula>0</formula>
    </cfRule>
    <cfRule type="cellIs" dxfId="598" priority="7" operator="equal">
      <formula>1</formula>
    </cfRule>
  </conditionalFormatting>
  <conditionalFormatting sqref="AK15:AK1070">
    <cfRule type="cellIs" dxfId="597" priority="5" operator="equal">
      <formula>1</formula>
    </cfRule>
  </conditionalFormatting>
  <conditionalFormatting sqref="O40">
    <cfRule type="containsText" dxfId="3" priority="4" operator="containsText" text=" ">
      <formula>NOT(ISERROR(SEARCH(" ",O40)))</formula>
    </cfRule>
  </conditionalFormatting>
  <conditionalFormatting sqref="O40">
    <cfRule type="expression" dxfId="2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1129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1130</v>
      </c>
      <c r="T1" s="169" t="s">
        <v>1132</v>
      </c>
      <c r="U1" s="169" t="s">
        <v>1133</v>
      </c>
      <c r="V1" s="169" t="s">
        <v>1134</v>
      </c>
      <c r="W1" s="169" t="s">
        <v>1135</v>
      </c>
    </row>
    <row r="2" spans="1:23">
      <c r="A2">
        <v>1</v>
      </c>
      <c r="B2" s="170" t="s">
        <v>1041</v>
      </c>
      <c r="C2" t="s">
        <v>295</v>
      </c>
      <c r="D2" t="s">
        <v>309</v>
      </c>
      <c r="E2" t="s">
        <v>1035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1131</v>
      </c>
      <c r="C3" t="s">
        <v>877</v>
      </c>
      <c r="D3" t="s">
        <v>1036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1138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1151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1137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1152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802" sqref="D802:G80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5">
        <v>0</v>
      </c>
      <c r="AA1" s="155">
        <v>0</v>
      </c>
      <c r="AB1" s="155">
        <v>0</v>
      </c>
      <c r="AC1" s="155">
        <v>0</v>
      </c>
      <c r="AD1" s="155">
        <v>0</v>
      </c>
      <c r="AE1" s="155">
        <v>0</v>
      </c>
      <c r="AF1" s="156">
        <v>0</v>
      </c>
    </row>
    <row r="2" spans="1:32" ht="15.75" thickBot="1">
      <c r="B2" s="55" t="str">
        <f>CPU!C6</f>
        <v>03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0D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996</v>
      </c>
      <c r="Z2" s="52" t="s">
        <v>997</v>
      </c>
      <c r="AA2" s="52" t="s">
        <v>998</v>
      </c>
      <c r="AB2" s="52" t="s">
        <v>999</v>
      </c>
      <c r="AC2" s="52" t="s">
        <v>1000</v>
      </c>
      <c r="AD2" s="52" t="s">
        <v>1001</v>
      </c>
      <c r="AE2" s="52" t="s">
        <v>1002</v>
      </c>
      <c r="AF2" s="59" t="s">
        <v>1003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990</v>
      </c>
      <c r="Y3" s="130">
        <v>0</v>
      </c>
      <c r="Z3" s="131">
        <v>0</v>
      </c>
      <c r="AA3" s="131">
        <v>0</v>
      </c>
      <c r="AB3" s="131">
        <v>0</v>
      </c>
      <c r="AC3" s="131">
        <v>0</v>
      </c>
      <c r="AD3" s="131">
        <v>0</v>
      </c>
      <c r="AE3" s="131">
        <v>0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990</v>
      </c>
      <c r="U5" s="209" t="s">
        <v>336</v>
      </c>
      <c r="V5" s="210"/>
      <c r="W5" s="210"/>
      <c r="X5" s="210"/>
      <c r="Y5" s="210"/>
      <c r="Z5" s="210"/>
      <c r="AA5" s="210"/>
      <c r="AB5" s="211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2" t="s">
        <v>1505</v>
      </c>
      <c r="V6" s="212"/>
      <c r="W6" s="212"/>
      <c r="X6" s="212"/>
      <c r="Y6" s="212"/>
      <c r="Z6" s="212"/>
      <c r="AA6" s="212"/>
      <c r="AB6" s="212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3"/>
      <c r="V7" s="213"/>
      <c r="W7" s="213"/>
      <c r="X7" s="213"/>
      <c r="Y7" s="213"/>
      <c r="Z7" s="213"/>
      <c r="AA7" s="213"/>
      <c r="AB7" s="213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3"/>
      <c r="V8" s="213"/>
      <c r="W8" s="213"/>
      <c r="X8" s="213"/>
      <c r="Y8" s="213"/>
      <c r="Z8" s="213"/>
      <c r="AA8" s="213"/>
      <c r="AB8" s="213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3"/>
      <c r="V9" s="213"/>
      <c r="W9" s="213"/>
      <c r="X9" s="213"/>
      <c r="Y9" s="213"/>
      <c r="Z9" s="213"/>
      <c r="AA9" s="213"/>
      <c r="AB9" s="213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3"/>
      <c r="V10" s="213"/>
      <c r="W10" s="213"/>
      <c r="X10" s="213"/>
      <c r="Y10" s="213"/>
      <c r="Z10" s="213"/>
      <c r="AA10" s="213"/>
      <c r="AB10" s="213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3"/>
      <c r="V11" s="213"/>
      <c r="W11" s="213"/>
      <c r="X11" s="213"/>
      <c r="Y11" s="213"/>
      <c r="Z11" s="213"/>
      <c r="AA11" s="213"/>
      <c r="AB11" s="213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3"/>
      <c r="V12" s="213"/>
      <c r="W12" s="213"/>
      <c r="X12" s="213"/>
      <c r="Y12" s="213"/>
      <c r="Z12" s="213"/>
      <c r="AA12" s="213"/>
      <c r="AB12" s="213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3"/>
      <c r="V13" s="213"/>
      <c r="W13" s="213"/>
      <c r="X13" s="213"/>
      <c r="Y13" s="213"/>
      <c r="Z13" s="213"/>
      <c r="AA13" s="213"/>
      <c r="AB13" s="213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3"/>
      <c r="V14" s="213"/>
      <c r="W14" s="213"/>
      <c r="X14" s="213"/>
      <c r="Y14" s="213"/>
      <c r="Z14" s="213"/>
      <c r="AA14" s="213"/>
      <c r="AB14" s="213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3"/>
      <c r="V15" s="213"/>
      <c r="W15" s="213"/>
      <c r="X15" s="213"/>
      <c r="Y15" s="213"/>
      <c r="Z15" s="213"/>
      <c r="AA15" s="213"/>
      <c r="AB15" s="213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3"/>
      <c r="V16" s="213"/>
      <c r="W16" s="213"/>
      <c r="X16" s="213"/>
      <c r="Y16" s="213"/>
      <c r="Z16" s="213"/>
      <c r="AA16" s="213"/>
      <c r="AB16" s="213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3"/>
      <c r="V17" s="213"/>
      <c r="W17" s="213"/>
      <c r="X17" s="213"/>
      <c r="Y17" s="213"/>
      <c r="Z17" s="213"/>
      <c r="AA17" s="213"/>
      <c r="AB17" s="213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3"/>
      <c r="V18" s="213"/>
      <c r="W18" s="213"/>
      <c r="X18" s="213"/>
      <c r="Y18" s="213"/>
      <c r="Z18" s="213"/>
      <c r="AA18" s="213"/>
      <c r="AB18" s="213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3"/>
      <c r="V19" s="213"/>
      <c r="W19" s="213"/>
      <c r="X19" s="213"/>
      <c r="Y19" s="213"/>
      <c r="Z19" s="213"/>
      <c r="AA19" s="213"/>
      <c r="AB19" s="213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3"/>
      <c r="V20" s="213"/>
      <c r="W20" s="213"/>
      <c r="X20" s="213"/>
      <c r="Y20" s="213"/>
      <c r="Z20" s="213"/>
      <c r="AA20" s="213"/>
      <c r="AB20" s="213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3"/>
      <c r="V21" s="213"/>
      <c r="W21" s="213"/>
      <c r="X21" s="213"/>
      <c r="Y21" s="213"/>
      <c r="Z21" s="213"/>
      <c r="AA21" s="213"/>
      <c r="AB21" s="213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3"/>
      <c r="V22" s="213"/>
      <c r="W22" s="213"/>
      <c r="X22" s="213"/>
      <c r="Y22" s="213"/>
      <c r="Z22" s="213"/>
      <c r="AA22" s="213"/>
      <c r="AB22" s="213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3"/>
      <c r="V23" s="213"/>
      <c r="W23" s="213"/>
      <c r="X23" s="213"/>
      <c r="Y23" s="213"/>
      <c r="Z23" s="213"/>
      <c r="AA23" s="213"/>
      <c r="AB23" s="213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3"/>
      <c r="V24" s="213"/>
      <c r="W24" s="213"/>
      <c r="X24" s="213"/>
      <c r="Y24" s="213"/>
      <c r="Z24" s="213"/>
      <c r="AA24" s="213"/>
      <c r="AB24" s="213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3"/>
      <c r="V25" s="213"/>
      <c r="W25" s="213"/>
      <c r="X25" s="213"/>
      <c r="Y25" s="213"/>
      <c r="Z25" s="213"/>
      <c r="AA25" s="213"/>
      <c r="AB25" s="213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3"/>
      <c r="V26" s="213"/>
      <c r="W26" s="213"/>
      <c r="X26" s="213"/>
      <c r="Y26" s="213"/>
      <c r="Z26" s="213"/>
      <c r="AA26" s="213"/>
      <c r="AB26" s="213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3"/>
      <c r="V27" s="213"/>
      <c r="W27" s="213"/>
      <c r="X27" s="213"/>
      <c r="Y27" s="213"/>
      <c r="Z27" s="213"/>
      <c r="AA27" s="213"/>
      <c r="AB27" s="213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3"/>
      <c r="V28" s="213"/>
      <c r="W28" s="213"/>
      <c r="X28" s="213"/>
      <c r="Y28" s="213"/>
      <c r="Z28" s="213"/>
      <c r="AA28" s="213"/>
      <c r="AB28" s="213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3"/>
      <c r="V29" s="213"/>
      <c r="W29" s="213"/>
      <c r="X29" s="213"/>
      <c r="Y29" s="213"/>
      <c r="Z29" s="213"/>
      <c r="AA29" s="213"/>
      <c r="AB29" s="213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3"/>
      <c r="V30" s="213"/>
      <c r="W30" s="213"/>
      <c r="X30" s="213"/>
      <c r="Y30" s="213"/>
      <c r="Z30" s="213"/>
      <c r="AA30" s="213"/>
      <c r="AB30" s="213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3"/>
      <c r="V31" s="213"/>
      <c r="W31" s="213"/>
      <c r="X31" s="213"/>
      <c r="Y31" s="213"/>
      <c r="Z31" s="213"/>
      <c r="AA31" s="213"/>
      <c r="AB31" s="213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3"/>
      <c r="V32" s="213"/>
      <c r="W32" s="213"/>
      <c r="X32" s="213"/>
      <c r="Y32" s="213"/>
      <c r="Z32" s="213"/>
      <c r="AA32" s="213"/>
      <c r="AB32" s="213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3"/>
      <c r="V33" s="213"/>
      <c r="W33" s="213"/>
      <c r="X33" s="213"/>
      <c r="Y33" s="213"/>
      <c r="Z33" s="213"/>
      <c r="AA33" s="213"/>
      <c r="AB33" s="213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3"/>
      <c r="V34" s="213"/>
      <c r="W34" s="213"/>
      <c r="X34" s="213"/>
      <c r="Y34" s="213"/>
      <c r="Z34" s="213"/>
      <c r="AA34" s="213"/>
      <c r="AB34" s="213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3"/>
      <c r="V35" s="213"/>
      <c r="W35" s="213"/>
      <c r="X35" s="213"/>
      <c r="Y35" s="213"/>
      <c r="Z35" s="213"/>
      <c r="AA35" s="213"/>
      <c r="AB35" s="213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992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1004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1022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1023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1062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1065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1066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1067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1068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1069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1070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1071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1072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1073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1074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1075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1076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1077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1078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1079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1080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1081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1082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1083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1084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1085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1086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1087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1088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1089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1090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1091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1092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1093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1094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1189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1190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1191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1192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1193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1194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1195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1196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1216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1231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1218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1217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1219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1220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1221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1222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1223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1224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1225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84" t="s">
        <v>434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1226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1227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1228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1229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434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434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434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434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434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434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434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434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434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434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434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434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434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434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434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434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434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434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434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992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4" t="s">
        <v>434</v>
      </c>
      <c r="L530" s="68" t="s">
        <v>995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994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993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991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991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993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1004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434</v>
      </c>
      <c r="L545" s="68" t="s">
        <v>1021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1008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1007</v>
      </c>
      <c r="J548" s="158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1009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1010</v>
      </c>
      <c r="J550" s="158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1006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1011</v>
      </c>
      <c r="J552" s="158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1012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1005</v>
      </c>
      <c r="J554" s="158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1014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1015</v>
      </c>
      <c r="J556" s="158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1016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1017</v>
      </c>
      <c r="J558" s="158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1013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1018</v>
      </c>
      <c r="J560" s="158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1019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1020</v>
      </c>
      <c r="J562" s="158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1022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434</v>
      </c>
      <c r="L564" s="56" t="s">
        <v>1060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1059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1023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434</v>
      </c>
      <c r="L575" s="56" t="s">
        <v>1061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1059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1062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434</v>
      </c>
      <c r="L586" s="56" t="s">
        <v>1063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1065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434</v>
      </c>
      <c r="L593" s="56" t="s">
        <v>1064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1066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434</v>
      </c>
      <c r="L600" s="56" t="s">
        <v>1095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1067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434</v>
      </c>
      <c r="L607" s="56" t="s">
        <v>1096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1097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1097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1068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434</v>
      </c>
      <c r="L614" s="56" t="s">
        <v>1098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1099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1069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434</v>
      </c>
      <c r="L621" s="56" t="s">
        <v>1100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1097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1070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434</v>
      </c>
      <c r="L629" s="56" t="s">
        <v>1101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1102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1071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434</v>
      </c>
      <c r="L637" s="56" t="s">
        <v>1103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1104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1072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434</v>
      </c>
      <c r="L647" s="56" t="s">
        <v>1105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1073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434</v>
      </c>
      <c r="L655" s="56" t="s">
        <v>1106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1074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434</v>
      </c>
      <c r="L663" s="56" t="s">
        <v>1107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1075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434</v>
      </c>
      <c r="L672" s="56" t="s">
        <v>1108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1076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434</v>
      </c>
      <c r="L681" s="56" t="s">
        <v>1109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1110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1077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434</v>
      </c>
      <c r="L690" s="56" t="s">
        <v>1111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1078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434</v>
      </c>
      <c r="L699" s="56" t="s">
        <v>1112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1079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434</v>
      </c>
      <c r="L708" s="56" t="s">
        <v>1113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1080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434</v>
      </c>
      <c r="L717" s="56" t="s">
        <v>1114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1081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434</v>
      </c>
      <c r="L726" s="56" t="s">
        <v>1115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1082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434</v>
      </c>
      <c r="L735" s="56" t="s">
        <v>1116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1117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1083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0</v>
      </c>
      <c r="K744" s="166" t="s">
        <v>434</v>
      </c>
      <c r="L744" s="56" t="s">
        <v>1118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1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1084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434</v>
      </c>
      <c r="L753" s="56" t="s">
        <v>1119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1085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434</v>
      </c>
      <c r="L762" s="56" t="s">
        <v>1120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1086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434</v>
      </c>
      <c r="L770" s="56" t="s">
        <v>1121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1087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434</v>
      </c>
      <c r="L782" s="56" t="s">
        <v>1122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1088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434</v>
      </c>
      <c r="L793" s="56" t="s">
        <v>1123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1099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1089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434</v>
      </c>
      <c r="L801" s="56" t="s">
        <v>1174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1169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1169</v>
      </c>
      <c r="F803" s="168" t="s">
        <v>342</v>
      </c>
      <c r="G803" s="100" t="s">
        <v>1170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1171</v>
      </c>
      <c r="F804" s="168" t="s">
        <v>736</v>
      </c>
      <c r="G804" s="100" t="s">
        <v>1173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1172</v>
      </c>
      <c r="F805" s="168"/>
      <c r="G805" s="100"/>
      <c r="H805" s="6" t="s">
        <v>1175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1169</v>
      </c>
      <c r="F806" s="168" t="s">
        <v>152</v>
      </c>
      <c r="G806" s="100" t="s">
        <v>191</v>
      </c>
      <c r="H806" s="6" t="s">
        <v>1176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1171</v>
      </c>
      <c r="F807" s="168" t="s">
        <v>736</v>
      </c>
      <c r="G807" s="100" t="s">
        <v>1173</v>
      </c>
      <c r="H807" s="6" t="s">
        <v>1177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1090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434</v>
      </c>
      <c r="L810" s="56" t="s">
        <v>1180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1169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1179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1091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434</v>
      </c>
      <c r="L815" s="56" t="s">
        <v>1181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1169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1179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1179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1092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434</v>
      </c>
      <c r="L821" s="56" t="s">
        <v>1182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1169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1178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1093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434</v>
      </c>
      <c r="L827" s="56" t="s">
        <v>1183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1169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1178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1094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434</v>
      </c>
      <c r="L833" s="56" t="s">
        <v>1188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1169</v>
      </c>
      <c r="F834" s="168" t="s">
        <v>1184</v>
      </c>
      <c r="G834" s="100" t="s">
        <v>1186</v>
      </c>
      <c r="H834" s="6" t="s">
        <v>1184</v>
      </c>
      <c r="I834" s="66" t="s">
        <v>1186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1169</v>
      </c>
      <c r="F835" s="168" t="s">
        <v>1185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1169</v>
      </c>
      <c r="F836" s="168" t="s">
        <v>1187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1169</v>
      </c>
      <c r="F837" s="168" t="s">
        <v>333</v>
      </c>
      <c r="G837" s="100" t="s">
        <v>1185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1169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1169</v>
      </c>
      <c r="F839" s="76" t="s">
        <v>150</v>
      </c>
      <c r="G839" s="100" t="s">
        <v>1185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1169</v>
      </c>
      <c r="F840" s="76" t="s">
        <v>188</v>
      </c>
      <c r="G840" s="100" t="s">
        <v>1187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1189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434</v>
      </c>
      <c r="L843" s="56" t="s">
        <v>1208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1190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434</v>
      </c>
      <c r="L849" s="56" t="s">
        <v>1209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1191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434</v>
      </c>
      <c r="L855" s="56" t="s">
        <v>1210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1192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434</v>
      </c>
      <c r="L861" s="56" t="s">
        <v>1211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1193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434</v>
      </c>
      <c r="L867" s="56" t="s">
        <v>1212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1194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434</v>
      </c>
      <c r="L873" s="56" t="s">
        <v>1213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1195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434</v>
      </c>
      <c r="L879" s="56" t="s">
        <v>1214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1196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434</v>
      </c>
      <c r="L885" s="56" t="s">
        <v>1215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1216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166" t="s">
        <v>434</v>
      </c>
      <c r="L891" s="56" t="s">
        <v>1230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1231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434</v>
      </c>
      <c r="L897" s="68" t="s">
        <v>1232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6" priority="921" operator="equal">
      <formula>0</formula>
    </cfRule>
    <cfRule type="cellIs" dxfId="595" priority="922" operator="equal">
      <formula>1</formula>
    </cfRule>
  </conditionalFormatting>
  <conditionalFormatting sqref="J11:K11">
    <cfRule type="cellIs" dxfId="594" priority="919" operator="equal">
      <formula>0</formula>
    </cfRule>
    <cfRule type="cellIs" dxfId="593" priority="920" operator="equal">
      <formula>1</formula>
    </cfRule>
  </conditionalFormatting>
  <conditionalFormatting sqref="J16:K16">
    <cfRule type="cellIs" dxfId="592" priority="917" operator="equal">
      <formula>0</formula>
    </cfRule>
    <cfRule type="cellIs" dxfId="591" priority="918" operator="equal">
      <formula>1</formula>
    </cfRule>
  </conditionalFormatting>
  <conditionalFormatting sqref="J29:K29">
    <cfRule type="cellIs" dxfId="590" priority="913" operator="equal">
      <formula>0</formula>
    </cfRule>
    <cfRule type="cellIs" dxfId="589" priority="914" operator="equal">
      <formula>1</formula>
    </cfRule>
  </conditionalFormatting>
  <conditionalFormatting sqref="M4:N4">
    <cfRule type="cellIs" dxfId="588" priority="911" operator="equal">
      <formula>0</formula>
    </cfRule>
    <cfRule type="cellIs" dxfId="587" priority="912" operator="equal">
      <formula>1</formula>
    </cfRule>
  </conditionalFormatting>
  <conditionalFormatting sqref="J38:K38">
    <cfRule type="cellIs" dxfId="586" priority="901" operator="equal">
      <formula>0</formula>
    </cfRule>
    <cfRule type="cellIs" dxfId="585" priority="902" operator="equal">
      <formula>1</formula>
    </cfRule>
  </conditionalFormatting>
  <conditionalFormatting sqref="K49">
    <cfRule type="cellIs" dxfId="584" priority="897" operator="equal">
      <formula>0</formula>
    </cfRule>
    <cfRule type="cellIs" dxfId="583" priority="898" operator="equal">
      <formula>1</formula>
    </cfRule>
  </conditionalFormatting>
  <conditionalFormatting sqref="K66">
    <cfRule type="cellIs" dxfId="582" priority="889" operator="equal">
      <formula>0</formula>
    </cfRule>
    <cfRule type="cellIs" dxfId="581" priority="890" operator="equal">
      <formula>1</formula>
    </cfRule>
  </conditionalFormatting>
  <conditionalFormatting sqref="K57">
    <cfRule type="cellIs" dxfId="580" priority="885" operator="equal">
      <formula>0</formula>
    </cfRule>
    <cfRule type="cellIs" dxfId="579" priority="886" operator="equal">
      <formula>1</formula>
    </cfRule>
  </conditionalFormatting>
  <conditionalFormatting sqref="J49">
    <cfRule type="cellIs" dxfId="578" priority="881" operator="equal">
      <formula>0</formula>
    </cfRule>
    <cfRule type="cellIs" dxfId="577" priority="882" operator="equal">
      <formula>1</formula>
    </cfRule>
  </conditionalFormatting>
  <conditionalFormatting sqref="J57">
    <cfRule type="cellIs" dxfId="576" priority="879" operator="equal">
      <formula>0</formula>
    </cfRule>
    <cfRule type="cellIs" dxfId="575" priority="880" operator="equal">
      <formula>1</formula>
    </cfRule>
  </conditionalFormatting>
  <conditionalFormatting sqref="J66">
    <cfRule type="cellIs" dxfId="574" priority="877" operator="equal">
      <formula>0</formula>
    </cfRule>
    <cfRule type="cellIs" dxfId="573" priority="878" operator="equal">
      <formula>1</formula>
    </cfRule>
  </conditionalFormatting>
  <conditionalFormatting sqref="K74">
    <cfRule type="cellIs" dxfId="572" priority="875" operator="equal">
      <formula>0</formula>
    </cfRule>
    <cfRule type="cellIs" dxfId="571" priority="876" operator="equal">
      <formula>1</formula>
    </cfRule>
  </conditionalFormatting>
  <conditionalFormatting sqref="J74">
    <cfRule type="cellIs" dxfId="570" priority="871" operator="equal">
      <formula>0</formula>
    </cfRule>
    <cfRule type="cellIs" dxfId="569" priority="872" operator="equal">
      <formula>1</formula>
    </cfRule>
  </conditionalFormatting>
  <conditionalFormatting sqref="R6:R116">
    <cfRule type="cellIs" dxfId="568" priority="869" operator="equal">
      <formula>0</formula>
    </cfRule>
    <cfRule type="cellIs" dxfId="567" priority="870" operator="equal">
      <formula>1</formula>
    </cfRule>
  </conditionalFormatting>
  <conditionalFormatting sqref="K83">
    <cfRule type="cellIs" dxfId="566" priority="851" operator="equal">
      <formula>0</formula>
    </cfRule>
    <cfRule type="cellIs" dxfId="565" priority="852" operator="equal">
      <formula>1</formula>
    </cfRule>
  </conditionalFormatting>
  <conditionalFormatting sqref="J83">
    <cfRule type="cellIs" dxfId="564" priority="849" operator="equal">
      <formula>0</formula>
    </cfRule>
    <cfRule type="cellIs" dxfId="563" priority="850" operator="equal">
      <formula>1</formula>
    </cfRule>
  </conditionalFormatting>
  <conditionalFormatting sqref="K97">
    <cfRule type="cellIs" dxfId="562" priority="845" operator="equal">
      <formula>0</formula>
    </cfRule>
    <cfRule type="cellIs" dxfId="561" priority="846" operator="equal">
      <formula>1</formula>
    </cfRule>
  </conditionalFormatting>
  <conditionalFormatting sqref="J97">
    <cfRule type="cellIs" dxfId="560" priority="843" operator="equal">
      <formula>0</formula>
    </cfRule>
    <cfRule type="cellIs" dxfId="559" priority="844" operator="equal">
      <formula>1</formula>
    </cfRule>
  </conditionalFormatting>
  <conditionalFormatting sqref="K105">
    <cfRule type="cellIs" dxfId="558" priority="833" operator="equal">
      <formula>0</formula>
    </cfRule>
    <cfRule type="cellIs" dxfId="557" priority="834" operator="equal">
      <formula>1</formula>
    </cfRule>
  </conditionalFormatting>
  <conditionalFormatting sqref="J105">
    <cfRule type="cellIs" dxfId="556" priority="831" operator="equal">
      <formula>0</formula>
    </cfRule>
    <cfRule type="cellIs" dxfId="555" priority="832" operator="equal">
      <formula>1</formula>
    </cfRule>
  </conditionalFormatting>
  <conditionalFormatting sqref="K113">
    <cfRule type="cellIs" dxfId="554" priority="827" operator="equal">
      <formula>0</formula>
    </cfRule>
    <cfRule type="cellIs" dxfId="553" priority="828" operator="equal">
      <formula>1</formula>
    </cfRule>
  </conditionalFormatting>
  <conditionalFormatting sqref="K125">
    <cfRule type="cellIs" dxfId="552" priority="789" operator="equal">
      <formula>0</formula>
    </cfRule>
    <cfRule type="cellIs" dxfId="551" priority="790" operator="equal">
      <formula>1</formula>
    </cfRule>
  </conditionalFormatting>
  <conditionalFormatting sqref="K135">
    <cfRule type="cellIs" dxfId="550" priority="775" operator="equal">
      <formula>0</formula>
    </cfRule>
    <cfRule type="cellIs" dxfId="549" priority="776" operator="equal">
      <formula>1</formula>
    </cfRule>
  </conditionalFormatting>
  <conditionalFormatting sqref="J125">
    <cfRule type="cellIs" dxfId="548" priority="769" operator="equal">
      <formula>0</formula>
    </cfRule>
    <cfRule type="cellIs" dxfId="547" priority="770" operator="equal">
      <formula>1</formula>
    </cfRule>
  </conditionalFormatting>
  <conditionalFormatting sqref="J135">
    <cfRule type="cellIs" dxfId="546" priority="767" operator="equal">
      <formula>0</formula>
    </cfRule>
    <cfRule type="cellIs" dxfId="545" priority="768" operator="equal">
      <formula>1</formula>
    </cfRule>
  </conditionalFormatting>
  <conditionalFormatting sqref="J113">
    <cfRule type="cellIs" dxfId="544" priority="765" operator="equal">
      <formula>0</formula>
    </cfRule>
    <cfRule type="cellIs" dxfId="543" priority="766" operator="equal">
      <formula>1</formula>
    </cfRule>
  </conditionalFormatting>
  <conditionalFormatting sqref="K148">
    <cfRule type="cellIs" dxfId="542" priority="763" operator="equal">
      <formula>0</formula>
    </cfRule>
    <cfRule type="cellIs" dxfId="541" priority="764" operator="equal">
      <formula>1</formula>
    </cfRule>
  </conditionalFormatting>
  <conditionalFormatting sqref="J148">
    <cfRule type="cellIs" dxfId="540" priority="757" operator="equal">
      <formula>0</formula>
    </cfRule>
    <cfRule type="cellIs" dxfId="539" priority="758" operator="equal">
      <formula>1</formula>
    </cfRule>
  </conditionalFormatting>
  <conditionalFormatting sqref="K163">
    <cfRule type="cellIs" dxfId="538" priority="753" operator="equal">
      <formula>0</formula>
    </cfRule>
    <cfRule type="cellIs" dxfId="537" priority="754" operator="equal">
      <formula>1</formula>
    </cfRule>
  </conditionalFormatting>
  <conditionalFormatting sqref="J163">
    <cfRule type="cellIs" dxfId="536" priority="751" operator="equal">
      <formula>0</formula>
    </cfRule>
    <cfRule type="cellIs" dxfId="535" priority="752" operator="equal">
      <formula>1</formula>
    </cfRule>
  </conditionalFormatting>
  <conditionalFormatting sqref="K174">
    <cfRule type="cellIs" dxfId="534" priority="747" operator="equal">
      <formula>0</formula>
    </cfRule>
    <cfRule type="cellIs" dxfId="533" priority="748" operator="equal">
      <formula>1</formula>
    </cfRule>
  </conditionalFormatting>
  <conditionalFormatting sqref="J174">
    <cfRule type="cellIs" dxfId="532" priority="745" operator="equal">
      <formula>0</formula>
    </cfRule>
    <cfRule type="cellIs" dxfId="531" priority="746" operator="equal">
      <formula>1</formula>
    </cfRule>
  </conditionalFormatting>
  <conditionalFormatting sqref="K184">
    <cfRule type="cellIs" dxfId="530" priority="735" operator="equal">
      <formula>0</formula>
    </cfRule>
    <cfRule type="cellIs" dxfId="529" priority="736" operator="equal">
      <formula>1</formula>
    </cfRule>
  </conditionalFormatting>
  <conditionalFormatting sqref="J184">
    <cfRule type="cellIs" dxfId="528" priority="733" operator="equal">
      <formula>0</formula>
    </cfRule>
    <cfRule type="cellIs" dxfId="527" priority="734" operator="equal">
      <formula>1</formula>
    </cfRule>
  </conditionalFormatting>
  <conditionalFormatting sqref="K194">
    <cfRule type="cellIs" dxfId="526" priority="729" operator="equal">
      <formula>0</formula>
    </cfRule>
    <cfRule type="cellIs" dxfId="525" priority="730" operator="equal">
      <formula>1</formula>
    </cfRule>
  </conditionalFormatting>
  <conditionalFormatting sqref="J194">
    <cfRule type="cellIs" dxfId="524" priority="727" operator="equal">
      <formula>0</formula>
    </cfRule>
    <cfRule type="cellIs" dxfId="523" priority="728" operator="equal">
      <formula>1</formula>
    </cfRule>
  </conditionalFormatting>
  <conditionalFormatting sqref="K204">
    <cfRule type="cellIs" dxfId="522" priority="723" operator="equal">
      <formula>0</formula>
    </cfRule>
    <cfRule type="cellIs" dxfId="521" priority="724" operator="equal">
      <formula>1</formula>
    </cfRule>
  </conditionalFormatting>
  <conditionalFormatting sqref="J204">
    <cfRule type="cellIs" dxfId="520" priority="721" operator="equal">
      <formula>0</formula>
    </cfRule>
    <cfRule type="cellIs" dxfId="519" priority="722" operator="equal">
      <formula>1</formula>
    </cfRule>
  </conditionalFormatting>
  <conditionalFormatting sqref="K211">
    <cfRule type="cellIs" dxfId="518" priority="717" operator="equal">
      <formula>0</formula>
    </cfRule>
    <cfRule type="cellIs" dxfId="517" priority="718" operator="equal">
      <formula>1</formula>
    </cfRule>
  </conditionalFormatting>
  <conditionalFormatting sqref="J211">
    <cfRule type="cellIs" dxfId="516" priority="715" operator="equal">
      <formula>0</formula>
    </cfRule>
    <cfRule type="cellIs" dxfId="515" priority="716" operator="equal">
      <formula>1</formula>
    </cfRule>
  </conditionalFormatting>
  <conditionalFormatting sqref="K224">
    <cfRule type="cellIs" dxfId="514" priority="711" operator="equal">
      <formula>0</formula>
    </cfRule>
    <cfRule type="cellIs" dxfId="513" priority="712" operator="equal">
      <formula>1</formula>
    </cfRule>
  </conditionalFormatting>
  <conditionalFormatting sqref="J224">
    <cfRule type="cellIs" dxfId="512" priority="709" operator="equal">
      <formula>0</formula>
    </cfRule>
    <cfRule type="cellIs" dxfId="511" priority="710" operator="equal">
      <formula>1</formula>
    </cfRule>
  </conditionalFormatting>
  <conditionalFormatting sqref="K240">
    <cfRule type="cellIs" dxfId="510" priority="705" operator="equal">
      <formula>0</formula>
    </cfRule>
    <cfRule type="cellIs" dxfId="509" priority="706" operator="equal">
      <formula>1</formula>
    </cfRule>
  </conditionalFormatting>
  <conditionalFormatting sqref="J240">
    <cfRule type="cellIs" dxfId="508" priority="703" operator="equal">
      <formula>0</formula>
    </cfRule>
    <cfRule type="cellIs" dxfId="507" priority="704" operator="equal">
      <formula>1</formula>
    </cfRule>
  </conditionalFormatting>
  <conditionalFormatting sqref="K253">
    <cfRule type="cellIs" dxfId="506" priority="699" operator="equal">
      <formula>0</formula>
    </cfRule>
    <cfRule type="cellIs" dxfId="505" priority="700" operator="equal">
      <formula>1</formula>
    </cfRule>
  </conditionalFormatting>
  <conditionalFormatting sqref="J253">
    <cfRule type="cellIs" dxfId="504" priority="697" operator="equal">
      <formula>0</formula>
    </cfRule>
    <cfRule type="cellIs" dxfId="503" priority="698" operator="equal">
      <formula>1</formula>
    </cfRule>
  </conditionalFormatting>
  <conditionalFormatting sqref="K259">
    <cfRule type="cellIs" dxfId="502" priority="681" operator="equal">
      <formula>0</formula>
    </cfRule>
    <cfRule type="cellIs" dxfId="501" priority="682" operator="equal">
      <formula>1</formula>
    </cfRule>
  </conditionalFormatting>
  <conditionalFormatting sqref="J259">
    <cfRule type="cellIs" dxfId="500" priority="679" operator="equal">
      <formula>0</formula>
    </cfRule>
    <cfRule type="cellIs" dxfId="499" priority="680" operator="equal">
      <formula>1</formula>
    </cfRule>
  </conditionalFormatting>
  <conditionalFormatting sqref="K265">
    <cfRule type="cellIs" dxfId="498" priority="675" operator="equal">
      <formula>0</formula>
    </cfRule>
    <cfRule type="cellIs" dxfId="497" priority="676" operator="equal">
      <formula>1</formula>
    </cfRule>
  </conditionalFormatting>
  <conditionalFormatting sqref="J265">
    <cfRule type="cellIs" dxfId="496" priority="673" operator="equal">
      <formula>0</formula>
    </cfRule>
    <cfRule type="cellIs" dxfId="495" priority="674" operator="equal">
      <formula>1</formula>
    </cfRule>
  </conditionalFormatting>
  <conditionalFormatting sqref="K273">
    <cfRule type="cellIs" dxfId="494" priority="669" operator="equal">
      <formula>0</formula>
    </cfRule>
    <cfRule type="cellIs" dxfId="493" priority="670" operator="equal">
      <formula>1</formula>
    </cfRule>
  </conditionalFormatting>
  <conditionalFormatting sqref="J273">
    <cfRule type="cellIs" dxfId="492" priority="667" operator="equal">
      <formula>0</formula>
    </cfRule>
    <cfRule type="cellIs" dxfId="491" priority="668" operator="equal">
      <formula>1</formula>
    </cfRule>
  </conditionalFormatting>
  <conditionalFormatting sqref="K281">
    <cfRule type="cellIs" dxfId="490" priority="663" operator="equal">
      <formula>0</formula>
    </cfRule>
    <cfRule type="cellIs" dxfId="489" priority="664" operator="equal">
      <formula>1</formula>
    </cfRule>
  </conditionalFormatting>
  <conditionalFormatting sqref="J281">
    <cfRule type="cellIs" dxfId="488" priority="661" operator="equal">
      <formula>0</formula>
    </cfRule>
    <cfRule type="cellIs" dxfId="487" priority="662" operator="equal">
      <formula>1</formula>
    </cfRule>
  </conditionalFormatting>
  <conditionalFormatting sqref="K290">
    <cfRule type="cellIs" dxfId="486" priority="657" operator="equal">
      <formula>0</formula>
    </cfRule>
    <cfRule type="cellIs" dxfId="485" priority="658" operator="equal">
      <formula>1</formula>
    </cfRule>
  </conditionalFormatting>
  <conditionalFormatting sqref="J290">
    <cfRule type="cellIs" dxfId="484" priority="655" operator="equal">
      <formula>0</formula>
    </cfRule>
    <cfRule type="cellIs" dxfId="483" priority="656" operator="equal">
      <formula>1</formula>
    </cfRule>
  </conditionalFormatting>
  <conditionalFormatting sqref="K299">
    <cfRule type="cellIs" dxfId="482" priority="651" operator="equal">
      <formula>0</formula>
    </cfRule>
    <cfRule type="cellIs" dxfId="481" priority="652" operator="equal">
      <formula>1</formula>
    </cfRule>
  </conditionalFormatting>
  <conditionalFormatting sqref="J299">
    <cfRule type="cellIs" dxfId="480" priority="649" operator="equal">
      <formula>0</formula>
    </cfRule>
    <cfRule type="cellIs" dxfId="479" priority="650" operator="equal">
      <formula>1</formula>
    </cfRule>
  </conditionalFormatting>
  <conditionalFormatting sqref="K308">
    <cfRule type="cellIs" dxfId="478" priority="645" operator="equal">
      <formula>0</formula>
    </cfRule>
    <cfRule type="cellIs" dxfId="477" priority="646" operator="equal">
      <formula>1</formula>
    </cfRule>
  </conditionalFormatting>
  <conditionalFormatting sqref="J308">
    <cfRule type="cellIs" dxfId="476" priority="643" operator="equal">
      <formula>0</formula>
    </cfRule>
    <cfRule type="cellIs" dxfId="475" priority="644" operator="equal">
      <formula>1</formula>
    </cfRule>
  </conditionalFormatting>
  <conditionalFormatting sqref="K317">
    <cfRule type="cellIs" dxfId="474" priority="639" operator="equal">
      <formula>0</formula>
    </cfRule>
    <cfRule type="cellIs" dxfId="473" priority="640" operator="equal">
      <formula>1</formula>
    </cfRule>
  </conditionalFormatting>
  <conditionalFormatting sqref="K326">
    <cfRule type="cellIs" dxfId="472" priority="633" operator="equal">
      <formula>0</formula>
    </cfRule>
    <cfRule type="cellIs" dxfId="471" priority="634" operator="equal">
      <formula>1</formula>
    </cfRule>
  </conditionalFormatting>
  <conditionalFormatting sqref="K335">
    <cfRule type="cellIs" dxfId="470" priority="627" operator="equal">
      <formula>0</formula>
    </cfRule>
    <cfRule type="cellIs" dxfId="469" priority="628" operator="equal">
      <formula>1</formula>
    </cfRule>
  </conditionalFormatting>
  <conditionalFormatting sqref="K344">
    <cfRule type="cellIs" dxfId="468" priority="621" operator="equal">
      <formula>0</formula>
    </cfRule>
    <cfRule type="cellIs" dxfId="467" priority="622" operator="equal">
      <formula>1</formula>
    </cfRule>
  </conditionalFormatting>
  <conditionalFormatting sqref="K353">
    <cfRule type="cellIs" dxfId="466" priority="615" operator="equal">
      <formula>0</formula>
    </cfRule>
    <cfRule type="cellIs" dxfId="465" priority="616" operator="equal">
      <formula>1</formula>
    </cfRule>
  </conditionalFormatting>
  <conditionalFormatting sqref="K362">
    <cfRule type="cellIs" dxfId="464" priority="609" operator="equal">
      <formula>0</formula>
    </cfRule>
    <cfRule type="cellIs" dxfId="463" priority="610" operator="equal">
      <formula>1</formula>
    </cfRule>
  </conditionalFormatting>
  <conditionalFormatting sqref="K371">
    <cfRule type="cellIs" dxfId="462" priority="603" operator="equal">
      <formula>0</formula>
    </cfRule>
    <cfRule type="cellIs" dxfId="461" priority="604" operator="equal">
      <formula>1</formula>
    </cfRule>
  </conditionalFormatting>
  <conditionalFormatting sqref="J371">
    <cfRule type="cellIs" dxfId="460" priority="601" operator="equal">
      <formula>0</formula>
    </cfRule>
    <cfRule type="cellIs" dxfId="459" priority="602" operator="equal">
      <formula>1</formula>
    </cfRule>
  </conditionalFormatting>
  <conditionalFormatting sqref="K380">
    <cfRule type="cellIs" dxfId="458" priority="597" operator="equal">
      <formula>0</formula>
    </cfRule>
    <cfRule type="cellIs" dxfId="457" priority="598" operator="equal">
      <formula>1</formula>
    </cfRule>
  </conditionalFormatting>
  <conditionalFormatting sqref="J380">
    <cfRule type="cellIs" dxfId="456" priority="595" operator="equal">
      <formula>0</formula>
    </cfRule>
    <cfRule type="cellIs" dxfId="455" priority="596" operator="equal">
      <formula>1</formula>
    </cfRule>
  </conditionalFormatting>
  <conditionalFormatting sqref="K389">
    <cfRule type="cellIs" dxfId="454" priority="591" operator="equal">
      <formula>0</formula>
    </cfRule>
    <cfRule type="cellIs" dxfId="453" priority="592" operator="equal">
      <formula>1</formula>
    </cfRule>
  </conditionalFormatting>
  <conditionalFormatting sqref="K398">
    <cfRule type="cellIs" dxfId="452" priority="585" operator="equal">
      <formula>0</formula>
    </cfRule>
    <cfRule type="cellIs" dxfId="451" priority="586" operator="equal">
      <formula>1</formula>
    </cfRule>
  </conditionalFormatting>
  <conditionalFormatting sqref="K407">
    <cfRule type="cellIs" dxfId="450" priority="579" operator="equal">
      <formula>0</formula>
    </cfRule>
    <cfRule type="cellIs" dxfId="449" priority="580" operator="equal">
      <formula>1</formula>
    </cfRule>
  </conditionalFormatting>
  <conditionalFormatting sqref="K416">
    <cfRule type="cellIs" dxfId="448" priority="573" operator="equal">
      <formula>0</formula>
    </cfRule>
    <cfRule type="cellIs" dxfId="447" priority="574" operator="equal">
      <formula>1</formula>
    </cfRule>
  </conditionalFormatting>
  <conditionalFormatting sqref="J416">
    <cfRule type="cellIs" dxfId="446" priority="571" operator="equal">
      <formula>0</formula>
    </cfRule>
    <cfRule type="cellIs" dxfId="445" priority="572" operator="equal">
      <formula>1</formula>
    </cfRule>
  </conditionalFormatting>
  <conditionalFormatting sqref="K427">
    <cfRule type="cellIs" dxfId="444" priority="567" operator="equal">
      <formula>0</formula>
    </cfRule>
    <cfRule type="cellIs" dxfId="443" priority="568" operator="equal">
      <formula>1</formula>
    </cfRule>
  </conditionalFormatting>
  <conditionalFormatting sqref="K436">
    <cfRule type="cellIs" dxfId="442" priority="561" operator="equal">
      <formula>0</formula>
    </cfRule>
    <cfRule type="cellIs" dxfId="441" priority="562" operator="equal">
      <formula>1</formula>
    </cfRule>
  </conditionalFormatting>
  <conditionalFormatting sqref="K445">
    <cfRule type="cellIs" dxfId="440" priority="555" operator="equal">
      <formula>0</formula>
    </cfRule>
    <cfRule type="cellIs" dxfId="439" priority="556" operator="equal">
      <formula>1</formula>
    </cfRule>
  </conditionalFormatting>
  <conditionalFormatting sqref="J445">
    <cfRule type="cellIs" dxfId="438" priority="553" operator="equal">
      <formula>0</formula>
    </cfRule>
    <cfRule type="cellIs" dxfId="437" priority="554" operator="equal">
      <formula>1</formula>
    </cfRule>
  </conditionalFormatting>
  <conditionalFormatting sqref="K460">
    <cfRule type="cellIs" dxfId="436" priority="549" operator="equal">
      <formula>0</formula>
    </cfRule>
    <cfRule type="cellIs" dxfId="435" priority="550" operator="equal">
      <formula>1</formula>
    </cfRule>
  </conditionalFormatting>
  <conditionalFormatting sqref="J460">
    <cfRule type="cellIs" dxfId="434" priority="547" operator="equal">
      <formula>0</formula>
    </cfRule>
    <cfRule type="cellIs" dxfId="433" priority="548" operator="equal">
      <formula>1</formula>
    </cfRule>
  </conditionalFormatting>
  <conditionalFormatting sqref="K467">
    <cfRule type="cellIs" dxfId="432" priority="543" operator="equal">
      <formula>0</formula>
    </cfRule>
    <cfRule type="cellIs" dxfId="431" priority="544" operator="equal">
      <formula>1</formula>
    </cfRule>
  </conditionalFormatting>
  <conditionalFormatting sqref="J467">
    <cfRule type="cellIs" dxfId="430" priority="541" operator="equal">
      <formula>0</formula>
    </cfRule>
    <cfRule type="cellIs" dxfId="429" priority="542" operator="equal">
      <formula>1</formula>
    </cfRule>
  </conditionalFormatting>
  <conditionalFormatting sqref="K478">
    <cfRule type="cellIs" dxfId="428" priority="537" operator="equal">
      <formula>0</formula>
    </cfRule>
    <cfRule type="cellIs" dxfId="427" priority="538" operator="equal">
      <formula>1</formula>
    </cfRule>
  </conditionalFormatting>
  <conditionalFormatting sqref="J478">
    <cfRule type="cellIs" dxfId="426" priority="535" operator="equal">
      <formula>0</formula>
    </cfRule>
    <cfRule type="cellIs" dxfId="425" priority="536" operator="equal">
      <formula>1</formula>
    </cfRule>
  </conditionalFormatting>
  <conditionalFormatting sqref="K483">
    <cfRule type="cellIs" dxfId="424" priority="531" operator="equal">
      <formula>0</formula>
    </cfRule>
    <cfRule type="cellIs" dxfId="423" priority="532" operator="equal">
      <formula>1</formula>
    </cfRule>
  </conditionalFormatting>
  <conditionalFormatting sqref="J483">
    <cfRule type="cellIs" dxfId="422" priority="529" operator="equal">
      <formula>0</formula>
    </cfRule>
    <cfRule type="cellIs" dxfId="421" priority="530" operator="equal">
      <formula>1</formula>
    </cfRule>
  </conditionalFormatting>
  <conditionalFormatting sqref="K490">
    <cfRule type="cellIs" dxfId="420" priority="525" operator="equal">
      <formula>0</formula>
    </cfRule>
    <cfRule type="cellIs" dxfId="419" priority="526" operator="equal">
      <formula>1</formula>
    </cfRule>
  </conditionalFormatting>
  <conditionalFormatting sqref="J490">
    <cfRule type="cellIs" dxfId="418" priority="523" operator="equal">
      <formula>0</formula>
    </cfRule>
    <cfRule type="cellIs" dxfId="417" priority="524" operator="equal">
      <formula>1</formula>
    </cfRule>
  </conditionalFormatting>
  <conditionalFormatting sqref="K500">
    <cfRule type="cellIs" dxfId="416" priority="519" operator="equal">
      <formula>0</formula>
    </cfRule>
    <cfRule type="cellIs" dxfId="415" priority="520" operator="equal">
      <formula>1</formula>
    </cfRule>
  </conditionalFormatting>
  <conditionalFormatting sqref="J500">
    <cfRule type="cellIs" dxfId="414" priority="517" operator="equal">
      <formula>0</formula>
    </cfRule>
    <cfRule type="cellIs" dxfId="413" priority="518" operator="equal">
      <formula>1</formula>
    </cfRule>
  </conditionalFormatting>
  <conditionalFormatting sqref="E518:G528">
    <cfRule type="expression" dxfId="412" priority="514">
      <formula>$N518=$E$13</formula>
    </cfRule>
  </conditionalFormatting>
  <conditionalFormatting sqref="D518:G528">
    <cfRule type="containsText" dxfId="411" priority="513" operator="containsText" text=" ">
      <formula>NOT(ISERROR(SEARCH(" ",D518)))</formula>
    </cfRule>
  </conditionalFormatting>
  <conditionalFormatting sqref="D518:G528">
    <cfRule type="expression" dxfId="410" priority="512">
      <formula>$E$13=$N518</formula>
    </cfRule>
  </conditionalFormatting>
  <conditionalFormatting sqref="K530">
    <cfRule type="cellIs" dxfId="409" priority="510" operator="equal">
      <formula>0</formula>
    </cfRule>
    <cfRule type="cellIs" dxfId="408" priority="511" operator="equal">
      <formula>1</formula>
    </cfRule>
  </conditionalFormatting>
  <conditionalFormatting sqref="J530">
    <cfRule type="cellIs" dxfId="407" priority="508" operator="equal">
      <formula>0</formula>
    </cfRule>
    <cfRule type="cellIs" dxfId="406" priority="509" operator="equal">
      <formula>1</formula>
    </cfRule>
  </conditionalFormatting>
  <conditionalFormatting sqref="S6:S116">
    <cfRule type="cellIs" dxfId="405" priority="504" operator="equal">
      <formula>0</formula>
    </cfRule>
    <cfRule type="cellIs" dxfId="404" priority="505" operator="equal">
      <formula>1</formula>
    </cfRule>
  </conditionalFormatting>
  <conditionalFormatting sqref="M11:N11">
    <cfRule type="cellIs" dxfId="403" priority="500" operator="equal">
      <formula>0</formula>
    </cfRule>
    <cfRule type="cellIs" dxfId="402" priority="501" operator="equal">
      <formula>1</formula>
    </cfRule>
  </conditionalFormatting>
  <conditionalFormatting sqref="M16:N16">
    <cfRule type="cellIs" dxfId="401" priority="498" operator="equal">
      <formula>0</formula>
    </cfRule>
    <cfRule type="cellIs" dxfId="400" priority="499" operator="equal">
      <formula>1</formula>
    </cfRule>
  </conditionalFormatting>
  <conditionalFormatting sqref="M29:N29">
    <cfRule type="cellIs" dxfId="399" priority="496" operator="equal">
      <formula>0</formula>
    </cfRule>
    <cfRule type="cellIs" dxfId="398" priority="497" operator="equal">
      <formula>1</formula>
    </cfRule>
  </conditionalFormatting>
  <conditionalFormatting sqref="M38:N38">
    <cfRule type="cellIs" dxfId="397" priority="494" operator="equal">
      <formula>0</formula>
    </cfRule>
    <cfRule type="cellIs" dxfId="396" priority="495" operator="equal">
      <formula>1</formula>
    </cfRule>
  </conditionalFormatting>
  <conditionalFormatting sqref="M49:N49">
    <cfRule type="cellIs" dxfId="395" priority="492" operator="equal">
      <formula>0</formula>
    </cfRule>
    <cfRule type="cellIs" dxfId="394" priority="493" operator="equal">
      <formula>1</formula>
    </cfRule>
  </conditionalFormatting>
  <conditionalFormatting sqref="M57:N57">
    <cfRule type="cellIs" dxfId="393" priority="490" operator="equal">
      <formula>0</formula>
    </cfRule>
    <cfRule type="cellIs" dxfId="392" priority="491" operator="equal">
      <formula>1</formula>
    </cfRule>
  </conditionalFormatting>
  <conditionalFormatting sqref="M66:N66">
    <cfRule type="cellIs" dxfId="391" priority="488" operator="equal">
      <formula>0</formula>
    </cfRule>
    <cfRule type="cellIs" dxfId="390" priority="489" operator="equal">
      <formula>1</formula>
    </cfRule>
  </conditionalFormatting>
  <conditionalFormatting sqref="M74:N74">
    <cfRule type="cellIs" dxfId="389" priority="486" operator="equal">
      <formula>0</formula>
    </cfRule>
    <cfRule type="cellIs" dxfId="388" priority="487" operator="equal">
      <formula>1</formula>
    </cfRule>
  </conditionalFormatting>
  <conditionalFormatting sqref="M83:N83">
    <cfRule type="cellIs" dxfId="387" priority="484" operator="equal">
      <formula>0</formula>
    </cfRule>
    <cfRule type="cellIs" dxfId="386" priority="485" operator="equal">
      <formula>1</formula>
    </cfRule>
  </conditionalFormatting>
  <conditionalFormatting sqref="M97:N97">
    <cfRule type="cellIs" dxfId="385" priority="482" operator="equal">
      <formula>0</formula>
    </cfRule>
    <cfRule type="cellIs" dxfId="384" priority="483" operator="equal">
      <formula>1</formula>
    </cfRule>
  </conditionalFormatting>
  <conditionalFormatting sqref="M105:N105">
    <cfRule type="cellIs" dxfId="383" priority="480" operator="equal">
      <formula>0</formula>
    </cfRule>
    <cfRule type="cellIs" dxfId="382" priority="481" operator="equal">
      <formula>1</formula>
    </cfRule>
  </conditionalFormatting>
  <conditionalFormatting sqref="M113:N113">
    <cfRule type="cellIs" dxfId="381" priority="478" operator="equal">
      <formula>0</formula>
    </cfRule>
    <cfRule type="cellIs" dxfId="380" priority="479" operator="equal">
      <formula>1</formula>
    </cfRule>
  </conditionalFormatting>
  <conditionalFormatting sqref="M125:N125">
    <cfRule type="cellIs" dxfId="379" priority="476" operator="equal">
      <formula>0</formula>
    </cfRule>
    <cfRule type="cellIs" dxfId="378" priority="477" operator="equal">
      <formula>1</formula>
    </cfRule>
  </conditionalFormatting>
  <conditionalFormatting sqref="M135:N135">
    <cfRule type="cellIs" dxfId="377" priority="474" operator="equal">
      <formula>0</formula>
    </cfRule>
    <cfRule type="cellIs" dxfId="376" priority="475" operator="equal">
      <formula>1</formula>
    </cfRule>
  </conditionalFormatting>
  <conditionalFormatting sqref="M148:N148">
    <cfRule type="cellIs" dxfId="375" priority="472" operator="equal">
      <formula>0</formula>
    </cfRule>
    <cfRule type="cellIs" dxfId="374" priority="473" operator="equal">
      <formula>1</formula>
    </cfRule>
  </conditionalFormatting>
  <conditionalFormatting sqref="M163:N163">
    <cfRule type="cellIs" dxfId="373" priority="470" operator="equal">
      <formula>0</formula>
    </cfRule>
    <cfRule type="cellIs" dxfId="372" priority="471" operator="equal">
      <formula>1</formula>
    </cfRule>
  </conditionalFormatting>
  <conditionalFormatting sqref="M174:N174">
    <cfRule type="cellIs" dxfId="371" priority="468" operator="equal">
      <formula>0</formula>
    </cfRule>
    <cfRule type="cellIs" dxfId="370" priority="469" operator="equal">
      <formula>1</formula>
    </cfRule>
  </conditionalFormatting>
  <conditionalFormatting sqref="M184:N184">
    <cfRule type="cellIs" dxfId="369" priority="466" operator="equal">
      <formula>0</formula>
    </cfRule>
    <cfRule type="cellIs" dxfId="368" priority="467" operator="equal">
      <formula>1</formula>
    </cfRule>
  </conditionalFormatting>
  <conditionalFormatting sqref="M194:N194">
    <cfRule type="cellIs" dxfId="367" priority="464" operator="equal">
      <formula>0</formula>
    </cfRule>
    <cfRule type="cellIs" dxfId="366" priority="465" operator="equal">
      <formula>1</formula>
    </cfRule>
  </conditionalFormatting>
  <conditionalFormatting sqref="M204:N204">
    <cfRule type="cellIs" dxfId="365" priority="462" operator="equal">
      <formula>0</formula>
    </cfRule>
    <cfRule type="cellIs" dxfId="364" priority="463" operator="equal">
      <formula>1</formula>
    </cfRule>
  </conditionalFormatting>
  <conditionalFormatting sqref="M211:N211">
    <cfRule type="cellIs" dxfId="363" priority="460" operator="equal">
      <formula>0</formula>
    </cfRule>
    <cfRule type="cellIs" dxfId="362" priority="461" operator="equal">
      <formula>1</formula>
    </cfRule>
  </conditionalFormatting>
  <conditionalFormatting sqref="M224:N224">
    <cfRule type="cellIs" dxfId="361" priority="458" operator="equal">
      <formula>0</formula>
    </cfRule>
    <cfRule type="cellIs" dxfId="360" priority="459" operator="equal">
      <formula>1</formula>
    </cfRule>
  </conditionalFormatting>
  <conditionalFormatting sqref="M240:N240">
    <cfRule type="cellIs" dxfId="359" priority="456" operator="equal">
      <formula>0</formula>
    </cfRule>
    <cfRule type="cellIs" dxfId="358" priority="457" operator="equal">
      <formula>1</formula>
    </cfRule>
  </conditionalFormatting>
  <conditionalFormatting sqref="M253:N253">
    <cfRule type="cellIs" dxfId="357" priority="454" operator="equal">
      <formula>0</formula>
    </cfRule>
    <cfRule type="cellIs" dxfId="356" priority="455" operator="equal">
      <formula>1</formula>
    </cfRule>
  </conditionalFormatting>
  <conditionalFormatting sqref="M259:N259">
    <cfRule type="cellIs" dxfId="355" priority="452" operator="equal">
      <formula>0</formula>
    </cfRule>
    <cfRule type="cellIs" dxfId="354" priority="453" operator="equal">
      <formula>1</formula>
    </cfRule>
  </conditionalFormatting>
  <conditionalFormatting sqref="M265:N265">
    <cfRule type="cellIs" dxfId="353" priority="450" operator="equal">
      <formula>0</formula>
    </cfRule>
    <cfRule type="cellIs" dxfId="352" priority="451" operator="equal">
      <formula>1</formula>
    </cfRule>
  </conditionalFormatting>
  <conditionalFormatting sqref="M273:N273">
    <cfRule type="cellIs" dxfId="351" priority="448" operator="equal">
      <formula>0</formula>
    </cfRule>
    <cfRule type="cellIs" dxfId="350" priority="449" operator="equal">
      <formula>1</formula>
    </cfRule>
  </conditionalFormatting>
  <conditionalFormatting sqref="M281:N281">
    <cfRule type="cellIs" dxfId="349" priority="446" operator="equal">
      <formula>0</formula>
    </cfRule>
    <cfRule type="cellIs" dxfId="348" priority="447" operator="equal">
      <formula>1</formula>
    </cfRule>
  </conditionalFormatting>
  <conditionalFormatting sqref="M290:N290">
    <cfRule type="cellIs" dxfId="347" priority="444" operator="equal">
      <formula>0</formula>
    </cfRule>
    <cfRule type="cellIs" dxfId="346" priority="445" operator="equal">
      <formula>1</formula>
    </cfRule>
  </conditionalFormatting>
  <conditionalFormatting sqref="M299:N299">
    <cfRule type="cellIs" dxfId="345" priority="442" operator="equal">
      <formula>0</formula>
    </cfRule>
    <cfRule type="cellIs" dxfId="344" priority="443" operator="equal">
      <formula>1</formula>
    </cfRule>
  </conditionalFormatting>
  <conditionalFormatting sqref="M308:N308">
    <cfRule type="cellIs" dxfId="343" priority="440" operator="equal">
      <formula>0</formula>
    </cfRule>
    <cfRule type="cellIs" dxfId="342" priority="441" operator="equal">
      <formula>1</formula>
    </cfRule>
  </conditionalFormatting>
  <conditionalFormatting sqref="M317:N317">
    <cfRule type="cellIs" dxfId="341" priority="438" operator="equal">
      <formula>0</formula>
    </cfRule>
    <cfRule type="cellIs" dxfId="340" priority="439" operator="equal">
      <formula>1</formula>
    </cfRule>
  </conditionalFormatting>
  <conditionalFormatting sqref="M326:N326">
    <cfRule type="cellIs" dxfId="339" priority="436" operator="equal">
      <formula>0</formula>
    </cfRule>
    <cfRule type="cellIs" dxfId="338" priority="437" operator="equal">
      <formula>1</formula>
    </cfRule>
  </conditionalFormatting>
  <conditionalFormatting sqref="M335:N335">
    <cfRule type="cellIs" dxfId="337" priority="434" operator="equal">
      <formula>0</formula>
    </cfRule>
    <cfRule type="cellIs" dxfId="336" priority="435" operator="equal">
      <formula>1</formula>
    </cfRule>
  </conditionalFormatting>
  <conditionalFormatting sqref="M344:N344">
    <cfRule type="cellIs" dxfId="335" priority="432" operator="equal">
      <formula>0</formula>
    </cfRule>
    <cfRule type="cellIs" dxfId="334" priority="433" operator="equal">
      <formula>1</formula>
    </cfRule>
  </conditionalFormatting>
  <conditionalFormatting sqref="M353:N353">
    <cfRule type="cellIs" dxfId="333" priority="430" operator="equal">
      <formula>0</formula>
    </cfRule>
    <cfRule type="cellIs" dxfId="332" priority="431" operator="equal">
      <formula>1</formula>
    </cfRule>
  </conditionalFormatting>
  <conditionalFormatting sqref="M362:N362">
    <cfRule type="cellIs" dxfId="331" priority="428" operator="equal">
      <formula>0</formula>
    </cfRule>
    <cfRule type="cellIs" dxfId="330" priority="429" operator="equal">
      <formula>1</formula>
    </cfRule>
  </conditionalFormatting>
  <conditionalFormatting sqref="M371:N371">
    <cfRule type="cellIs" dxfId="329" priority="426" operator="equal">
      <formula>0</formula>
    </cfRule>
    <cfRule type="cellIs" dxfId="328" priority="427" operator="equal">
      <formula>1</formula>
    </cfRule>
  </conditionalFormatting>
  <conditionalFormatting sqref="M380:N380">
    <cfRule type="cellIs" dxfId="327" priority="424" operator="equal">
      <formula>0</formula>
    </cfRule>
    <cfRule type="cellIs" dxfId="326" priority="425" operator="equal">
      <formula>1</formula>
    </cfRule>
  </conditionalFormatting>
  <conditionalFormatting sqref="M389:N389">
    <cfRule type="cellIs" dxfId="325" priority="422" operator="equal">
      <formula>0</formula>
    </cfRule>
    <cfRule type="cellIs" dxfId="324" priority="423" operator="equal">
      <formula>1</formula>
    </cfRule>
  </conditionalFormatting>
  <conditionalFormatting sqref="M398:N398">
    <cfRule type="cellIs" dxfId="323" priority="420" operator="equal">
      <formula>0</formula>
    </cfRule>
    <cfRule type="cellIs" dxfId="322" priority="421" operator="equal">
      <formula>1</formula>
    </cfRule>
  </conditionalFormatting>
  <conditionalFormatting sqref="M407:N407">
    <cfRule type="cellIs" dxfId="321" priority="418" operator="equal">
      <formula>0</formula>
    </cfRule>
    <cfRule type="cellIs" dxfId="320" priority="419" operator="equal">
      <formula>1</formula>
    </cfRule>
  </conditionalFormatting>
  <conditionalFormatting sqref="M416:N416">
    <cfRule type="cellIs" dxfId="319" priority="416" operator="equal">
      <formula>0</formula>
    </cfRule>
    <cfRule type="cellIs" dxfId="318" priority="417" operator="equal">
      <formula>1</formula>
    </cfRule>
  </conditionalFormatting>
  <conditionalFormatting sqref="M427:N427">
    <cfRule type="cellIs" dxfId="317" priority="414" operator="equal">
      <formula>0</formula>
    </cfRule>
    <cfRule type="cellIs" dxfId="316" priority="415" operator="equal">
      <formula>1</formula>
    </cfRule>
  </conditionalFormatting>
  <conditionalFormatting sqref="M436:N436">
    <cfRule type="cellIs" dxfId="315" priority="412" operator="equal">
      <formula>0</formula>
    </cfRule>
    <cfRule type="cellIs" dxfId="314" priority="413" operator="equal">
      <formula>1</formula>
    </cfRule>
  </conditionalFormatting>
  <conditionalFormatting sqref="M445:N445">
    <cfRule type="cellIs" dxfId="313" priority="410" operator="equal">
      <formula>0</formula>
    </cfRule>
    <cfRule type="cellIs" dxfId="312" priority="411" operator="equal">
      <formula>1</formula>
    </cfRule>
  </conditionalFormatting>
  <conditionalFormatting sqref="M460:N460">
    <cfRule type="cellIs" dxfId="311" priority="408" operator="equal">
      <formula>0</formula>
    </cfRule>
    <cfRule type="cellIs" dxfId="310" priority="409" operator="equal">
      <formula>1</formula>
    </cfRule>
  </conditionalFormatting>
  <conditionalFormatting sqref="M467:N467">
    <cfRule type="cellIs" dxfId="309" priority="406" operator="equal">
      <formula>0</formula>
    </cfRule>
    <cfRule type="cellIs" dxfId="308" priority="407" operator="equal">
      <formula>1</formula>
    </cfRule>
  </conditionalFormatting>
  <conditionalFormatting sqref="M478:N478">
    <cfRule type="cellIs" dxfId="307" priority="404" operator="equal">
      <formula>0</formula>
    </cfRule>
    <cfRule type="cellIs" dxfId="306" priority="405" operator="equal">
      <formula>1</formula>
    </cfRule>
  </conditionalFormatting>
  <conditionalFormatting sqref="M483:N483">
    <cfRule type="cellIs" dxfId="305" priority="402" operator="equal">
      <formula>0</formula>
    </cfRule>
    <cfRule type="cellIs" dxfId="304" priority="403" operator="equal">
      <formula>1</formula>
    </cfRule>
  </conditionalFormatting>
  <conditionalFormatting sqref="M490:N490">
    <cfRule type="cellIs" dxfId="303" priority="400" operator="equal">
      <formula>0</formula>
    </cfRule>
    <cfRule type="cellIs" dxfId="302" priority="401" operator="equal">
      <formula>1</formula>
    </cfRule>
  </conditionalFormatting>
  <conditionalFormatting sqref="M500:N500">
    <cfRule type="cellIs" dxfId="301" priority="398" operator="equal">
      <formula>0</formula>
    </cfRule>
    <cfRule type="cellIs" dxfId="300" priority="399" operator="equal">
      <formula>1</formula>
    </cfRule>
  </conditionalFormatting>
  <conditionalFormatting sqref="M530:N530">
    <cfRule type="cellIs" dxfId="299" priority="396" operator="equal">
      <formula>0</formula>
    </cfRule>
    <cfRule type="cellIs" dxfId="298" priority="397" operator="equal">
      <formula>1</formula>
    </cfRule>
  </conditionalFormatting>
  <conditionalFormatting sqref="Y1:AF3">
    <cfRule type="cellIs" dxfId="297" priority="392" operator="equal">
      <formula>0</formula>
    </cfRule>
    <cfRule type="cellIs" dxfId="296" priority="393" operator="equal">
      <formula>1</formula>
    </cfRule>
  </conditionalFormatting>
  <conditionalFormatting sqref="K545">
    <cfRule type="cellIs" dxfId="295" priority="390" operator="equal">
      <formula>0</formula>
    </cfRule>
    <cfRule type="cellIs" dxfId="294" priority="391" operator="equal">
      <formula>1</formula>
    </cfRule>
  </conditionalFormatting>
  <conditionalFormatting sqref="J545">
    <cfRule type="cellIs" dxfId="293" priority="388" operator="equal">
      <formula>0</formula>
    </cfRule>
    <cfRule type="cellIs" dxfId="292" priority="389" operator="equal">
      <formula>1</formula>
    </cfRule>
  </conditionalFormatting>
  <conditionalFormatting sqref="M545:N545">
    <cfRule type="cellIs" dxfId="291" priority="386" operator="equal">
      <formula>0</formula>
    </cfRule>
    <cfRule type="cellIs" dxfId="290" priority="387" operator="equal">
      <formula>1</formula>
    </cfRule>
  </conditionalFormatting>
  <conditionalFormatting sqref="K564">
    <cfRule type="cellIs" dxfId="289" priority="375" operator="equal">
      <formula>0</formula>
    </cfRule>
    <cfRule type="cellIs" dxfId="288" priority="376" operator="equal">
      <formula>1</formula>
    </cfRule>
  </conditionalFormatting>
  <conditionalFormatting sqref="J564">
    <cfRule type="cellIs" dxfId="287" priority="373" operator="equal">
      <formula>0</formula>
    </cfRule>
    <cfRule type="cellIs" dxfId="286" priority="374" operator="equal">
      <formula>1</formula>
    </cfRule>
  </conditionalFormatting>
  <conditionalFormatting sqref="M564:N564">
    <cfRule type="cellIs" dxfId="285" priority="371" operator="equal">
      <formula>0</formula>
    </cfRule>
    <cfRule type="cellIs" dxfId="284" priority="372" operator="equal">
      <formula>1</formula>
    </cfRule>
  </conditionalFormatting>
  <conditionalFormatting sqref="K575">
    <cfRule type="cellIs" dxfId="283" priority="369" operator="equal">
      <formula>0</formula>
    </cfRule>
    <cfRule type="cellIs" dxfId="282" priority="370" operator="equal">
      <formula>1</formula>
    </cfRule>
  </conditionalFormatting>
  <conditionalFormatting sqref="J575">
    <cfRule type="cellIs" dxfId="281" priority="367" operator="equal">
      <formula>0</formula>
    </cfRule>
    <cfRule type="cellIs" dxfId="280" priority="368" operator="equal">
      <formula>1</formula>
    </cfRule>
  </conditionalFormatting>
  <conditionalFormatting sqref="M575:N575">
    <cfRule type="cellIs" dxfId="279" priority="365" operator="equal">
      <formula>0</formula>
    </cfRule>
    <cfRule type="cellIs" dxfId="278" priority="366" operator="equal">
      <formula>1</formula>
    </cfRule>
  </conditionalFormatting>
  <conditionalFormatting sqref="K586">
    <cfRule type="cellIs" dxfId="277" priority="363" operator="equal">
      <formula>0</formula>
    </cfRule>
    <cfRule type="cellIs" dxfId="276" priority="364" operator="equal">
      <formula>1</formula>
    </cfRule>
  </conditionalFormatting>
  <conditionalFormatting sqref="J586">
    <cfRule type="cellIs" dxfId="275" priority="361" operator="equal">
      <formula>0</formula>
    </cfRule>
    <cfRule type="cellIs" dxfId="274" priority="362" operator="equal">
      <formula>1</formula>
    </cfRule>
  </conditionalFormatting>
  <conditionalFormatting sqref="M586:N586">
    <cfRule type="cellIs" dxfId="273" priority="359" operator="equal">
      <formula>0</formula>
    </cfRule>
    <cfRule type="cellIs" dxfId="272" priority="360" operator="equal">
      <formula>1</formula>
    </cfRule>
  </conditionalFormatting>
  <conditionalFormatting sqref="J317">
    <cfRule type="cellIs" dxfId="271" priority="357" operator="equal">
      <formula>0</formula>
    </cfRule>
    <cfRule type="cellIs" dxfId="270" priority="358" operator="equal">
      <formula>1</formula>
    </cfRule>
  </conditionalFormatting>
  <conditionalFormatting sqref="J326">
    <cfRule type="cellIs" dxfId="269" priority="355" operator="equal">
      <formula>0</formula>
    </cfRule>
    <cfRule type="cellIs" dxfId="268" priority="356" operator="equal">
      <formula>1</formula>
    </cfRule>
  </conditionalFormatting>
  <conditionalFormatting sqref="J335">
    <cfRule type="cellIs" dxfId="267" priority="353" operator="equal">
      <formula>0</formula>
    </cfRule>
    <cfRule type="cellIs" dxfId="266" priority="354" operator="equal">
      <formula>1</formula>
    </cfRule>
  </conditionalFormatting>
  <conditionalFormatting sqref="J344">
    <cfRule type="cellIs" dxfId="265" priority="351" operator="equal">
      <formula>0</formula>
    </cfRule>
    <cfRule type="cellIs" dxfId="264" priority="352" operator="equal">
      <formula>1</formula>
    </cfRule>
  </conditionalFormatting>
  <conditionalFormatting sqref="J353">
    <cfRule type="cellIs" dxfId="263" priority="349" operator="equal">
      <formula>0</formula>
    </cfRule>
    <cfRule type="cellIs" dxfId="262" priority="350" operator="equal">
      <formula>1</formula>
    </cfRule>
  </conditionalFormatting>
  <conditionalFormatting sqref="J362">
    <cfRule type="cellIs" dxfId="261" priority="347" operator="equal">
      <formula>0</formula>
    </cfRule>
    <cfRule type="cellIs" dxfId="260" priority="348" operator="equal">
      <formula>1</formula>
    </cfRule>
  </conditionalFormatting>
  <conditionalFormatting sqref="J389">
    <cfRule type="cellIs" dxfId="259" priority="345" operator="equal">
      <formula>0</formula>
    </cfRule>
    <cfRule type="cellIs" dxfId="258" priority="346" operator="equal">
      <formula>1</formula>
    </cfRule>
  </conditionalFormatting>
  <conditionalFormatting sqref="J398">
    <cfRule type="cellIs" dxfId="257" priority="343" operator="equal">
      <formula>0</formula>
    </cfRule>
    <cfRule type="cellIs" dxfId="256" priority="344" operator="equal">
      <formula>1</formula>
    </cfRule>
  </conditionalFormatting>
  <conditionalFormatting sqref="J407">
    <cfRule type="cellIs" dxfId="255" priority="341" operator="equal">
      <formula>0</formula>
    </cfRule>
    <cfRule type="cellIs" dxfId="254" priority="342" operator="equal">
      <formula>1</formula>
    </cfRule>
  </conditionalFormatting>
  <conditionalFormatting sqref="J427">
    <cfRule type="cellIs" dxfId="253" priority="339" operator="equal">
      <formula>0</formula>
    </cfRule>
    <cfRule type="cellIs" dxfId="252" priority="340" operator="equal">
      <formula>1</formula>
    </cfRule>
  </conditionalFormatting>
  <conditionalFormatting sqref="J436">
    <cfRule type="cellIs" dxfId="251" priority="337" operator="equal">
      <formula>0</formula>
    </cfRule>
    <cfRule type="cellIs" dxfId="250" priority="338" operator="equal">
      <formula>1</formula>
    </cfRule>
  </conditionalFormatting>
  <conditionalFormatting sqref="K593">
    <cfRule type="cellIs" dxfId="249" priority="335" operator="equal">
      <formula>0</formula>
    </cfRule>
    <cfRule type="cellIs" dxfId="248" priority="336" operator="equal">
      <formula>1</formula>
    </cfRule>
  </conditionalFormatting>
  <conditionalFormatting sqref="J593">
    <cfRule type="cellIs" dxfId="247" priority="333" operator="equal">
      <formula>0</formula>
    </cfRule>
    <cfRule type="cellIs" dxfId="246" priority="334" operator="equal">
      <formula>1</formula>
    </cfRule>
  </conditionalFormatting>
  <conditionalFormatting sqref="M593:N593">
    <cfRule type="cellIs" dxfId="245" priority="331" operator="equal">
      <formula>0</formula>
    </cfRule>
    <cfRule type="cellIs" dxfId="244" priority="332" operator="equal">
      <formula>1</formula>
    </cfRule>
  </conditionalFormatting>
  <conditionalFormatting sqref="K600">
    <cfRule type="cellIs" dxfId="243" priority="329" operator="equal">
      <formula>0</formula>
    </cfRule>
    <cfRule type="cellIs" dxfId="242" priority="330" operator="equal">
      <formula>1</formula>
    </cfRule>
  </conditionalFormatting>
  <conditionalFormatting sqref="J600">
    <cfRule type="cellIs" dxfId="241" priority="327" operator="equal">
      <formula>0</formula>
    </cfRule>
    <cfRule type="cellIs" dxfId="240" priority="328" operator="equal">
      <formula>1</formula>
    </cfRule>
  </conditionalFormatting>
  <conditionalFormatting sqref="M600:N600">
    <cfRule type="cellIs" dxfId="239" priority="325" operator="equal">
      <formula>0</formula>
    </cfRule>
    <cfRule type="cellIs" dxfId="238" priority="326" operator="equal">
      <formula>1</formula>
    </cfRule>
  </conditionalFormatting>
  <conditionalFormatting sqref="K607">
    <cfRule type="cellIs" dxfId="237" priority="323" operator="equal">
      <formula>0</formula>
    </cfRule>
    <cfRule type="cellIs" dxfId="236" priority="324" operator="equal">
      <formula>1</formula>
    </cfRule>
  </conditionalFormatting>
  <conditionalFormatting sqref="J607">
    <cfRule type="cellIs" dxfId="235" priority="317" operator="equal">
      <formula>0</formula>
    </cfRule>
    <cfRule type="cellIs" dxfId="234" priority="318" operator="equal">
      <formula>1</formula>
    </cfRule>
  </conditionalFormatting>
  <conditionalFormatting sqref="M607:N607">
    <cfRule type="cellIs" dxfId="233" priority="315" operator="equal">
      <formula>0</formula>
    </cfRule>
    <cfRule type="cellIs" dxfId="232" priority="316" operator="equal">
      <formula>1</formula>
    </cfRule>
  </conditionalFormatting>
  <conditionalFormatting sqref="K614">
    <cfRule type="cellIs" dxfId="231" priority="313" operator="equal">
      <formula>0</formula>
    </cfRule>
    <cfRule type="cellIs" dxfId="230" priority="314" operator="equal">
      <formula>1</formula>
    </cfRule>
  </conditionalFormatting>
  <conditionalFormatting sqref="J614">
    <cfRule type="cellIs" dxfId="229" priority="307" operator="equal">
      <formula>0</formula>
    </cfRule>
    <cfRule type="cellIs" dxfId="228" priority="308" operator="equal">
      <formula>1</formula>
    </cfRule>
  </conditionalFormatting>
  <conditionalFormatting sqref="M614:N614">
    <cfRule type="cellIs" dxfId="227" priority="305" operator="equal">
      <formula>0</formula>
    </cfRule>
    <cfRule type="cellIs" dxfId="226" priority="306" operator="equal">
      <formula>1</formula>
    </cfRule>
  </conditionalFormatting>
  <conditionalFormatting sqref="K621">
    <cfRule type="cellIs" dxfId="225" priority="303" operator="equal">
      <formula>0</formula>
    </cfRule>
    <cfRule type="cellIs" dxfId="224" priority="304" operator="equal">
      <formula>1</formula>
    </cfRule>
  </conditionalFormatting>
  <conditionalFormatting sqref="J621">
    <cfRule type="cellIs" dxfId="223" priority="297" operator="equal">
      <formula>0</formula>
    </cfRule>
    <cfRule type="cellIs" dxfId="222" priority="298" operator="equal">
      <formula>1</formula>
    </cfRule>
  </conditionalFormatting>
  <conditionalFormatting sqref="M621:N621">
    <cfRule type="cellIs" dxfId="221" priority="295" operator="equal">
      <formula>0</formula>
    </cfRule>
    <cfRule type="cellIs" dxfId="220" priority="296" operator="equal">
      <formula>1</formula>
    </cfRule>
  </conditionalFormatting>
  <conditionalFormatting sqref="K629">
    <cfRule type="cellIs" dxfId="219" priority="287" operator="equal">
      <formula>0</formula>
    </cfRule>
    <cfRule type="cellIs" dxfId="218" priority="288" operator="equal">
      <formula>1</formula>
    </cfRule>
  </conditionalFormatting>
  <conditionalFormatting sqref="K647">
    <cfRule type="cellIs" dxfId="217" priority="281" operator="equal">
      <formula>0</formula>
    </cfRule>
    <cfRule type="cellIs" dxfId="216" priority="282" operator="equal">
      <formula>1</formula>
    </cfRule>
  </conditionalFormatting>
  <conditionalFormatting sqref="K655">
    <cfRule type="cellIs" dxfId="215" priority="275" operator="equal">
      <formula>0</formula>
    </cfRule>
    <cfRule type="cellIs" dxfId="214" priority="276" operator="equal">
      <formula>1</formula>
    </cfRule>
  </conditionalFormatting>
  <conditionalFormatting sqref="K663">
    <cfRule type="cellIs" dxfId="213" priority="269" operator="equal">
      <formula>0</formula>
    </cfRule>
    <cfRule type="cellIs" dxfId="212" priority="270" operator="equal">
      <formula>1</formula>
    </cfRule>
  </conditionalFormatting>
  <conditionalFormatting sqref="K672">
    <cfRule type="cellIs" dxfId="211" priority="263" operator="equal">
      <formula>0</formula>
    </cfRule>
    <cfRule type="cellIs" dxfId="210" priority="264" operator="equal">
      <formula>1</formula>
    </cfRule>
  </conditionalFormatting>
  <conditionalFormatting sqref="K681">
    <cfRule type="cellIs" dxfId="209" priority="257" operator="equal">
      <formula>0</formula>
    </cfRule>
    <cfRule type="cellIs" dxfId="208" priority="258" operator="equal">
      <formula>1</formula>
    </cfRule>
  </conditionalFormatting>
  <conditionalFormatting sqref="K690">
    <cfRule type="cellIs" dxfId="207" priority="251" operator="equal">
      <formula>0</formula>
    </cfRule>
    <cfRule type="cellIs" dxfId="206" priority="252" operator="equal">
      <formula>1</formula>
    </cfRule>
  </conditionalFormatting>
  <conditionalFormatting sqref="K699">
    <cfRule type="cellIs" dxfId="205" priority="245" operator="equal">
      <formula>0</formula>
    </cfRule>
    <cfRule type="cellIs" dxfId="204" priority="246" operator="equal">
      <formula>1</formula>
    </cfRule>
  </conditionalFormatting>
  <conditionalFormatting sqref="K708">
    <cfRule type="cellIs" dxfId="203" priority="239" operator="equal">
      <formula>0</formula>
    </cfRule>
    <cfRule type="cellIs" dxfId="202" priority="240" operator="equal">
      <formula>1</formula>
    </cfRule>
  </conditionalFormatting>
  <conditionalFormatting sqref="K717">
    <cfRule type="cellIs" dxfId="201" priority="233" operator="equal">
      <formula>0</formula>
    </cfRule>
    <cfRule type="cellIs" dxfId="200" priority="234" operator="equal">
      <formula>1</formula>
    </cfRule>
  </conditionalFormatting>
  <conditionalFormatting sqref="K726">
    <cfRule type="cellIs" dxfId="199" priority="227" operator="equal">
      <formula>0</formula>
    </cfRule>
    <cfRule type="cellIs" dxfId="198" priority="228" operator="equal">
      <formula>1</formula>
    </cfRule>
  </conditionalFormatting>
  <conditionalFormatting sqref="K735">
    <cfRule type="cellIs" dxfId="197" priority="221" operator="equal">
      <formula>0</formula>
    </cfRule>
    <cfRule type="cellIs" dxfId="196" priority="222" operator="equal">
      <formula>1</formula>
    </cfRule>
  </conditionalFormatting>
  <conditionalFormatting sqref="K744">
    <cfRule type="cellIs" dxfId="195" priority="215" operator="equal">
      <formula>0</formula>
    </cfRule>
    <cfRule type="cellIs" dxfId="194" priority="216" operator="equal">
      <formula>1</formula>
    </cfRule>
  </conditionalFormatting>
  <conditionalFormatting sqref="K753">
    <cfRule type="cellIs" dxfId="193" priority="209" operator="equal">
      <formula>0</formula>
    </cfRule>
    <cfRule type="cellIs" dxfId="192" priority="210" operator="equal">
      <formula>1</formula>
    </cfRule>
  </conditionalFormatting>
  <conditionalFormatting sqref="K762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K770">
    <cfRule type="cellIs" dxfId="189" priority="197" operator="equal">
      <formula>0</formula>
    </cfRule>
    <cfRule type="cellIs" dxfId="188" priority="198" operator="equal">
      <formula>1</formula>
    </cfRule>
  </conditionalFormatting>
  <conditionalFormatting sqref="K782">
    <cfRule type="cellIs" dxfId="187" priority="191" operator="equal">
      <formula>0</formula>
    </cfRule>
    <cfRule type="cellIs" dxfId="186" priority="192" operator="equal">
      <formula>1</formula>
    </cfRule>
  </conditionalFormatting>
  <conditionalFormatting sqref="K793">
    <cfRule type="cellIs" dxfId="185" priority="185" operator="equal">
      <formula>0</formula>
    </cfRule>
    <cfRule type="cellIs" dxfId="184" priority="186" operator="equal">
      <formula>1</formula>
    </cfRule>
  </conditionalFormatting>
  <conditionalFormatting sqref="K637">
    <cfRule type="cellIs" dxfId="183" priority="179" operator="equal">
      <formula>0</formula>
    </cfRule>
    <cfRule type="cellIs" dxfId="182" priority="180" operator="equal">
      <formula>1</formula>
    </cfRule>
  </conditionalFormatting>
  <conditionalFormatting sqref="J629">
    <cfRule type="cellIs" dxfId="181" priority="173" operator="equal">
      <formula>0</formula>
    </cfRule>
    <cfRule type="cellIs" dxfId="180" priority="174" operator="equal">
      <formula>1</formula>
    </cfRule>
  </conditionalFormatting>
  <conditionalFormatting sqref="M629:N629">
    <cfRule type="cellIs" dxfId="179" priority="171" operator="equal">
      <formula>0</formula>
    </cfRule>
    <cfRule type="cellIs" dxfId="178" priority="172" operator="equal">
      <formula>1</formula>
    </cfRule>
  </conditionalFormatting>
  <conditionalFormatting sqref="M637:N637">
    <cfRule type="cellIs" dxfId="177" priority="169" operator="equal">
      <formula>0</formula>
    </cfRule>
    <cfRule type="cellIs" dxfId="176" priority="170" operator="equal">
      <formula>1</formula>
    </cfRule>
  </conditionalFormatting>
  <conditionalFormatting sqref="M647:N647">
    <cfRule type="cellIs" dxfId="175" priority="167" operator="equal">
      <formula>0</formula>
    </cfRule>
    <cfRule type="cellIs" dxfId="174" priority="168" operator="equal">
      <formula>1</formula>
    </cfRule>
  </conditionalFormatting>
  <conditionalFormatting sqref="M655:N655">
    <cfRule type="cellIs" dxfId="173" priority="165" operator="equal">
      <formula>0</formula>
    </cfRule>
    <cfRule type="cellIs" dxfId="172" priority="166" operator="equal">
      <formula>1</formula>
    </cfRule>
  </conditionalFormatting>
  <conditionalFormatting sqref="M663:N663">
    <cfRule type="cellIs" dxfId="171" priority="163" operator="equal">
      <formula>0</formula>
    </cfRule>
    <cfRule type="cellIs" dxfId="170" priority="164" operator="equal">
      <formula>1</formula>
    </cfRule>
  </conditionalFormatting>
  <conditionalFormatting sqref="M672:N672">
    <cfRule type="cellIs" dxfId="169" priority="161" operator="equal">
      <formula>0</formula>
    </cfRule>
    <cfRule type="cellIs" dxfId="168" priority="162" operator="equal">
      <formula>1</formula>
    </cfRule>
  </conditionalFormatting>
  <conditionalFormatting sqref="M681:N681">
    <cfRule type="cellIs" dxfId="167" priority="159" operator="equal">
      <formula>0</formula>
    </cfRule>
    <cfRule type="cellIs" dxfId="166" priority="160" operator="equal">
      <formula>1</formula>
    </cfRule>
  </conditionalFormatting>
  <conditionalFormatting sqref="M690:N690">
    <cfRule type="cellIs" dxfId="165" priority="157" operator="equal">
      <formula>0</formula>
    </cfRule>
    <cfRule type="cellIs" dxfId="164" priority="158" operator="equal">
      <formula>1</formula>
    </cfRule>
  </conditionalFormatting>
  <conditionalFormatting sqref="M699:N699">
    <cfRule type="cellIs" dxfId="163" priority="155" operator="equal">
      <formula>0</formula>
    </cfRule>
    <cfRule type="cellIs" dxfId="162" priority="156" operator="equal">
      <formula>1</formula>
    </cfRule>
  </conditionalFormatting>
  <conditionalFormatting sqref="M708:N708">
    <cfRule type="cellIs" dxfId="161" priority="153" operator="equal">
      <formula>0</formula>
    </cfRule>
    <cfRule type="cellIs" dxfId="160" priority="154" operator="equal">
      <formula>1</formula>
    </cfRule>
  </conditionalFormatting>
  <conditionalFormatting sqref="M717:N717">
    <cfRule type="cellIs" dxfId="159" priority="151" operator="equal">
      <formula>0</formula>
    </cfRule>
    <cfRule type="cellIs" dxfId="158" priority="152" operator="equal">
      <formula>1</formula>
    </cfRule>
  </conditionalFormatting>
  <conditionalFormatting sqref="M726:N726">
    <cfRule type="cellIs" dxfId="157" priority="149" operator="equal">
      <formula>0</formula>
    </cfRule>
    <cfRule type="cellIs" dxfId="156" priority="150" operator="equal">
      <formula>1</formula>
    </cfRule>
  </conditionalFormatting>
  <conditionalFormatting sqref="M735:N735">
    <cfRule type="cellIs" dxfId="155" priority="147" operator="equal">
      <formula>0</formula>
    </cfRule>
    <cfRule type="cellIs" dxfId="154" priority="148" operator="equal">
      <formula>1</formula>
    </cfRule>
  </conditionalFormatting>
  <conditionalFormatting sqref="M744:N744">
    <cfRule type="cellIs" dxfId="153" priority="145" operator="equal">
      <formula>0</formula>
    </cfRule>
    <cfRule type="cellIs" dxfId="152" priority="146" operator="equal">
      <formula>1</formula>
    </cfRule>
  </conditionalFormatting>
  <conditionalFormatting sqref="M753:N753">
    <cfRule type="cellIs" dxfId="151" priority="143" operator="equal">
      <formula>0</formula>
    </cfRule>
    <cfRule type="cellIs" dxfId="150" priority="144" operator="equal">
      <formula>1</formula>
    </cfRule>
  </conditionalFormatting>
  <conditionalFormatting sqref="M762:N762">
    <cfRule type="cellIs" dxfId="149" priority="141" operator="equal">
      <formula>0</formula>
    </cfRule>
    <cfRule type="cellIs" dxfId="148" priority="142" operator="equal">
      <formula>1</formula>
    </cfRule>
  </conditionalFormatting>
  <conditionalFormatting sqref="M770:N770">
    <cfRule type="cellIs" dxfId="147" priority="139" operator="equal">
      <formula>0</formula>
    </cfRule>
    <cfRule type="cellIs" dxfId="146" priority="140" operator="equal">
      <formula>1</formula>
    </cfRule>
  </conditionalFormatting>
  <conditionalFormatting sqref="M782:N782">
    <cfRule type="cellIs" dxfId="145" priority="137" operator="equal">
      <formula>0</formula>
    </cfRule>
    <cfRule type="cellIs" dxfId="144" priority="138" operator="equal">
      <formula>1</formula>
    </cfRule>
  </conditionalFormatting>
  <conditionalFormatting sqref="M793:N793">
    <cfRule type="cellIs" dxfId="143" priority="135" operator="equal">
      <formula>0</formula>
    </cfRule>
    <cfRule type="cellIs" dxfId="142" priority="136" operator="equal">
      <formula>1</formula>
    </cfRule>
  </conditionalFormatting>
  <conditionalFormatting sqref="J637">
    <cfRule type="cellIs" dxfId="141" priority="133" operator="equal">
      <formula>0</formula>
    </cfRule>
    <cfRule type="cellIs" dxfId="140" priority="134" operator="equal">
      <formula>1</formula>
    </cfRule>
  </conditionalFormatting>
  <conditionalFormatting sqref="J647">
    <cfRule type="cellIs" dxfId="139" priority="131" operator="equal">
      <formula>0</formula>
    </cfRule>
    <cfRule type="cellIs" dxfId="138" priority="132" operator="equal">
      <formula>1</formula>
    </cfRule>
  </conditionalFormatting>
  <conditionalFormatting sqref="J655">
    <cfRule type="cellIs" dxfId="137" priority="129" operator="equal">
      <formula>0</formula>
    </cfRule>
    <cfRule type="cellIs" dxfId="136" priority="130" operator="equal">
      <formula>1</formula>
    </cfRule>
  </conditionalFormatting>
  <conditionalFormatting sqref="J663">
    <cfRule type="cellIs" dxfId="135" priority="125" operator="equal">
      <formula>0</formula>
    </cfRule>
    <cfRule type="cellIs" dxfId="134" priority="126" operator="equal">
      <formula>1</formula>
    </cfRule>
  </conditionalFormatting>
  <conditionalFormatting sqref="J672">
    <cfRule type="cellIs" dxfId="133" priority="123" operator="equal">
      <formula>0</formula>
    </cfRule>
    <cfRule type="cellIs" dxfId="132" priority="124" operator="equal">
      <formula>1</formula>
    </cfRule>
  </conditionalFormatting>
  <conditionalFormatting sqref="J681">
    <cfRule type="cellIs" dxfId="131" priority="121" operator="equal">
      <formula>0</formula>
    </cfRule>
    <cfRule type="cellIs" dxfId="130" priority="122" operator="equal">
      <formula>1</formula>
    </cfRule>
  </conditionalFormatting>
  <conditionalFormatting sqref="J690">
    <cfRule type="cellIs" dxfId="129" priority="119" operator="equal">
      <formula>0</formula>
    </cfRule>
    <cfRule type="cellIs" dxfId="128" priority="120" operator="equal">
      <formula>1</formula>
    </cfRule>
  </conditionalFormatting>
  <conditionalFormatting sqref="J699">
    <cfRule type="cellIs" dxfId="127" priority="117" operator="equal">
      <formula>0</formula>
    </cfRule>
    <cfRule type="cellIs" dxfId="126" priority="118" operator="equal">
      <formula>1</formula>
    </cfRule>
  </conditionalFormatting>
  <conditionalFormatting sqref="J708">
    <cfRule type="cellIs" dxfId="125" priority="115" operator="equal">
      <formula>0</formula>
    </cfRule>
    <cfRule type="cellIs" dxfId="124" priority="116" operator="equal">
      <formula>1</formula>
    </cfRule>
  </conditionalFormatting>
  <conditionalFormatting sqref="J717">
    <cfRule type="cellIs" dxfId="123" priority="113" operator="equal">
      <formula>0</formula>
    </cfRule>
    <cfRule type="cellIs" dxfId="122" priority="114" operator="equal">
      <formula>1</formula>
    </cfRule>
  </conditionalFormatting>
  <conditionalFormatting sqref="J726">
    <cfRule type="cellIs" dxfId="121" priority="111" operator="equal">
      <formula>0</formula>
    </cfRule>
    <cfRule type="cellIs" dxfId="120" priority="112" operator="equal">
      <formula>1</formula>
    </cfRule>
  </conditionalFormatting>
  <conditionalFormatting sqref="J735">
    <cfRule type="cellIs" dxfId="119" priority="109" operator="equal">
      <formula>0</formula>
    </cfRule>
    <cfRule type="cellIs" dxfId="118" priority="110" operator="equal">
      <formula>1</formula>
    </cfRule>
  </conditionalFormatting>
  <conditionalFormatting sqref="J744">
    <cfRule type="cellIs" dxfId="117" priority="107" operator="equal">
      <formula>0</formula>
    </cfRule>
    <cfRule type="cellIs" dxfId="116" priority="108" operator="equal">
      <formula>1</formula>
    </cfRule>
  </conditionalFormatting>
  <conditionalFormatting sqref="J753">
    <cfRule type="cellIs" dxfId="115" priority="105" operator="equal">
      <formula>0</formula>
    </cfRule>
    <cfRule type="cellIs" dxfId="114" priority="106" operator="equal">
      <formula>1</formula>
    </cfRule>
  </conditionalFormatting>
  <conditionalFormatting sqref="J793">
    <cfRule type="cellIs" dxfId="113" priority="103" operator="equal">
      <formula>0</formula>
    </cfRule>
    <cfRule type="cellIs" dxfId="112" priority="104" operator="equal">
      <formula>1</formula>
    </cfRule>
  </conditionalFormatting>
  <conditionalFormatting sqref="J762">
    <cfRule type="cellIs" dxfId="111" priority="101" operator="equal">
      <formula>0</formula>
    </cfRule>
    <cfRule type="cellIs" dxfId="110" priority="102" operator="equal">
      <formula>1</formula>
    </cfRule>
  </conditionalFormatting>
  <conditionalFormatting sqref="J770">
    <cfRule type="cellIs" dxfId="109" priority="99" operator="equal">
      <formula>0</formula>
    </cfRule>
    <cfRule type="cellIs" dxfId="108" priority="100" operator="equal">
      <formula>1</formula>
    </cfRule>
  </conditionalFormatting>
  <conditionalFormatting sqref="J782">
    <cfRule type="cellIs" dxfId="107" priority="97" operator="equal">
      <formula>0</formula>
    </cfRule>
    <cfRule type="cellIs" dxfId="106" priority="98" operator="equal">
      <formula>1</formula>
    </cfRule>
  </conditionalFormatting>
  <conditionalFormatting sqref="K801">
    <cfRule type="cellIs" dxfId="105" priority="95" operator="equal">
      <formula>0</formula>
    </cfRule>
    <cfRule type="cellIs" dxfId="104" priority="96" operator="equal">
      <formula>1</formula>
    </cfRule>
  </conditionalFormatting>
  <conditionalFormatting sqref="M801:N801">
    <cfRule type="cellIs" dxfId="103" priority="93" operator="equal">
      <formula>0</formula>
    </cfRule>
    <cfRule type="cellIs" dxfId="102" priority="94" operator="equal">
      <formula>1</formula>
    </cfRule>
  </conditionalFormatting>
  <conditionalFormatting sqref="J801">
    <cfRule type="cellIs" dxfId="101" priority="91" operator="equal">
      <formula>0</formula>
    </cfRule>
    <cfRule type="cellIs" dxfId="100" priority="92" operator="equal">
      <formula>1</formula>
    </cfRule>
  </conditionalFormatting>
  <conditionalFormatting sqref="K810">
    <cfRule type="cellIs" dxfId="99" priority="89" operator="equal">
      <formula>0</formula>
    </cfRule>
    <cfRule type="cellIs" dxfId="98" priority="90" operator="equal">
      <formula>1</formula>
    </cfRule>
  </conditionalFormatting>
  <conditionalFormatting sqref="M810:N810">
    <cfRule type="cellIs" dxfId="97" priority="87" operator="equal">
      <formula>0</formula>
    </cfRule>
    <cfRule type="cellIs" dxfId="96" priority="88" operator="equal">
      <formula>1</formula>
    </cfRule>
  </conditionalFormatting>
  <conditionalFormatting sqref="J810">
    <cfRule type="cellIs" dxfId="95" priority="85" operator="equal">
      <formula>0</formula>
    </cfRule>
    <cfRule type="cellIs" dxfId="94" priority="86" operator="equal">
      <formula>1</formula>
    </cfRule>
  </conditionalFormatting>
  <conditionalFormatting sqref="K815">
    <cfRule type="cellIs" dxfId="93" priority="83" operator="equal">
      <formula>0</formula>
    </cfRule>
    <cfRule type="cellIs" dxfId="92" priority="84" operator="equal">
      <formula>1</formula>
    </cfRule>
  </conditionalFormatting>
  <conditionalFormatting sqref="M815:N815">
    <cfRule type="cellIs" dxfId="91" priority="81" operator="equal">
      <formula>0</formula>
    </cfRule>
    <cfRule type="cellIs" dxfId="90" priority="82" operator="equal">
      <formula>1</formula>
    </cfRule>
  </conditionalFormatting>
  <conditionalFormatting sqref="J815">
    <cfRule type="cellIs" dxfId="89" priority="79" operator="equal">
      <formula>0</formula>
    </cfRule>
    <cfRule type="cellIs" dxfId="88" priority="80" operator="equal">
      <formula>1</formula>
    </cfRule>
  </conditionalFormatting>
  <conditionalFormatting sqref="K821">
    <cfRule type="cellIs" dxfId="87" priority="77" operator="equal">
      <formula>0</formula>
    </cfRule>
    <cfRule type="cellIs" dxfId="86" priority="78" operator="equal">
      <formula>1</formula>
    </cfRule>
  </conditionalFormatting>
  <conditionalFormatting sqref="M821:N821">
    <cfRule type="cellIs" dxfId="85" priority="75" operator="equal">
      <formula>0</formula>
    </cfRule>
    <cfRule type="cellIs" dxfId="84" priority="76" operator="equal">
      <formula>1</formula>
    </cfRule>
  </conditionalFormatting>
  <conditionalFormatting sqref="J821">
    <cfRule type="cellIs" dxfId="83" priority="73" operator="equal">
      <formula>0</formula>
    </cfRule>
    <cfRule type="cellIs" dxfId="82" priority="74" operator="equal">
      <formula>1</formula>
    </cfRule>
  </conditionalFormatting>
  <conditionalFormatting sqref="K827">
    <cfRule type="cellIs" dxfId="81" priority="71" operator="equal">
      <formula>0</formula>
    </cfRule>
    <cfRule type="cellIs" dxfId="80" priority="72" operator="equal">
      <formula>1</formula>
    </cfRule>
  </conditionalFormatting>
  <conditionalFormatting sqref="M827:N827">
    <cfRule type="cellIs" dxfId="79" priority="69" operator="equal">
      <formula>0</formula>
    </cfRule>
    <cfRule type="cellIs" dxfId="78" priority="70" operator="equal">
      <formula>1</formula>
    </cfRule>
  </conditionalFormatting>
  <conditionalFormatting sqref="J827">
    <cfRule type="cellIs" dxfId="77" priority="67" operator="equal">
      <formula>0</formula>
    </cfRule>
    <cfRule type="cellIs" dxfId="76" priority="68" operator="equal">
      <formula>1</formula>
    </cfRule>
  </conditionalFormatting>
  <conditionalFormatting sqref="K833">
    <cfRule type="cellIs" dxfId="75" priority="65" operator="equal">
      <formula>0</formula>
    </cfRule>
    <cfRule type="cellIs" dxfId="74" priority="66" operator="equal">
      <formula>1</formula>
    </cfRule>
  </conditionalFormatting>
  <conditionalFormatting sqref="M833:N833">
    <cfRule type="cellIs" dxfId="73" priority="63" operator="equal">
      <formula>0</formula>
    </cfRule>
    <cfRule type="cellIs" dxfId="72" priority="64" operator="equal">
      <formula>1</formula>
    </cfRule>
  </conditionalFormatting>
  <conditionalFormatting sqref="J833">
    <cfRule type="cellIs" dxfId="71" priority="61" operator="equal">
      <formula>0</formula>
    </cfRule>
    <cfRule type="cellIs" dxfId="70" priority="62" operator="equal">
      <formula>1</formula>
    </cfRule>
  </conditionalFormatting>
  <conditionalFormatting sqref="K843">
    <cfRule type="cellIs" dxfId="69" priority="59" operator="equal">
      <formula>0</formula>
    </cfRule>
    <cfRule type="cellIs" dxfId="68" priority="60" operator="equal">
      <formula>1</formula>
    </cfRule>
  </conditionalFormatting>
  <conditionalFormatting sqref="M843:N843">
    <cfRule type="cellIs" dxfId="67" priority="57" operator="equal">
      <formula>0</formula>
    </cfRule>
    <cfRule type="cellIs" dxfId="66" priority="58" operator="equal">
      <formula>1</formula>
    </cfRule>
  </conditionalFormatting>
  <conditionalFormatting sqref="J843">
    <cfRule type="cellIs" dxfId="65" priority="55" operator="equal">
      <formula>0</formula>
    </cfRule>
    <cfRule type="cellIs" dxfId="64" priority="56" operator="equal">
      <formula>1</formula>
    </cfRule>
  </conditionalFormatting>
  <conditionalFormatting sqref="K849">
    <cfRule type="cellIs" dxfId="63" priority="53" operator="equal">
      <formula>0</formula>
    </cfRule>
    <cfRule type="cellIs" dxfId="62" priority="54" operator="equal">
      <formula>1</formula>
    </cfRule>
  </conditionalFormatting>
  <conditionalFormatting sqref="M849:N849">
    <cfRule type="cellIs" dxfId="61" priority="51" operator="equal">
      <formula>0</formula>
    </cfRule>
    <cfRule type="cellIs" dxfId="60" priority="52" operator="equal">
      <formula>1</formula>
    </cfRule>
  </conditionalFormatting>
  <conditionalFormatting sqref="J849">
    <cfRule type="cellIs" dxfId="59" priority="49" operator="equal">
      <formula>0</formula>
    </cfRule>
    <cfRule type="cellIs" dxfId="58" priority="50" operator="equal">
      <formula>1</formula>
    </cfRule>
  </conditionalFormatting>
  <conditionalFormatting sqref="K855">
    <cfRule type="cellIs" dxfId="57" priority="47" operator="equal">
      <formula>0</formula>
    </cfRule>
    <cfRule type="cellIs" dxfId="56" priority="48" operator="equal">
      <formula>1</formula>
    </cfRule>
  </conditionalFormatting>
  <conditionalFormatting sqref="M855:N855">
    <cfRule type="cellIs" dxfId="55" priority="45" operator="equal">
      <formula>0</formula>
    </cfRule>
    <cfRule type="cellIs" dxfId="54" priority="46" operator="equal">
      <formula>1</formula>
    </cfRule>
  </conditionalFormatting>
  <conditionalFormatting sqref="J855">
    <cfRule type="cellIs" dxfId="53" priority="43" operator="equal">
      <formula>0</formula>
    </cfRule>
    <cfRule type="cellIs" dxfId="52" priority="44" operator="equal">
      <formula>1</formula>
    </cfRule>
  </conditionalFormatting>
  <conditionalFormatting sqref="K861">
    <cfRule type="cellIs" dxfId="51" priority="41" operator="equal">
      <formula>0</formula>
    </cfRule>
    <cfRule type="cellIs" dxfId="50" priority="42" operator="equal">
      <formula>1</formula>
    </cfRule>
  </conditionalFormatting>
  <conditionalFormatting sqref="M861:N861">
    <cfRule type="cellIs" dxfId="49" priority="39" operator="equal">
      <formula>0</formula>
    </cfRule>
    <cfRule type="cellIs" dxfId="48" priority="40" operator="equal">
      <formula>1</formula>
    </cfRule>
  </conditionalFormatting>
  <conditionalFormatting sqref="J861">
    <cfRule type="cellIs" dxfId="47" priority="37" operator="equal">
      <formula>0</formula>
    </cfRule>
    <cfRule type="cellIs" dxfId="46" priority="38" operator="equal">
      <formula>1</formula>
    </cfRule>
  </conditionalFormatting>
  <conditionalFormatting sqref="K867">
    <cfRule type="cellIs" dxfId="45" priority="35" operator="equal">
      <formula>0</formula>
    </cfRule>
    <cfRule type="cellIs" dxfId="44" priority="36" operator="equal">
      <formula>1</formula>
    </cfRule>
  </conditionalFormatting>
  <conditionalFormatting sqref="M867:N867">
    <cfRule type="cellIs" dxfId="43" priority="33" operator="equal">
      <formula>0</formula>
    </cfRule>
    <cfRule type="cellIs" dxfId="42" priority="34" operator="equal">
      <formula>1</formula>
    </cfRule>
  </conditionalFormatting>
  <conditionalFormatting sqref="J867">
    <cfRule type="cellIs" dxfId="41" priority="31" operator="equal">
      <formula>0</formula>
    </cfRule>
    <cfRule type="cellIs" dxfId="40" priority="32" operator="equal">
      <formula>1</formula>
    </cfRule>
  </conditionalFormatting>
  <conditionalFormatting sqref="K873">
    <cfRule type="cellIs" dxfId="39" priority="29" operator="equal">
      <formula>0</formula>
    </cfRule>
    <cfRule type="cellIs" dxfId="38" priority="30" operator="equal">
      <formula>1</formula>
    </cfRule>
  </conditionalFormatting>
  <conditionalFormatting sqref="M873:N873">
    <cfRule type="cellIs" dxfId="37" priority="27" operator="equal">
      <formula>0</formula>
    </cfRule>
    <cfRule type="cellIs" dxfId="36" priority="28" operator="equal">
      <formula>1</formula>
    </cfRule>
  </conditionalFormatting>
  <conditionalFormatting sqref="J873">
    <cfRule type="cellIs" dxfId="35" priority="25" operator="equal">
      <formula>0</formula>
    </cfRule>
    <cfRule type="cellIs" dxfId="34" priority="26" operator="equal">
      <formula>1</formula>
    </cfRule>
  </conditionalFormatting>
  <conditionalFormatting sqref="K879">
    <cfRule type="cellIs" dxfId="33" priority="23" operator="equal">
      <formula>0</formula>
    </cfRule>
    <cfRule type="cellIs" dxfId="32" priority="24" operator="equal">
      <formula>1</formula>
    </cfRule>
  </conditionalFormatting>
  <conditionalFormatting sqref="M879:N879">
    <cfRule type="cellIs" dxfId="31" priority="21" operator="equal">
      <formula>0</formula>
    </cfRule>
    <cfRule type="cellIs" dxfId="30" priority="22" operator="equal">
      <formula>1</formula>
    </cfRule>
  </conditionalFormatting>
  <conditionalFormatting sqref="J879">
    <cfRule type="cellIs" dxfId="29" priority="19" operator="equal">
      <formula>0</formula>
    </cfRule>
    <cfRule type="cellIs" dxfId="28" priority="20" operator="equal">
      <formula>1</formula>
    </cfRule>
  </conditionalFormatting>
  <conditionalFormatting sqref="K885">
    <cfRule type="cellIs" dxfId="27" priority="17" operator="equal">
      <formula>0</formula>
    </cfRule>
    <cfRule type="cellIs" dxfId="26" priority="18" operator="equal">
      <formula>1</formula>
    </cfRule>
  </conditionalFormatting>
  <conditionalFormatting sqref="M885:N885">
    <cfRule type="cellIs" dxfId="25" priority="15" operator="equal">
      <formula>0</formula>
    </cfRule>
    <cfRule type="cellIs" dxfId="24" priority="16" operator="equal">
      <formula>1</formula>
    </cfRule>
  </conditionalFormatting>
  <conditionalFormatting sqref="J885">
    <cfRule type="cellIs" dxfId="23" priority="13" operator="equal">
      <formula>0</formula>
    </cfRule>
    <cfRule type="cellIs" dxfId="22" priority="14" operator="equal">
      <formula>1</formula>
    </cfRule>
  </conditionalFormatting>
  <conditionalFormatting sqref="K891">
    <cfRule type="cellIs" dxfId="21" priority="11" operator="equal">
      <formula>0</formula>
    </cfRule>
    <cfRule type="cellIs" dxfId="20" priority="12" operator="equal">
      <formula>1</formula>
    </cfRule>
  </conditionalFormatting>
  <conditionalFormatting sqref="M891:N891">
    <cfRule type="cellIs" dxfId="19" priority="9" operator="equal">
      <formula>0</formula>
    </cfRule>
    <cfRule type="cellIs" dxfId="18" priority="10" operator="equal">
      <formula>1</formula>
    </cfRule>
  </conditionalFormatting>
  <conditionalFormatting sqref="J891">
    <cfRule type="cellIs" dxfId="17" priority="7" operator="equal">
      <formula>0</formula>
    </cfRule>
    <cfRule type="cellIs" dxfId="16" priority="8" operator="equal">
      <formula>1</formula>
    </cfRule>
  </conditionalFormatting>
  <conditionalFormatting sqref="K897">
    <cfRule type="cellIs" dxfId="15" priority="5" operator="equal">
      <formula>0</formula>
    </cfRule>
    <cfRule type="cellIs" dxfId="14" priority="6" operator="equal">
      <formula>1</formula>
    </cfRule>
  </conditionalFormatting>
  <conditionalFormatting sqref="J897">
    <cfRule type="cellIs" dxfId="13" priority="3" operator="equal">
      <formula>0</formula>
    </cfRule>
    <cfRule type="cellIs" dxfId="12" priority="4" operator="equal">
      <formula>1</formula>
    </cfRule>
  </conditionalFormatting>
  <conditionalFormatting sqref="M897:N897">
    <cfRule type="cellIs" dxfId="11" priority="1" operator="equal">
      <formula>0</formula>
    </cfRule>
    <cfRule type="cellIs" dxfId="1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1040</v>
      </c>
      <c r="B1" s="193" t="s">
        <v>1233</v>
      </c>
      <c r="C1" s="10" t="s">
        <v>1234</v>
      </c>
    </row>
    <row r="2" spans="1:3">
      <c r="A2" s="191">
        <v>2</v>
      </c>
      <c r="B2" s="194">
        <v>46090.414097222223</v>
      </c>
      <c r="C2" s="6" t="s">
        <v>1235</v>
      </c>
    </row>
    <row r="3" spans="1:3">
      <c r="A3" s="191">
        <v>2</v>
      </c>
      <c r="B3" s="194">
        <v>46090.4141087963</v>
      </c>
      <c r="C3" s="6" t="s">
        <v>1236</v>
      </c>
    </row>
    <row r="4" spans="1:3">
      <c r="A4" s="191">
        <v>2</v>
      </c>
      <c r="B4" s="194">
        <v>46090.4141087963</v>
      </c>
      <c r="C4" s="6" t="s">
        <v>1237</v>
      </c>
    </row>
    <row r="5" spans="1:3">
      <c r="A5" s="191">
        <v>2</v>
      </c>
      <c r="B5" s="194">
        <v>46090.4141087963</v>
      </c>
      <c r="C5" s="6" t="s">
        <v>1238</v>
      </c>
    </row>
    <row r="6" spans="1:3">
      <c r="A6" s="191">
        <v>2.0099999999999998</v>
      </c>
      <c r="B6" s="194">
        <v>46090.534224537034</v>
      </c>
      <c r="C6" s="6" t="s">
        <v>1240</v>
      </c>
    </row>
    <row r="7" spans="1:3">
      <c r="A7" s="191">
        <v>2.0099999999999998</v>
      </c>
      <c r="B7" s="194">
        <v>46090.534236111111</v>
      </c>
      <c r="C7" s="6" t="s">
        <v>1241</v>
      </c>
    </row>
    <row r="8" spans="1:3">
      <c r="A8" s="191">
        <v>2.02</v>
      </c>
      <c r="B8" s="194">
        <v>46090.790370370371</v>
      </c>
      <c r="C8" s="6" t="s">
        <v>1448</v>
      </c>
    </row>
    <row r="9" spans="1:3">
      <c r="A9" s="191">
        <v>2.02</v>
      </c>
      <c r="B9" s="194">
        <v>46090.790370370371</v>
      </c>
      <c r="C9" s="6" t="s">
        <v>1449</v>
      </c>
    </row>
    <row r="10" spans="1:3">
      <c r="A10" s="191"/>
      <c r="B10" s="194"/>
      <c r="C10" s="6"/>
    </row>
    <row r="11" spans="1:3">
      <c r="A11" s="191"/>
      <c r="B11" s="194"/>
      <c r="C11" s="6"/>
    </row>
    <row r="12" spans="1:3">
      <c r="A12" s="191"/>
      <c r="B12" s="194"/>
      <c r="C12" s="6"/>
    </row>
    <row r="13" spans="1:3">
      <c r="A13" s="191"/>
      <c r="B13" s="194"/>
      <c r="C13" s="6"/>
    </row>
    <row r="14" spans="1:3">
      <c r="A14" s="191"/>
      <c r="B14" s="194"/>
      <c r="C14" s="6"/>
    </row>
    <row r="15" spans="1:3">
      <c r="A15" s="191"/>
      <c r="B15" s="194"/>
      <c r="C15" s="6"/>
    </row>
    <row r="16" spans="1:3">
      <c r="A16" s="191"/>
      <c r="B16" s="194"/>
      <c r="C16" s="6"/>
    </row>
    <row r="17" spans="1:3">
      <c r="A17" s="191"/>
      <c r="B17" s="194"/>
      <c r="C17" s="6"/>
    </row>
    <row r="18" spans="1:3">
      <c r="A18" s="191"/>
      <c r="B18" s="194"/>
      <c r="C18" s="6"/>
    </row>
    <row r="19" spans="1:3">
      <c r="A19" s="191"/>
      <c r="B19" s="194"/>
      <c r="C19" s="6"/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5"/>
  <sheetViews>
    <sheetView workbookViewId="0">
      <pane xSplit="2" ySplit="1" topLeftCell="C230" activePane="bottomRight" state="frozen"/>
      <selection pane="topRight" activeCell="C1" sqref="C1"/>
      <selection pane="bottomLeft" activeCell="A2" sqref="A2"/>
      <selection pane="bottomRight" activeCell="E253" sqref="E25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  <c r="J1" s="205" t="s">
        <v>212</v>
      </c>
      <c r="K1" s="205" t="s">
        <v>141</v>
      </c>
    </row>
    <row r="2" spans="1:11">
      <c r="A2" s="39" t="s">
        <v>436</v>
      </c>
      <c r="B2" s="54" t="s">
        <v>788</v>
      </c>
      <c r="C2" s="54">
        <f t="shared" ref="C2:C65" si="0">COUNTA(D2:E2)</f>
        <v>1</v>
      </c>
      <c r="D2" s="39" t="s">
        <v>137</v>
      </c>
      <c r="E2" s="39"/>
      <c r="F2" s="39">
        <v>2</v>
      </c>
      <c r="G2" s="39">
        <v>7</v>
      </c>
      <c r="H2" s="39" t="s">
        <v>789</v>
      </c>
      <c r="I2" s="6" t="str">
        <f t="shared" ref="I2:I65" si="1">A2&amp;IF(IF(D2&lt;&gt;"",IFERROR(FIND(D2,"ABCDEHLMSP"),0),0)=0,""," "&amp;D2)</f>
        <v>ACI</v>
      </c>
      <c r="J2" s="6" cm="1">
        <f t="array" ref="J2">HlpGetInstructionSize(A2,D2,E2)</f>
        <v>2</v>
      </c>
      <c r="K2" s="6">
        <f t="shared" ref="K2:K65" si="2">IF(F2&lt;&gt;J2,1,0)</f>
        <v>0</v>
      </c>
    </row>
    <row r="3" spans="1:11">
      <c r="A3" s="6" t="s">
        <v>433</v>
      </c>
      <c r="B3" s="55" t="s">
        <v>958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673</v>
      </c>
      <c r="I3" s="6" t="str">
        <f t="shared" si="1"/>
        <v>ADC B</v>
      </c>
      <c r="J3" s="6" cm="1">
        <f t="array" ref="J3">HlpGetInstructionSize(A3,D3,E3)</f>
        <v>1</v>
      </c>
      <c r="K3" s="6">
        <f t="shared" si="2"/>
        <v>0</v>
      </c>
    </row>
    <row r="4" spans="1:11">
      <c r="A4" s="6" t="s">
        <v>433</v>
      </c>
      <c r="B4" s="55" t="s">
        <v>959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674</v>
      </c>
      <c r="I4" s="6" t="str">
        <f t="shared" si="1"/>
        <v>ADC C</v>
      </c>
      <c r="J4" s="6" cm="1">
        <f t="array" ref="J4">HlpGetInstructionSize(A4,D4,E4)</f>
        <v>1</v>
      </c>
      <c r="K4" s="6">
        <f t="shared" si="2"/>
        <v>0</v>
      </c>
    </row>
    <row r="5" spans="1:11">
      <c r="A5" s="6" t="s">
        <v>433</v>
      </c>
      <c r="B5" s="55" t="s">
        <v>675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676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433</v>
      </c>
      <c r="B6" s="55" t="s">
        <v>677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678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433</v>
      </c>
      <c r="B7" s="55" t="s">
        <v>679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680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433</v>
      </c>
      <c r="B8" s="55" t="s">
        <v>681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682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433</v>
      </c>
      <c r="B9" s="55" t="s">
        <v>683</v>
      </c>
      <c r="C9" s="55">
        <f t="shared" si="0"/>
        <v>1</v>
      </c>
      <c r="D9" s="6" t="s">
        <v>585</v>
      </c>
      <c r="E9" s="6"/>
      <c r="F9" s="6">
        <v>1</v>
      </c>
      <c r="G9" s="6">
        <v>7</v>
      </c>
      <c r="H9" s="6" t="s">
        <v>684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433</v>
      </c>
      <c r="B10" s="55" t="s">
        <v>685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686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665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457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666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667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953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668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954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669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955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670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956</v>
      </c>
      <c r="C17" s="55">
        <f t="shared" si="0"/>
        <v>1</v>
      </c>
      <c r="D17" s="6" t="s">
        <v>585</v>
      </c>
      <c r="E17" s="6"/>
      <c r="F17" s="6">
        <v>1</v>
      </c>
      <c r="G17" s="6">
        <v>7</v>
      </c>
      <c r="H17" s="6" t="s">
        <v>671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957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672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774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775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709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710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711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712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713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714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715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716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717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718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719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720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721</v>
      </c>
      <c r="C26" s="55">
        <f t="shared" si="0"/>
        <v>1</v>
      </c>
      <c r="D26" s="6" t="s">
        <v>585</v>
      </c>
      <c r="E26" s="6"/>
      <c r="F26" s="6">
        <v>1</v>
      </c>
      <c r="G26" s="6">
        <v>7</v>
      </c>
      <c r="H26" s="6" t="s">
        <v>722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723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724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835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836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486</v>
      </c>
      <c r="C29" s="55">
        <f t="shared" si="0"/>
        <v>1</v>
      </c>
      <c r="D29" s="6" t="s">
        <v>494</v>
      </c>
      <c r="E29" s="6"/>
      <c r="F29" s="6">
        <v>3</v>
      </c>
      <c r="G29" s="6">
        <v>11</v>
      </c>
      <c r="H29" s="6" t="s">
        <v>787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196</v>
      </c>
      <c r="B30" s="55" t="s">
        <v>818</v>
      </c>
      <c r="C30" s="55">
        <f t="shared" si="0"/>
        <v>1</v>
      </c>
      <c r="D30" s="6" t="s">
        <v>494</v>
      </c>
      <c r="E30" s="6"/>
      <c r="F30" s="6">
        <v>3</v>
      </c>
      <c r="G30" s="6">
        <v>17</v>
      </c>
      <c r="H30" s="6" t="s">
        <v>787</v>
      </c>
      <c r="I30" s="6" t="str">
        <f t="shared" si="1"/>
        <v>CALL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196</v>
      </c>
      <c r="B31" s="55" t="s">
        <v>850</v>
      </c>
      <c r="C31" s="55">
        <f t="shared" si="0"/>
        <v>1</v>
      </c>
      <c r="D31" s="6" t="s">
        <v>494</v>
      </c>
      <c r="E31" s="6"/>
      <c r="F31" s="6">
        <v>3</v>
      </c>
      <c r="G31" s="6">
        <v>17</v>
      </c>
      <c r="H31" s="6" t="s">
        <v>787</v>
      </c>
      <c r="I31" s="6" t="str">
        <f t="shared" si="1"/>
        <v>CALL</v>
      </c>
      <c r="J31" s="6" cm="1">
        <f t="array" ref="J31">HlpGetInstructionSize(A31,D31,E31)</f>
        <v>3</v>
      </c>
      <c r="K31" s="6">
        <f t="shared" si="2"/>
        <v>0</v>
      </c>
    </row>
    <row r="32" spans="1:11">
      <c r="A32" s="6" t="s">
        <v>785</v>
      </c>
      <c r="B32" s="55" t="s">
        <v>816</v>
      </c>
      <c r="C32" s="55">
        <f t="shared" si="0"/>
        <v>1</v>
      </c>
      <c r="D32" s="6" t="s">
        <v>494</v>
      </c>
      <c r="E32" s="6"/>
      <c r="F32" s="6">
        <v>3</v>
      </c>
      <c r="G32" s="6">
        <v>5</v>
      </c>
      <c r="H32" s="6" t="s">
        <v>817</v>
      </c>
      <c r="I32" s="6" t="str">
        <f t="shared" si="1"/>
        <v>CC</v>
      </c>
      <c r="J32" s="6" cm="1">
        <f t="array" ref="J32">HlpGetInstructionSize(A32,D32,E32)</f>
        <v>3</v>
      </c>
      <c r="K32" s="6">
        <f t="shared" si="2"/>
        <v>0</v>
      </c>
    </row>
    <row r="33" spans="1:11">
      <c r="A33" s="6" t="s">
        <v>1110</v>
      </c>
      <c r="B33" s="55" t="s">
        <v>1036</v>
      </c>
      <c r="C33" s="55">
        <f t="shared" si="0"/>
        <v>1</v>
      </c>
      <c r="D33" s="6" t="s">
        <v>494</v>
      </c>
      <c r="E33" s="6"/>
      <c r="F33" s="6">
        <v>3</v>
      </c>
      <c r="G33" s="6">
        <v>10</v>
      </c>
      <c r="H33" s="6" t="s">
        <v>1124</v>
      </c>
      <c r="I33" s="6" t="str">
        <f t="shared" si="1"/>
        <v>CM</v>
      </c>
      <c r="J33" s="6" cm="1">
        <f t="array" ref="J33">HlpGetInstructionSize(A33,D33,E33)</f>
        <v>3</v>
      </c>
      <c r="K33" s="6">
        <f t="shared" si="2"/>
        <v>0</v>
      </c>
    </row>
    <row r="34" spans="1:11">
      <c r="A34" s="6" t="s">
        <v>68</v>
      </c>
      <c r="B34" s="55" t="s">
        <v>560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561</v>
      </c>
      <c r="I34" s="6" t="str">
        <f t="shared" si="1"/>
        <v>CMA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578</v>
      </c>
      <c r="I35" s="6" t="str">
        <f t="shared" si="1"/>
        <v>CMC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873</v>
      </c>
      <c r="B36" s="55" t="s">
        <v>746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747</v>
      </c>
      <c r="I36" s="6" t="str">
        <f t="shared" si="1"/>
        <v>CMP B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873</v>
      </c>
      <c r="B37" s="55" t="s">
        <v>748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749</v>
      </c>
      <c r="I37" s="6" t="str">
        <f t="shared" si="1"/>
        <v>CMP C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873</v>
      </c>
      <c r="B38" s="55" t="s">
        <v>750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751</v>
      </c>
      <c r="I38" s="6" t="str">
        <f t="shared" si="1"/>
        <v>CMP D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873</v>
      </c>
      <c r="B39" s="55" t="s">
        <v>752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753</v>
      </c>
      <c r="I39" s="6" t="str">
        <f t="shared" si="1"/>
        <v>CMP E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873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754</v>
      </c>
      <c r="I40" s="6" t="str">
        <f t="shared" si="1"/>
        <v>CMP H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873</v>
      </c>
      <c r="B41" s="55" t="s">
        <v>755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756</v>
      </c>
      <c r="I41" s="6" t="str">
        <f t="shared" si="1"/>
        <v>CMP L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873</v>
      </c>
      <c r="B42" s="55" t="s">
        <v>757</v>
      </c>
      <c r="C42" s="55">
        <f t="shared" si="0"/>
        <v>1</v>
      </c>
      <c r="D42" s="6" t="s">
        <v>585</v>
      </c>
      <c r="E42" s="6"/>
      <c r="F42" s="6">
        <v>1</v>
      </c>
      <c r="G42" s="6">
        <v>7</v>
      </c>
      <c r="H42" s="6" t="s">
        <v>758</v>
      </c>
      <c r="I42" s="6" t="str">
        <f t="shared" si="1"/>
        <v>CMP M</v>
      </c>
      <c r="J42" s="6" cm="1">
        <f t="array" ref="J42">HlpGetInstructionSize(A42,D42,E42)</f>
        <v>1</v>
      </c>
      <c r="K42" s="6">
        <f t="shared" si="2"/>
        <v>0</v>
      </c>
    </row>
    <row r="43" spans="1:11">
      <c r="A43" s="6" t="s">
        <v>873</v>
      </c>
      <c r="B43" s="55" t="s">
        <v>759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760</v>
      </c>
      <c r="I43" s="6" t="str">
        <f t="shared" si="1"/>
        <v>CMP A</v>
      </c>
      <c r="J43" s="6" cm="1">
        <f t="array" ref="J43">HlpGetInstructionSize(A43,D43,E43)</f>
        <v>1</v>
      </c>
      <c r="K43" s="6">
        <f t="shared" si="2"/>
        <v>0</v>
      </c>
    </row>
    <row r="44" spans="1:11">
      <c r="A44" s="6" t="s">
        <v>878</v>
      </c>
      <c r="B44" s="55" t="s">
        <v>801</v>
      </c>
      <c r="C44" s="55">
        <f t="shared" si="0"/>
        <v>1</v>
      </c>
      <c r="D44" s="6" t="s">
        <v>494</v>
      </c>
      <c r="E44" s="6"/>
      <c r="F44" s="6">
        <v>3</v>
      </c>
      <c r="G44" s="6">
        <v>5</v>
      </c>
      <c r="H44" s="6" t="s">
        <v>802</v>
      </c>
      <c r="I44" s="6" t="str">
        <f t="shared" si="1"/>
        <v>CNC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874</v>
      </c>
      <c r="B45" s="55" t="s">
        <v>770</v>
      </c>
      <c r="C45" s="55">
        <f t="shared" si="0"/>
        <v>1</v>
      </c>
      <c r="D45" s="6" t="s">
        <v>494</v>
      </c>
      <c r="E45" s="6"/>
      <c r="F45" s="6">
        <v>3</v>
      </c>
      <c r="G45" s="6">
        <v>11</v>
      </c>
      <c r="H45" s="6" t="s">
        <v>771</v>
      </c>
      <c r="I45" s="6" t="str">
        <f t="shared" si="1"/>
        <v>CNZ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883</v>
      </c>
      <c r="B46" s="55" t="s">
        <v>863</v>
      </c>
      <c r="C46" s="55">
        <f t="shared" si="0"/>
        <v>1</v>
      </c>
      <c r="D46" s="6" t="s">
        <v>494</v>
      </c>
      <c r="E46" s="6"/>
      <c r="F46" s="6">
        <v>3</v>
      </c>
      <c r="G46" s="6">
        <v>5</v>
      </c>
      <c r="H46" s="6" t="s">
        <v>864</v>
      </c>
      <c r="I46" s="6" t="str">
        <f t="shared" si="1"/>
        <v>CP</v>
      </c>
      <c r="J46" s="6" cm="1">
        <f t="array" ref="J46">HlpGetInstructionSize(A46,D46,E46)</f>
        <v>3</v>
      </c>
      <c r="K46" s="6">
        <f t="shared" si="2"/>
        <v>0</v>
      </c>
    </row>
    <row r="47" spans="1:11">
      <c r="A47" s="6" t="s">
        <v>882</v>
      </c>
      <c r="B47" s="55" t="s">
        <v>848</v>
      </c>
      <c r="C47" s="55">
        <f t="shared" si="0"/>
        <v>1</v>
      </c>
      <c r="D47" s="6" t="s">
        <v>494</v>
      </c>
      <c r="E47" s="6"/>
      <c r="F47" s="6">
        <v>3</v>
      </c>
      <c r="G47" s="6">
        <v>5</v>
      </c>
      <c r="H47" s="6" t="s">
        <v>849</v>
      </c>
      <c r="I47" s="6" t="str">
        <f t="shared" si="1"/>
        <v>CPE</v>
      </c>
      <c r="J47" s="6" cm="1">
        <f t="array" ref="J47">HlpGetInstructionSize(A47,D47,E47)</f>
        <v>3</v>
      </c>
      <c r="K47" s="6">
        <f t="shared" si="2"/>
        <v>0</v>
      </c>
    </row>
    <row r="48" spans="1:11">
      <c r="A48" s="6" t="s">
        <v>163</v>
      </c>
      <c r="B48" s="55" t="s">
        <v>432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988</v>
      </c>
      <c r="I48" s="6" t="str">
        <f t="shared" si="1"/>
        <v>CPI</v>
      </c>
      <c r="J48" s="6" cm="1">
        <f t="array" ref="J48">HlpGetInstructionSize(A48,D48,E48)</f>
        <v>2</v>
      </c>
      <c r="K48" s="6">
        <f t="shared" si="2"/>
        <v>0</v>
      </c>
    </row>
    <row r="49" spans="1:11">
      <c r="A49" s="6" t="s">
        <v>881</v>
      </c>
      <c r="B49" s="55" t="s">
        <v>831</v>
      </c>
      <c r="C49" s="55">
        <f t="shared" si="0"/>
        <v>1</v>
      </c>
      <c r="D49" s="6" t="s">
        <v>494</v>
      </c>
      <c r="E49" s="6"/>
      <c r="F49" s="6">
        <v>3</v>
      </c>
      <c r="G49" s="6">
        <v>5</v>
      </c>
      <c r="H49" s="6" t="s">
        <v>832</v>
      </c>
      <c r="I49" s="6" t="str">
        <f t="shared" si="1"/>
        <v>CPO</v>
      </c>
      <c r="J49" s="6" cm="1">
        <f t="array" ref="J49">HlpGetInstructionSize(A49,D49,E49)</f>
        <v>3</v>
      </c>
      <c r="K49" s="6">
        <f t="shared" si="2"/>
        <v>0</v>
      </c>
    </row>
    <row r="50" spans="1:11">
      <c r="A50" s="6" t="s">
        <v>492</v>
      </c>
      <c r="B50" s="55" t="s">
        <v>785</v>
      </c>
      <c r="C50" s="55">
        <f t="shared" si="0"/>
        <v>1</v>
      </c>
      <c r="D50" s="6" t="s">
        <v>494</v>
      </c>
      <c r="E50" s="6"/>
      <c r="F50" s="6">
        <v>3</v>
      </c>
      <c r="G50" s="6">
        <v>11</v>
      </c>
      <c r="H50" s="6" t="s">
        <v>786</v>
      </c>
      <c r="I50" s="6" t="str">
        <f t="shared" si="1"/>
        <v>CZ</v>
      </c>
      <c r="J50" s="6" cm="1">
        <f t="array" ref="J50">HlpGetInstructionSize(A50,D50,E50)</f>
        <v>3</v>
      </c>
      <c r="K50" s="6">
        <f t="shared" si="2"/>
        <v>0</v>
      </c>
    </row>
    <row r="51" spans="1:11">
      <c r="A51" s="6" t="s">
        <v>52</v>
      </c>
      <c r="B51" s="55" t="s">
        <v>904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549</v>
      </c>
      <c r="I51" s="6" t="str">
        <f t="shared" si="1"/>
        <v>DAA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473</v>
      </c>
      <c r="B52" s="55" t="s">
        <v>465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514</v>
      </c>
      <c r="I52" s="6" t="str">
        <f t="shared" si="1"/>
        <v>DAD B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473</v>
      </c>
      <c r="B53" s="55" t="s">
        <v>897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530</v>
      </c>
      <c r="I53" s="6" t="str">
        <f t="shared" si="1"/>
        <v>DAD D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473</v>
      </c>
      <c r="B54" s="55" t="s">
        <v>906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550</v>
      </c>
      <c r="I54" s="6" t="str">
        <f t="shared" si="1"/>
        <v>DAD H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473</v>
      </c>
      <c r="B55" s="55" t="s">
        <v>914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569</v>
      </c>
      <c r="I55" s="6" t="str">
        <f t="shared" si="1"/>
        <v>DAD SP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888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511</v>
      </c>
      <c r="I56" s="6" t="str">
        <f t="shared" si="1"/>
        <v>DCR B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519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520</v>
      </c>
      <c r="I57" s="6" t="str">
        <f t="shared" si="1"/>
        <v>DCR C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894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527</v>
      </c>
      <c r="I58" s="6" t="str">
        <f t="shared" si="1"/>
        <v>DCR D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537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538</v>
      </c>
      <c r="I59" s="6" t="str">
        <f t="shared" si="1"/>
        <v>DCR E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902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547</v>
      </c>
      <c r="I60" s="6" t="str">
        <f t="shared" si="1"/>
        <v>DCR H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556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557</v>
      </c>
      <c r="I61" s="6" t="str">
        <f t="shared" si="1"/>
        <v>DCR L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238</v>
      </c>
      <c r="B62" s="55" t="s">
        <v>910</v>
      </c>
      <c r="C62" s="55">
        <f t="shared" si="0"/>
        <v>1</v>
      </c>
      <c r="D62" s="6" t="s">
        <v>585</v>
      </c>
      <c r="E62" s="6"/>
      <c r="F62" s="6">
        <v>1</v>
      </c>
      <c r="G62" s="6">
        <v>10</v>
      </c>
      <c r="H62" s="6" t="s">
        <v>566</v>
      </c>
      <c r="I62" s="6" t="str">
        <f t="shared" si="1"/>
        <v>DCR M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238</v>
      </c>
      <c r="B63" s="55" t="s">
        <v>574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575</v>
      </c>
      <c r="I63" s="6" t="str">
        <f t="shared" si="1"/>
        <v>DCR A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470</v>
      </c>
      <c r="B64" s="55" t="s">
        <v>516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517</v>
      </c>
      <c r="I64" s="6" t="str">
        <f t="shared" si="1"/>
        <v>DCX B</v>
      </c>
      <c r="J64" s="6" cm="1">
        <f t="array" ref="J64">HlpGetInstructionSize(A64,D64,E64)</f>
        <v>1</v>
      </c>
      <c r="K64" s="6">
        <f t="shared" si="2"/>
        <v>0</v>
      </c>
    </row>
    <row r="65" spans="1:11">
      <c r="A65" s="6" t="s">
        <v>470</v>
      </c>
      <c r="B65" s="55" t="s">
        <v>533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534</v>
      </c>
      <c r="I65" s="6" t="str">
        <f t="shared" si="1"/>
        <v>DCX D</v>
      </c>
      <c r="J65" s="6" cm="1">
        <f t="array" ref="J65">HlpGetInstructionSize(A65,D65,E65)</f>
        <v>1</v>
      </c>
      <c r="K65" s="6">
        <f t="shared" si="2"/>
        <v>0</v>
      </c>
    </row>
    <row r="66" spans="1:11">
      <c r="A66" s="6" t="s">
        <v>470</v>
      </c>
      <c r="B66" s="55" t="s">
        <v>552</v>
      </c>
      <c r="C66" s="55">
        <f t="shared" ref="C66:C129" si="3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553</v>
      </c>
      <c r="I66" s="6" t="str">
        <f t="shared" ref="I66:I129" si="4">A66&amp;IF(IF(D66&lt;&gt;"",IFERROR(FIND(D66,"ABCDEHLMSP"),0),0)=0,""," "&amp;D66)</f>
        <v>DCX H</v>
      </c>
      <c r="J66" s="6" cm="1">
        <f t="array" ref="J66">HlpGetInstructionSize(A66,D66,E66)</f>
        <v>1</v>
      </c>
      <c r="K66" s="6">
        <f t="shared" ref="K66:K129" si="5">IF(F66&lt;&gt;J66,1,0)</f>
        <v>0</v>
      </c>
    </row>
    <row r="67" spans="1:11">
      <c r="A67" s="6" t="s">
        <v>470</v>
      </c>
      <c r="B67" s="55" t="s">
        <v>571</v>
      </c>
      <c r="C67" s="55">
        <f t="shared" si="3"/>
        <v>1</v>
      </c>
      <c r="D67" s="6" t="s">
        <v>114</v>
      </c>
      <c r="E67" s="6"/>
      <c r="F67" s="6">
        <v>1</v>
      </c>
      <c r="G67" s="6">
        <v>5</v>
      </c>
      <c r="H67" s="6" t="s">
        <v>572</v>
      </c>
      <c r="I67" s="6" t="str">
        <f t="shared" si="4"/>
        <v>DCX SP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861</v>
      </c>
      <c r="B68" s="55" t="s">
        <v>860</v>
      </c>
      <c r="C68" s="55">
        <f t="shared" si="3"/>
        <v>0</v>
      </c>
      <c r="D68" s="6"/>
      <c r="E68" s="6"/>
      <c r="F68" s="6">
        <v>1</v>
      </c>
      <c r="G68" s="6">
        <v>4</v>
      </c>
      <c r="H68" s="6" t="s">
        <v>862</v>
      </c>
      <c r="I68" s="6" t="str">
        <f t="shared" si="4"/>
        <v>DI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190</v>
      </c>
      <c r="B69" s="55" t="s">
        <v>913</v>
      </c>
      <c r="C69" s="55">
        <f t="shared" si="3"/>
        <v>0</v>
      </c>
      <c r="D69" s="6"/>
      <c r="E69" s="6"/>
      <c r="F69" s="6">
        <v>1</v>
      </c>
      <c r="G69" s="6">
        <v>4</v>
      </c>
      <c r="H69" s="6" t="s">
        <v>506</v>
      </c>
      <c r="I69" s="6" t="str">
        <f t="shared" si="4"/>
        <v>END</v>
      </c>
      <c r="J69" s="6" cm="1">
        <f t="array" ref="J69">HlpGetInstructionSize(A69,D69,E69)</f>
        <v>1</v>
      </c>
      <c r="K69" s="6">
        <f t="shared" si="5"/>
        <v>0</v>
      </c>
    </row>
    <row r="70" spans="1:11">
      <c r="A70" s="6" t="s">
        <v>108</v>
      </c>
      <c r="B70" s="55" t="s">
        <v>949</v>
      </c>
      <c r="C70" s="55">
        <f t="shared" si="3"/>
        <v>0</v>
      </c>
      <c r="D70" s="6"/>
      <c r="E70" s="6"/>
      <c r="F70" s="6">
        <v>1</v>
      </c>
      <c r="G70" s="6">
        <v>7</v>
      </c>
      <c r="H70" s="6" t="s">
        <v>651</v>
      </c>
      <c r="I70" s="6" t="str">
        <f t="shared" si="4"/>
        <v>HLT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880</v>
      </c>
      <c r="B71" s="55" t="s">
        <v>298</v>
      </c>
      <c r="C71" s="55">
        <f t="shared" si="3"/>
        <v>1</v>
      </c>
      <c r="D71" s="6" t="s">
        <v>137</v>
      </c>
      <c r="E71" s="6"/>
      <c r="F71" s="6">
        <v>2</v>
      </c>
      <c r="G71" s="6">
        <v>10</v>
      </c>
      <c r="H71" s="6" t="s">
        <v>815</v>
      </c>
      <c r="I71" s="6" t="str">
        <f t="shared" si="4"/>
        <v>IN</v>
      </c>
      <c r="J71" s="6" cm="1">
        <f t="array" ref="J71">HlpGetInstructionSize(A71,D71,E71)</f>
        <v>2</v>
      </c>
      <c r="K71" s="6">
        <f t="shared" si="5"/>
        <v>0</v>
      </c>
    </row>
    <row r="72" spans="1:11">
      <c r="A72" s="6" t="s">
        <v>214</v>
      </c>
      <c r="B72" s="55" t="s">
        <v>887</v>
      </c>
      <c r="C72" s="55">
        <f t="shared" si="3"/>
        <v>1</v>
      </c>
      <c r="D72" s="6" t="s">
        <v>150</v>
      </c>
      <c r="E72" s="6"/>
      <c r="F72" s="6">
        <v>1</v>
      </c>
      <c r="G72" s="6">
        <v>5</v>
      </c>
      <c r="H72" s="6" t="s">
        <v>510</v>
      </c>
      <c r="I72" s="6" t="str">
        <f t="shared" si="4"/>
        <v>INR B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402</v>
      </c>
      <c r="C73" s="55">
        <f t="shared" si="3"/>
        <v>1</v>
      </c>
      <c r="D73" s="6" t="s">
        <v>188</v>
      </c>
      <c r="E73" s="6"/>
      <c r="F73" s="6">
        <v>1</v>
      </c>
      <c r="G73" s="6">
        <v>5</v>
      </c>
      <c r="H73" s="6" t="s">
        <v>518</v>
      </c>
      <c r="I73" s="6" t="str">
        <f t="shared" si="4"/>
        <v>INR C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893</v>
      </c>
      <c r="C74" s="55">
        <f t="shared" si="3"/>
        <v>1</v>
      </c>
      <c r="D74" s="6" t="s">
        <v>189</v>
      </c>
      <c r="E74" s="6"/>
      <c r="F74" s="6">
        <v>1</v>
      </c>
      <c r="G74" s="6">
        <v>5</v>
      </c>
      <c r="H74" s="6" t="s">
        <v>526</v>
      </c>
      <c r="I74" s="6" t="str">
        <f t="shared" si="4"/>
        <v>INR D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535</v>
      </c>
      <c r="C75" s="55">
        <f t="shared" si="3"/>
        <v>1</v>
      </c>
      <c r="D75" s="6" t="s">
        <v>271</v>
      </c>
      <c r="E75" s="6"/>
      <c r="F75" s="6">
        <v>1</v>
      </c>
      <c r="G75" s="6">
        <v>5</v>
      </c>
      <c r="H75" s="6" t="s">
        <v>536</v>
      </c>
      <c r="I75" s="6" t="str">
        <f t="shared" si="4"/>
        <v>INR E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901</v>
      </c>
      <c r="C76" s="55">
        <f t="shared" si="3"/>
        <v>1</v>
      </c>
      <c r="D76" s="6" t="s">
        <v>309</v>
      </c>
      <c r="E76" s="6"/>
      <c r="F76" s="6">
        <v>1</v>
      </c>
      <c r="G76" s="6">
        <v>5</v>
      </c>
      <c r="H76" s="6" t="s">
        <v>546</v>
      </c>
      <c r="I76" s="6" t="str">
        <f t="shared" si="4"/>
        <v>INR H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554</v>
      </c>
      <c r="C77" s="55">
        <f t="shared" si="3"/>
        <v>1</v>
      </c>
      <c r="D77" s="6" t="s">
        <v>333</v>
      </c>
      <c r="E77" s="6"/>
      <c r="F77" s="6">
        <v>1</v>
      </c>
      <c r="G77" s="6">
        <v>5</v>
      </c>
      <c r="H77" s="6" t="s">
        <v>555</v>
      </c>
      <c r="I77" s="6" t="str">
        <f t="shared" si="4"/>
        <v>INR L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214</v>
      </c>
      <c r="B78" s="55" t="s">
        <v>467</v>
      </c>
      <c r="C78" s="55">
        <f t="shared" si="3"/>
        <v>1</v>
      </c>
      <c r="D78" s="6" t="s">
        <v>585</v>
      </c>
      <c r="E78" s="6"/>
      <c r="F78" s="6">
        <v>1</v>
      </c>
      <c r="G78" s="6">
        <v>10</v>
      </c>
      <c r="H78" s="6" t="s">
        <v>565</v>
      </c>
      <c r="I78" s="6" t="str">
        <f t="shared" si="4"/>
        <v>INR M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214</v>
      </c>
      <c r="B79" s="55" t="s">
        <v>331</v>
      </c>
      <c r="C79" s="55">
        <f t="shared" si="3"/>
        <v>1</v>
      </c>
      <c r="D79" s="6" t="s">
        <v>152</v>
      </c>
      <c r="E79" s="6"/>
      <c r="F79" s="6">
        <v>1</v>
      </c>
      <c r="G79" s="6">
        <v>5</v>
      </c>
      <c r="H79" s="6" t="s">
        <v>573</v>
      </c>
      <c r="I79" s="6" t="str">
        <f t="shared" si="4"/>
        <v>INR A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469</v>
      </c>
      <c r="B80" s="55" t="s">
        <v>370</v>
      </c>
      <c r="C80" s="55">
        <f t="shared" si="3"/>
        <v>1</v>
      </c>
      <c r="D80" s="6" t="s">
        <v>150</v>
      </c>
      <c r="E80" s="6"/>
      <c r="F80" s="6">
        <v>1</v>
      </c>
      <c r="G80" s="6">
        <v>5</v>
      </c>
      <c r="H80" s="6" t="s">
        <v>509</v>
      </c>
      <c r="I80" s="6" t="str">
        <f t="shared" si="4"/>
        <v>INX B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469</v>
      </c>
      <c r="B81" s="55" t="s">
        <v>892</v>
      </c>
      <c r="C81" s="55">
        <f t="shared" si="3"/>
        <v>1</v>
      </c>
      <c r="D81" s="6" t="s">
        <v>189</v>
      </c>
      <c r="E81" s="6"/>
      <c r="F81" s="6">
        <v>1</v>
      </c>
      <c r="G81" s="6">
        <v>5</v>
      </c>
      <c r="H81" s="6" t="s">
        <v>525</v>
      </c>
      <c r="I81" s="6" t="str">
        <f t="shared" si="4"/>
        <v>INX D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469</v>
      </c>
      <c r="B82" s="55" t="s">
        <v>900</v>
      </c>
      <c r="C82" s="55">
        <f t="shared" si="3"/>
        <v>1</v>
      </c>
      <c r="D82" s="6" t="s">
        <v>309</v>
      </c>
      <c r="E82" s="6"/>
      <c r="F82" s="6">
        <v>1</v>
      </c>
      <c r="G82" s="6">
        <v>5</v>
      </c>
      <c r="H82" s="6" t="s">
        <v>545</v>
      </c>
      <c r="I82" s="6" t="str">
        <f t="shared" si="4"/>
        <v>INX H</v>
      </c>
      <c r="J82" s="6" cm="1">
        <f t="array" ref="J82">HlpGetInstructionSize(A82,D82,E82)</f>
        <v>1</v>
      </c>
      <c r="K82" s="6">
        <f t="shared" si="5"/>
        <v>0</v>
      </c>
    </row>
    <row r="83" spans="1:11">
      <c r="A83" s="6" t="s">
        <v>469</v>
      </c>
      <c r="B83" s="55" t="s">
        <v>400</v>
      </c>
      <c r="C83" s="55">
        <f t="shared" si="3"/>
        <v>1</v>
      </c>
      <c r="D83" s="6" t="s">
        <v>114</v>
      </c>
      <c r="E83" s="6"/>
      <c r="F83" s="6">
        <v>1</v>
      </c>
      <c r="G83" s="6">
        <v>5</v>
      </c>
      <c r="H83" s="6" t="s">
        <v>564</v>
      </c>
      <c r="I83" s="6" t="str">
        <f t="shared" si="4"/>
        <v>INX SP</v>
      </c>
      <c r="J83" s="6" cm="1">
        <f t="array" ref="J83">HlpGetInstructionSize(A83,D83,E83)</f>
        <v>1</v>
      </c>
      <c r="K83" s="6">
        <f t="shared" si="5"/>
        <v>0</v>
      </c>
    </row>
    <row r="84" spans="1:11">
      <c r="A84" s="6" t="s">
        <v>879</v>
      </c>
      <c r="B84" s="55" t="s">
        <v>813</v>
      </c>
      <c r="C84" s="55">
        <f t="shared" si="3"/>
        <v>1</v>
      </c>
      <c r="D84" s="6" t="s">
        <v>494</v>
      </c>
      <c r="E84" s="6"/>
      <c r="F84" s="6">
        <v>3</v>
      </c>
      <c r="G84" s="6">
        <v>10</v>
      </c>
      <c r="H84" s="6" t="s">
        <v>814</v>
      </c>
      <c r="I84" s="6" t="str">
        <f t="shared" si="4"/>
        <v>JC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362</v>
      </c>
      <c r="B85" s="55" t="s">
        <v>982</v>
      </c>
      <c r="C85" s="55">
        <f t="shared" si="3"/>
        <v>1</v>
      </c>
      <c r="D85" s="6" t="s">
        <v>494</v>
      </c>
      <c r="E85" s="6"/>
      <c r="F85" s="6">
        <v>3</v>
      </c>
      <c r="G85" s="6">
        <v>10</v>
      </c>
      <c r="H85" s="6" t="s">
        <v>983</v>
      </c>
      <c r="I85" s="6" t="str">
        <f t="shared" si="4"/>
        <v>JM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353</v>
      </c>
      <c r="B86" s="55" t="s">
        <v>768</v>
      </c>
      <c r="C86" s="55">
        <f t="shared" si="3"/>
        <v>1</v>
      </c>
      <c r="D86" s="6" t="s">
        <v>494</v>
      </c>
      <c r="E86" s="6"/>
      <c r="F86" s="6">
        <v>3</v>
      </c>
      <c r="G86" s="6">
        <v>10</v>
      </c>
      <c r="H86" s="6" t="s">
        <v>769</v>
      </c>
      <c r="I86" s="6" t="str">
        <f t="shared" si="4"/>
        <v>JMP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353</v>
      </c>
      <c r="B87" s="55" t="s">
        <v>784</v>
      </c>
      <c r="C87" s="55">
        <f t="shared" si="3"/>
        <v>1</v>
      </c>
      <c r="D87" s="6" t="s">
        <v>494</v>
      </c>
      <c r="E87" s="6"/>
      <c r="F87" s="6">
        <v>3</v>
      </c>
      <c r="G87" s="6">
        <v>10</v>
      </c>
      <c r="H87" s="6" t="s">
        <v>769</v>
      </c>
      <c r="I87" s="6" t="str">
        <f t="shared" si="4"/>
        <v>JMP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876</v>
      </c>
      <c r="B88" s="55" t="s">
        <v>797</v>
      </c>
      <c r="C88" s="55">
        <f t="shared" si="3"/>
        <v>1</v>
      </c>
      <c r="D88" s="6" t="s">
        <v>494</v>
      </c>
      <c r="E88" s="6"/>
      <c r="F88" s="6">
        <v>3</v>
      </c>
      <c r="G88" s="6">
        <v>10</v>
      </c>
      <c r="H88" s="6" t="s">
        <v>798</v>
      </c>
      <c r="I88" s="6" t="str">
        <f t="shared" si="4"/>
        <v>JNC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358</v>
      </c>
      <c r="B89" s="55" t="s">
        <v>766</v>
      </c>
      <c r="C89" s="55">
        <f t="shared" si="3"/>
        <v>1</v>
      </c>
      <c r="D89" s="6" t="s">
        <v>494</v>
      </c>
      <c r="E89" s="6"/>
      <c r="F89" s="6">
        <v>3</v>
      </c>
      <c r="G89" s="6">
        <v>10</v>
      </c>
      <c r="H89" s="6" t="s">
        <v>767</v>
      </c>
      <c r="I89" s="6" t="str">
        <f t="shared" si="4"/>
        <v>JNZ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365</v>
      </c>
      <c r="B90" s="55" t="s">
        <v>858</v>
      </c>
      <c r="C90" s="55">
        <f t="shared" si="3"/>
        <v>1</v>
      </c>
      <c r="D90" s="6" t="s">
        <v>494</v>
      </c>
      <c r="E90" s="6"/>
      <c r="F90" s="6">
        <v>3</v>
      </c>
      <c r="G90" s="6">
        <v>10</v>
      </c>
      <c r="H90" s="6" t="s">
        <v>859</v>
      </c>
      <c r="I90" s="6" t="str">
        <f t="shared" si="4"/>
        <v>JP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371</v>
      </c>
      <c r="B91" s="55" t="s">
        <v>844</v>
      </c>
      <c r="C91" s="55">
        <f t="shared" si="3"/>
        <v>1</v>
      </c>
      <c r="D91" s="6" t="s">
        <v>494</v>
      </c>
      <c r="E91" s="6"/>
      <c r="F91" s="6">
        <v>3</v>
      </c>
      <c r="G91" s="6">
        <v>10</v>
      </c>
      <c r="H91" s="6" t="s">
        <v>845</v>
      </c>
      <c r="I91" s="6" t="str">
        <f t="shared" si="4"/>
        <v>JPE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373</v>
      </c>
      <c r="B92" s="55" t="s">
        <v>828</v>
      </c>
      <c r="C92" s="55">
        <f t="shared" si="3"/>
        <v>1</v>
      </c>
      <c r="D92" s="6" t="s">
        <v>494</v>
      </c>
      <c r="E92" s="6"/>
      <c r="F92" s="6">
        <v>3</v>
      </c>
      <c r="G92" s="6">
        <v>10</v>
      </c>
      <c r="H92" s="6" t="s">
        <v>829</v>
      </c>
      <c r="I92" s="6" t="str">
        <f t="shared" si="4"/>
        <v>JPO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254</v>
      </c>
      <c r="B93" s="55" t="s">
        <v>782</v>
      </c>
      <c r="C93" s="55">
        <f t="shared" si="3"/>
        <v>1</v>
      </c>
      <c r="D93" s="6" t="s">
        <v>494</v>
      </c>
      <c r="E93" s="6"/>
      <c r="F93" s="6">
        <v>3</v>
      </c>
      <c r="G93" s="6">
        <v>10</v>
      </c>
      <c r="H93" s="6" t="s">
        <v>783</v>
      </c>
      <c r="I93" s="6" t="str">
        <f t="shared" si="4"/>
        <v>JZ</v>
      </c>
      <c r="J93" s="6" cm="1">
        <f t="array" ref="J93">HlpGetInstructionSize(A93,D93,E93)</f>
        <v>3</v>
      </c>
      <c r="K93" s="6">
        <f t="shared" si="5"/>
        <v>0</v>
      </c>
    </row>
    <row r="94" spans="1:11">
      <c r="A94" s="6" t="s">
        <v>872</v>
      </c>
      <c r="B94" s="55" t="s">
        <v>379</v>
      </c>
      <c r="C94" s="55">
        <f t="shared" si="3"/>
        <v>1</v>
      </c>
      <c r="D94" s="6" t="s">
        <v>494</v>
      </c>
      <c r="E94" s="6"/>
      <c r="F94" s="6">
        <v>3</v>
      </c>
      <c r="G94" s="6">
        <v>13</v>
      </c>
      <c r="H94" s="6" t="s">
        <v>570</v>
      </c>
      <c r="I94" s="6" t="str">
        <f t="shared" si="4"/>
        <v>LDA</v>
      </c>
      <c r="J94" s="6" cm="1">
        <f t="array" ref="J94">HlpGetInstructionSize(A94,D94,E94)</f>
        <v>3</v>
      </c>
      <c r="K94" s="6">
        <f t="shared" si="5"/>
        <v>0</v>
      </c>
    </row>
    <row r="95" spans="1:11">
      <c r="A95" s="6" t="s">
        <v>868</v>
      </c>
      <c r="B95" s="55" t="s">
        <v>341</v>
      </c>
      <c r="C95" s="55">
        <f t="shared" si="3"/>
        <v>1</v>
      </c>
      <c r="D95" s="6" t="s">
        <v>150</v>
      </c>
      <c r="E95" s="6"/>
      <c r="F95" s="6">
        <v>1</v>
      </c>
      <c r="G95" s="6">
        <v>7</v>
      </c>
      <c r="H95" s="6" t="s">
        <v>515</v>
      </c>
      <c r="I95" s="6" t="str">
        <f t="shared" si="4"/>
        <v>LDAX B</v>
      </c>
      <c r="J95" s="6" cm="1">
        <f t="array" ref="J95">HlpGetInstructionSize(A95,D95,E95)</f>
        <v>1</v>
      </c>
      <c r="K95" s="6">
        <f t="shared" si="5"/>
        <v>0</v>
      </c>
    </row>
    <row r="96" spans="1:11">
      <c r="A96" s="6" t="s">
        <v>868</v>
      </c>
      <c r="B96" s="55" t="s">
        <v>531</v>
      </c>
      <c r="C96" s="55">
        <f t="shared" si="3"/>
        <v>1</v>
      </c>
      <c r="D96" s="6" t="s">
        <v>189</v>
      </c>
      <c r="E96" s="6"/>
      <c r="F96" s="6">
        <v>1</v>
      </c>
      <c r="G96" s="6">
        <v>7</v>
      </c>
      <c r="H96" s="6" t="s">
        <v>532</v>
      </c>
      <c r="I96" s="6" t="str">
        <f t="shared" si="4"/>
        <v>LDAX D</v>
      </c>
      <c r="J96" s="6" cm="1">
        <f t="array" ref="J96">HlpGetInstructionSize(A96,D96,E96)</f>
        <v>1</v>
      </c>
      <c r="K96" s="6">
        <f t="shared" si="5"/>
        <v>0</v>
      </c>
    </row>
    <row r="97" spans="1:11">
      <c r="A97" s="6" t="s">
        <v>870</v>
      </c>
      <c r="B97" s="55" t="s">
        <v>378</v>
      </c>
      <c r="C97" s="55">
        <f t="shared" si="3"/>
        <v>1</v>
      </c>
      <c r="D97" s="6" t="s">
        <v>494</v>
      </c>
      <c r="E97" s="6"/>
      <c r="F97" s="6">
        <v>3</v>
      </c>
      <c r="G97" s="6">
        <v>16</v>
      </c>
      <c r="H97" s="6" t="s">
        <v>551</v>
      </c>
      <c r="I97" s="6" t="str">
        <f t="shared" si="4"/>
        <v>LHLD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301</v>
      </c>
      <c r="C98" s="55">
        <f t="shared" si="3"/>
        <v>2</v>
      </c>
      <c r="D98" s="6" t="s">
        <v>150</v>
      </c>
      <c r="E98" s="6" t="s">
        <v>494</v>
      </c>
      <c r="F98" s="6">
        <v>3</v>
      </c>
      <c r="G98" s="6">
        <v>10</v>
      </c>
      <c r="H98" s="6" t="s">
        <v>507</v>
      </c>
      <c r="I98" s="6" t="str">
        <f t="shared" si="4"/>
        <v>LXI B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207</v>
      </c>
      <c r="C99" s="55">
        <f t="shared" si="3"/>
        <v>2</v>
      </c>
      <c r="D99" s="6" t="s">
        <v>189</v>
      </c>
      <c r="E99" s="6" t="s">
        <v>494</v>
      </c>
      <c r="F99" s="6">
        <v>3</v>
      </c>
      <c r="G99" s="6">
        <v>10</v>
      </c>
      <c r="H99" s="6" t="s">
        <v>523</v>
      </c>
      <c r="I99" s="6" t="str">
        <f t="shared" si="4"/>
        <v>LXI D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295</v>
      </c>
      <c r="B100" s="55" t="s">
        <v>899</v>
      </c>
      <c r="C100" s="55">
        <f t="shared" si="3"/>
        <v>2</v>
      </c>
      <c r="D100" s="6" t="s">
        <v>309</v>
      </c>
      <c r="E100" s="6" t="s">
        <v>494</v>
      </c>
      <c r="F100" s="6">
        <v>3</v>
      </c>
      <c r="G100" s="6">
        <v>10</v>
      </c>
      <c r="H100" s="6" t="s">
        <v>543</v>
      </c>
      <c r="I100" s="6" t="str">
        <f t="shared" si="4"/>
        <v>LXI H</v>
      </c>
      <c r="J100" s="6" cm="1">
        <f t="array" ref="J100">HlpGetInstructionSize(A100,D100,E100)</f>
        <v>3</v>
      </c>
      <c r="K100" s="6">
        <f t="shared" si="5"/>
        <v>0</v>
      </c>
    </row>
    <row r="101" spans="1:11">
      <c r="A101" s="6" t="s">
        <v>295</v>
      </c>
      <c r="B101" s="55" t="s">
        <v>908</v>
      </c>
      <c r="C101" s="55">
        <f t="shared" si="3"/>
        <v>2</v>
      </c>
      <c r="D101" s="6" t="s">
        <v>114</v>
      </c>
      <c r="E101" s="6" t="s">
        <v>494</v>
      </c>
      <c r="F101" s="6">
        <v>3</v>
      </c>
      <c r="G101" s="6">
        <v>10</v>
      </c>
      <c r="H101" s="6" t="s">
        <v>562</v>
      </c>
      <c r="I101" s="6" t="str">
        <f t="shared" si="4"/>
        <v>LXI SP</v>
      </c>
      <c r="J101" s="6" cm="1">
        <f t="array" ref="J101">HlpGetInstructionSize(A101,D101,E101)</f>
        <v>3</v>
      </c>
      <c r="K101" s="6">
        <f t="shared" si="5"/>
        <v>0</v>
      </c>
    </row>
    <row r="102" spans="1:11">
      <c r="A102" s="6" t="s">
        <v>187</v>
      </c>
      <c r="B102" s="55" t="s">
        <v>915</v>
      </c>
      <c r="C102" s="55">
        <f t="shared" si="3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490</v>
      </c>
      <c r="C104" s="55">
        <f t="shared" si="3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583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584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150</v>
      </c>
      <c r="E108" s="6" t="s">
        <v>585</v>
      </c>
      <c r="F108" s="6">
        <v>1</v>
      </c>
      <c r="G108" s="6">
        <v>7</v>
      </c>
      <c r="H108" s="6" t="s">
        <v>586</v>
      </c>
      <c r="I108" s="6" t="str">
        <f t="shared" si="4"/>
        <v>MOV B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587</v>
      </c>
      <c r="I109" s="6" t="str">
        <f t="shared" si="4"/>
        <v>MOV B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922</v>
      </c>
      <c r="C110" s="55">
        <f t="shared" si="3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588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923</v>
      </c>
      <c r="C111" s="55">
        <f t="shared" si="3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589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590</v>
      </c>
      <c r="C112" s="55">
        <f t="shared" si="3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591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592</v>
      </c>
      <c r="C113" s="55">
        <f t="shared" si="3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593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594</v>
      </c>
      <c r="C114" s="55">
        <f t="shared" si="3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595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596</v>
      </c>
      <c r="C115" s="55">
        <f t="shared" si="3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597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598</v>
      </c>
      <c r="C116" s="55">
        <f t="shared" si="3"/>
        <v>2</v>
      </c>
      <c r="D116" s="6" t="s">
        <v>188</v>
      </c>
      <c r="E116" s="6" t="s">
        <v>585</v>
      </c>
      <c r="F116" s="6">
        <v>1</v>
      </c>
      <c r="G116" s="6">
        <v>7</v>
      </c>
      <c r="H116" s="6" t="s">
        <v>599</v>
      </c>
      <c r="I116" s="6" t="str">
        <f t="shared" si="4"/>
        <v>MOV C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600</v>
      </c>
      <c r="C117" s="55">
        <f t="shared" si="3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601</v>
      </c>
      <c r="I117" s="6" t="str">
        <f t="shared" si="4"/>
        <v>MOV C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927</v>
      </c>
      <c r="C121" s="55">
        <f t="shared" si="3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191</v>
      </c>
      <c r="C123" s="55">
        <f t="shared" si="3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189</v>
      </c>
      <c r="E124" s="6" t="s">
        <v>585</v>
      </c>
      <c r="F124" s="6">
        <v>1</v>
      </c>
      <c r="G124" s="6">
        <v>7</v>
      </c>
      <c r="H124" s="6" t="s">
        <v>608</v>
      </c>
      <c r="I124" s="6" t="str">
        <f t="shared" si="4"/>
        <v>MOV D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609</v>
      </c>
      <c r="I125" s="6" t="str">
        <f t="shared" si="4"/>
        <v>MOV D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931</v>
      </c>
      <c r="C126" s="55">
        <f t="shared" si="3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932</v>
      </c>
      <c r="C127" s="55">
        <f t="shared" si="3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611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364</v>
      </c>
      <c r="C128" s="55">
        <f t="shared" si="3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612</v>
      </c>
      <c r="I128" s="6" t="str">
        <f t="shared" si="4"/>
        <v>MOV E</v>
      </c>
      <c r="J128" s="6" cm="1">
        <f t="array" ref="J128">HlpGetInstructionSize(A128,D128,E128)</f>
        <v>1</v>
      </c>
      <c r="K128" s="6">
        <f t="shared" si="5"/>
        <v>0</v>
      </c>
    </row>
    <row r="129" spans="1:11">
      <c r="A129" s="6" t="s">
        <v>187</v>
      </c>
      <c r="B129" s="55" t="s">
        <v>613</v>
      </c>
      <c r="C129" s="55">
        <f t="shared" si="3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614</v>
      </c>
      <c r="I129" s="6" t="str">
        <f t="shared" si="4"/>
        <v>MOV E</v>
      </c>
      <c r="J129" s="6" cm="1">
        <f t="array" ref="J129">HlpGetInstructionSize(A129,D129,E129)</f>
        <v>1</v>
      </c>
      <c r="K129" s="6">
        <f t="shared" si="5"/>
        <v>0</v>
      </c>
    </row>
    <row r="130" spans="1:11">
      <c r="A130" s="6" t="s">
        <v>187</v>
      </c>
      <c r="B130" s="55" t="s">
        <v>615</v>
      </c>
      <c r="C130" s="55">
        <f t="shared" ref="C130:C193" si="6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616</v>
      </c>
      <c r="I130" s="6" t="str">
        <f t="shared" ref="I130:I193" si="7">A130&amp;IF(IF(D130&lt;&gt;"",IFERROR(FIND(D130,"ABCDEHLMSP"),0),0)=0,""," "&amp;D130)</f>
        <v>MOV E</v>
      </c>
      <c r="J130" s="6" cm="1">
        <f t="array" ref="J130">HlpGetInstructionSize(A130,D130,E130)</f>
        <v>1</v>
      </c>
      <c r="K130" s="6">
        <f t="shared" ref="K130:K193" si="8">IF(F130&lt;&gt;J130,1,0)</f>
        <v>0</v>
      </c>
    </row>
    <row r="131" spans="1:11">
      <c r="A131" s="6" t="s">
        <v>187</v>
      </c>
      <c r="B131" s="55" t="s">
        <v>617</v>
      </c>
      <c r="C131" s="55">
        <f t="shared" si="6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618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619</v>
      </c>
      <c r="C132" s="55">
        <f t="shared" si="6"/>
        <v>2</v>
      </c>
      <c r="D132" s="6" t="s">
        <v>271</v>
      </c>
      <c r="E132" s="6" t="s">
        <v>585</v>
      </c>
      <c r="F132" s="6">
        <v>1</v>
      </c>
      <c r="G132" s="6">
        <v>7</v>
      </c>
      <c r="H132" s="6" t="s">
        <v>620</v>
      </c>
      <c r="I132" s="6" t="str">
        <f t="shared" si="7"/>
        <v>MOV E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621</v>
      </c>
      <c r="C133" s="55">
        <f t="shared" si="6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622</v>
      </c>
      <c r="I133" s="6" t="str">
        <f t="shared" si="7"/>
        <v>MOV E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309</v>
      </c>
      <c r="E140" s="6" t="s">
        <v>585</v>
      </c>
      <c r="F140" s="6">
        <v>1</v>
      </c>
      <c r="G140" s="6">
        <v>7</v>
      </c>
      <c r="H140" s="6" t="s">
        <v>629</v>
      </c>
      <c r="I140" s="6" t="str">
        <f t="shared" si="7"/>
        <v>MOV H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630</v>
      </c>
      <c r="I141" s="6" t="str">
        <f t="shared" si="7"/>
        <v>MOV H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941</v>
      </c>
      <c r="C142" s="55">
        <f t="shared" si="6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631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942</v>
      </c>
      <c r="C143" s="55">
        <f t="shared" si="6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632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633</v>
      </c>
      <c r="C144" s="55">
        <f t="shared" si="6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634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635</v>
      </c>
      <c r="C145" s="55">
        <f t="shared" si="6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636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637</v>
      </c>
      <c r="C146" s="55">
        <f t="shared" si="6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638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639</v>
      </c>
      <c r="C147" s="55">
        <f t="shared" si="6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640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641</v>
      </c>
      <c r="C148" s="55">
        <f t="shared" si="6"/>
        <v>2</v>
      </c>
      <c r="D148" s="6" t="s">
        <v>333</v>
      </c>
      <c r="E148" s="6" t="s">
        <v>585</v>
      </c>
      <c r="F148" s="6">
        <v>1</v>
      </c>
      <c r="G148" s="6">
        <v>7</v>
      </c>
      <c r="H148" s="6" t="s">
        <v>642</v>
      </c>
      <c r="I148" s="6" t="str">
        <f t="shared" si="7"/>
        <v>MOV L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643</v>
      </c>
      <c r="C149" s="55">
        <f t="shared" si="6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644</v>
      </c>
      <c r="I149" s="6" t="str">
        <f t="shared" si="7"/>
        <v>MOV L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585</v>
      </c>
      <c r="E150" s="6" t="s">
        <v>150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585</v>
      </c>
      <c r="E151" s="6" t="s">
        <v>188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585</v>
      </c>
      <c r="E152" s="6" t="s">
        <v>189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585</v>
      </c>
      <c r="E153" s="6" t="s">
        <v>271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947</v>
      </c>
      <c r="C154" s="55">
        <f t="shared" si="6"/>
        <v>2</v>
      </c>
      <c r="D154" s="6" t="s">
        <v>585</v>
      </c>
      <c r="E154" s="6" t="s">
        <v>309</v>
      </c>
      <c r="F154" s="6">
        <v>1</v>
      </c>
      <c r="G154" s="6">
        <v>7</v>
      </c>
      <c r="H154" s="6" t="s">
        <v>649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948</v>
      </c>
      <c r="C155" s="55">
        <f t="shared" si="6"/>
        <v>2</v>
      </c>
      <c r="D155" s="6" t="s">
        <v>585</v>
      </c>
      <c r="E155" s="6" t="s">
        <v>333</v>
      </c>
      <c r="F155" s="6">
        <v>1</v>
      </c>
      <c r="G155" s="6">
        <v>7</v>
      </c>
      <c r="H155" s="6" t="s">
        <v>650</v>
      </c>
      <c r="I155" s="6" t="str">
        <f t="shared" si="7"/>
        <v>MOV M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585</v>
      </c>
      <c r="E156" s="6" t="s">
        <v>152</v>
      </c>
      <c r="F156" s="6">
        <v>1</v>
      </c>
      <c r="G156" s="6">
        <v>7</v>
      </c>
      <c r="H156" s="6" t="s">
        <v>652</v>
      </c>
      <c r="I156" s="6" t="str">
        <f t="shared" si="7"/>
        <v>MOV M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951</v>
      </c>
      <c r="C157" s="55">
        <f t="shared" si="6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653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952</v>
      </c>
      <c r="C158" s="55">
        <f t="shared" si="6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654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655</v>
      </c>
      <c r="C159" s="55">
        <f t="shared" si="6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656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657</v>
      </c>
      <c r="C160" s="55">
        <f t="shared" si="6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658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659</v>
      </c>
      <c r="C161" s="55">
        <f t="shared" si="6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660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661</v>
      </c>
      <c r="C162" s="55">
        <f t="shared" si="6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187</v>
      </c>
      <c r="B163" s="55" t="s">
        <v>339</v>
      </c>
      <c r="C163" s="55">
        <f t="shared" si="6"/>
        <v>2</v>
      </c>
      <c r="D163" s="6" t="s">
        <v>152</v>
      </c>
      <c r="E163" s="6" t="s">
        <v>585</v>
      </c>
      <c r="F163" s="6">
        <v>1</v>
      </c>
      <c r="G163" s="6">
        <v>7</v>
      </c>
      <c r="H163" s="6" t="s">
        <v>663</v>
      </c>
      <c r="I163" s="6" t="str">
        <f t="shared" si="7"/>
        <v>MOV A</v>
      </c>
      <c r="J163" s="6" cm="1">
        <f t="array" ref="J163">HlpGetInstructionSize(A163,D163,E163)</f>
        <v>1</v>
      </c>
      <c r="K163" s="6">
        <f t="shared" si="8"/>
        <v>0</v>
      </c>
    </row>
    <row r="164" spans="1:11">
      <c r="A164" s="6" t="s">
        <v>187</v>
      </c>
      <c r="B164" s="55" t="s">
        <v>220</v>
      </c>
      <c r="C164" s="55">
        <f t="shared" si="6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664</v>
      </c>
      <c r="I164" s="6" t="str">
        <f t="shared" si="7"/>
        <v>MOV A</v>
      </c>
      <c r="J164" s="6" cm="1">
        <f t="array" ref="J164">HlpGetInstructionSize(A164,D164,E164)</f>
        <v>1</v>
      </c>
      <c r="K164" s="6">
        <f t="shared" si="8"/>
        <v>0</v>
      </c>
    </row>
    <row r="165" spans="1:11">
      <c r="A165" s="6" t="s">
        <v>147</v>
      </c>
      <c r="B165" s="55" t="s">
        <v>889</v>
      </c>
      <c r="C165" s="55">
        <f t="shared" si="6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512</v>
      </c>
      <c r="I165" s="6" t="str">
        <f t="shared" si="7"/>
        <v>MVI B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452</v>
      </c>
      <c r="C166" s="55">
        <f t="shared" si="6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521</v>
      </c>
      <c r="I166" s="6" t="str">
        <f t="shared" si="7"/>
        <v>MVI C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895</v>
      </c>
      <c r="C167" s="55">
        <f t="shared" si="6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528</v>
      </c>
      <c r="I167" s="6" t="str">
        <f t="shared" si="7"/>
        <v>MVI D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539</v>
      </c>
      <c r="C168" s="55">
        <f t="shared" si="6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540</v>
      </c>
      <c r="I168" s="6" t="str">
        <f t="shared" si="7"/>
        <v>MVI E</v>
      </c>
      <c r="J168" s="6" cm="1">
        <f t="array" ref="J168">HlpGetInstructionSize(A168,D168,E168)</f>
        <v>2</v>
      </c>
      <c r="K168" s="6">
        <f t="shared" si="8"/>
        <v>0</v>
      </c>
    </row>
    <row r="169" spans="1:11">
      <c r="A169" s="6" t="s">
        <v>147</v>
      </c>
      <c r="B169" s="55" t="s">
        <v>903</v>
      </c>
      <c r="C169" s="55">
        <f t="shared" si="6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548</v>
      </c>
      <c r="I169" s="6" t="str">
        <f t="shared" si="7"/>
        <v>MVI H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558</v>
      </c>
      <c r="C170" s="55">
        <f t="shared" si="6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559</v>
      </c>
      <c r="I170" s="6" t="str">
        <f t="shared" si="7"/>
        <v>MVI L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147</v>
      </c>
      <c r="B171" s="55" t="s">
        <v>911</v>
      </c>
      <c r="C171" s="55">
        <f t="shared" si="6"/>
        <v>2</v>
      </c>
      <c r="D171" s="6" t="s">
        <v>585</v>
      </c>
      <c r="E171" s="6" t="s">
        <v>137</v>
      </c>
      <c r="F171" s="6">
        <v>2</v>
      </c>
      <c r="G171" s="6">
        <v>10</v>
      </c>
      <c r="H171" s="6" t="s">
        <v>567</v>
      </c>
      <c r="I171" s="6" t="str">
        <f t="shared" si="7"/>
        <v>MVI M</v>
      </c>
      <c r="J171" s="6" cm="1">
        <f t="array" ref="J171">HlpGetInstructionSize(A171,D171,E171)</f>
        <v>2</v>
      </c>
      <c r="K171" s="6">
        <f t="shared" si="8"/>
        <v>0</v>
      </c>
    </row>
    <row r="172" spans="1:11">
      <c r="A172" s="6" t="s">
        <v>147</v>
      </c>
      <c r="B172" s="55" t="s">
        <v>576</v>
      </c>
      <c r="C172" s="55">
        <f t="shared" si="6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577</v>
      </c>
      <c r="I172" s="6" t="str">
        <f t="shared" si="7"/>
        <v>MVI A</v>
      </c>
      <c r="J172" s="6" cm="1">
        <f t="array" ref="J172">HlpGetInstructionSize(A172,D172,E172)</f>
        <v>2</v>
      </c>
      <c r="K172" s="6">
        <f t="shared" si="8"/>
        <v>0</v>
      </c>
    </row>
    <row r="173" spans="1:11">
      <c r="A173" s="6" t="s">
        <v>110</v>
      </c>
      <c r="B173" s="55" t="s">
        <v>221</v>
      </c>
      <c r="C173" s="55">
        <f t="shared" si="6"/>
        <v>0</v>
      </c>
      <c r="D173" s="6"/>
      <c r="E173" s="6"/>
      <c r="F173" s="6">
        <v>1</v>
      </c>
      <c r="G173" s="6">
        <v>4</v>
      </c>
      <c r="H173" s="6" t="s">
        <v>506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237</v>
      </c>
      <c r="C174" s="55">
        <f t="shared" si="6"/>
        <v>0</v>
      </c>
      <c r="D174" s="6"/>
      <c r="E174" s="6"/>
      <c r="F174" s="6">
        <v>1</v>
      </c>
      <c r="G174" s="6">
        <v>4</v>
      </c>
      <c r="H174" s="6" t="s">
        <v>506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482</v>
      </c>
      <c r="C175" s="55">
        <f t="shared" si="6"/>
        <v>0</v>
      </c>
      <c r="D175" s="6"/>
      <c r="E175" s="6"/>
      <c r="F175" s="6">
        <v>1</v>
      </c>
      <c r="G175" s="6">
        <v>4</v>
      </c>
      <c r="H175" s="6" t="s">
        <v>506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110</v>
      </c>
      <c r="B176" s="55" t="s">
        <v>898</v>
      </c>
      <c r="C176" s="55">
        <f t="shared" si="6"/>
        <v>0</v>
      </c>
      <c r="D176" s="6"/>
      <c r="E176" s="6"/>
      <c r="F176" s="6">
        <v>1</v>
      </c>
      <c r="G176" s="6">
        <v>4</v>
      </c>
      <c r="H176" s="6" t="s">
        <v>506</v>
      </c>
      <c r="I176" s="6" t="str">
        <f t="shared" si="7"/>
        <v>NOP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110</v>
      </c>
      <c r="B177" s="55" t="s">
        <v>905</v>
      </c>
      <c r="C177" s="55">
        <f t="shared" si="6"/>
        <v>0</v>
      </c>
      <c r="D177" s="6"/>
      <c r="E177" s="6"/>
      <c r="F177" s="6">
        <v>1</v>
      </c>
      <c r="G177" s="6">
        <v>4</v>
      </c>
      <c r="H177" s="6" t="s">
        <v>506</v>
      </c>
      <c r="I177" s="6" t="str">
        <f t="shared" si="7"/>
        <v>NOP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503</v>
      </c>
      <c r="C178" s="55">
        <f t="shared" si="6"/>
        <v>1</v>
      </c>
      <c r="D178" s="6" t="s">
        <v>150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B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501</v>
      </c>
      <c r="C179" s="55">
        <f t="shared" si="6"/>
        <v>1</v>
      </c>
      <c r="D179" s="6" t="s">
        <v>188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C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500</v>
      </c>
      <c r="C180" s="55">
        <f t="shared" si="6"/>
        <v>1</v>
      </c>
      <c r="D180" s="6" t="s">
        <v>189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D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499</v>
      </c>
      <c r="C181" s="55">
        <f t="shared" si="6"/>
        <v>1</v>
      </c>
      <c r="D181" s="6" t="s">
        <v>271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E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498</v>
      </c>
      <c r="C182" s="55">
        <f t="shared" si="6"/>
        <v>1</v>
      </c>
      <c r="D182" s="6" t="s">
        <v>309</v>
      </c>
      <c r="E182" s="6"/>
      <c r="F182" s="6">
        <v>1</v>
      </c>
      <c r="G182" s="6">
        <v>4</v>
      </c>
      <c r="H182" s="6" t="s">
        <v>742</v>
      </c>
      <c r="I182" s="6" t="str">
        <f t="shared" si="7"/>
        <v>ORA H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497</v>
      </c>
      <c r="C183" s="55">
        <f t="shared" si="6"/>
        <v>1</v>
      </c>
      <c r="D183" s="6" t="s">
        <v>333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L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268</v>
      </c>
      <c r="B184" s="55" t="s">
        <v>496</v>
      </c>
      <c r="C184" s="55">
        <f t="shared" si="6"/>
        <v>1</v>
      </c>
      <c r="D184" s="6" t="s">
        <v>585</v>
      </c>
      <c r="E184" s="6"/>
      <c r="F184" s="6">
        <v>1</v>
      </c>
      <c r="G184" s="6">
        <v>7</v>
      </c>
      <c r="H184" s="6" t="s">
        <v>744</v>
      </c>
      <c r="I184" s="6" t="str">
        <f t="shared" si="7"/>
        <v>ORA M</v>
      </c>
      <c r="J184" s="6" cm="1">
        <f t="array" ref="J184">HlpGetInstructionSize(A184,D184,E184)</f>
        <v>1</v>
      </c>
      <c r="K184" s="6">
        <f t="shared" si="8"/>
        <v>0</v>
      </c>
    </row>
    <row r="185" spans="1:11">
      <c r="A185" s="6" t="s">
        <v>268</v>
      </c>
      <c r="B185" s="55" t="s">
        <v>495</v>
      </c>
      <c r="C185" s="55">
        <f t="shared" si="6"/>
        <v>1</v>
      </c>
      <c r="D185" s="6" t="s">
        <v>152</v>
      </c>
      <c r="E185" s="6"/>
      <c r="F185" s="6">
        <v>1</v>
      </c>
      <c r="G185" s="6">
        <v>4</v>
      </c>
      <c r="H185" s="6" t="s">
        <v>745</v>
      </c>
      <c r="I185" s="6" t="str">
        <f t="shared" si="7"/>
        <v>ORA A</v>
      </c>
      <c r="J185" s="6" cm="1">
        <f t="array" ref="J185">HlpGetInstructionSize(A185,D185,E185)</f>
        <v>1</v>
      </c>
      <c r="K185" s="6">
        <f t="shared" si="8"/>
        <v>0</v>
      </c>
    </row>
    <row r="186" spans="1:11">
      <c r="A186" s="6" t="s">
        <v>155</v>
      </c>
      <c r="B186" s="55" t="s">
        <v>984</v>
      </c>
      <c r="C186" s="55">
        <f t="shared" si="6"/>
        <v>1</v>
      </c>
      <c r="D186" s="6" t="s">
        <v>137</v>
      </c>
      <c r="E186" s="6"/>
      <c r="F186" s="6">
        <v>2</v>
      </c>
      <c r="G186" s="6">
        <v>10</v>
      </c>
      <c r="H186" s="6" t="s">
        <v>985</v>
      </c>
      <c r="I186" s="6" t="str">
        <f t="shared" si="7"/>
        <v>ORI</v>
      </c>
      <c r="J186" s="6" cm="1">
        <f t="array" ref="J186">HlpGetInstructionSize(A186,D186,E186)</f>
        <v>2</v>
      </c>
      <c r="K186" s="6">
        <f t="shared" si="8"/>
        <v>0</v>
      </c>
    </row>
    <row r="187" spans="1:11">
      <c r="A187" s="6" t="s">
        <v>877</v>
      </c>
      <c r="B187" s="55" t="s">
        <v>799</v>
      </c>
      <c r="C187" s="55">
        <f t="shared" si="6"/>
        <v>1</v>
      </c>
      <c r="D187" s="6" t="s">
        <v>137</v>
      </c>
      <c r="E187" s="6"/>
      <c r="F187" s="6">
        <v>2</v>
      </c>
      <c r="G187" s="6">
        <v>10</v>
      </c>
      <c r="H187" s="6" t="s">
        <v>800</v>
      </c>
      <c r="I187" s="6" t="str">
        <f t="shared" si="7"/>
        <v>OUT</v>
      </c>
      <c r="J187" s="6" cm="1">
        <f t="array" ref="J187">HlpGetInstructionSize(A187,D187,E187)</f>
        <v>2</v>
      </c>
      <c r="K187" s="6">
        <f t="shared" si="8"/>
        <v>0</v>
      </c>
    </row>
    <row r="188" spans="1:11">
      <c r="A188" s="6" t="s">
        <v>88</v>
      </c>
      <c r="B188" s="55" t="s">
        <v>842</v>
      </c>
      <c r="C188" s="55">
        <f t="shared" si="6"/>
        <v>0</v>
      </c>
      <c r="D188" s="6"/>
      <c r="E188" s="6"/>
      <c r="F188" s="6">
        <v>1</v>
      </c>
      <c r="G188" s="6">
        <v>5</v>
      </c>
      <c r="H188" s="6" t="s">
        <v>843</v>
      </c>
      <c r="I188" s="6" t="str">
        <f t="shared" si="7"/>
        <v>PCHL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764</v>
      </c>
      <c r="C189" s="55">
        <f t="shared" si="6"/>
        <v>1</v>
      </c>
      <c r="D189" s="6" t="s">
        <v>150</v>
      </c>
      <c r="E189" s="6"/>
      <c r="F189" s="6">
        <v>1</v>
      </c>
      <c r="G189" s="6">
        <v>10</v>
      </c>
      <c r="H189" s="6" t="s">
        <v>765</v>
      </c>
      <c r="I189" s="6" t="str">
        <f t="shared" si="7"/>
        <v>POP B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795</v>
      </c>
      <c r="C190" s="55">
        <f t="shared" si="6"/>
        <v>1</v>
      </c>
      <c r="D190" s="6" t="s">
        <v>189</v>
      </c>
      <c r="E190" s="6"/>
      <c r="F190" s="6">
        <v>1</v>
      </c>
      <c r="G190" s="6">
        <v>10</v>
      </c>
      <c r="H190" s="6" t="s">
        <v>796</v>
      </c>
      <c r="I190" s="6" t="str">
        <f t="shared" si="7"/>
        <v>POP D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281</v>
      </c>
      <c r="B191" s="55" t="s">
        <v>826</v>
      </c>
      <c r="C191" s="55">
        <f t="shared" si="6"/>
        <v>1</v>
      </c>
      <c r="D191" s="6" t="s">
        <v>309</v>
      </c>
      <c r="E191" s="6"/>
      <c r="F191" s="6">
        <v>1</v>
      </c>
      <c r="G191" s="6">
        <v>10</v>
      </c>
      <c r="H191" s="6" t="s">
        <v>827</v>
      </c>
      <c r="I191" s="6" t="str">
        <f t="shared" si="7"/>
        <v>POP H</v>
      </c>
      <c r="J191" s="6" cm="1">
        <f t="array" ref="J191">HlpGetInstructionSize(A191,D191,E191)</f>
        <v>1</v>
      </c>
      <c r="K191" s="6">
        <f t="shared" si="8"/>
        <v>0</v>
      </c>
    </row>
    <row r="192" spans="1:11">
      <c r="A192" s="6" t="s">
        <v>281</v>
      </c>
      <c r="B192" s="55" t="s">
        <v>856</v>
      </c>
      <c r="C192" s="55">
        <f t="shared" si="6"/>
        <v>1</v>
      </c>
      <c r="D192" s="6" t="s">
        <v>165</v>
      </c>
      <c r="E192" s="6"/>
      <c r="F192" s="6">
        <v>1</v>
      </c>
      <c r="G192" s="6">
        <v>10</v>
      </c>
      <c r="H192" s="6" t="s">
        <v>857</v>
      </c>
      <c r="I192" s="6" t="str">
        <f t="shared" si="7"/>
        <v>POP</v>
      </c>
      <c r="J192" s="6" cm="1">
        <f t="array" ref="J192">HlpGetInstructionSize(A192,D192,E192)</f>
        <v>1</v>
      </c>
      <c r="K192" s="6">
        <f t="shared" si="8"/>
        <v>0</v>
      </c>
    </row>
    <row r="193" spans="1:11">
      <c r="A193" s="6" t="s">
        <v>969</v>
      </c>
      <c r="B193" s="55" t="s">
        <v>907</v>
      </c>
      <c r="C193" s="55">
        <f t="shared" si="6"/>
        <v>1</v>
      </c>
      <c r="D193" s="6" t="s">
        <v>137</v>
      </c>
      <c r="E193" s="6"/>
      <c r="F193" s="6">
        <v>2</v>
      </c>
      <c r="G193" s="6">
        <v>4</v>
      </c>
      <c r="H193" s="6" t="s">
        <v>976</v>
      </c>
      <c r="I193" s="6" t="str">
        <f t="shared" si="7"/>
        <v>PRI</v>
      </c>
      <c r="J193" s="6" cm="1">
        <f t="array" ref="J193">HlpGetInstructionSize(A193,D193,E193)</f>
        <v>2</v>
      </c>
      <c r="K193" s="6">
        <f t="shared" si="8"/>
        <v>0</v>
      </c>
    </row>
    <row r="194" spans="1:11">
      <c r="A194" s="6" t="s">
        <v>981</v>
      </c>
      <c r="B194" s="55" t="s">
        <v>891</v>
      </c>
      <c r="C194" s="55">
        <f t="shared" ref="C194:C253" si="9">COUNTA(D194:E194)</f>
        <v>0</v>
      </c>
      <c r="D194" s="6"/>
      <c r="E194" s="6"/>
      <c r="F194" s="6">
        <v>1</v>
      </c>
      <c r="G194" s="6">
        <v>4</v>
      </c>
      <c r="H194" s="6" t="s">
        <v>989</v>
      </c>
      <c r="I194" s="6" t="str">
        <f t="shared" ref="I194:I253" si="10">A194&amp;IF(IF(D194&lt;&gt;"",IFERROR(FIND(D194,"ABCDEHLMSP"),0),0)=0,""," "&amp;D194)</f>
        <v>PRT</v>
      </c>
      <c r="J194" s="6" cm="1">
        <f t="array" ref="J194">HlpGetInstructionSize(A194,D194,E194)</f>
        <v>1</v>
      </c>
      <c r="K194" s="6">
        <f t="shared" ref="K194:K253" si="11">IF(F194&lt;&gt;J194,1,0)</f>
        <v>0</v>
      </c>
    </row>
    <row r="195" spans="1:11">
      <c r="A195" s="6" t="s">
        <v>149</v>
      </c>
      <c r="B195" s="55" t="s">
        <v>772</v>
      </c>
      <c r="C195" s="55">
        <f t="shared" si="9"/>
        <v>1</v>
      </c>
      <c r="D195" s="6" t="s">
        <v>150</v>
      </c>
      <c r="E195" s="6"/>
      <c r="F195" s="6">
        <v>1</v>
      </c>
      <c r="G195" s="6">
        <v>11</v>
      </c>
      <c r="H195" s="6" t="s">
        <v>773</v>
      </c>
      <c r="I195" s="6" t="str">
        <f t="shared" si="10"/>
        <v>PUSH B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803</v>
      </c>
      <c r="C196" s="55">
        <f t="shared" si="9"/>
        <v>1</v>
      </c>
      <c r="D196" s="6" t="s">
        <v>189</v>
      </c>
      <c r="E196" s="6"/>
      <c r="F196" s="6">
        <v>1</v>
      </c>
      <c r="G196" s="6">
        <v>11</v>
      </c>
      <c r="H196" s="6" t="s">
        <v>804</v>
      </c>
      <c r="I196" s="6" t="str">
        <f t="shared" si="10"/>
        <v>PUSH D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149</v>
      </c>
      <c r="B197" s="55" t="s">
        <v>833</v>
      </c>
      <c r="C197" s="55">
        <f t="shared" si="9"/>
        <v>1</v>
      </c>
      <c r="D197" s="6" t="s">
        <v>309</v>
      </c>
      <c r="E197" s="6"/>
      <c r="F197" s="6">
        <v>1</v>
      </c>
      <c r="G197" s="6">
        <v>11</v>
      </c>
      <c r="H197" s="6" t="s">
        <v>834</v>
      </c>
      <c r="I197" s="6" t="str">
        <f t="shared" si="10"/>
        <v>PUSH H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149</v>
      </c>
      <c r="B198" s="55" t="s">
        <v>865</v>
      </c>
      <c r="C198" s="55">
        <f t="shared" si="9"/>
        <v>1</v>
      </c>
      <c r="D198" s="6" t="s">
        <v>165</v>
      </c>
      <c r="E198" s="6"/>
      <c r="F198" s="6">
        <v>1</v>
      </c>
      <c r="G198" s="6">
        <v>11</v>
      </c>
      <c r="H198" s="6" t="s">
        <v>866</v>
      </c>
      <c r="I198" s="6" t="str">
        <f t="shared" si="10"/>
        <v>PUSH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462</v>
      </c>
      <c r="B199" s="55" t="s">
        <v>896</v>
      </c>
      <c r="C199" s="55">
        <f t="shared" si="9"/>
        <v>0</v>
      </c>
      <c r="D199" s="6"/>
      <c r="E199" s="6"/>
      <c r="F199" s="6">
        <v>1</v>
      </c>
      <c r="G199" s="6">
        <v>4</v>
      </c>
      <c r="H199" s="6" t="s">
        <v>529</v>
      </c>
      <c r="I199" s="6" t="str">
        <f t="shared" si="10"/>
        <v>RAL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157</v>
      </c>
      <c r="B200" s="55" t="s">
        <v>541</v>
      </c>
      <c r="C200" s="55">
        <f t="shared" si="9"/>
        <v>0</v>
      </c>
      <c r="D200" s="6"/>
      <c r="E200" s="6"/>
      <c r="F200" s="6">
        <v>1</v>
      </c>
      <c r="G200" s="6">
        <v>4</v>
      </c>
      <c r="H200" s="6" t="s">
        <v>542</v>
      </c>
      <c r="I200" s="6" t="str">
        <f t="shared" si="10"/>
        <v>RAR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810</v>
      </c>
      <c r="B201" s="55" t="s">
        <v>809</v>
      </c>
      <c r="C201" s="55">
        <f t="shared" si="9"/>
        <v>0</v>
      </c>
      <c r="D201" s="6"/>
      <c r="E201" s="6"/>
      <c r="F201" s="6">
        <v>1</v>
      </c>
      <c r="G201" s="6">
        <v>5</v>
      </c>
      <c r="H201" s="6" t="s">
        <v>811</v>
      </c>
      <c r="I201" s="6" t="str">
        <f t="shared" si="10"/>
        <v>RC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84</v>
      </c>
      <c r="B202" s="55" t="s">
        <v>780</v>
      </c>
      <c r="C202" s="55">
        <f t="shared" si="9"/>
        <v>0</v>
      </c>
      <c r="D202" s="6"/>
      <c r="E202" s="6"/>
      <c r="F202" s="6">
        <v>1</v>
      </c>
      <c r="G202" s="6">
        <v>10</v>
      </c>
      <c r="H202" s="6" t="s">
        <v>781</v>
      </c>
      <c r="I202" s="6" t="str">
        <f t="shared" si="10"/>
        <v>RET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84</v>
      </c>
      <c r="B203" s="55" t="s">
        <v>812</v>
      </c>
      <c r="C203" s="55">
        <f t="shared" si="9"/>
        <v>0</v>
      </c>
      <c r="D203" s="6"/>
      <c r="E203" s="6"/>
      <c r="F203" s="6">
        <v>1</v>
      </c>
      <c r="G203" s="6">
        <v>10</v>
      </c>
      <c r="H203" s="6" t="s">
        <v>781</v>
      </c>
      <c r="I203" s="6" t="str">
        <f t="shared" si="10"/>
        <v>RET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460</v>
      </c>
      <c r="B204" s="55" t="s">
        <v>890</v>
      </c>
      <c r="C204" s="55">
        <f t="shared" si="9"/>
        <v>0</v>
      </c>
      <c r="D204" s="6"/>
      <c r="E204" s="6"/>
      <c r="F204" s="6">
        <v>1</v>
      </c>
      <c r="G204" s="6">
        <v>4</v>
      </c>
      <c r="H204" s="6" t="s">
        <v>513</v>
      </c>
      <c r="I204" s="6" t="str">
        <f t="shared" si="10"/>
        <v>RLC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1117</v>
      </c>
      <c r="B205" s="55" t="s">
        <v>1125</v>
      </c>
      <c r="C205" s="55">
        <f t="shared" si="9"/>
        <v>1</v>
      </c>
      <c r="D205" s="6" t="s">
        <v>494</v>
      </c>
      <c r="E205" s="6"/>
      <c r="F205" s="6">
        <v>1</v>
      </c>
      <c r="G205" s="6">
        <v>10</v>
      </c>
      <c r="H205" s="6" t="s">
        <v>1126</v>
      </c>
      <c r="I205" s="6" t="str">
        <f t="shared" si="10"/>
        <v>RM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793</v>
      </c>
      <c r="B206" s="55" t="s">
        <v>792</v>
      </c>
      <c r="C206" s="55">
        <f t="shared" si="9"/>
        <v>0</v>
      </c>
      <c r="D206" s="6"/>
      <c r="E206" s="6"/>
      <c r="F206" s="6">
        <v>1</v>
      </c>
      <c r="G206" s="6">
        <v>5</v>
      </c>
      <c r="H206" s="6" t="s">
        <v>794</v>
      </c>
      <c r="I206" s="6" t="str">
        <f t="shared" si="10"/>
        <v>RNC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762</v>
      </c>
      <c r="B207" s="55" t="s">
        <v>761</v>
      </c>
      <c r="C207" s="55">
        <f t="shared" si="9"/>
        <v>0</v>
      </c>
      <c r="D207" s="6"/>
      <c r="E207" s="6"/>
      <c r="F207" s="6">
        <v>1</v>
      </c>
      <c r="G207" s="6">
        <v>11</v>
      </c>
      <c r="H207" s="6" t="s">
        <v>763</v>
      </c>
      <c r="I207" s="6" t="str">
        <f t="shared" si="10"/>
        <v>RNZ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854</v>
      </c>
      <c r="B208" s="55" t="s">
        <v>270</v>
      </c>
      <c r="C208" s="55">
        <f t="shared" si="9"/>
        <v>0</v>
      </c>
      <c r="D208" s="6"/>
      <c r="E208" s="6"/>
      <c r="F208" s="6">
        <v>1</v>
      </c>
      <c r="G208" s="6">
        <v>5</v>
      </c>
      <c r="H208" s="6" t="s">
        <v>855</v>
      </c>
      <c r="I208" s="6" t="str">
        <f t="shared" si="10"/>
        <v>RP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840</v>
      </c>
      <c r="B209" s="55" t="s">
        <v>839</v>
      </c>
      <c r="C209" s="55">
        <f t="shared" si="9"/>
        <v>0</v>
      </c>
      <c r="D209" s="6"/>
      <c r="E209" s="6"/>
      <c r="F209" s="6">
        <v>1</v>
      </c>
      <c r="G209" s="6">
        <v>5</v>
      </c>
      <c r="H209" s="6" t="s">
        <v>841</v>
      </c>
      <c r="I209" s="6" t="str">
        <f t="shared" si="10"/>
        <v>RPE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824</v>
      </c>
      <c r="B210" s="55" t="s">
        <v>823</v>
      </c>
      <c r="C210" s="55">
        <f t="shared" si="9"/>
        <v>0</v>
      </c>
      <c r="D210" s="6"/>
      <c r="E210" s="6"/>
      <c r="F210" s="6">
        <v>1</v>
      </c>
      <c r="G210" s="6">
        <v>5</v>
      </c>
      <c r="H210" s="6" t="s">
        <v>825</v>
      </c>
      <c r="I210" s="6" t="str">
        <f t="shared" si="10"/>
        <v>RPO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159</v>
      </c>
      <c r="B211" s="55" t="s">
        <v>269</v>
      </c>
      <c r="C211" s="55">
        <f t="shared" si="9"/>
        <v>0</v>
      </c>
      <c r="D211" s="6"/>
      <c r="E211" s="6"/>
      <c r="F211" s="6">
        <v>1</v>
      </c>
      <c r="G211" s="6">
        <v>4</v>
      </c>
      <c r="H211" s="6" t="s">
        <v>522</v>
      </c>
      <c r="I211" s="6" t="str">
        <f t="shared" si="10"/>
        <v>RRC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875</v>
      </c>
      <c r="B212" s="55" t="s">
        <v>776</v>
      </c>
      <c r="C212" s="55">
        <f t="shared" si="9"/>
        <v>1</v>
      </c>
      <c r="D212" s="6">
        <v>0</v>
      </c>
      <c r="E212" s="6"/>
      <c r="F212" s="6">
        <v>1</v>
      </c>
      <c r="G212" s="6">
        <v>11</v>
      </c>
      <c r="H212" s="6" t="s">
        <v>777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875</v>
      </c>
      <c r="B213" s="55" t="s">
        <v>790</v>
      </c>
      <c r="C213" s="55">
        <f t="shared" si="9"/>
        <v>1</v>
      </c>
      <c r="D213" s="6">
        <v>1</v>
      </c>
      <c r="E213" s="6"/>
      <c r="F213" s="6">
        <v>1</v>
      </c>
      <c r="G213" s="6">
        <v>11</v>
      </c>
      <c r="H213" s="6" t="s">
        <v>791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875</v>
      </c>
      <c r="B214" s="55" t="s">
        <v>807</v>
      </c>
      <c r="C214" s="55">
        <f t="shared" si="9"/>
        <v>1</v>
      </c>
      <c r="D214" s="6">
        <v>2</v>
      </c>
      <c r="E214" s="6"/>
      <c r="F214" s="6">
        <v>1</v>
      </c>
      <c r="G214" s="6">
        <v>11</v>
      </c>
      <c r="H214" s="6" t="s">
        <v>808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875</v>
      </c>
      <c r="B215" s="55" t="s">
        <v>821</v>
      </c>
      <c r="C215" s="55">
        <f t="shared" si="9"/>
        <v>1</v>
      </c>
      <c r="D215" s="6">
        <v>3</v>
      </c>
      <c r="E215" s="6"/>
      <c r="F215" s="6">
        <v>1</v>
      </c>
      <c r="G215" s="6">
        <v>11</v>
      </c>
      <c r="H215" s="6" t="s">
        <v>822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875</v>
      </c>
      <c r="B216" s="55" t="s">
        <v>837</v>
      </c>
      <c r="C216" s="55">
        <f t="shared" si="9"/>
        <v>1</v>
      </c>
      <c r="D216" s="6">
        <v>4</v>
      </c>
      <c r="E216" s="6"/>
      <c r="F216" s="6">
        <v>1</v>
      </c>
      <c r="G216" s="6">
        <v>11</v>
      </c>
      <c r="H216" s="6" t="s">
        <v>838</v>
      </c>
      <c r="I216" s="6" t="str">
        <f t="shared" si="10"/>
        <v>RST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875</v>
      </c>
      <c r="B217" s="55" t="s">
        <v>852</v>
      </c>
      <c r="C217" s="55">
        <f t="shared" si="9"/>
        <v>1</v>
      </c>
      <c r="D217" s="6">
        <v>5</v>
      </c>
      <c r="E217" s="6"/>
      <c r="F217" s="6">
        <v>1</v>
      </c>
      <c r="G217" s="6">
        <v>11</v>
      </c>
      <c r="H217" s="6" t="s">
        <v>853</v>
      </c>
      <c r="I217" s="6" t="str">
        <f t="shared" si="10"/>
        <v>RST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493</v>
      </c>
      <c r="B218" s="55" t="s">
        <v>778</v>
      </c>
      <c r="C218" s="55">
        <f t="shared" si="9"/>
        <v>0</v>
      </c>
      <c r="D218" s="6"/>
      <c r="E218" s="6"/>
      <c r="F218" s="6">
        <v>1</v>
      </c>
      <c r="G218" s="6">
        <v>11</v>
      </c>
      <c r="H218" s="6" t="s">
        <v>779</v>
      </c>
      <c r="I218" s="6" t="str">
        <f t="shared" si="10"/>
        <v>RZ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451</v>
      </c>
      <c r="B219" s="55" t="s">
        <v>968</v>
      </c>
      <c r="C219" s="55">
        <f t="shared" si="9"/>
        <v>1</v>
      </c>
      <c r="D219" s="6" t="s">
        <v>150</v>
      </c>
      <c r="E219" s="6"/>
      <c r="F219" s="6">
        <v>1</v>
      </c>
      <c r="G219" s="6">
        <v>4</v>
      </c>
      <c r="H219" s="6" t="s">
        <v>695</v>
      </c>
      <c r="I219" s="6" t="str">
        <f t="shared" si="10"/>
        <v>SBB B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451</v>
      </c>
      <c r="B220" s="55" t="s">
        <v>367</v>
      </c>
      <c r="C220" s="55">
        <f t="shared" si="9"/>
        <v>1</v>
      </c>
      <c r="D220" s="6" t="s">
        <v>188</v>
      </c>
      <c r="E220" s="6"/>
      <c r="F220" s="6">
        <v>1</v>
      </c>
      <c r="G220" s="6">
        <v>4</v>
      </c>
      <c r="H220" s="6" t="s">
        <v>696</v>
      </c>
      <c r="I220" s="6" t="str">
        <f t="shared" si="10"/>
        <v>SBB C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451</v>
      </c>
      <c r="B221" s="55" t="s">
        <v>697</v>
      </c>
      <c r="C221" s="55">
        <f t="shared" si="9"/>
        <v>1</v>
      </c>
      <c r="D221" s="6" t="s">
        <v>189</v>
      </c>
      <c r="E221" s="6"/>
      <c r="F221" s="6">
        <v>1</v>
      </c>
      <c r="G221" s="6">
        <v>4</v>
      </c>
      <c r="H221" s="6" t="s">
        <v>698</v>
      </c>
      <c r="I221" s="6" t="str">
        <f t="shared" si="10"/>
        <v>SBB D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451</v>
      </c>
      <c r="B222" s="55" t="s">
        <v>699</v>
      </c>
      <c r="C222" s="55">
        <f t="shared" si="9"/>
        <v>1</v>
      </c>
      <c r="D222" s="6" t="s">
        <v>271</v>
      </c>
      <c r="E222" s="6"/>
      <c r="F222" s="6">
        <v>1</v>
      </c>
      <c r="G222" s="6">
        <v>4</v>
      </c>
      <c r="H222" s="6" t="s">
        <v>700</v>
      </c>
      <c r="I222" s="6" t="str">
        <f t="shared" si="10"/>
        <v>SBB E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451</v>
      </c>
      <c r="B223" s="55" t="s">
        <v>701</v>
      </c>
      <c r="C223" s="55">
        <f t="shared" si="9"/>
        <v>1</v>
      </c>
      <c r="D223" s="6" t="s">
        <v>309</v>
      </c>
      <c r="E223" s="6"/>
      <c r="F223" s="6">
        <v>1</v>
      </c>
      <c r="G223" s="6">
        <v>4</v>
      </c>
      <c r="H223" s="6" t="s">
        <v>702</v>
      </c>
      <c r="I223" s="6" t="str">
        <f t="shared" si="10"/>
        <v>SBB H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451</v>
      </c>
      <c r="B224" s="55" t="s">
        <v>703</v>
      </c>
      <c r="C224" s="55">
        <f t="shared" si="9"/>
        <v>1</v>
      </c>
      <c r="D224" s="6" t="s">
        <v>333</v>
      </c>
      <c r="E224" s="6"/>
      <c r="F224" s="6">
        <v>1</v>
      </c>
      <c r="G224" s="6">
        <v>4</v>
      </c>
      <c r="H224" s="6" t="s">
        <v>704</v>
      </c>
      <c r="I224" s="6" t="str">
        <f t="shared" si="10"/>
        <v>SBB L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451</v>
      </c>
      <c r="B225" s="55" t="s">
        <v>705</v>
      </c>
      <c r="C225" s="55">
        <f t="shared" si="9"/>
        <v>1</v>
      </c>
      <c r="D225" s="6" t="s">
        <v>585</v>
      </c>
      <c r="E225" s="6"/>
      <c r="F225" s="6">
        <v>1</v>
      </c>
      <c r="G225" s="6">
        <v>7</v>
      </c>
      <c r="H225" s="6" t="s">
        <v>706</v>
      </c>
      <c r="I225" s="6" t="str">
        <f t="shared" si="10"/>
        <v>SBB M</v>
      </c>
      <c r="J225" s="6" cm="1">
        <f t="array" ref="J225">HlpGetInstructionSize(A225,D225,E225)</f>
        <v>1</v>
      </c>
      <c r="K225" s="6">
        <f t="shared" si="11"/>
        <v>0</v>
      </c>
    </row>
    <row r="226" spans="1:11">
      <c r="A226" s="6" t="s">
        <v>451</v>
      </c>
      <c r="B226" s="55" t="s">
        <v>707</v>
      </c>
      <c r="C226" s="55">
        <f t="shared" si="9"/>
        <v>1</v>
      </c>
      <c r="D226" s="6" t="s">
        <v>152</v>
      </c>
      <c r="E226" s="6"/>
      <c r="F226" s="6">
        <v>1</v>
      </c>
      <c r="G226" s="6">
        <v>4</v>
      </c>
      <c r="H226" s="6" t="s">
        <v>708</v>
      </c>
      <c r="I226" s="6" t="str">
        <f t="shared" si="10"/>
        <v>SBB A</v>
      </c>
      <c r="J226" s="6" cm="1">
        <f t="array" ref="J226">HlpGetInstructionSize(A226,D226,E226)</f>
        <v>1</v>
      </c>
      <c r="K226" s="6">
        <f t="shared" si="11"/>
        <v>0</v>
      </c>
    </row>
    <row r="227" spans="1:11">
      <c r="A227" s="6" t="s">
        <v>454</v>
      </c>
      <c r="B227" s="55" t="s">
        <v>819</v>
      </c>
      <c r="C227" s="55">
        <f t="shared" si="9"/>
        <v>1</v>
      </c>
      <c r="D227" s="6" t="s">
        <v>137</v>
      </c>
      <c r="E227" s="6"/>
      <c r="F227" s="6">
        <v>2</v>
      </c>
      <c r="G227" s="6">
        <v>7</v>
      </c>
      <c r="H227" s="6" t="s">
        <v>820</v>
      </c>
      <c r="I227" s="6" t="str">
        <f t="shared" si="10"/>
        <v>SBI</v>
      </c>
      <c r="J227" s="6" cm="1">
        <f t="array" ref="J227">HlpGetInstructionSize(A227,D227,E227)</f>
        <v>2</v>
      </c>
      <c r="K227" s="6">
        <f t="shared" si="11"/>
        <v>0</v>
      </c>
    </row>
    <row r="228" spans="1:11">
      <c r="A228" s="6" t="s">
        <v>869</v>
      </c>
      <c r="B228" s="55" t="s">
        <v>208</v>
      </c>
      <c r="C228" s="55">
        <f t="shared" si="9"/>
        <v>1</v>
      </c>
      <c r="D228" s="6" t="s">
        <v>494</v>
      </c>
      <c r="E228" s="6"/>
      <c r="F228" s="6">
        <v>3</v>
      </c>
      <c r="G228" s="6">
        <v>16</v>
      </c>
      <c r="H228" s="6" t="s">
        <v>544</v>
      </c>
      <c r="I228" s="6" t="str">
        <f t="shared" si="10"/>
        <v>SHLD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100</v>
      </c>
      <c r="B229" s="55" t="s">
        <v>986</v>
      </c>
      <c r="C229" s="55">
        <f t="shared" si="9"/>
        <v>0</v>
      </c>
      <c r="D229" s="6"/>
      <c r="E229" s="6"/>
      <c r="F229" s="6">
        <v>1</v>
      </c>
      <c r="G229" s="6">
        <v>10</v>
      </c>
      <c r="H229" s="6" t="s">
        <v>987</v>
      </c>
      <c r="I229" s="6" t="str">
        <f t="shared" si="10"/>
        <v>SPHL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871</v>
      </c>
      <c r="B230" s="55" t="s">
        <v>909</v>
      </c>
      <c r="C230" s="55">
        <f t="shared" si="9"/>
        <v>1</v>
      </c>
      <c r="D230" s="6" t="s">
        <v>494</v>
      </c>
      <c r="E230" s="6"/>
      <c r="F230" s="6">
        <v>3</v>
      </c>
      <c r="G230" s="6">
        <v>13</v>
      </c>
      <c r="H230" s="6" t="s">
        <v>563</v>
      </c>
      <c r="I230" s="6" t="str">
        <f t="shared" si="10"/>
        <v>STA</v>
      </c>
      <c r="J230" s="6" cm="1">
        <f t="array" ref="J230">HlpGetInstructionSize(A230,D230,E230)</f>
        <v>3</v>
      </c>
      <c r="K230" s="6">
        <f t="shared" si="11"/>
        <v>0</v>
      </c>
    </row>
    <row r="231" spans="1:11">
      <c r="A231" s="6" t="s">
        <v>867</v>
      </c>
      <c r="B231" s="55" t="s">
        <v>886</v>
      </c>
      <c r="C231" s="55">
        <f t="shared" si="9"/>
        <v>1</v>
      </c>
      <c r="D231" s="6" t="s">
        <v>150</v>
      </c>
      <c r="E231" s="6"/>
      <c r="F231" s="6">
        <v>1</v>
      </c>
      <c r="G231" s="6">
        <v>7</v>
      </c>
      <c r="H231" s="6" t="s">
        <v>508</v>
      </c>
      <c r="I231" s="6" t="str">
        <f t="shared" si="10"/>
        <v>STAX B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867</v>
      </c>
      <c r="B232" s="55" t="s">
        <v>466</v>
      </c>
      <c r="C232" s="55">
        <f t="shared" si="9"/>
        <v>1</v>
      </c>
      <c r="D232" s="6" t="s">
        <v>189</v>
      </c>
      <c r="E232" s="6"/>
      <c r="F232" s="6">
        <v>1</v>
      </c>
      <c r="G232" s="6">
        <v>7</v>
      </c>
      <c r="H232" s="6" t="s">
        <v>524</v>
      </c>
      <c r="I232" s="6" t="str">
        <f t="shared" si="10"/>
        <v>STAX D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72</v>
      </c>
      <c r="B233" s="55" t="s">
        <v>912</v>
      </c>
      <c r="C233" s="55">
        <f t="shared" si="9"/>
        <v>0</v>
      </c>
      <c r="D233" s="6"/>
      <c r="E233" s="6"/>
      <c r="F233" s="6">
        <v>1</v>
      </c>
      <c r="G233" s="6">
        <v>4</v>
      </c>
      <c r="H233" s="6" t="s">
        <v>568</v>
      </c>
      <c r="I233" s="6" t="str">
        <f t="shared" si="10"/>
        <v>STC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438</v>
      </c>
      <c r="B234" s="55" t="s">
        <v>960</v>
      </c>
      <c r="C234" s="55">
        <f t="shared" si="9"/>
        <v>1</v>
      </c>
      <c r="D234" s="6" t="s">
        <v>150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B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438</v>
      </c>
      <c r="B235" s="55" t="s">
        <v>961</v>
      </c>
      <c r="C235" s="55">
        <f t="shared" si="9"/>
        <v>1</v>
      </c>
      <c r="D235" s="6" t="s">
        <v>188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C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438</v>
      </c>
      <c r="B236" s="55" t="s">
        <v>962</v>
      </c>
      <c r="C236" s="55">
        <f t="shared" si="9"/>
        <v>1</v>
      </c>
      <c r="D236" s="6" t="s">
        <v>189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D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438</v>
      </c>
      <c r="B237" s="55" t="s">
        <v>963</v>
      </c>
      <c r="C237" s="55">
        <f t="shared" si="9"/>
        <v>1</v>
      </c>
      <c r="D237" s="6" t="s">
        <v>271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E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438</v>
      </c>
      <c r="B238" s="55" t="s">
        <v>964</v>
      </c>
      <c r="C238" s="55">
        <f t="shared" si="9"/>
        <v>1</v>
      </c>
      <c r="D238" s="6" t="s">
        <v>309</v>
      </c>
      <c r="E238" s="6"/>
      <c r="F238" s="6">
        <v>1</v>
      </c>
      <c r="G238" s="6">
        <v>4</v>
      </c>
      <c r="H238" s="6" t="s">
        <v>691</v>
      </c>
      <c r="I238" s="6" t="str">
        <f t="shared" si="10"/>
        <v>SUB H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438</v>
      </c>
      <c r="B239" s="55" t="s">
        <v>965</v>
      </c>
      <c r="C239" s="55">
        <f t="shared" si="9"/>
        <v>1</v>
      </c>
      <c r="D239" s="6" t="s">
        <v>333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L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966</v>
      </c>
      <c r="C240" s="55">
        <f t="shared" si="9"/>
        <v>1</v>
      </c>
      <c r="D240" s="6" t="s">
        <v>585</v>
      </c>
      <c r="E240" s="6"/>
      <c r="F240" s="6">
        <v>1</v>
      </c>
      <c r="G240" s="6">
        <v>7</v>
      </c>
      <c r="H240" s="6" t="s">
        <v>693</v>
      </c>
      <c r="I240" s="6" t="str">
        <f t="shared" si="10"/>
        <v>SUB M</v>
      </c>
      <c r="J240" s="6" cm="1">
        <f t="array" ref="J240">HlpGetInstructionSize(A240,D240,E240)</f>
        <v>1</v>
      </c>
      <c r="K240" s="6">
        <f t="shared" si="11"/>
        <v>0</v>
      </c>
    </row>
    <row r="241" spans="1:11">
      <c r="A241" s="6" t="s">
        <v>438</v>
      </c>
      <c r="B241" s="55" t="s">
        <v>967</v>
      </c>
      <c r="C241" s="55">
        <f t="shared" si="9"/>
        <v>1</v>
      </c>
      <c r="D241" s="6" t="s">
        <v>152</v>
      </c>
      <c r="E241" s="6"/>
      <c r="F241" s="6">
        <v>1</v>
      </c>
      <c r="G241" s="6">
        <v>4</v>
      </c>
      <c r="H241" s="6" t="s">
        <v>694</v>
      </c>
      <c r="I241" s="6" t="str">
        <f t="shared" si="10"/>
        <v>SUB A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440</v>
      </c>
      <c r="B242" s="55" t="s">
        <v>805</v>
      </c>
      <c r="C242" s="55">
        <f t="shared" si="9"/>
        <v>1</v>
      </c>
      <c r="D242" s="6" t="s">
        <v>137</v>
      </c>
      <c r="E242" s="6"/>
      <c r="F242" s="6">
        <v>2</v>
      </c>
      <c r="G242" s="6">
        <v>7</v>
      </c>
      <c r="H242" s="6" t="s">
        <v>806</v>
      </c>
      <c r="I242" s="6" t="str">
        <f t="shared" si="10"/>
        <v>SUI</v>
      </c>
      <c r="J242" s="6" cm="1">
        <f t="array" ref="J242">HlpGetInstructionSize(A242,D242,E242)</f>
        <v>2</v>
      </c>
      <c r="K242" s="6">
        <f t="shared" si="11"/>
        <v>0</v>
      </c>
    </row>
    <row r="243" spans="1:11">
      <c r="A243" s="6" t="s">
        <v>22</v>
      </c>
      <c r="B243" s="55" t="s">
        <v>846</v>
      </c>
      <c r="C243" s="55">
        <f t="shared" si="9"/>
        <v>0</v>
      </c>
      <c r="D243" s="6"/>
      <c r="E243" s="6"/>
      <c r="F243" s="6">
        <v>1</v>
      </c>
      <c r="G243" s="6">
        <v>4</v>
      </c>
      <c r="H243" s="6" t="s">
        <v>847</v>
      </c>
      <c r="I243" s="6" t="str">
        <f t="shared" si="10"/>
        <v>XCHG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456</v>
      </c>
      <c r="B244" s="55" t="s">
        <v>725</v>
      </c>
      <c r="C244" s="55">
        <f t="shared" si="9"/>
        <v>1</v>
      </c>
      <c r="D244" s="6" t="s">
        <v>150</v>
      </c>
      <c r="E244" s="6"/>
      <c r="F244" s="6">
        <v>1</v>
      </c>
      <c r="G244" s="6">
        <v>4</v>
      </c>
      <c r="H244" s="6" t="s">
        <v>726</v>
      </c>
      <c r="I244" s="6" t="str">
        <f t="shared" si="10"/>
        <v>XRA B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456</v>
      </c>
      <c r="B245" s="55" t="s">
        <v>727</v>
      </c>
      <c r="C245" s="55">
        <f t="shared" si="9"/>
        <v>1</v>
      </c>
      <c r="D245" s="6" t="s">
        <v>188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C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456</v>
      </c>
      <c r="B246" s="55" t="s">
        <v>186</v>
      </c>
      <c r="C246" s="55">
        <f t="shared" si="9"/>
        <v>1</v>
      </c>
      <c r="D246" s="6" t="s">
        <v>189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D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456</v>
      </c>
      <c r="B247" s="55" t="s">
        <v>332</v>
      </c>
      <c r="C247" s="55">
        <f t="shared" si="9"/>
        <v>1</v>
      </c>
      <c r="D247" s="6" t="s">
        <v>271</v>
      </c>
      <c r="E247" s="6"/>
      <c r="F247" s="6">
        <v>1</v>
      </c>
      <c r="G247" s="6">
        <v>4</v>
      </c>
      <c r="H247" s="6" t="s">
        <v>730</v>
      </c>
      <c r="I247" s="6" t="str">
        <f t="shared" si="10"/>
        <v>XRA E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456</v>
      </c>
      <c r="B248" s="55" t="s">
        <v>128</v>
      </c>
      <c r="C248" s="55">
        <f t="shared" si="9"/>
        <v>1</v>
      </c>
      <c r="D248" s="6" t="s">
        <v>309</v>
      </c>
      <c r="E248" s="6"/>
      <c r="F248" s="6">
        <v>1</v>
      </c>
      <c r="G248" s="6">
        <v>4</v>
      </c>
      <c r="H248" s="6" t="s">
        <v>731</v>
      </c>
      <c r="I248" s="6" t="str">
        <f t="shared" si="10"/>
        <v>XRA H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456</v>
      </c>
      <c r="B249" s="55" t="s">
        <v>732</v>
      </c>
      <c r="C249" s="55">
        <f t="shared" si="9"/>
        <v>1</v>
      </c>
      <c r="D249" s="6" t="s">
        <v>333</v>
      </c>
      <c r="E249" s="6"/>
      <c r="F249" s="6">
        <v>1</v>
      </c>
      <c r="G249" s="6">
        <v>4</v>
      </c>
      <c r="H249" s="6" t="s">
        <v>733</v>
      </c>
      <c r="I249" s="6" t="str">
        <f t="shared" si="10"/>
        <v>XRA L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456</v>
      </c>
      <c r="B250" s="55" t="s">
        <v>734</v>
      </c>
      <c r="C250" s="55">
        <f t="shared" si="9"/>
        <v>1</v>
      </c>
      <c r="D250" s="6" t="s">
        <v>585</v>
      </c>
      <c r="E250" s="6"/>
      <c r="F250" s="6">
        <v>1</v>
      </c>
      <c r="G250" s="6">
        <v>7</v>
      </c>
      <c r="H250" s="6" t="s">
        <v>735</v>
      </c>
      <c r="I250" s="6" t="str">
        <f t="shared" si="10"/>
        <v>XRA M</v>
      </c>
      <c r="J250" s="6" cm="1">
        <f t="array" ref="J250">HlpGetInstructionSize(A250,D250,E250)</f>
        <v>1</v>
      </c>
      <c r="K250" s="6">
        <f t="shared" si="11"/>
        <v>0</v>
      </c>
    </row>
    <row r="251" spans="1:11">
      <c r="A251" s="6" t="s">
        <v>456</v>
      </c>
      <c r="B251" s="55" t="s">
        <v>736</v>
      </c>
      <c r="C251" s="55">
        <f t="shared" si="9"/>
        <v>1</v>
      </c>
      <c r="D251" s="6" t="s">
        <v>152</v>
      </c>
      <c r="E251" s="6"/>
      <c r="F251" s="6">
        <v>1</v>
      </c>
      <c r="G251" s="6">
        <v>4</v>
      </c>
      <c r="H251" s="6" t="s">
        <v>737</v>
      </c>
      <c r="I251" s="6" t="str">
        <f t="shared" si="10"/>
        <v>XRA A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A252" s="6" t="s">
        <v>161</v>
      </c>
      <c r="B252" s="55" t="s">
        <v>206</v>
      </c>
      <c r="C252" s="55">
        <f t="shared" si="9"/>
        <v>1</v>
      </c>
      <c r="D252" s="6" t="s">
        <v>137</v>
      </c>
      <c r="E252" s="6"/>
      <c r="F252" s="6">
        <v>2</v>
      </c>
      <c r="G252" s="6">
        <v>7</v>
      </c>
      <c r="H252" s="6" t="s">
        <v>851</v>
      </c>
      <c r="I252" s="6" t="str">
        <f t="shared" si="10"/>
        <v>XRI</v>
      </c>
      <c r="J252" s="6" cm="1">
        <f t="array" ref="J252">HlpGetInstructionSize(A252,D252,E252)</f>
        <v>2</v>
      </c>
      <c r="K252" s="6">
        <f t="shared" si="11"/>
        <v>0</v>
      </c>
    </row>
    <row r="253" spans="1:11">
      <c r="A253" s="6" t="s">
        <v>98</v>
      </c>
      <c r="B253" s="55" t="s">
        <v>830</v>
      </c>
      <c r="C253" s="55">
        <f t="shared" si="9"/>
        <v>0</v>
      </c>
      <c r="D253" s="6"/>
      <c r="E253" s="6"/>
      <c r="F253" s="6">
        <v>1</v>
      </c>
      <c r="G253" s="6">
        <v>18</v>
      </c>
      <c r="H253" s="6" t="s">
        <v>99</v>
      </c>
      <c r="I253" s="6" t="str">
        <f t="shared" si="10"/>
        <v>XTHL</v>
      </c>
      <c r="J253" s="6" cm="1">
        <f t="array" ref="J253">HlpGetInstructionSize(A253,D253,E253)</f>
        <v>1</v>
      </c>
      <c r="K253" s="6">
        <f t="shared" si="11"/>
        <v>0</v>
      </c>
    </row>
    <row r="254" spans="1:11">
      <c r="B254"/>
      <c r="C254"/>
    </row>
    <row r="255" spans="1:11">
      <c r="B255"/>
      <c r="C255"/>
    </row>
  </sheetData>
  <autoFilter ref="A1:K253" xr:uid="{E98BA271-5408-4066-89C1-21113520246E}"/>
  <sortState xmlns:xlrd2="http://schemas.microsoft.com/office/spreadsheetml/2017/richdata2" ref="A2:H255">
    <sortCondition ref="B148:B255"/>
  </sortState>
  <conditionalFormatting sqref="K2:K253">
    <cfRule type="cellIs" dxfId="9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315"/>
  <sheetViews>
    <sheetView workbookViewId="0">
      <pane ySplit="1" topLeftCell="A115" activePane="bottomLeft" state="frozen"/>
      <selection pane="bottomLeft" activeCell="K316" sqref="K316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3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504</v>
      </c>
      <c r="F1" s="196" t="s">
        <v>3</v>
      </c>
      <c r="G1" s="196" t="s">
        <v>1143</v>
      </c>
      <c r="H1" s="196" t="s">
        <v>1242</v>
      </c>
      <c r="I1" s="196" t="s">
        <v>1243</v>
      </c>
      <c r="J1" s="205">
        <v>8080</v>
      </c>
      <c r="K1" s="205" t="s">
        <v>212</v>
      </c>
      <c r="L1" s="205" t="s">
        <v>141</v>
      </c>
    </row>
    <row r="2" spans="1:12">
      <c r="A2" s="197" t="s">
        <v>433</v>
      </c>
      <c r="B2" s="197" t="s">
        <v>152</v>
      </c>
      <c r="C2" s="197" t="s">
        <v>1276</v>
      </c>
      <c r="D2" s="199" t="s">
        <v>683</v>
      </c>
      <c r="E2" s="201">
        <v>1</v>
      </c>
      <c r="F2" s="197" t="s">
        <v>1306</v>
      </c>
      <c r="G2" s="197" t="s">
        <v>1247</v>
      </c>
      <c r="H2" s="204"/>
      <c r="I2" s="197" t="s">
        <v>683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433</v>
      </c>
      <c r="B3" s="197" t="s">
        <v>152</v>
      </c>
      <c r="C3" s="197" t="s">
        <v>152</v>
      </c>
      <c r="D3" s="199" t="s">
        <v>685</v>
      </c>
      <c r="E3" s="201">
        <v>1</v>
      </c>
      <c r="F3" s="197" t="s">
        <v>686</v>
      </c>
      <c r="G3" s="197" t="s">
        <v>1145</v>
      </c>
      <c r="H3" s="204"/>
      <c r="I3" s="197" t="s">
        <v>685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6" si="0">IF(E3&lt;&gt;K3,1,0)</f>
        <v>0</v>
      </c>
    </row>
    <row r="4" spans="1:12">
      <c r="A4" s="197" t="s">
        <v>433</v>
      </c>
      <c r="B4" s="197" t="s">
        <v>152</v>
      </c>
      <c r="C4" s="197" t="s">
        <v>150</v>
      </c>
      <c r="D4" s="199" t="s">
        <v>958</v>
      </c>
      <c r="E4" s="201">
        <v>1</v>
      </c>
      <c r="F4" s="197" t="s">
        <v>673</v>
      </c>
      <c r="G4" s="197" t="s">
        <v>1145</v>
      </c>
      <c r="H4" s="204"/>
      <c r="I4" s="197" t="s">
        <v>958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433</v>
      </c>
      <c r="B5" s="197" t="s">
        <v>152</v>
      </c>
      <c r="C5" s="197" t="s">
        <v>188</v>
      </c>
      <c r="D5" s="199" t="s">
        <v>959</v>
      </c>
      <c r="E5" s="201">
        <v>1</v>
      </c>
      <c r="F5" s="197" t="s">
        <v>674</v>
      </c>
      <c r="G5" s="197" t="s">
        <v>1145</v>
      </c>
      <c r="H5" s="204"/>
      <c r="I5" s="197" t="s">
        <v>959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433</v>
      </c>
      <c r="B6" s="197" t="s">
        <v>152</v>
      </c>
      <c r="C6" s="197" t="s">
        <v>189</v>
      </c>
      <c r="D6" s="199" t="s">
        <v>675</v>
      </c>
      <c r="E6" s="201">
        <v>1</v>
      </c>
      <c r="F6" s="197" t="s">
        <v>676</v>
      </c>
      <c r="G6" s="197" t="s">
        <v>1145</v>
      </c>
      <c r="H6" s="204"/>
      <c r="I6" s="197" t="s">
        <v>675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433</v>
      </c>
      <c r="B7" s="197" t="s">
        <v>152</v>
      </c>
      <c r="C7" s="197" t="s">
        <v>1252</v>
      </c>
      <c r="D7" s="199" t="s">
        <v>788</v>
      </c>
      <c r="E7" s="201">
        <v>2</v>
      </c>
      <c r="F7" s="197" t="s">
        <v>789</v>
      </c>
      <c r="G7" s="197" t="s">
        <v>1145</v>
      </c>
      <c r="H7" s="204"/>
      <c r="I7" s="197" t="s">
        <v>788</v>
      </c>
      <c r="J7" s="6">
        <f>IF(ISERROR(VLOOKUP(A7,'8080 Op to Hex'!$A:$A,1,0)),0,1)</f>
        <v>1</v>
      </c>
      <c r="K7" s="6" cm="1">
        <f t="array" ref="K7">HlpGetInstructionSize(A7,B7,C7)</f>
        <v>2</v>
      </c>
      <c r="L7" s="6">
        <f t="shared" si="0"/>
        <v>0</v>
      </c>
    </row>
    <row r="8" spans="1:12">
      <c r="A8" s="197" t="s">
        <v>433</v>
      </c>
      <c r="B8" s="197" t="s">
        <v>152</v>
      </c>
      <c r="C8" s="197" t="s">
        <v>271</v>
      </c>
      <c r="D8" s="199" t="s">
        <v>677</v>
      </c>
      <c r="E8" s="201">
        <v>1</v>
      </c>
      <c r="F8" s="197" t="s">
        <v>678</v>
      </c>
      <c r="G8" s="197" t="s">
        <v>1145</v>
      </c>
      <c r="H8" s="204"/>
      <c r="I8" s="197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433</v>
      </c>
      <c r="B9" s="197" t="s">
        <v>152</v>
      </c>
      <c r="C9" s="197" t="s">
        <v>309</v>
      </c>
      <c r="D9" s="199" t="s">
        <v>679</v>
      </c>
      <c r="E9" s="201">
        <v>1</v>
      </c>
      <c r="F9" s="197" t="s">
        <v>680</v>
      </c>
      <c r="G9" s="197" t="s">
        <v>1145</v>
      </c>
      <c r="H9" s="204"/>
      <c r="I9" s="197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433</v>
      </c>
      <c r="B10" s="197" t="s">
        <v>152</v>
      </c>
      <c r="C10" s="197" t="s">
        <v>333</v>
      </c>
      <c r="D10" s="199" t="s">
        <v>681</v>
      </c>
      <c r="E10" s="201">
        <v>1</v>
      </c>
      <c r="F10" s="197" t="s">
        <v>682</v>
      </c>
      <c r="G10" s="197" t="s">
        <v>1145</v>
      </c>
      <c r="H10" s="204"/>
      <c r="I10" s="197" t="s">
        <v>681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0</v>
      </c>
    </row>
    <row r="11" spans="1:12">
      <c r="A11" s="197" t="s">
        <v>398</v>
      </c>
      <c r="B11" s="197" t="s">
        <v>152</v>
      </c>
      <c r="C11" s="197" t="s">
        <v>1276</v>
      </c>
      <c r="D11" s="199" t="s">
        <v>956</v>
      </c>
      <c r="E11" s="201">
        <v>1</v>
      </c>
      <c r="F11" s="197" t="s">
        <v>1305</v>
      </c>
      <c r="G11" s="197" t="s">
        <v>1247</v>
      </c>
      <c r="H11" s="204"/>
      <c r="I11" s="197" t="s">
        <v>956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 t="shared" si="0"/>
        <v>0</v>
      </c>
    </row>
    <row r="12" spans="1:12">
      <c r="A12" s="197" t="s">
        <v>398</v>
      </c>
      <c r="B12" s="197" t="s">
        <v>152</v>
      </c>
      <c r="C12" s="197" t="s">
        <v>1427</v>
      </c>
      <c r="D12" s="199" t="s">
        <v>1433</v>
      </c>
      <c r="E12" s="202">
        <v>4</v>
      </c>
      <c r="F12" s="197" t="s">
        <v>1473</v>
      </c>
      <c r="G12" s="197" t="s">
        <v>132</v>
      </c>
      <c r="H12" s="204" t="s">
        <v>818</v>
      </c>
      <c r="I12" s="197" t="s">
        <v>956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398</v>
      </c>
      <c r="B13" s="197" t="s">
        <v>152</v>
      </c>
      <c r="C13" s="197" t="s">
        <v>1430</v>
      </c>
      <c r="D13" s="199" t="s">
        <v>1474</v>
      </c>
      <c r="E13" s="202">
        <v>4</v>
      </c>
      <c r="F13" s="197" t="s">
        <v>1475</v>
      </c>
      <c r="G13" s="197" t="s">
        <v>132</v>
      </c>
      <c r="H13" s="204" t="s">
        <v>1034</v>
      </c>
      <c r="I13" s="197" t="s">
        <v>956</v>
      </c>
      <c r="J13" s="6">
        <f>IF(ISERROR(VLOOKUP(A13,'8080 Op to Hex'!$A:$A,1,0)),0,1)</f>
        <v>1</v>
      </c>
      <c r="K13" s="6" cm="1">
        <f t="array" ref="K13">HlpGetInstructionSize(A13,B13,C13)</f>
        <v>4</v>
      </c>
      <c r="L13" s="6">
        <f t="shared" si="0"/>
        <v>0</v>
      </c>
    </row>
    <row r="14" spans="1:12">
      <c r="A14" s="197" t="s">
        <v>398</v>
      </c>
      <c r="B14" s="197" t="s">
        <v>152</v>
      </c>
      <c r="C14" s="197" t="s">
        <v>152</v>
      </c>
      <c r="D14" s="199" t="s">
        <v>957</v>
      </c>
      <c r="E14" s="201">
        <v>1</v>
      </c>
      <c r="F14" s="197" t="s">
        <v>672</v>
      </c>
      <c r="G14" s="197" t="s">
        <v>1145</v>
      </c>
      <c r="H14" s="204"/>
      <c r="I14" s="197" t="s">
        <v>957</v>
      </c>
      <c r="J14" s="6">
        <f>IF(ISERROR(VLOOKUP(A14,'8080 Op to Hex'!$A:$A,1,0)),0,1)</f>
        <v>1</v>
      </c>
      <c r="K14" s="6" cm="1">
        <f t="array" ref="K14">HlpGetInstructionSize(A14,B14,C14)</f>
        <v>1</v>
      </c>
      <c r="L14" s="6">
        <f t="shared" si="0"/>
        <v>0</v>
      </c>
    </row>
    <row r="15" spans="1:12">
      <c r="A15" s="197" t="s">
        <v>398</v>
      </c>
      <c r="B15" s="197" t="s">
        <v>152</v>
      </c>
      <c r="C15" s="197" t="s">
        <v>150</v>
      </c>
      <c r="D15" s="199" t="s">
        <v>222</v>
      </c>
      <c r="E15" s="201">
        <v>1</v>
      </c>
      <c r="F15" s="197" t="s">
        <v>665</v>
      </c>
      <c r="G15" s="197" t="s">
        <v>1145</v>
      </c>
      <c r="H15" s="204"/>
      <c r="I15" s="197" t="s">
        <v>222</v>
      </c>
      <c r="J15" s="6">
        <f>IF(ISERROR(VLOOKUP(A15,'8080 Op to Hex'!$A:$A,1,0)),0,1)</f>
        <v>1</v>
      </c>
      <c r="K15" s="6" cm="1">
        <f t="array" ref="K15">HlpGetInstructionSize(A15,B15,C15)</f>
        <v>1</v>
      </c>
      <c r="L15" s="6">
        <f t="shared" si="0"/>
        <v>0</v>
      </c>
    </row>
    <row r="16" spans="1:12">
      <c r="A16" s="197" t="s">
        <v>398</v>
      </c>
      <c r="B16" s="197" t="s">
        <v>152</v>
      </c>
      <c r="C16" s="197" t="s">
        <v>188</v>
      </c>
      <c r="D16" s="199" t="s">
        <v>457</v>
      </c>
      <c r="E16" s="201">
        <v>1</v>
      </c>
      <c r="F16" s="197" t="s">
        <v>666</v>
      </c>
      <c r="G16" s="197" t="s">
        <v>1145</v>
      </c>
      <c r="H16" s="204"/>
      <c r="I16" s="197" t="s">
        <v>457</v>
      </c>
      <c r="J16" s="6">
        <f>IF(ISERROR(VLOOKUP(A16,'8080 Op to Hex'!$A:$A,1,0)),0,1)</f>
        <v>1</v>
      </c>
      <c r="K16" s="6" cm="1">
        <f t="array" ref="K16">HlpGetInstructionSize(A16,B16,C16)</f>
        <v>1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189</v>
      </c>
      <c r="D17" s="199" t="s">
        <v>282</v>
      </c>
      <c r="E17" s="201">
        <v>1</v>
      </c>
      <c r="F17" s="197" t="s">
        <v>667</v>
      </c>
      <c r="G17" s="197" t="s">
        <v>1145</v>
      </c>
      <c r="H17" s="204"/>
      <c r="I17" s="197" t="s">
        <v>282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1252</v>
      </c>
      <c r="D18" s="199" t="s">
        <v>774</v>
      </c>
      <c r="E18" s="201">
        <v>2</v>
      </c>
      <c r="F18" s="197" t="s">
        <v>775</v>
      </c>
      <c r="G18" s="197" t="s">
        <v>1145</v>
      </c>
      <c r="H18" s="204"/>
      <c r="I18" s="197" t="s">
        <v>774</v>
      </c>
      <c r="J18" s="6">
        <f>IF(ISERROR(VLOOKUP(A18,'8080 Op to Hex'!$A:$A,1,0)),0,1)</f>
        <v>1</v>
      </c>
      <c r="K18" s="6" cm="1">
        <f t="array" ref="K18">HlpGetInstructionSize(A18,B18,C18)</f>
        <v>2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271</v>
      </c>
      <c r="D19" s="199" t="s">
        <v>953</v>
      </c>
      <c r="E19" s="201">
        <v>1</v>
      </c>
      <c r="F19" s="197" t="s">
        <v>668</v>
      </c>
      <c r="G19" s="197" t="s">
        <v>1145</v>
      </c>
      <c r="H19" s="204"/>
      <c r="I19" s="197" t="s">
        <v>953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309</v>
      </c>
      <c r="D20" s="199" t="s">
        <v>954</v>
      </c>
      <c r="E20" s="201">
        <v>1</v>
      </c>
      <c r="F20" s="197" t="s">
        <v>669</v>
      </c>
      <c r="G20" s="197" t="s">
        <v>1145</v>
      </c>
      <c r="H20" s="204"/>
      <c r="I20" s="197" t="s">
        <v>954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333</v>
      </c>
      <c r="D21" s="199" t="s">
        <v>955</v>
      </c>
      <c r="E21" s="201">
        <v>1</v>
      </c>
      <c r="F21" s="197" t="s">
        <v>670</v>
      </c>
      <c r="G21" s="197" t="s">
        <v>1145</v>
      </c>
      <c r="H21" s="204"/>
      <c r="I21" s="197" t="s">
        <v>955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1258</v>
      </c>
      <c r="C22" s="197" t="s">
        <v>342</v>
      </c>
      <c r="D22" s="199" t="s">
        <v>465</v>
      </c>
      <c r="E22" s="201">
        <v>1</v>
      </c>
      <c r="F22" s="197" t="s">
        <v>514</v>
      </c>
      <c r="G22" s="197" t="s">
        <v>1249</v>
      </c>
      <c r="H22" s="204"/>
      <c r="I22" s="197" t="s">
        <v>465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1258</v>
      </c>
      <c r="C23" s="197" t="s">
        <v>819</v>
      </c>
      <c r="D23" s="199" t="s">
        <v>897</v>
      </c>
      <c r="E23" s="201">
        <v>1</v>
      </c>
      <c r="F23" s="197" t="s">
        <v>530</v>
      </c>
      <c r="G23" s="197" t="s">
        <v>1249</v>
      </c>
      <c r="H23" s="204"/>
      <c r="I23" s="197" t="s">
        <v>897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1258</v>
      </c>
      <c r="C24" s="197" t="s">
        <v>1258</v>
      </c>
      <c r="D24" s="199" t="s">
        <v>906</v>
      </c>
      <c r="E24" s="201">
        <v>1</v>
      </c>
      <c r="F24" s="197" t="s">
        <v>550</v>
      </c>
      <c r="G24" s="197" t="s">
        <v>1249</v>
      </c>
      <c r="H24" s="204"/>
      <c r="I24" s="197" t="s">
        <v>906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1258</v>
      </c>
      <c r="C25" s="197" t="s">
        <v>1184</v>
      </c>
      <c r="D25" s="199" t="s">
        <v>914</v>
      </c>
      <c r="E25" s="201">
        <v>1</v>
      </c>
      <c r="F25" s="197" t="s">
        <v>1291</v>
      </c>
      <c r="G25" s="197" t="s">
        <v>1249</v>
      </c>
      <c r="H25" s="204"/>
      <c r="I25" s="197" t="s">
        <v>914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1317</v>
      </c>
      <c r="B26" s="197" t="s">
        <v>152</v>
      </c>
      <c r="C26" s="197" t="s">
        <v>1276</v>
      </c>
      <c r="D26" s="199" t="s">
        <v>721</v>
      </c>
      <c r="E26" s="201">
        <v>1</v>
      </c>
      <c r="F26" s="197" t="s">
        <v>1324</v>
      </c>
      <c r="G26" s="197" t="s">
        <v>1247</v>
      </c>
      <c r="H26" s="204"/>
      <c r="I26" s="197" t="s">
        <v>721</v>
      </c>
      <c r="J26" s="6">
        <f>IF(ISERROR(VLOOKUP(A26,'8080 Op to Hex'!$A:$A,1,0)),0,1)</f>
        <v>0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1317</v>
      </c>
      <c r="B27" s="197" t="s">
        <v>152</v>
      </c>
      <c r="C27" s="197" t="s">
        <v>1427</v>
      </c>
      <c r="D27" s="199" t="s">
        <v>1476</v>
      </c>
      <c r="E27" s="202">
        <v>4</v>
      </c>
      <c r="F27" s="197" t="s">
        <v>1477</v>
      </c>
      <c r="G27" s="197" t="s">
        <v>132</v>
      </c>
      <c r="H27" s="204" t="s">
        <v>818</v>
      </c>
      <c r="I27" s="197" t="s">
        <v>721</v>
      </c>
      <c r="J27" s="6">
        <f>IF(ISERROR(VLOOKUP(A27,'8080 Op to Hex'!$A:$A,1,0)),0,1)</f>
        <v>0</v>
      </c>
      <c r="K27" s="6" cm="1">
        <f t="array" ref="K27">HlpGetInstructionSize(A27,B27,C27)</f>
        <v>4</v>
      </c>
      <c r="L27" s="6">
        <f t="shared" si="0"/>
        <v>0</v>
      </c>
    </row>
    <row r="28" spans="1:12">
      <c r="A28" s="197" t="s">
        <v>1317</v>
      </c>
      <c r="B28" s="197" t="s">
        <v>152</v>
      </c>
      <c r="C28" s="197" t="s">
        <v>1430</v>
      </c>
      <c r="D28" s="199" t="s">
        <v>1478</v>
      </c>
      <c r="E28" s="202">
        <v>4</v>
      </c>
      <c r="F28" s="197" t="s">
        <v>1479</v>
      </c>
      <c r="G28" s="197" t="s">
        <v>132</v>
      </c>
      <c r="H28" s="204" t="s">
        <v>1034</v>
      </c>
      <c r="I28" s="197" t="s">
        <v>721</v>
      </c>
      <c r="J28" s="6">
        <f>IF(ISERROR(VLOOKUP(A28,'8080 Op to Hex'!$A:$A,1,0)),0,1)</f>
        <v>0</v>
      </c>
      <c r="K28" s="6" cm="1">
        <f t="array" ref="K28">HlpGetInstructionSize(A28,B28,C28)</f>
        <v>4</v>
      </c>
      <c r="L28" s="6">
        <f t="shared" si="0"/>
        <v>0</v>
      </c>
    </row>
    <row r="29" spans="1:12">
      <c r="A29" s="197" t="s">
        <v>1317</v>
      </c>
      <c r="B29" s="197" t="s">
        <v>152</v>
      </c>
      <c r="C29" s="197" t="s">
        <v>152</v>
      </c>
      <c r="D29" s="199" t="s">
        <v>723</v>
      </c>
      <c r="E29" s="201">
        <v>1</v>
      </c>
      <c r="F29" s="197" t="s">
        <v>1325</v>
      </c>
      <c r="G29" s="197" t="s">
        <v>178</v>
      </c>
      <c r="H29" s="204"/>
      <c r="I29" s="197" t="s">
        <v>723</v>
      </c>
      <c r="J29" s="6">
        <f>IF(ISERROR(VLOOKUP(A29,'8080 Op to Hex'!$A:$A,1,0)),0,1)</f>
        <v>0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1317</v>
      </c>
      <c r="B30" s="197" t="s">
        <v>152</v>
      </c>
      <c r="C30" s="197" t="s">
        <v>150</v>
      </c>
      <c r="D30" s="199" t="s">
        <v>709</v>
      </c>
      <c r="E30" s="201">
        <v>1</v>
      </c>
      <c r="F30" s="197" t="s">
        <v>1318</v>
      </c>
      <c r="G30" s="197" t="s">
        <v>178</v>
      </c>
      <c r="H30" s="204"/>
      <c r="I30" s="197" t="s">
        <v>709</v>
      </c>
      <c r="J30" s="6">
        <f>IF(ISERROR(VLOOKUP(A30,'8080 Op to Hex'!$A:$A,1,0)),0,1)</f>
        <v>0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1317</v>
      </c>
      <c r="B31" s="197" t="s">
        <v>152</v>
      </c>
      <c r="C31" s="197" t="s">
        <v>188</v>
      </c>
      <c r="D31" s="199" t="s">
        <v>711</v>
      </c>
      <c r="E31" s="201">
        <v>1</v>
      </c>
      <c r="F31" s="197" t="s">
        <v>1319</v>
      </c>
      <c r="G31" s="197" t="s">
        <v>178</v>
      </c>
      <c r="H31" s="204"/>
      <c r="I31" s="197" t="s">
        <v>711</v>
      </c>
      <c r="J31" s="6">
        <f>IF(ISERROR(VLOOKUP(A31,'8080 Op to Hex'!$A:$A,1,0)),0,1)</f>
        <v>0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1317</v>
      </c>
      <c r="B32" s="197" t="s">
        <v>152</v>
      </c>
      <c r="C32" s="197" t="s">
        <v>189</v>
      </c>
      <c r="D32" s="199" t="s">
        <v>713</v>
      </c>
      <c r="E32" s="201">
        <v>1</v>
      </c>
      <c r="F32" s="197" t="s">
        <v>1320</v>
      </c>
      <c r="G32" s="197" t="s">
        <v>178</v>
      </c>
      <c r="H32" s="204"/>
      <c r="I32" s="197" t="s">
        <v>713</v>
      </c>
      <c r="J32" s="6">
        <f>IF(ISERROR(VLOOKUP(A32,'8080 Op to Hex'!$A:$A,1,0)),0,1)</f>
        <v>0</v>
      </c>
      <c r="K32" s="6" cm="1">
        <f t="array" ref="K32">HlpGetInstructionSize(A32,B32,C32)</f>
        <v>1</v>
      </c>
      <c r="L32" s="6">
        <f t="shared" si="0"/>
        <v>0</v>
      </c>
    </row>
    <row r="33" spans="1:12">
      <c r="A33" s="197" t="s">
        <v>1317</v>
      </c>
      <c r="B33" s="197" t="s">
        <v>152</v>
      </c>
      <c r="C33" s="197" t="s">
        <v>1252</v>
      </c>
      <c r="D33" s="199" t="s">
        <v>835</v>
      </c>
      <c r="E33" s="201">
        <v>2</v>
      </c>
      <c r="F33" s="197" t="s">
        <v>1370</v>
      </c>
      <c r="G33" s="197" t="s">
        <v>178</v>
      </c>
      <c r="H33" s="204"/>
      <c r="I33" s="197" t="s">
        <v>835</v>
      </c>
      <c r="J33" s="6">
        <f>IF(ISERROR(VLOOKUP(A33,'8080 Op to Hex'!$A:$A,1,0)),0,1)</f>
        <v>0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1317</v>
      </c>
      <c r="B34" s="197" t="s">
        <v>152</v>
      </c>
      <c r="C34" s="197" t="s">
        <v>271</v>
      </c>
      <c r="D34" s="199" t="s">
        <v>715</v>
      </c>
      <c r="E34" s="201">
        <v>1</v>
      </c>
      <c r="F34" s="197" t="s">
        <v>1321</v>
      </c>
      <c r="G34" s="197" t="s">
        <v>178</v>
      </c>
      <c r="H34" s="204"/>
      <c r="I34" s="197" t="s">
        <v>715</v>
      </c>
      <c r="J34" s="6">
        <f>IF(ISERROR(VLOOKUP(A34,'8080 Op to Hex'!$A:$A,1,0)),0,1)</f>
        <v>0</v>
      </c>
      <c r="K34" s="6" cm="1">
        <f t="array" ref="K34">HlpGetInstructionSize(A34,B34,C34)</f>
        <v>1</v>
      </c>
      <c r="L34" s="6">
        <f t="shared" si="0"/>
        <v>0</v>
      </c>
    </row>
    <row r="35" spans="1:12">
      <c r="A35" s="197" t="s">
        <v>1317</v>
      </c>
      <c r="B35" s="197" t="s">
        <v>152</v>
      </c>
      <c r="C35" s="197" t="s">
        <v>309</v>
      </c>
      <c r="D35" s="199" t="s">
        <v>717</v>
      </c>
      <c r="E35" s="201">
        <v>1</v>
      </c>
      <c r="F35" s="197" t="s">
        <v>1322</v>
      </c>
      <c r="G35" s="197" t="s">
        <v>178</v>
      </c>
      <c r="H35" s="204"/>
      <c r="I35" s="197" t="s">
        <v>717</v>
      </c>
      <c r="J35" s="6">
        <f>IF(ISERROR(VLOOKUP(A35,'8080 Op to Hex'!$A:$A,1,0)),0,1)</f>
        <v>0</v>
      </c>
      <c r="K35" s="6" cm="1">
        <f t="array" ref="K35">HlpGetInstructionSize(A35,B35,C35)</f>
        <v>1</v>
      </c>
      <c r="L35" s="6">
        <f t="shared" si="0"/>
        <v>0</v>
      </c>
    </row>
    <row r="36" spans="1:12">
      <c r="A36" s="197" t="s">
        <v>1317</v>
      </c>
      <c r="B36" s="197" t="s">
        <v>152</v>
      </c>
      <c r="C36" s="197" t="s">
        <v>333</v>
      </c>
      <c r="D36" s="199" t="s">
        <v>719</v>
      </c>
      <c r="E36" s="201">
        <v>1</v>
      </c>
      <c r="F36" s="197" t="s">
        <v>1323</v>
      </c>
      <c r="G36" s="197" t="s">
        <v>178</v>
      </c>
      <c r="H36" s="204"/>
      <c r="I36" s="197" t="s">
        <v>719</v>
      </c>
      <c r="J36" s="6">
        <f>IF(ISERROR(VLOOKUP(A36,'8080 Op to Hex'!$A:$A,1,0)),0,1)</f>
        <v>0</v>
      </c>
      <c r="K36" s="6" cm="1">
        <f t="array" ref="K36">HlpGetInstructionSize(A36,B36,C36)</f>
        <v>1</v>
      </c>
      <c r="L36" s="6">
        <f t="shared" si="0"/>
        <v>0</v>
      </c>
    </row>
    <row r="37" spans="1:12">
      <c r="A37" s="197" t="s">
        <v>1178</v>
      </c>
      <c r="B37" s="197" t="s">
        <v>215</v>
      </c>
      <c r="C37" s="197" t="s">
        <v>1276</v>
      </c>
      <c r="D37" s="199" t="s">
        <v>920</v>
      </c>
      <c r="E37" s="201">
        <v>2</v>
      </c>
      <c r="F37" s="197" t="s">
        <v>1393</v>
      </c>
      <c r="G37" s="197" t="s">
        <v>118</v>
      </c>
      <c r="H37" s="204" t="s">
        <v>784</v>
      </c>
      <c r="I37" s="197" t="s">
        <v>920</v>
      </c>
      <c r="J37" s="6">
        <f>IF(ISERROR(VLOOKUP(A37,'8080 Op to Hex'!$A:$A,1,0)),0,1)</f>
        <v>0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1178</v>
      </c>
      <c r="B38" s="197" t="s">
        <v>215</v>
      </c>
      <c r="C38" s="197" t="s">
        <v>152</v>
      </c>
      <c r="D38" s="199" t="s">
        <v>921</v>
      </c>
      <c r="E38" s="202">
        <v>2</v>
      </c>
      <c r="F38" s="197" t="s">
        <v>1401</v>
      </c>
      <c r="G38" s="197" t="s">
        <v>118</v>
      </c>
      <c r="H38" s="204" t="s">
        <v>784</v>
      </c>
      <c r="I38" s="197" t="s">
        <v>921</v>
      </c>
      <c r="J38" s="6">
        <f>IF(ISERROR(VLOOKUP(A38,'8080 Op to Hex'!$A:$A,1,0)),0,1)</f>
        <v>0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1178</v>
      </c>
      <c r="B39" s="197" t="s">
        <v>216</v>
      </c>
      <c r="C39" s="197" t="s">
        <v>1276</v>
      </c>
      <c r="D39" s="199" t="s">
        <v>598</v>
      </c>
      <c r="E39" s="201">
        <v>2</v>
      </c>
      <c r="F39" s="197" t="s">
        <v>1394</v>
      </c>
      <c r="G39" s="197" t="s">
        <v>118</v>
      </c>
      <c r="H39" s="204" t="s">
        <v>784</v>
      </c>
      <c r="I39" s="197" t="s">
        <v>598</v>
      </c>
      <c r="J39" s="6">
        <f>IF(ISERROR(VLOOKUP(A39,'8080 Op to Hex'!$A:$A,1,0)),0,1)</f>
        <v>0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1178</v>
      </c>
      <c r="B40" s="197" t="s">
        <v>216</v>
      </c>
      <c r="C40" s="197" t="s">
        <v>152</v>
      </c>
      <c r="D40" s="199" t="s">
        <v>600</v>
      </c>
      <c r="E40" s="202">
        <v>2</v>
      </c>
      <c r="F40" s="197" t="s">
        <v>1402</v>
      </c>
      <c r="G40" s="197" t="s">
        <v>118</v>
      </c>
      <c r="H40" s="204" t="s">
        <v>784</v>
      </c>
      <c r="I40" s="197" t="s">
        <v>600</v>
      </c>
      <c r="J40" s="6">
        <f>IF(ISERROR(VLOOKUP(A40,'8080 Op to Hex'!$A:$A,1,0)),0,1)</f>
        <v>0</v>
      </c>
      <c r="K40" s="6" cm="1">
        <f t="array" ref="K40">HlpGetInstructionSize(A40,B40,C40)</f>
        <v>2</v>
      </c>
      <c r="L40" s="6">
        <f t="shared" si="0"/>
        <v>0</v>
      </c>
    </row>
    <row r="41" spans="1:12">
      <c r="A41" s="197" t="s">
        <v>1178</v>
      </c>
      <c r="B41" s="197" t="s">
        <v>240</v>
      </c>
      <c r="C41" s="197" t="s">
        <v>1276</v>
      </c>
      <c r="D41" s="199" t="s">
        <v>929</v>
      </c>
      <c r="E41" s="201">
        <v>2</v>
      </c>
      <c r="F41" s="197" t="s">
        <v>1395</v>
      </c>
      <c r="G41" s="197" t="s">
        <v>118</v>
      </c>
      <c r="H41" s="204" t="s">
        <v>784</v>
      </c>
      <c r="I41" s="197" t="s">
        <v>929</v>
      </c>
      <c r="J41" s="6">
        <f>IF(ISERROR(VLOOKUP(A41,'8080 Op to Hex'!$A:$A,1,0)),0,1)</f>
        <v>0</v>
      </c>
      <c r="K41" s="6" cm="1">
        <f t="array" ref="K41">HlpGetInstructionSize(A41,B41,C41)</f>
        <v>2</v>
      </c>
      <c r="L41" s="6">
        <f t="shared" si="0"/>
        <v>0</v>
      </c>
    </row>
    <row r="42" spans="1:12">
      <c r="A42" s="197" t="s">
        <v>1178</v>
      </c>
      <c r="B42" s="197" t="s">
        <v>240</v>
      </c>
      <c r="C42" s="197" t="s">
        <v>152</v>
      </c>
      <c r="D42" s="199" t="s">
        <v>930</v>
      </c>
      <c r="E42" s="202">
        <v>2</v>
      </c>
      <c r="F42" s="197" t="s">
        <v>1403</v>
      </c>
      <c r="G42" s="197" t="s">
        <v>118</v>
      </c>
      <c r="H42" s="204" t="s">
        <v>784</v>
      </c>
      <c r="I42" s="197" t="s">
        <v>930</v>
      </c>
      <c r="J42" s="6">
        <f>IF(ISERROR(VLOOKUP(A42,'8080 Op to Hex'!$A:$A,1,0)),0,1)</f>
        <v>0</v>
      </c>
      <c r="K42" s="6" cm="1">
        <f t="array" ref="K42">HlpGetInstructionSize(A42,B42,C42)</f>
        <v>2</v>
      </c>
      <c r="L42" s="6">
        <f t="shared" si="0"/>
        <v>0</v>
      </c>
    </row>
    <row r="43" spans="1:12">
      <c r="A43" s="197" t="s">
        <v>1178</v>
      </c>
      <c r="B43" s="197" t="s">
        <v>239</v>
      </c>
      <c r="C43" s="197" t="s">
        <v>1276</v>
      </c>
      <c r="D43" s="199" t="s">
        <v>619</v>
      </c>
      <c r="E43" s="201">
        <v>2</v>
      </c>
      <c r="F43" s="197" t="s">
        <v>1396</v>
      </c>
      <c r="G43" s="197" t="s">
        <v>118</v>
      </c>
      <c r="H43" s="204" t="s">
        <v>784</v>
      </c>
      <c r="I43" s="197" t="s">
        <v>619</v>
      </c>
      <c r="J43" s="6">
        <f>IF(ISERROR(VLOOKUP(A43,'8080 Op to Hex'!$A:$A,1,0)),0,1)</f>
        <v>0</v>
      </c>
      <c r="K43" s="6" cm="1">
        <f t="array" ref="K43">HlpGetInstructionSize(A43,B43,C43)</f>
        <v>2</v>
      </c>
      <c r="L43" s="6">
        <f t="shared" si="0"/>
        <v>0</v>
      </c>
    </row>
    <row r="44" spans="1:12">
      <c r="A44" s="197" t="s">
        <v>1178</v>
      </c>
      <c r="B44" s="197" t="s">
        <v>239</v>
      </c>
      <c r="C44" s="197" t="s">
        <v>152</v>
      </c>
      <c r="D44" s="199" t="s">
        <v>621</v>
      </c>
      <c r="E44" s="202">
        <v>2</v>
      </c>
      <c r="F44" s="197" t="s">
        <v>1404</v>
      </c>
      <c r="G44" s="197" t="s">
        <v>118</v>
      </c>
      <c r="H44" s="204" t="s">
        <v>784</v>
      </c>
      <c r="I44" s="197" t="s">
        <v>621</v>
      </c>
      <c r="J44" s="6">
        <f>IF(ISERROR(VLOOKUP(A44,'8080 Op to Hex'!$A:$A,1,0)),0,1)</f>
        <v>0</v>
      </c>
      <c r="K44" s="6" cm="1">
        <f t="array" ref="K44">HlpGetInstructionSize(A44,B44,C44)</f>
        <v>2</v>
      </c>
      <c r="L44" s="6">
        <f t="shared" si="0"/>
        <v>0</v>
      </c>
    </row>
    <row r="45" spans="1:12">
      <c r="A45" s="197" t="s">
        <v>1178</v>
      </c>
      <c r="B45" s="197" t="s">
        <v>1284</v>
      </c>
      <c r="C45" s="197" t="s">
        <v>1276</v>
      </c>
      <c r="D45" s="199" t="s">
        <v>939</v>
      </c>
      <c r="E45" s="201">
        <v>2</v>
      </c>
      <c r="F45" s="197" t="s">
        <v>1397</v>
      </c>
      <c r="G45" s="197" t="s">
        <v>118</v>
      </c>
      <c r="H45" s="204" t="s">
        <v>784</v>
      </c>
      <c r="I45" s="197" t="s">
        <v>939</v>
      </c>
      <c r="J45" s="6">
        <f>IF(ISERROR(VLOOKUP(A45,'8080 Op to Hex'!$A:$A,1,0)),0,1)</f>
        <v>0</v>
      </c>
      <c r="K45" s="6" cm="1">
        <f t="array" ref="K45">HlpGetInstructionSize(A45,B45,C45)</f>
        <v>2</v>
      </c>
      <c r="L45" s="6">
        <f t="shared" si="0"/>
        <v>0</v>
      </c>
    </row>
    <row r="46" spans="1:12">
      <c r="A46" s="197" t="s">
        <v>1178</v>
      </c>
      <c r="B46" s="197" t="s">
        <v>1284</v>
      </c>
      <c r="C46" s="197" t="s">
        <v>152</v>
      </c>
      <c r="D46" s="199" t="s">
        <v>940</v>
      </c>
      <c r="E46" s="202">
        <v>2</v>
      </c>
      <c r="F46" s="197" t="s">
        <v>1405</v>
      </c>
      <c r="G46" s="197" t="s">
        <v>118</v>
      </c>
      <c r="H46" s="204" t="s">
        <v>784</v>
      </c>
      <c r="I46" s="197" t="s">
        <v>940</v>
      </c>
      <c r="J46" s="6">
        <f>IF(ISERROR(VLOOKUP(A46,'8080 Op to Hex'!$A:$A,1,0)),0,1)</f>
        <v>0</v>
      </c>
      <c r="K46" s="6" cm="1">
        <f t="array" ref="K46">HlpGetInstructionSize(A46,B46,C46)</f>
        <v>2</v>
      </c>
      <c r="L46" s="6">
        <f t="shared" si="0"/>
        <v>0</v>
      </c>
    </row>
    <row r="47" spans="1:12">
      <c r="A47" s="197" t="s">
        <v>1178</v>
      </c>
      <c r="B47" s="197" t="s">
        <v>259</v>
      </c>
      <c r="C47" s="197" t="s">
        <v>1276</v>
      </c>
      <c r="D47" s="199" t="s">
        <v>641</v>
      </c>
      <c r="E47" s="201">
        <v>2</v>
      </c>
      <c r="F47" s="197" t="s">
        <v>1398</v>
      </c>
      <c r="G47" s="197" t="s">
        <v>118</v>
      </c>
      <c r="H47" s="204" t="s">
        <v>784</v>
      </c>
      <c r="I47" s="197" t="s">
        <v>641</v>
      </c>
      <c r="J47" s="6">
        <f>IF(ISERROR(VLOOKUP(A47,'8080 Op to Hex'!$A:$A,1,0)),0,1)</f>
        <v>0</v>
      </c>
      <c r="K47" s="6" cm="1">
        <f t="array" ref="K47">HlpGetInstructionSize(A47,B47,C47)</f>
        <v>2</v>
      </c>
      <c r="L47" s="6">
        <f t="shared" si="0"/>
        <v>0</v>
      </c>
    </row>
    <row r="48" spans="1:12">
      <c r="A48" s="197" t="s">
        <v>1178</v>
      </c>
      <c r="B48" s="197" t="s">
        <v>259</v>
      </c>
      <c r="C48" s="197" t="s">
        <v>152</v>
      </c>
      <c r="D48" s="199" t="s">
        <v>643</v>
      </c>
      <c r="E48" s="202">
        <v>2</v>
      </c>
      <c r="F48" s="197" t="s">
        <v>1406</v>
      </c>
      <c r="G48" s="197" t="s">
        <v>118</v>
      </c>
      <c r="H48" s="204" t="s">
        <v>784</v>
      </c>
      <c r="I48" s="197" t="s">
        <v>643</v>
      </c>
      <c r="J48" s="6">
        <f>IF(ISERROR(VLOOKUP(A48,'8080 Op to Hex'!$A:$A,1,0)),0,1)</f>
        <v>0</v>
      </c>
      <c r="K48" s="6" cm="1">
        <f t="array" ref="K48">HlpGetInstructionSize(A48,B48,C48)</f>
        <v>2</v>
      </c>
      <c r="L48" s="6">
        <f t="shared" si="0"/>
        <v>0</v>
      </c>
    </row>
    <row r="49" spans="1:12">
      <c r="A49" s="197" t="s">
        <v>1178</v>
      </c>
      <c r="B49" s="197" t="s">
        <v>1383</v>
      </c>
      <c r="C49" s="197" t="s">
        <v>1276</v>
      </c>
      <c r="D49" s="199" t="s">
        <v>949</v>
      </c>
      <c r="E49" s="202">
        <v>2</v>
      </c>
      <c r="F49" s="197" t="s">
        <v>1399</v>
      </c>
      <c r="G49" s="197" t="s">
        <v>118</v>
      </c>
      <c r="H49" s="204" t="s">
        <v>784</v>
      </c>
      <c r="I49" s="197" t="s">
        <v>949</v>
      </c>
      <c r="J49" s="6">
        <f>IF(ISERROR(VLOOKUP(A49,'8080 Op to Hex'!$A:$A,1,0)),0,1)</f>
        <v>0</v>
      </c>
      <c r="K49" s="6" cm="1">
        <f t="array" ref="K49">HlpGetInstructionSize(A49,B49,C49)</f>
        <v>2</v>
      </c>
      <c r="L49" s="6">
        <f t="shared" si="0"/>
        <v>0</v>
      </c>
    </row>
    <row r="50" spans="1:12">
      <c r="A50" s="197" t="s">
        <v>1178</v>
      </c>
      <c r="B50" s="197" t="s">
        <v>1383</v>
      </c>
      <c r="C50" s="197" t="s">
        <v>152</v>
      </c>
      <c r="D50" s="199" t="s">
        <v>950</v>
      </c>
      <c r="E50" s="202">
        <v>2</v>
      </c>
      <c r="F50" s="197" t="s">
        <v>1407</v>
      </c>
      <c r="G50" s="197" t="s">
        <v>118</v>
      </c>
      <c r="H50" s="204" t="s">
        <v>784</v>
      </c>
      <c r="I50" s="197" t="s">
        <v>950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1178</v>
      </c>
      <c r="B51" s="197" t="s">
        <v>1391</v>
      </c>
      <c r="C51" s="197" t="s">
        <v>1276</v>
      </c>
      <c r="D51" s="199" t="s">
        <v>339</v>
      </c>
      <c r="E51" s="202">
        <v>2</v>
      </c>
      <c r="F51" s="197" t="s">
        <v>1400</v>
      </c>
      <c r="G51" s="197" t="s">
        <v>118</v>
      </c>
      <c r="H51" s="204" t="s">
        <v>784</v>
      </c>
      <c r="I51" s="197" t="s">
        <v>339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1178</v>
      </c>
      <c r="B52" s="197" t="s">
        <v>1391</v>
      </c>
      <c r="C52" s="197" t="s">
        <v>152</v>
      </c>
      <c r="D52" s="199" t="s">
        <v>220</v>
      </c>
      <c r="E52" s="202">
        <v>2</v>
      </c>
      <c r="F52" s="197" t="s">
        <v>1408</v>
      </c>
      <c r="G52" s="197" t="s">
        <v>118</v>
      </c>
      <c r="H52" s="204" t="s">
        <v>784</v>
      </c>
      <c r="I52" s="197" t="s">
        <v>220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196</v>
      </c>
      <c r="B53" s="197" t="s">
        <v>188</v>
      </c>
      <c r="C53" s="197" t="s">
        <v>1347</v>
      </c>
      <c r="D53" s="199" t="s">
        <v>816</v>
      </c>
      <c r="E53" s="201">
        <v>3</v>
      </c>
      <c r="F53" s="197" t="s">
        <v>817</v>
      </c>
      <c r="G53" s="197" t="s">
        <v>1147</v>
      </c>
      <c r="H53" s="204"/>
      <c r="I53" s="197" t="s">
        <v>816</v>
      </c>
      <c r="J53" s="6">
        <f>IF(ISERROR(VLOOKUP(A53,'8080 Op to Hex'!$A:$A,1,0)),0,1)</f>
        <v>1</v>
      </c>
      <c r="K53" s="6" cm="1">
        <f t="array" ref="K53">HlpGetInstructionSize(A53,B53,C53)</f>
        <v>3</v>
      </c>
      <c r="L53" s="6">
        <f t="shared" si="0"/>
        <v>0</v>
      </c>
    </row>
    <row r="54" spans="1:12">
      <c r="A54" s="197" t="s">
        <v>196</v>
      </c>
      <c r="B54" s="197" t="s">
        <v>585</v>
      </c>
      <c r="C54" s="197" t="s">
        <v>1347</v>
      </c>
      <c r="D54" s="199" t="s">
        <v>1036</v>
      </c>
      <c r="E54" s="201">
        <v>3</v>
      </c>
      <c r="F54" s="197" t="s">
        <v>1388</v>
      </c>
      <c r="G54" s="197" t="s">
        <v>1147</v>
      </c>
      <c r="H54" s="204"/>
      <c r="I54" s="197" t="s">
        <v>1036</v>
      </c>
      <c r="J54" s="6">
        <f>IF(ISERROR(VLOOKUP(A54,'8080 Op to Hex'!$A:$A,1,0)),0,1)</f>
        <v>1</v>
      </c>
      <c r="K54" s="6" cm="1">
        <f t="array" ref="K54">HlpGetInstructionSize(A54,B54,C54)</f>
        <v>3</v>
      </c>
      <c r="L54" s="6">
        <f t="shared" si="0"/>
        <v>0</v>
      </c>
    </row>
    <row r="55" spans="1:12">
      <c r="A55" s="197" t="s">
        <v>196</v>
      </c>
      <c r="B55" s="197" t="s">
        <v>1282</v>
      </c>
      <c r="C55" s="197" t="s">
        <v>1347</v>
      </c>
      <c r="D55" s="199" t="s">
        <v>801</v>
      </c>
      <c r="E55" s="201">
        <v>3</v>
      </c>
      <c r="F55" s="197" t="s">
        <v>1359</v>
      </c>
      <c r="G55" s="197" t="s">
        <v>1147</v>
      </c>
      <c r="H55" s="204"/>
      <c r="I55" s="197" t="s">
        <v>801</v>
      </c>
      <c r="J55" s="6">
        <f>IF(ISERROR(VLOOKUP(A55,'8080 Op to Hex'!$A:$A,1,0)),0,1)</f>
        <v>1</v>
      </c>
      <c r="K55" s="6" cm="1">
        <f t="array" ref="K55">HlpGetInstructionSize(A55,B55,C55)</f>
        <v>3</v>
      </c>
      <c r="L55" s="6">
        <f t="shared" si="0"/>
        <v>0</v>
      </c>
    </row>
    <row r="56" spans="1:12">
      <c r="A56" s="197" t="s">
        <v>196</v>
      </c>
      <c r="B56" s="197" t="s">
        <v>1274</v>
      </c>
      <c r="C56" s="197" t="s">
        <v>1347</v>
      </c>
      <c r="D56" s="199" t="s">
        <v>770</v>
      </c>
      <c r="E56" s="201">
        <v>3</v>
      </c>
      <c r="F56" s="197" t="s">
        <v>771</v>
      </c>
      <c r="G56" s="197" t="s">
        <v>1147</v>
      </c>
      <c r="H56" s="204"/>
      <c r="I56" s="197" t="s">
        <v>770</v>
      </c>
      <c r="J56" s="6">
        <f>IF(ISERROR(VLOOKUP(A56,'8080 Op to Hex'!$A:$A,1,0)),0,1)</f>
        <v>1</v>
      </c>
      <c r="K56" s="6" cm="1">
        <f t="array" ref="K56">HlpGetInstructionSize(A56,B56,C56)</f>
        <v>3</v>
      </c>
      <c r="L56" s="6">
        <f t="shared" si="0"/>
        <v>0</v>
      </c>
    </row>
    <row r="57" spans="1:12">
      <c r="A57" s="197" t="s">
        <v>196</v>
      </c>
      <c r="B57" s="197" t="s">
        <v>230</v>
      </c>
      <c r="C57" s="197" t="s">
        <v>1347</v>
      </c>
      <c r="D57" s="199" t="s">
        <v>863</v>
      </c>
      <c r="E57" s="201">
        <v>3</v>
      </c>
      <c r="F57" s="197" t="s">
        <v>1380</v>
      </c>
      <c r="G57" s="197" t="s">
        <v>1147</v>
      </c>
      <c r="H57" s="204"/>
      <c r="I57" s="197" t="s">
        <v>863</v>
      </c>
      <c r="J57" s="6">
        <f>IF(ISERROR(VLOOKUP(A57,'8080 Op to Hex'!$A:$A,1,0)),0,1)</f>
        <v>1</v>
      </c>
      <c r="K57" s="6" cm="1">
        <f t="array" ref="K57">HlpGetInstructionSize(A57,B57,C57)</f>
        <v>3</v>
      </c>
      <c r="L57" s="6">
        <f t="shared" si="0"/>
        <v>0</v>
      </c>
    </row>
    <row r="58" spans="1:12">
      <c r="A58" s="197" t="s">
        <v>196</v>
      </c>
      <c r="B58" s="197" t="s">
        <v>1372</v>
      </c>
      <c r="C58" s="197" t="s">
        <v>1347</v>
      </c>
      <c r="D58" s="199" t="s">
        <v>848</v>
      </c>
      <c r="E58" s="201">
        <v>3</v>
      </c>
      <c r="F58" s="197" t="s">
        <v>849</v>
      </c>
      <c r="G58" s="197" t="s">
        <v>1147</v>
      </c>
      <c r="H58" s="204"/>
      <c r="I58" s="197" t="s">
        <v>848</v>
      </c>
      <c r="J58" s="6">
        <f>IF(ISERROR(VLOOKUP(A58,'8080 Op to Hex'!$A:$A,1,0)),0,1)</f>
        <v>1</v>
      </c>
      <c r="K58" s="6" cm="1">
        <f t="array" ref="K58">HlpGetInstructionSize(A58,B58,C58)</f>
        <v>3</v>
      </c>
      <c r="L58" s="6">
        <f t="shared" si="0"/>
        <v>0</v>
      </c>
    </row>
    <row r="59" spans="1:12">
      <c r="A59" s="197" t="s">
        <v>196</v>
      </c>
      <c r="B59" s="197" t="s">
        <v>1365</v>
      </c>
      <c r="C59" s="197" t="s">
        <v>1347</v>
      </c>
      <c r="D59" s="199" t="s">
        <v>831</v>
      </c>
      <c r="E59" s="201">
        <v>3</v>
      </c>
      <c r="F59" s="197" t="s">
        <v>832</v>
      </c>
      <c r="G59" s="197" t="s">
        <v>1147</v>
      </c>
      <c r="H59" s="204"/>
      <c r="I59" s="197" t="s">
        <v>831</v>
      </c>
      <c r="J59" s="6">
        <f>IF(ISERROR(VLOOKUP(A59,'8080 Op to Hex'!$A:$A,1,0)),0,1)</f>
        <v>1</v>
      </c>
      <c r="K59" s="6" cm="1">
        <f t="array" ref="K59">HlpGetInstructionSize(A59,B59,C59)</f>
        <v>3</v>
      </c>
      <c r="L59" s="6">
        <f t="shared" si="0"/>
        <v>0</v>
      </c>
    </row>
    <row r="60" spans="1:12">
      <c r="A60" s="197" t="s">
        <v>196</v>
      </c>
      <c r="B60" s="197" t="s">
        <v>225</v>
      </c>
      <c r="C60" s="197" t="s">
        <v>1347</v>
      </c>
      <c r="D60" s="199" t="s">
        <v>785</v>
      </c>
      <c r="E60" s="201">
        <v>3</v>
      </c>
      <c r="F60" s="197" t="s">
        <v>786</v>
      </c>
      <c r="G60" s="197" t="s">
        <v>1147</v>
      </c>
      <c r="H60" s="204"/>
      <c r="I60" s="197" t="s">
        <v>785</v>
      </c>
      <c r="J60" s="6">
        <f>IF(ISERROR(VLOOKUP(A60,'8080 Op to Hex'!$A:$A,1,0)),0,1)</f>
        <v>1</v>
      </c>
      <c r="K60" s="6" cm="1">
        <f t="array" ref="K60">HlpGetInstructionSize(A60,B60,C60)</f>
        <v>3</v>
      </c>
      <c r="L60" s="6">
        <f t="shared" si="0"/>
        <v>0</v>
      </c>
    </row>
    <row r="61" spans="1:12">
      <c r="A61" s="197" t="s">
        <v>196</v>
      </c>
      <c r="B61" s="197"/>
      <c r="C61" s="197" t="s">
        <v>1347</v>
      </c>
      <c r="D61" s="199" t="s">
        <v>486</v>
      </c>
      <c r="E61" s="201">
        <v>3</v>
      </c>
      <c r="F61" s="197" t="s">
        <v>1353</v>
      </c>
      <c r="G61" s="197" t="s">
        <v>1147</v>
      </c>
      <c r="H61" s="204"/>
      <c r="I61" s="197" t="s">
        <v>486</v>
      </c>
      <c r="J61" s="6">
        <f>IF(ISERROR(VLOOKUP(A61,'8080 Op to Hex'!$A:$A,1,0)),0,1)</f>
        <v>1</v>
      </c>
      <c r="K61" s="6" cm="1">
        <f t="array" ref="K61">HlpGetInstructionSize(A61,B61,C61)</f>
        <v>3</v>
      </c>
      <c r="L61" s="6">
        <f t="shared" si="0"/>
        <v>0</v>
      </c>
    </row>
    <row r="62" spans="1:12">
      <c r="A62" s="197" t="s">
        <v>1296</v>
      </c>
      <c r="B62" s="197"/>
      <c r="C62" s="197"/>
      <c r="D62" s="199" t="s">
        <v>403</v>
      </c>
      <c r="E62" s="201">
        <v>1</v>
      </c>
      <c r="F62" s="197" t="s">
        <v>194</v>
      </c>
      <c r="G62" s="197"/>
      <c r="H62" s="204" t="s">
        <v>403</v>
      </c>
      <c r="I62" s="197"/>
      <c r="J62" s="6">
        <f>IF(ISERROR(VLOOKUP(A62,'8080 Op to Hex'!$A:$A,1,0)),0,1)</f>
        <v>0</v>
      </c>
      <c r="K62" s="6" cm="1">
        <f t="array" ref="K62">HlpGetInstructionSize(A62,B62,C62)</f>
        <v>1</v>
      </c>
      <c r="L62" s="6">
        <f t="shared" si="0"/>
        <v>0</v>
      </c>
    </row>
    <row r="63" spans="1:12">
      <c r="A63" s="197" t="s">
        <v>883</v>
      </c>
      <c r="B63" s="197" t="s">
        <v>152</v>
      </c>
      <c r="C63" s="197" t="s">
        <v>1276</v>
      </c>
      <c r="D63" s="199" t="s">
        <v>757</v>
      </c>
      <c r="E63" s="201">
        <v>1</v>
      </c>
      <c r="F63" s="197" t="s">
        <v>1345</v>
      </c>
      <c r="G63" s="197" t="s">
        <v>1344</v>
      </c>
      <c r="H63" s="204"/>
      <c r="I63" s="197" t="s">
        <v>757</v>
      </c>
      <c r="J63" s="6">
        <f>IF(ISERROR(VLOOKUP(A63,'8080 Op to Hex'!$A:$A,1,0)),0,1)</f>
        <v>1</v>
      </c>
      <c r="K63" s="6" cm="1">
        <f t="array" ref="K63">HlpGetInstructionSize(A63,B63,C63)</f>
        <v>1</v>
      </c>
      <c r="L63" s="6">
        <f t="shared" si="0"/>
        <v>0</v>
      </c>
    </row>
    <row r="64" spans="1:12">
      <c r="A64" s="197" t="s">
        <v>883</v>
      </c>
      <c r="B64" s="197" t="s">
        <v>152</v>
      </c>
      <c r="C64" s="197" t="s">
        <v>1427</v>
      </c>
      <c r="D64" s="199" t="s">
        <v>1492</v>
      </c>
      <c r="E64" s="202">
        <v>4</v>
      </c>
      <c r="F64" s="197" t="s">
        <v>1493</v>
      </c>
      <c r="G64" s="197" t="s">
        <v>132</v>
      </c>
      <c r="H64" s="204" t="s">
        <v>818</v>
      </c>
      <c r="I64" s="197" t="s">
        <v>757</v>
      </c>
      <c r="J64" s="6">
        <f>IF(ISERROR(VLOOKUP(A64,'8080 Op to Hex'!$A:$A,1,0)),0,1)</f>
        <v>1</v>
      </c>
      <c r="K64" s="6" cm="1">
        <f t="array" ref="K64">HlpGetInstructionSize(A64,B64,C64)</f>
        <v>4</v>
      </c>
      <c r="L64" s="6">
        <f t="shared" si="0"/>
        <v>0</v>
      </c>
    </row>
    <row r="65" spans="1:12">
      <c r="A65" s="197" t="s">
        <v>883</v>
      </c>
      <c r="B65" s="197" t="s">
        <v>152</v>
      </c>
      <c r="C65" s="197" t="s">
        <v>1430</v>
      </c>
      <c r="D65" s="199" t="s">
        <v>1494</v>
      </c>
      <c r="E65" s="202">
        <v>4</v>
      </c>
      <c r="F65" s="197" t="s">
        <v>1495</v>
      </c>
      <c r="G65" s="197" t="s">
        <v>132</v>
      </c>
      <c r="H65" s="204" t="s">
        <v>1034</v>
      </c>
      <c r="I65" s="197" t="s">
        <v>757</v>
      </c>
      <c r="J65" s="6">
        <f>IF(ISERROR(VLOOKUP(A65,'8080 Op to Hex'!$A:$A,1,0)),0,1)</f>
        <v>1</v>
      </c>
      <c r="K65" s="6" cm="1">
        <f t="array" ref="K65">HlpGetInstructionSize(A65,B65,C65)</f>
        <v>4</v>
      </c>
      <c r="L65" s="6">
        <f t="shared" si="0"/>
        <v>0</v>
      </c>
    </row>
    <row r="66" spans="1:12">
      <c r="A66" s="197" t="s">
        <v>883</v>
      </c>
      <c r="B66" s="197" t="s">
        <v>152</v>
      </c>
      <c r="C66" s="197" t="s">
        <v>152</v>
      </c>
      <c r="D66" s="199" t="s">
        <v>759</v>
      </c>
      <c r="E66" s="201">
        <v>1</v>
      </c>
      <c r="F66" s="197" t="s">
        <v>760</v>
      </c>
      <c r="G66" s="197" t="s">
        <v>1344</v>
      </c>
      <c r="H66" s="204"/>
      <c r="I66" s="197" t="s">
        <v>759</v>
      </c>
      <c r="J66" s="6">
        <f>IF(ISERROR(VLOOKUP(A66,'8080 Op to Hex'!$A:$A,1,0)),0,1)</f>
        <v>1</v>
      </c>
      <c r="K66" s="6" cm="1">
        <f t="array" ref="K66">HlpGetInstructionSize(A66,B66,C66)</f>
        <v>1</v>
      </c>
      <c r="L66" s="6">
        <f t="shared" si="0"/>
        <v>0</v>
      </c>
    </row>
    <row r="67" spans="1:12">
      <c r="A67" s="197" t="s">
        <v>883</v>
      </c>
      <c r="B67" s="197" t="s">
        <v>152</v>
      </c>
      <c r="C67" s="197" t="s">
        <v>150</v>
      </c>
      <c r="D67" s="199" t="s">
        <v>746</v>
      </c>
      <c r="E67" s="201">
        <v>1</v>
      </c>
      <c r="F67" s="197" t="s">
        <v>747</v>
      </c>
      <c r="G67" s="197" t="s">
        <v>1344</v>
      </c>
      <c r="H67" s="204"/>
      <c r="I67" s="197" t="s">
        <v>746</v>
      </c>
      <c r="J67" s="6">
        <f>IF(ISERROR(VLOOKUP(A67,'8080 Op to Hex'!$A:$A,1,0)),0,1)</f>
        <v>1</v>
      </c>
      <c r="K67" s="6" cm="1">
        <f t="array" ref="K67">HlpGetInstructionSize(A67,B67,C67)</f>
        <v>1</v>
      </c>
      <c r="L67" s="6">
        <f t="shared" ref="L67:L130" si="1">IF(E67&lt;&gt;K67,1,0)</f>
        <v>0</v>
      </c>
    </row>
    <row r="68" spans="1:12">
      <c r="A68" s="197" t="s">
        <v>883</v>
      </c>
      <c r="B68" s="197" t="s">
        <v>152</v>
      </c>
      <c r="C68" s="197" t="s">
        <v>188</v>
      </c>
      <c r="D68" s="199" t="s">
        <v>748</v>
      </c>
      <c r="E68" s="201">
        <v>1</v>
      </c>
      <c r="F68" s="197" t="s">
        <v>749</v>
      </c>
      <c r="G68" s="197" t="s">
        <v>1344</v>
      </c>
      <c r="H68" s="204"/>
      <c r="I68" s="197" t="s">
        <v>748</v>
      </c>
      <c r="J68" s="6">
        <f>IF(ISERROR(VLOOKUP(A68,'8080 Op to Hex'!$A:$A,1,0)),0,1)</f>
        <v>1</v>
      </c>
      <c r="K68" s="6" cm="1">
        <f t="array" ref="K68">HlpGetInstructionSize(A68,B68,C68)</f>
        <v>1</v>
      </c>
      <c r="L68" s="6">
        <f t="shared" si="1"/>
        <v>0</v>
      </c>
    </row>
    <row r="69" spans="1:12">
      <c r="A69" s="197" t="s">
        <v>883</v>
      </c>
      <c r="B69" s="197" t="s">
        <v>152</v>
      </c>
      <c r="C69" s="197" t="s">
        <v>189</v>
      </c>
      <c r="D69" s="199" t="s">
        <v>750</v>
      </c>
      <c r="E69" s="201">
        <v>1</v>
      </c>
      <c r="F69" s="197" t="s">
        <v>751</v>
      </c>
      <c r="G69" s="197" t="s">
        <v>1344</v>
      </c>
      <c r="H69" s="204"/>
      <c r="I69" s="197" t="s">
        <v>750</v>
      </c>
      <c r="J69" s="6">
        <f>IF(ISERROR(VLOOKUP(A69,'8080 Op to Hex'!$A:$A,1,0)),0,1)</f>
        <v>1</v>
      </c>
      <c r="K69" s="6" cm="1">
        <f t="array" ref="K69">HlpGetInstructionSize(A69,B69,C69)</f>
        <v>1</v>
      </c>
      <c r="L69" s="6">
        <f t="shared" si="1"/>
        <v>0</v>
      </c>
    </row>
    <row r="70" spans="1:12">
      <c r="A70" s="197" t="s">
        <v>883</v>
      </c>
      <c r="B70" s="197" t="s">
        <v>152</v>
      </c>
      <c r="C70" s="197" t="s">
        <v>1252</v>
      </c>
      <c r="D70" s="199" t="s">
        <v>432</v>
      </c>
      <c r="E70" s="201">
        <v>3</v>
      </c>
      <c r="F70" s="197" t="s">
        <v>1390</v>
      </c>
      <c r="G70" s="197" t="s">
        <v>1344</v>
      </c>
      <c r="H70" s="204"/>
      <c r="I70" s="197" t="s">
        <v>432</v>
      </c>
      <c r="J70" s="6">
        <f>IF(ISERROR(VLOOKUP(A70,'8080 Op to Hex'!$A:$A,1,0)),0,1)</f>
        <v>1</v>
      </c>
      <c r="K70" s="6" cm="1">
        <f t="array" ref="K70">HlpGetInstructionSize(A70,B70,C70)</f>
        <v>3</v>
      </c>
      <c r="L70" s="6">
        <f t="shared" si="1"/>
        <v>0</v>
      </c>
    </row>
    <row r="71" spans="1:12">
      <c r="A71" s="197" t="s">
        <v>883</v>
      </c>
      <c r="B71" s="197" t="s">
        <v>152</v>
      </c>
      <c r="C71" s="197" t="s">
        <v>271</v>
      </c>
      <c r="D71" s="199" t="s">
        <v>752</v>
      </c>
      <c r="E71" s="201">
        <v>1</v>
      </c>
      <c r="F71" s="197" t="s">
        <v>753</v>
      </c>
      <c r="G71" s="197" t="s">
        <v>1344</v>
      </c>
      <c r="H71" s="204"/>
      <c r="I71" s="197" t="s">
        <v>752</v>
      </c>
      <c r="J71" s="6">
        <f>IF(ISERROR(VLOOKUP(A71,'8080 Op to Hex'!$A:$A,1,0)),0,1)</f>
        <v>1</v>
      </c>
      <c r="K71" s="6" cm="1">
        <f t="array" ref="K71">HlpGetInstructionSize(A71,B71,C71)</f>
        <v>1</v>
      </c>
      <c r="L71" s="6">
        <f t="shared" si="1"/>
        <v>0</v>
      </c>
    </row>
    <row r="72" spans="1:12">
      <c r="A72" s="197" t="s">
        <v>883</v>
      </c>
      <c r="B72" s="197" t="s">
        <v>152</v>
      </c>
      <c r="C72" s="197" t="s">
        <v>309</v>
      </c>
      <c r="D72" s="199" t="s">
        <v>342</v>
      </c>
      <c r="E72" s="201">
        <v>1</v>
      </c>
      <c r="F72" s="197" t="s">
        <v>754</v>
      </c>
      <c r="G72" s="197" t="s">
        <v>1344</v>
      </c>
      <c r="H72" s="204"/>
      <c r="I72" s="197" t="s">
        <v>342</v>
      </c>
      <c r="J72" s="6">
        <f>IF(ISERROR(VLOOKUP(A72,'8080 Op to Hex'!$A:$A,1,0)),0,1)</f>
        <v>1</v>
      </c>
      <c r="K72" s="6" cm="1">
        <f t="array" ref="K72">HlpGetInstructionSize(A72,B72,C72)</f>
        <v>1</v>
      </c>
      <c r="L72" s="6">
        <f t="shared" si="1"/>
        <v>0</v>
      </c>
    </row>
    <row r="73" spans="1:12">
      <c r="A73" s="197" t="s">
        <v>883</v>
      </c>
      <c r="B73" s="197" t="s">
        <v>152</v>
      </c>
      <c r="C73" s="197" t="s">
        <v>333</v>
      </c>
      <c r="D73" s="199" t="s">
        <v>755</v>
      </c>
      <c r="E73" s="201">
        <v>1</v>
      </c>
      <c r="F73" s="197" t="s">
        <v>756</v>
      </c>
      <c r="G73" s="197" t="s">
        <v>1344</v>
      </c>
      <c r="H73" s="204"/>
      <c r="I73" s="197" t="s">
        <v>755</v>
      </c>
      <c r="J73" s="6">
        <f>IF(ISERROR(VLOOKUP(A73,'8080 Op to Hex'!$A:$A,1,0)),0,1)</f>
        <v>1</v>
      </c>
      <c r="K73" s="6" cm="1">
        <f t="array" ref="K73">HlpGetInstructionSize(A73,B73,C73)</f>
        <v>1</v>
      </c>
      <c r="L73" s="6">
        <f t="shared" si="1"/>
        <v>0</v>
      </c>
    </row>
    <row r="74" spans="1:12">
      <c r="A74" s="197" t="s">
        <v>1444</v>
      </c>
      <c r="B74" s="197"/>
      <c r="C74" s="197"/>
      <c r="D74" s="199" t="s">
        <v>1445</v>
      </c>
      <c r="E74" s="202">
        <v>2</v>
      </c>
      <c r="F74" s="197" t="s">
        <v>1446</v>
      </c>
      <c r="G74" s="197" t="s">
        <v>1437</v>
      </c>
      <c r="H74" s="204" t="s">
        <v>850</v>
      </c>
      <c r="I74" s="197" t="s">
        <v>748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1441</v>
      </c>
      <c r="B75" s="197"/>
      <c r="C75" s="197"/>
      <c r="D75" s="199" t="s">
        <v>1442</v>
      </c>
      <c r="E75" s="202">
        <v>2</v>
      </c>
      <c r="F75" s="197" t="s">
        <v>1443</v>
      </c>
      <c r="G75" s="197" t="s">
        <v>1437</v>
      </c>
      <c r="H75" s="204" t="s">
        <v>850</v>
      </c>
      <c r="I75" s="197" t="s">
        <v>501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1281</v>
      </c>
      <c r="B76" s="197"/>
      <c r="C76" s="197"/>
      <c r="D76" s="199" t="s">
        <v>560</v>
      </c>
      <c r="E76" s="201">
        <v>1</v>
      </c>
      <c r="F76" s="197" t="s">
        <v>1145</v>
      </c>
      <c r="G76" s="197"/>
      <c r="H76" s="204" t="s">
        <v>560</v>
      </c>
      <c r="I76" s="197"/>
      <c r="J76" s="6">
        <f>IF(ISERROR(VLOOKUP(A76,'8080 Op to Hex'!$A:$A,1,0)),0,1)</f>
        <v>0</v>
      </c>
      <c r="K76" s="6" cm="1">
        <f t="array" ref="K76">HlpGetInstructionSize(A76,B76,C76)</f>
        <v>1</v>
      </c>
      <c r="L76" s="6">
        <f t="shared" si="1"/>
        <v>0</v>
      </c>
    </row>
    <row r="77" spans="1:12">
      <c r="A77" s="197" t="s">
        <v>52</v>
      </c>
      <c r="B77" s="197"/>
      <c r="C77" s="197"/>
      <c r="D77" s="199" t="s">
        <v>904</v>
      </c>
      <c r="E77" s="201">
        <v>1</v>
      </c>
      <c r="F77" s="197" t="s">
        <v>1145</v>
      </c>
      <c r="G77" s="197"/>
      <c r="H77" s="204" t="s">
        <v>904</v>
      </c>
      <c r="I77" s="197"/>
      <c r="J77" s="6">
        <f>IF(ISERROR(VLOOKUP(A77,'8080 Op to Hex'!$A:$A,1,0)),0,1)</f>
        <v>1</v>
      </c>
      <c r="K77" s="6" cm="1">
        <f t="array" ref="K77">HlpGetInstructionSize(A77,B77,C77)</f>
        <v>1</v>
      </c>
      <c r="L77" s="6">
        <f t="shared" si="1"/>
        <v>0</v>
      </c>
    </row>
    <row r="78" spans="1:12">
      <c r="A78" s="197" t="s">
        <v>1251</v>
      </c>
      <c r="B78" s="197" t="s">
        <v>1276</v>
      </c>
      <c r="C78" s="197"/>
      <c r="D78" s="199" t="s">
        <v>910</v>
      </c>
      <c r="E78" s="201">
        <v>1</v>
      </c>
      <c r="F78" s="197" t="s">
        <v>1287</v>
      </c>
      <c r="G78" s="197" t="s">
        <v>1247</v>
      </c>
      <c r="H78" s="204"/>
      <c r="I78" s="197" t="s">
        <v>910</v>
      </c>
      <c r="J78" s="6">
        <f>IF(ISERROR(VLOOKUP(A78,'8080 Op to Hex'!$A:$A,1,0)),0,1)</f>
        <v>0</v>
      </c>
      <c r="K78" s="6" cm="1">
        <f t="array" ref="K78">HlpGetInstructionSize(A78,B78,C78)</f>
        <v>1</v>
      </c>
      <c r="L78" s="6">
        <f t="shared" si="1"/>
        <v>0</v>
      </c>
    </row>
    <row r="79" spans="1:12">
      <c r="A79" s="197" t="s">
        <v>1251</v>
      </c>
      <c r="B79" s="197" t="s">
        <v>1427</v>
      </c>
      <c r="C79" s="197"/>
      <c r="D79" s="199" t="s">
        <v>1500</v>
      </c>
      <c r="E79" s="202">
        <v>4</v>
      </c>
      <c r="F79" s="197" t="s">
        <v>1501</v>
      </c>
      <c r="G79" s="197" t="s">
        <v>132</v>
      </c>
      <c r="H79" s="204" t="s">
        <v>818</v>
      </c>
      <c r="I79" s="197" t="s">
        <v>910</v>
      </c>
      <c r="J79" s="6">
        <f>IF(ISERROR(VLOOKUP(A79,'8080 Op to Hex'!$A:$A,1,0)),0,1)</f>
        <v>0</v>
      </c>
      <c r="K79" s="6" cm="1">
        <f t="array" ref="K79">HlpGetInstructionSize(A79,B79,C79)</f>
        <v>4</v>
      </c>
      <c r="L79" s="6">
        <f t="shared" si="1"/>
        <v>0</v>
      </c>
    </row>
    <row r="80" spans="1:12">
      <c r="A80" s="197" t="s">
        <v>1251</v>
      </c>
      <c r="B80" s="197" t="s">
        <v>1430</v>
      </c>
      <c r="C80" s="197"/>
      <c r="D80" s="199" t="s">
        <v>1502</v>
      </c>
      <c r="E80" s="202">
        <v>4</v>
      </c>
      <c r="F80" s="197" t="s">
        <v>1503</v>
      </c>
      <c r="G80" s="197" t="s">
        <v>132</v>
      </c>
      <c r="H80" s="204" t="s">
        <v>1034</v>
      </c>
      <c r="I80" s="197" t="s">
        <v>910</v>
      </c>
      <c r="J80" s="6">
        <f>IF(ISERROR(VLOOKUP(A80,'8080 Op to Hex'!$A:$A,1,0)),0,1)</f>
        <v>0</v>
      </c>
      <c r="K80" s="6" cm="1">
        <f t="array" ref="K80">HlpGetInstructionSize(A80,B80,C80)</f>
        <v>4</v>
      </c>
      <c r="L80" s="6">
        <f t="shared" si="1"/>
        <v>0</v>
      </c>
    </row>
    <row r="81" spans="1:12">
      <c r="A81" s="197" t="s">
        <v>1251</v>
      </c>
      <c r="B81" s="197" t="s">
        <v>152</v>
      </c>
      <c r="C81" s="197"/>
      <c r="D81" s="199" t="s">
        <v>574</v>
      </c>
      <c r="E81" s="201">
        <v>1</v>
      </c>
      <c r="F81" s="197" t="s">
        <v>1294</v>
      </c>
      <c r="G81" s="197" t="s">
        <v>1250</v>
      </c>
      <c r="H81" s="204"/>
      <c r="I81" s="197" t="s">
        <v>574</v>
      </c>
      <c r="J81" s="6">
        <f>IF(ISERROR(VLOOKUP(A81,'8080 Op to Hex'!$A:$A,1,0)),0,1)</f>
        <v>0</v>
      </c>
      <c r="K81" s="6" cm="1">
        <f t="array" ref="K81">HlpGetInstructionSize(A81,B81,C81)</f>
        <v>1</v>
      </c>
      <c r="L81" s="6">
        <f t="shared" si="1"/>
        <v>0</v>
      </c>
    </row>
    <row r="82" spans="1:12">
      <c r="A82" s="197" t="s">
        <v>1251</v>
      </c>
      <c r="B82" s="197" t="s">
        <v>150</v>
      </c>
      <c r="C82" s="197"/>
      <c r="D82" s="199" t="s">
        <v>888</v>
      </c>
      <c r="E82" s="201">
        <v>1</v>
      </c>
      <c r="F82" s="197" t="s">
        <v>511</v>
      </c>
      <c r="G82" s="197" t="s">
        <v>1250</v>
      </c>
      <c r="H82" s="204"/>
      <c r="I82" s="197" t="s">
        <v>888</v>
      </c>
      <c r="J82" s="6">
        <f>IF(ISERROR(VLOOKUP(A82,'8080 Op to Hex'!$A:$A,1,0)),0,1)</f>
        <v>0</v>
      </c>
      <c r="K82" s="6" cm="1">
        <f t="array" ref="K82">HlpGetInstructionSize(A82,B82,C82)</f>
        <v>1</v>
      </c>
      <c r="L82" s="6">
        <f t="shared" si="1"/>
        <v>0</v>
      </c>
    </row>
    <row r="83" spans="1:12">
      <c r="A83" s="197" t="s">
        <v>1251</v>
      </c>
      <c r="B83" s="197" t="s">
        <v>342</v>
      </c>
      <c r="C83" s="197"/>
      <c r="D83" s="199" t="s">
        <v>516</v>
      </c>
      <c r="E83" s="201">
        <v>1</v>
      </c>
      <c r="F83" s="197" t="s">
        <v>517</v>
      </c>
      <c r="G83" s="197" t="s">
        <v>1249</v>
      </c>
      <c r="H83" s="204"/>
      <c r="I83" s="197" t="s">
        <v>516</v>
      </c>
      <c r="J83" s="6">
        <f>IF(ISERROR(VLOOKUP(A83,'8080 Op to Hex'!$A:$A,1,0)),0,1)</f>
        <v>0</v>
      </c>
      <c r="K83" s="6" cm="1">
        <f t="array" ref="K83">HlpGetInstructionSize(A83,B83,C83)</f>
        <v>1</v>
      </c>
      <c r="L83" s="6">
        <f t="shared" si="1"/>
        <v>0</v>
      </c>
    </row>
    <row r="84" spans="1:12">
      <c r="A84" s="197" t="s">
        <v>1251</v>
      </c>
      <c r="B84" s="197" t="s">
        <v>188</v>
      </c>
      <c r="C84" s="197"/>
      <c r="D84" s="199" t="s">
        <v>519</v>
      </c>
      <c r="E84" s="201">
        <v>1</v>
      </c>
      <c r="F84" s="197" t="s">
        <v>520</v>
      </c>
      <c r="G84" s="197" t="s">
        <v>1250</v>
      </c>
      <c r="H84" s="204"/>
      <c r="I84" s="197" t="s">
        <v>519</v>
      </c>
      <c r="J84" s="6">
        <f>IF(ISERROR(VLOOKUP(A84,'8080 Op to Hex'!$A:$A,1,0)),0,1)</f>
        <v>0</v>
      </c>
      <c r="K84" s="6" cm="1">
        <f t="array" ref="K84">HlpGetInstructionSize(A84,B84,C84)</f>
        <v>1</v>
      </c>
      <c r="L84" s="6">
        <f t="shared" si="1"/>
        <v>0</v>
      </c>
    </row>
    <row r="85" spans="1:12">
      <c r="A85" s="197" t="s">
        <v>1251</v>
      </c>
      <c r="B85" s="197" t="s">
        <v>189</v>
      </c>
      <c r="C85" s="197"/>
      <c r="D85" s="199" t="s">
        <v>894</v>
      </c>
      <c r="E85" s="201">
        <v>1</v>
      </c>
      <c r="F85" s="197" t="s">
        <v>527</v>
      </c>
      <c r="G85" s="197" t="s">
        <v>1250</v>
      </c>
      <c r="H85" s="204"/>
      <c r="I85" s="197" t="s">
        <v>894</v>
      </c>
      <c r="J85" s="6">
        <f>IF(ISERROR(VLOOKUP(A85,'8080 Op to Hex'!$A:$A,1,0)),0,1)</f>
        <v>0</v>
      </c>
      <c r="K85" s="6" cm="1">
        <f t="array" ref="K85">HlpGetInstructionSize(A85,B85,C85)</f>
        <v>1</v>
      </c>
      <c r="L85" s="6">
        <f t="shared" si="1"/>
        <v>0</v>
      </c>
    </row>
    <row r="86" spans="1:12">
      <c r="A86" s="197" t="s">
        <v>1251</v>
      </c>
      <c r="B86" s="197" t="s">
        <v>819</v>
      </c>
      <c r="C86" s="197"/>
      <c r="D86" s="199" t="s">
        <v>533</v>
      </c>
      <c r="E86" s="201">
        <v>1</v>
      </c>
      <c r="F86" s="197" t="s">
        <v>534</v>
      </c>
      <c r="G86" s="197" t="s">
        <v>1249</v>
      </c>
      <c r="H86" s="204"/>
      <c r="I86" s="197" t="s">
        <v>533</v>
      </c>
      <c r="J86" s="6">
        <f>IF(ISERROR(VLOOKUP(A86,'8080 Op to Hex'!$A:$A,1,0)),0,1)</f>
        <v>0</v>
      </c>
      <c r="K86" s="6" cm="1">
        <f t="array" ref="K86">HlpGetInstructionSize(A86,B86,C86)</f>
        <v>1</v>
      </c>
      <c r="L86" s="6">
        <f t="shared" si="1"/>
        <v>0</v>
      </c>
    </row>
    <row r="87" spans="1:12">
      <c r="A87" s="197" t="s">
        <v>1251</v>
      </c>
      <c r="B87" s="197" t="s">
        <v>271</v>
      </c>
      <c r="C87" s="197"/>
      <c r="D87" s="199" t="s">
        <v>537</v>
      </c>
      <c r="E87" s="201">
        <v>1</v>
      </c>
      <c r="F87" s="197" t="s">
        <v>538</v>
      </c>
      <c r="G87" s="197" t="s">
        <v>1250</v>
      </c>
      <c r="H87" s="204"/>
      <c r="I87" s="197" t="s">
        <v>537</v>
      </c>
      <c r="J87" s="6">
        <f>IF(ISERROR(VLOOKUP(A87,'8080 Op to Hex'!$A:$A,1,0)),0,1)</f>
        <v>0</v>
      </c>
      <c r="K87" s="6" cm="1">
        <f t="array" ref="K87">HlpGetInstructionSize(A87,B87,C87)</f>
        <v>1</v>
      </c>
      <c r="L87" s="6">
        <f t="shared" si="1"/>
        <v>0</v>
      </c>
    </row>
    <row r="88" spans="1:12">
      <c r="A88" s="197" t="s">
        <v>1251</v>
      </c>
      <c r="B88" s="197" t="s">
        <v>309</v>
      </c>
      <c r="C88" s="197"/>
      <c r="D88" s="199" t="s">
        <v>902</v>
      </c>
      <c r="E88" s="201">
        <v>1</v>
      </c>
      <c r="F88" s="197" t="s">
        <v>547</v>
      </c>
      <c r="G88" s="197" t="s">
        <v>1250</v>
      </c>
      <c r="H88" s="204"/>
      <c r="I88" s="197" t="s">
        <v>902</v>
      </c>
      <c r="J88" s="6">
        <f>IF(ISERROR(VLOOKUP(A88,'8080 Op to Hex'!$A:$A,1,0)),0,1)</f>
        <v>0</v>
      </c>
      <c r="K88" s="6" cm="1">
        <f t="array" ref="K88">HlpGetInstructionSize(A88,B88,C88)</f>
        <v>1</v>
      </c>
      <c r="L88" s="6">
        <f t="shared" si="1"/>
        <v>0</v>
      </c>
    </row>
    <row r="89" spans="1:12">
      <c r="A89" s="197" t="s">
        <v>1251</v>
      </c>
      <c r="B89" s="197" t="s">
        <v>1258</v>
      </c>
      <c r="C89" s="197"/>
      <c r="D89" s="199" t="s">
        <v>552</v>
      </c>
      <c r="E89" s="201">
        <v>1</v>
      </c>
      <c r="F89" s="197" t="s">
        <v>553</v>
      </c>
      <c r="G89" s="197" t="s">
        <v>1249</v>
      </c>
      <c r="H89" s="204"/>
      <c r="I89" s="197" t="s">
        <v>552</v>
      </c>
      <c r="J89" s="6">
        <f>IF(ISERROR(VLOOKUP(A89,'8080 Op to Hex'!$A:$A,1,0)),0,1)</f>
        <v>0</v>
      </c>
      <c r="K89" s="6" cm="1">
        <f t="array" ref="K89">HlpGetInstructionSize(A89,B89,C89)</f>
        <v>1</v>
      </c>
      <c r="L89" s="6">
        <f t="shared" si="1"/>
        <v>0</v>
      </c>
    </row>
    <row r="90" spans="1:12">
      <c r="A90" s="197" t="s">
        <v>1251</v>
      </c>
      <c r="B90" s="197" t="s">
        <v>333</v>
      </c>
      <c r="C90" s="197"/>
      <c r="D90" s="199" t="s">
        <v>556</v>
      </c>
      <c r="E90" s="201">
        <v>1</v>
      </c>
      <c r="F90" s="197" t="s">
        <v>557</v>
      </c>
      <c r="G90" s="197" t="s">
        <v>1250</v>
      </c>
      <c r="H90" s="204"/>
      <c r="I90" s="197" t="s">
        <v>556</v>
      </c>
      <c r="J90" s="6">
        <f>IF(ISERROR(VLOOKUP(A90,'8080 Op to Hex'!$A:$A,1,0)),0,1)</f>
        <v>0</v>
      </c>
      <c r="K90" s="6" cm="1">
        <f t="array" ref="K90">HlpGetInstructionSize(A90,B90,C90)</f>
        <v>1</v>
      </c>
      <c r="L90" s="6">
        <f t="shared" si="1"/>
        <v>0</v>
      </c>
    </row>
    <row r="91" spans="1:12">
      <c r="A91" s="197" t="s">
        <v>1251</v>
      </c>
      <c r="B91" s="197" t="s">
        <v>114</v>
      </c>
      <c r="C91" s="197"/>
      <c r="D91" s="199" t="s">
        <v>571</v>
      </c>
      <c r="E91" s="201">
        <v>1</v>
      </c>
      <c r="F91" s="197" t="s">
        <v>572</v>
      </c>
      <c r="G91" s="197" t="s">
        <v>1249</v>
      </c>
      <c r="H91" s="204"/>
      <c r="I91" s="197" t="s">
        <v>571</v>
      </c>
      <c r="J91" s="6">
        <f>IF(ISERROR(VLOOKUP(A91,'8080 Op to Hex'!$A:$A,1,0)),0,1)</f>
        <v>0</v>
      </c>
      <c r="K91" s="6" cm="1">
        <f t="array" ref="K91">HlpGetInstructionSize(A91,B91,C91)</f>
        <v>1</v>
      </c>
      <c r="L91" s="6">
        <f t="shared" si="1"/>
        <v>0</v>
      </c>
    </row>
    <row r="92" spans="1:12">
      <c r="A92" s="197" t="s">
        <v>861</v>
      </c>
      <c r="B92" s="197"/>
      <c r="C92" s="197"/>
      <c r="D92" s="199" t="s">
        <v>860</v>
      </c>
      <c r="E92" s="201">
        <v>1</v>
      </c>
      <c r="F92" s="197" t="s">
        <v>1147</v>
      </c>
      <c r="G92" s="197"/>
      <c r="H92" s="204" t="s">
        <v>860</v>
      </c>
      <c r="I92" s="197"/>
      <c r="J92" s="6">
        <f>IF(ISERROR(VLOOKUP(A92,'8080 Op to Hex'!$A:$A,1,0)),0,1)</f>
        <v>1</v>
      </c>
      <c r="K92" s="6" cm="1">
        <f t="array" ref="K92">HlpGetInstructionSize(A92,B92,C92)</f>
        <v>1</v>
      </c>
      <c r="L92" s="6">
        <f t="shared" si="1"/>
        <v>0</v>
      </c>
    </row>
    <row r="93" spans="1:12">
      <c r="A93" s="197" t="s">
        <v>1262</v>
      </c>
      <c r="B93" s="197" t="s">
        <v>1263</v>
      </c>
      <c r="C93" s="197"/>
      <c r="D93" s="199" t="s">
        <v>237</v>
      </c>
      <c r="E93" s="201">
        <v>2</v>
      </c>
      <c r="F93" s="197" t="s">
        <v>1264</v>
      </c>
      <c r="G93" s="197" t="s">
        <v>1265</v>
      </c>
      <c r="H93" s="204"/>
      <c r="I93" s="197" t="s">
        <v>237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1150</v>
      </c>
      <c r="B94" s="197"/>
      <c r="C94" s="197"/>
      <c r="D94" s="199" t="s">
        <v>1051</v>
      </c>
      <c r="E94" s="201">
        <v>1</v>
      </c>
      <c r="F94" s="197" t="s">
        <v>1147</v>
      </c>
      <c r="G94" s="197"/>
      <c r="H94" s="204" t="s">
        <v>1051</v>
      </c>
      <c r="I94" s="197"/>
      <c r="J94" s="6">
        <f>IF(ISERROR(VLOOKUP(A94,'8080 Op to Hex'!$A:$A,1,0)),0,1)</f>
        <v>0</v>
      </c>
      <c r="K94" s="6" cm="1">
        <f t="array" ref="K94">HlpGetInstructionSize(A94,B94,C94)</f>
        <v>1</v>
      </c>
      <c r="L94" s="6">
        <f t="shared" si="1"/>
        <v>0</v>
      </c>
    </row>
    <row r="95" spans="1:12">
      <c r="A95" s="197" t="s">
        <v>1171</v>
      </c>
      <c r="B95" s="197" t="s">
        <v>1367</v>
      </c>
      <c r="C95" s="197" t="s">
        <v>1258</v>
      </c>
      <c r="D95" s="199" t="s">
        <v>830</v>
      </c>
      <c r="E95" s="201">
        <v>1</v>
      </c>
      <c r="F95" s="197" t="s">
        <v>1368</v>
      </c>
      <c r="G95" s="197" t="s">
        <v>136</v>
      </c>
      <c r="H95" s="204"/>
      <c r="I95" s="197" t="s">
        <v>830</v>
      </c>
      <c r="J95" s="6">
        <f>IF(ISERROR(VLOOKUP(A95,'8080 Op to Hex'!$A:$A,1,0)),0,1)</f>
        <v>0</v>
      </c>
      <c r="K95" s="6" cm="1">
        <f t="array" ref="K95">HlpGetInstructionSize(A95,B95,C95)</f>
        <v>1</v>
      </c>
      <c r="L95" s="6">
        <f t="shared" si="1"/>
        <v>0</v>
      </c>
    </row>
    <row r="96" spans="1:12">
      <c r="A96" s="197" t="s">
        <v>1171</v>
      </c>
      <c r="B96" s="197" t="s">
        <v>736</v>
      </c>
      <c r="C96" s="197" t="s">
        <v>1173</v>
      </c>
      <c r="D96" s="199" t="s">
        <v>891</v>
      </c>
      <c r="E96" s="201">
        <v>1</v>
      </c>
      <c r="F96" s="197" t="s">
        <v>1256</v>
      </c>
      <c r="G96" s="197" t="s">
        <v>1257</v>
      </c>
      <c r="H96" s="204"/>
      <c r="I96" s="197" t="s">
        <v>891</v>
      </c>
      <c r="J96" s="6">
        <f>IF(ISERROR(VLOOKUP(A96,'8080 Op to Hex'!$A:$A,1,0)),0,1)</f>
        <v>0</v>
      </c>
      <c r="K96" s="6" cm="1">
        <f t="array" ref="K96">HlpGetInstructionSize(A96,B96,C96)</f>
        <v>1</v>
      </c>
      <c r="L96" s="6">
        <f t="shared" si="1"/>
        <v>0</v>
      </c>
    </row>
    <row r="97" spans="1:12">
      <c r="A97" s="197" t="s">
        <v>1171</v>
      </c>
      <c r="B97" s="197" t="s">
        <v>819</v>
      </c>
      <c r="C97" s="197" t="s">
        <v>1258</v>
      </c>
      <c r="D97" s="199" t="s">
        <v>846</v>
      </c>
      <c r="E97" s="201">
        <v>1</v>
      </c>
      <c r="F97" s="197" t="s">
        <v>847</v>
      </c>
      <c r="G97" s="197" t="s">
        <v>151</v>
      </c>
      <c r="H97" s="204"/>
      <c r="I97" s="197" t="s">
        <v>846</v>
      </c>
      <c r="J97" s="6">
        <f>IF(ISERROR(VLOOKUP(A97,'8080 Op to Hex'!$A:$A,1,0)),0,1)</f>
        <v>0</v>
      </c>
      <c r="K97" s="6" cm="1">
        <f t="array" ref="K97">HlpGetInstructionSize(A97,B97,C97)</f>
        <v>1</v>
      </c>
      <c r="L97" s="6">
        <f t="shared" si="1"/>
        <v>0</v>
      </c>
    </row>
    <row r="98" spans="1:12">
      <c r="A98" s="197" t="s">
        <v>1172</v>
      </c>
      <c r="B98" s="197"/>
      <c r="C98" s="197"/>
      <c r="D98" s="199" t="s">
        <v>812</v>
      </c>
      <c r="E98" s="201">
        <v>1</v>
      </c>
      <c r="F98" s="197" t="s">
        <v>1257</v>
      </c>
      <c r="G98" s="197"/>
      <c r="H98" s="204" t="s">
        <v>812</v>
      </c>
      <c r="I98" s="197"/>
      <c r="J98" s="6">
        <f>IF(ISERROR(VLOOKUP(A98,'8080 Op to Hex'!$A:$A,1,0)),0,1)</f>
        <v>0</v>
      </c>
      <c r="K98" s="6" cm="1">
        <f t="array" ref="K98">HlpGetInstructionSize(A98,B98,C98)</f>
        <v>1</v>
      </c>
      <c r="L98" s="6">
        <f t="shared" si="1"/>
        <v>0</v>
      </c>
    </row>
    <row r="99" spans="1:12">
      <c r="A99" s="197" t="s">
        <v>1303</v>
      </c>
      <c r="B99" s="197"/>
      <c r="C99" s="197"/>
      <c r="D99" s="199" t="s">
        <v>949</v>
      </c>
      <c r="E99" s="201">
        <v>1</v>
      </c>
      <c r="F99" s="197" t="s">
        <v>1147</v>
      </c>
      <c r="G99" s="197"/>
      <c r="H99" s="204" t="s">
        <v>949</v>
      </c>
      <c r="I99" s="197"/>
      <c r="J99" s="6">
        <f>IF(ISERROR(VLOOKUP(A99,'8080 Op to Hex'!$A:$A,1,0)),0,1)</f>
        <v>0</v>
      </c>
      <c r="K99" s="6" cm="1">
        <f t="array" ref="K99">HlpGetInstructionSize(A99,B99,C99)</f>
        <v>1</v>
      </c>
      <c r="L99" s="6">
        <f t="shared" si="1"/>
        <v>0</v>
      </c>
    </row>
    <row r="100" spans="1:12">
      <c r="A100" s="197" t="s">
        <v>880</v>
      </c>
      <c r="B100" s="197" t="s">
        <v>152</v>
      </c>
      <c r="C100" s="197" t="s">
        <v>1252</v>
      </c>
      <c r="D100" s="199" t="s">
        <v>298</v>
      </c>
      <c r="E100" s="201">
        <v>2</v>
      </c>
      <c r="F100" s="197" t="s">
        <v>815</v>
      </c>
      <c r="G100" s="197" t="s">
        <v>1358</v>
      </c>
      <c r="H100" s="204"/>
      <c r="I100" s="197" t="s">
        <v>298</v>
      </c>
      <c r="J100" s="6">
        <f>IF(ISERROR(VLOOKUP(A100,'8080 Op to Hex'!$A:$A,1,0)),0,1)</f>
        <v>1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1248</v>
      </c>
      <c r="B101" s="197" t="s">
        <v>1276</v>
      </c>
      <c r="C101" s="197"/>
      <c r="D101" s="199" t="s">
        <v>467</v>
      </c>
      <c r="E101" s="201">
        <v>1</v>
      </c>
      <c r="F101" s="197" t="s">
        <v>1286</v>
      </c>
      <c r="G101" s="197" t="s">
        <v>1247</v>
      </c>
      <c r="H101" s="204"/>
      <c r="I101" s="197" t="s">
        <v>467</v>
      </c>
      <c r="J101" s="6">
        <f>IF(ISERROR(VLOOKUP(A101,'8080 Op to Hex'!$A:$A,1,0)),0,1)</f>
        <v>0</v>
      </c>
      <c r="K101" s="6" cm="1">
        <f t="array" ref="K101">HlpGetInstructionSize(A101,B101,C101)</f>
        <v>1</v>
      </c>
      <c r="L101" s="6">
        <f t="shared" si="1"/>
        <v>0</v>
      </c>
    </row>
    <row r="102" spans="1:12">
      <c r="A102" s="197" t="s">
        <v>1248</v>
      </c>
      <c r="B102" s="197" t="s">
        <v>1427</v>
      </c>
      <c r="C102" s="197"/>
      <c r="D102" s="199" t="s">
        <v>1496</v>
      </c>
      <c r="E102" s="202">
        <v>4</v>
      </c>
      <c r="F102" s="197" t="s">
        <v>1497</v>
      </c>
      <c r="G102" s="197" t="s">
        <v>132</v>
      </c>
      <c r="H102" s="204" t="s">
        <v>818</v>
      </c>
      <c r="I102" s="197" t="s">
        <v>467</v>
      </c>
      <c r="J102" s="6">
        <f>IF(ISERROR(VLOOKUP(A102,'8080 Op to Hex'!$A:$A,1,0)),0,1)</f>
        <v>0</v>
      </c>
      <c r="K102" s="6" cm="1">
        <f t="array" ref="K102">HlpGetInstructionSize(A102,B102,C102)</f>
        <v>4</v>
      </c>
      <c r="L102" s="6">
        <f t="shared" si="1"/>
        <v>0</v>
      </c>
    </row>
    <row r="103" spans="1:12">
      <c r="A103" s="197" t="s">
        <v>1248</v>
      </c>
      <c r="B103" s="197" t="s">
        <v>1430</v>
      </c>
      <c r="C103" s="197"/>
      <c r="D103" s="199" t="s">
        <v>1498</v>
      </c>
      <c r="E103" s="202">
        <v>4</v>
      </c>
      <c r="F103" s="197" t="s">
        <v>1499</v>
      </c>
      <c r="G103" s="197" t="s">
        <v>132</v>
      </c>
      <c r="H103" s="204" t="s">
        <v>1034</v>
      </c>
      <c r="I103" s="197" t="s">
        <v>467</v>
      </c>
      <c r="J103" s="6">
        <f>IF(ISERROR(VLOOKUP(A103,'8080 Op to Hex'!$A:$A,1,0)),0,1)</f>
        <v>0</v>
      </c>
      <c r="K103" s="6" cm="1">
        <f t="array" ref="K103">HlpGetInstructionSize(A103,B103,C103)</f>
        <v>4</v>
      </c>
      <c r="L103" s="6">
        <f t="shared" si="1"/>
        <v>0</v>
      </c>
    </row>
    <row r="104" spans="1:12">
      <c r="A104" s="197" t="s">
        <v>1248</v>
      </c>
      <c r="B104" s="197" t="s">
        <v>152</v>
      </c>
      <c r="C104" s="197"/>
      <c r="D104" s="199" t="s">
        <v>331</v>
      </c>
      <c r="E104" s="201">
        <v>1</v>
      </c>
      <c r="F104" s="197" t="s">
        <v>1293</v>
      </c>
      <c r="G104" s="197" t="s">
        <v>1250</v>
      </c>
      <c r="H104" s="204"/>
      <c r="I104" s="197" t="s">
        <v>331</v>
      </c>
      <c r="J104" s="6">
        <f>IF(ISERROR(VLOOKUP(A104,'8080 Op to Hex'!$A:$A,1,0)),0,1)</f>
        <v>0</v>
      </c>
      <c r="K104" s="6" cm="1">
        <f t="array" ref="K104">HlpGetInstructionSize(A104,B104,C104)</f>
        <v>1</v>
      </c>
      <c r="L104" s="6">
        <f t="shared" si="1"/>
        <v>0</v>
      </c>
    </row>
    <row r="105" spans="1:12">
      <c r="A105" s="197" t="s">
        <v>1248</v>
      </c>
      <c r="B105" s="197" t="s">
        <v>150</v>
      </c>
      <c r="C105" s="197"/>
      <c r="D105" s="199" t="s">
        <v>887</v>
      </c>
      <c r="E105" s="201">
        <v>1</v>
      </c>
      <c r="F105" s="197" t="s">
        <v>510</v>
      </c>
      <c r="G105" s="197" t="s">
        <v>1250</v>
      </c>
      <c r="H105" s="204"/>
      <c r="I105" s="197" t="s">
        <v>887</v>
      </c>
      <c r="J105" s="6">
        <f>IF(ISERROR(VLOOKUP(A105,'8080 Op to Hex'!$A:$A,1,0)),0,1)</f>
        <v>0</v>
      </c>
      <c r="K105" s="6" cm="1">
        <f t="array" ref="K105">HlpGetInstructionSize(A105,B105,C105)</f>
        <v>1</v>
      </c>
      <c r="L105" s="6">
        <f t="shared" si="1"/>
        <v>0</v>
      </c>
    </row>
    <row r="106" spans="1:12">
      <c r="A106" s="197" t="s">
        <v>1248</v>
      </c>
      <c r="B106" s="197" t="s">
        <v>342</v>
      </c>
      <c r="C106" s="197"/>
      <c r="D106" s="199" t="s">
        <v>370</v>
      </c>
      <c r="E106" s="201">
        <v>1</v>
      </c>
      <c r="F106" s="197" t="s">
        <v>509</v>
      </c>
      <c r="G106" s="197" t="s">
        <v>1249</v>
      </c>
      <c r="H106" s="204"/>
      <c r="I106" s="197" t="s">
        <v>370</v>
      </c>
      <c r="J106" s="6">
        <f>IF(ISERROR(VLOOKUP(A106,'8080 Op to Hex'!$A:$A,1,0)),0,1)</f>
        <v>0</v>
      </c>
      <c r="K106" s="6" cm="1">
        <f t="array" ref="K106">HlpGetInstructionSize(A106,B106,C106)</f>
        <v>1</v>
      </c>
      <c r="L106" s="6">
        <f t="shared" si="1"/>
        <v>0</v>
      </c>
    </row>
    <row r="107" spans="1:12">
      <c r="A107" s="197" t="s">
        <v>1248</v>
      </c>
      <c r="B107" s="197" t="s">
        <v>188</v>
      </c>
      <c r="C107" s="197"/>
      <c r="D107" s="199" t="s">
        <v>402</v>
      </c>
      <c r="E107" s="201">
        <v>1</v>
      </c>
      <c r="F107" s="197" t="s">
        <v>518</v>
      </c>
      <c r="G107" s="197" t="s">
        <v>1250</v>
      </c>
      <c r="H107" s="204"/>
      <c r="I107" s="197" t="s">
        <v>402</v>
      </c>
      <c r="J107" s="6">
        <f>IF(ISERROR(VLOOKUP(A107,'8080 Op to Hex'!$A:$A,1,0)),0,1)</f>
        <v>0</v>
      </c>
      <c r="K107" s="6" cm="1">
        <f t="array" ref="K107">HlpGetInstructionSize(A107,B107,C107)</f>
        <v>1</v>
      </c>
      <c r="L107" s="6">
        <f t="shared" si="1"/>
        <v>0</v>
      </c>
    </row>
    <row r="108" spans="1:12">
      <c r="A108" s="197" t="s">
        <v>1248</v>
      </c>
      <c r="B108" s="197" t="s">
        <v>189</v>
      </c>
      <c r="C108" s="197"/>
      <c r="D108" s="199" t="s">
        <v>893</v>
      </c>
      <c r="E108" s="201">
        <v>1</v>
      </c>
      <c r="F108" s="197" t="s">
        <v>526</v>
      </c>
      <c r="G108" s="197" t="s">
        <v>1250</v>
      </c>
      <c r="H108" s="204"/>
      <c r="I108" s="197" t="s">
        <v>893</v>
      </c>
      <c r="J108" s="6">
        <f>IF(ISERROR(VLOOKUP(A108,'8080 Op to Hex'!$A:$A,1,0)),0,1)</f>
        <v>0</v>
      </c>
      <c r="K108" s="6" cm="1">
        <f t="array" ref="K108">HlpGetInstructionSize(A108,B108,C108)</f>
        <v>1</v>
      </c>
      <c r="L108" s="6">
        <f t="shared" si="1"/>
        <v>0</v>
      </c>
    </row>
    <row r="109" spans="1:12">
      <c r="A109" s="197" t="s">
        <v>1248</v>
      </c>
      <c r="B109" s="197" t="s">
        <v>819</v>
      </c>
      <c r="C109" s="197"/>
      <c r="D109" s="199" t="s">
        <v>892</v>
      </c>
      <c r="E109" s="201">
        <v>1</v>
      </c>
      <c r="F109" s="197" t="s">
        <v>525</v>
      </c>
      <c r="G109" s="197" t="s">
        <v>1249</v>
      </c>
      <c r="H109" s="204"/>
      <c r="I109" s="197" t="s">
        <v>892</v>
      </c>
      <c r="J109" s="6">
        <f>IF(ISERROR(VLOOKUP(A109,'8080 Op to Hex'!$A:$A,1,0)),0,1)</f>
        <v>0</v>
      </c>
      <c r="K109" s="6" cm="1">
        <f t="array" ref="K109">HlpGetInstructionSize(A109,B109,C109)</f>
        <v>1</v>
      </c>
      <c r="L109" s="6">
        <f t="shared" si="1"/>
        <v>0</v>
      </c>
    </row>
    <row r="110" spans="1:12">
      <c r="A110" s="197" t="s">
        <v>1248</v>
      </c>
      <c r="B110" s="197" t="s">
        <v>271</v>
      </c>
      <c r="C110" s="197"/>
      <c r="D110" s="199" t="s">
        <v>535</v>
      </c>
      <c r="E110" s="201">
        <v>1</v>
      </c>
      <c r="F110" s="197" t="s">
        <v>536</v>
      </c>
      <c r="G110" s="197" t="s">
        <v>1250</v>
      </c>
      <c r="H110" s="204"/>
      <c r="I110" s="197" t="s">
        <v>535</v>
      </c>
      <c r="J110" s="6">
        <f>IF(ISERROR(VLOOKUP(A110,'8080 Op to Hex'!$A:$A,1,0)),0,1)</f>
        <v>0</v>
      </c>
      <c r="K110" s="6" cm="1">
        <f t="array" ref="K110">HlpGetInstructionSize(A110,B110,C110)</f>
        <v>1</v>
      </c>
      <c r="L110" s="6">
        <f t="shared" si="1"/>
        <v>0</v>
      </c>
    </row>
    <row r="111" spans="1:12">
      <c r="A111" s="197" t="s">
        <v>1248</v>
      </c>
      <c r="B111" s="197" t="s">
        <v>309</v>
      </c>
      <c r="C111" s="197"/>
      <c r="D111" s="199" t="s">
        <v>901</v>
      </c>
      <c r="E111" s="201">
        <v>1</v>
      </c>
      <c r="F111" s="197" t="s">
        <v>546</v>
      </c>
      <c r="G111" s="197" t="s">
        <v>1250</v>
      </c>
      <c r="H111" s="204"/>
      <c r="I111" s="197" t="s">
        <v>901</v>
      </c>
      <c r="J111" s="6">
        <f>IF(ISERROR(VLOOKUP(A111,'8080 Op to Hex'!$A:$A,1,0)),0,1)</f>
        <v>0</v>
      </c>
      <c r="K111" s="6" cm="1">
        <f t="array" ref="K111">HlpGetInstructionSize(A111,B111,C111)</f>
        <v>1</v>
      </c>
      <c r="L111" s="6">
        <f t="shared" si="1"/>
        <v>0</v>
      </c>
    </row>
    <row r="112" spans="1:12">
      <c r="A112" s="197" t="s">
        <v>1248</v>
      </c>
      <c r="B112" s="197" t="s">
        <v>1258</v>
      </c>
      <c r="C112" s="197"/>
      <c r="D112" s="199" t="s">
        <v>900</v>
      </c>
      <c r="E112" s="201">
        <v>1</v>
      </c>
      <c r="F112" s="197" t="s">
        <v>545</v>
      </c>
      <c r="G112" s="197" t="s">
        <v>1249</v>
      </c>
      <c r="H112" s="204"/>
      <c r="I112" s="197" t="s">
        <v>900</v>
      </c>
      <c r="J112" s="6">
        <f>IF(ISERROR(VLOOKUP(A112,'8080 Op to Hex'!$A:$A,1,0)),0,1)</f>
        <v>0</v>
      </c>
      <c r="K112" s="6" cm="1">
        <f t="array" ref="K112">HlpGetInstructionSize(A112,B112,C112)</f>
        <v>1</v>
      </c>
      <c r="L112" s="6">
        <f t="shared" si="1"/>
        <v>0</v>
      </c>
    </row>
    <row r="113" spans="1:12">
      <c r="A113" s="197" t="s">
        <v>1248</v>
      </c>
      <c r="B113" s="197" t="s">
        <v>333</v>
      </c>
      <c r="C113" s="197"/>
      <c r="D113" s="199" t="s">
        <v>554</v>
      </c>
      <c r="E113" s="201">
        <v>1</v>
      </c>
      <c r="F113" s="197" t="s">
        <v>555</v>
      </c>
      <c r="G113" s="197" t="s">
        <v>1250</v>
      </c>
      <c r="H113" s="204"/>
      <c r="I113" s="197" t="s">
        <v>554</v>
      </c>
      <c r="J113" s="6">
        <f>IF(ISERROR(VLOOKUP(A113,'8080 Op to Hex'!$A:$A,1,0)),0,1)</f>
        <v>0</v>
      </c>
      <c r="K113" s="6" cm="1">
        <f t="array" ref="K113">HlpGetInstructionSize(A113,B113,C113)</f>
        <v>1</v>
      </c>
      <c r="L113" s="6">
        <f t="shared" si="1"/>
        <v>0</v>
      </c>
    </row>
    <row r="114" spans="1:12">
      <c r="A114" s="197" t="s">
        <v>1248</v>
      </c>
      <c r="B114" s="197" t="s">
        <v>114</v>
      </c>
      <c r="C114" s="197"/>
      <c r="D114" s="199" t="s">
        <v>400</v>
      </c>
      <c r="E114" s="201">
        <v>1</v>
      </c>
      <c r="F114" s="197" t="s">
        <v>564</v>
      </c>
      <c r="G114" s="197" t="s">
        <v>1249</v>
      </c>
      <c r="H114" s="204"/>
      <c r="I114" s="197" t="s">
        <v>400</v>
      </c>
      <c r="J114" s="6">
        <f>IF(ISERROR(VLOOKUP(A114,'8080 Op to Hex'!$A:$A,1,0)),0,1)</f>
        <v>0</v>
      </c>
      <c r="K114" s="6" cm="1">
        <f t="array" ref="K114">HlpGetInstructionSize(A114,B114,C114)</f>
        <v>1</v>
      </c>
      <c r="L114" s="6">
        <f t="shared" si="1"/>
        <v>0</v>
      </c>
    </row>
    <row r="115" spans="1:12">
      <c r="A115" s="197" t="s">
        <v>365</v>
      </c>
      <c r="B115" s="197" t="s">
        <v>1276</v>
      </c>
      <c r="C115" s="197"/>
      <c r="D115" s="199" t="s">
        <v>842</v>
      </c>
      <c r="E115" s="201">
        <v>1</v>
      </c>
      <c r="F115" s="197" t="s">
        <v>1373</v>
      </c>
      <c r="G115" s="197" t="s">
        <v>1265</v>
      </c>
      <c r="H115" s="204"/>
      <c r="I115" s="197" t="s">
        <v>842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0</v>
      </c>
    </row>
    <row r="116" spans="1:12">
      <c r="A116" s="197" t="s">
        <v>365</v>
      </c>
      <c r="B116" s="197" t="s">
        <v>188</v>
      </c>
      <c r="C116" s="197" t="s">
        <v>1347</v>
      </c>
      <c r="D116" s="199" t="s">
        <v>813</v>
      </c>
      <c r="E116" s="201">
        <v>3</v>
      </c>
      <c r="F116" s="197" t="s">
        <v>814</v>
      </c>
      <c r="G116" s="197" t="s">
        <v>1265</v>
      </c>
      <c r="H116" s="204"/>
      <c r="I116" s="197" t="s">
        <v>813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365</v>
      </c>
      <c r="B117" s="197" t="s">
        <v>585</v>
      </c>
      <c r="C117" s="197" t="s">
        <v>1347</v>
      </c>
      <c r="D117" s="199" t="s">
        <v>982</v>
      </c>
      <c r="E117" s="201">
        <v>3</v>
      </c>
      <c r="F117" s="197" t="s">
        <v>983</v>
      </c>
      <c r="G117" s="197" t="s">
        <v>1265</v>
      </c>
      <c r="H117" s="204"/>
      <c r="I117" s="197" t="s">
        <v>982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365</v>
      </c>
      <c r="B118" s="197" t="s">
        <v>1282</v>
      </c>
      <c r="C118" s="197" t="s">
        <v>1347</v>
      </c>
      <c r="D118" s="199" t="s">
        <v>797</v>
      </c>
      <c r="E118" s="201">
        <v>3</v>
      </c>
      <c r="F118" s="197" t="s">
        <v>1357</v>
      </c>
      <c r="G118" s="197" t="s">
        <v>1265</v>
      </c>
      <c r="H118" s="204"/>
      <c r="I118" s="197" t="s">
        <v>797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365</v>
      </c>
      <c r="B119" s="197" t="s">
        <v>1274</v>
      </c>
      <c r="C119" s="197" t="s">
        <v>1347</v>
      </c>
      <c r="D119" s="199" t="s">
        <v>766</v>
      </c>
      <c r="E119" s="201">
        <v>3</v>
      </c>
      <c r="F119" s="197" t="s">
        <v>767</v>
      </c>
      <c r="G119" s="197" t="s">
        <v>1265</v>
      </c>
      <c r="H119" s="204"/>
      <c r="I119" s="197" t="s">
        <v>766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365</v>
      </c>
      <c r="B120" s="197" t="s">
        <v>230</v>
      </c>
      <c r="C120" s="197" t="s">
        <v>1347</v>
      </c>
      <c r="D120" s="199" t="s">
        <v>858</v>
      </c>
      <c r="E120" s="201">
        <v>3</v>
      </c>
      <c r="F120" s="197" t="s">
        <v>1379</v>
      </c>
      <c r="G120" s="197" t="s">
        <v>1265</v>
      </c>
      <c r="H120" s="204"/>
      <c r="I120" s="197" t="s">
        <v>858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365</v>
      </c>
      <c r="B121" s="197" t="s">
        <v>1372</v>
      </c>
      <c r="C121" s="197" t="s">
        <v>1347</v>
      </c>
      <c r="D121" s="199" t="s">
        <v>844</v>
      </c>
      <c r="E121" s="201">
        <v>3</v>
      </c>
      <c r="F121" s="197" t="s">
        <v>845</v>
      </c>
      <c r="G121" s="197" t="s">
        <v>1265</v>
      </c>
      <c r="H121" s="204"/>
      <c r="I121" s="197" t="s">
        <v>844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365</v>
      </c>
      <c r="B122" s="197" t="s">
        <v>1365</v>
      </c>
      <c r="C122" s="197" t="s">
        <v>1347</v>
      </c>
      <c r="D122" s="199" t="s">
        <v>828</v>
      </c>
      <c r="E122" s="201">
        <v>3</v>
      </c>
      <c r="F122" s="197" t="s">
        <v>829</v>
      </c>
      <c r="G122" s="197" t="s">
        <v>1265</v>
      </c>
      <c r="H122" s="204"/>
      <c r="I122" s="197" t="s">
        <v>828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365</v>
      </c>
      <c r="B123" s="197" t="s">
        <v>225</v>
      </c>
      <c r="C123" s="197" t="s">
        <v>1347</v>
      </c>
      <c r="D123" s="199" t="s">
        <v>782</v>
      </c>
      <c r="E123" s="201">
        <v>3</v>
      </c>
      <c r="F123" s="197" t="s">
        <v>783</v>
      </c>
      <c r="G123" s="197" t="s">
        <v>1265</v>
      </c>
      <c r="H123" s="204"/>
      <c r="I123" s="197" t="s">
        <v>782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365</v>
      </c>
      <c r="B124" s="197"/>
      <c r="C124" s="197" t="s">
        <v>1347</v>
      </c>
      <c r="D124" s="199" t="s">
        <v>768</v>
      </c>
      <c r="E124" s="201">
        <v>3</v>
      </c>
      <c r="F124" s="197" t="s">
        <v>1348</v>
      </c>
      <c r="G124" s="197" t="s">
        <v>1265</v>
      </c>
      <c r="H124" s="204"/>
      <c r="I124" s="197" t="s">
        <v>768</v>
      </c>
      <c r="J124" s="6">
        <f>IF(ISERROR(VLOOKUP(A124,'8080 Op to Hex'!$A:$A,1,0)),0,1)</f>
        <v>1</v>
      </c>
      <c r="K124" s="6" cm="1">
        <f t="array" ref="K124">HlpGetInstructionSize(A124,B124,C124)</f>
        <v>3</v>
      </c>
      <c r="L124" s="6">
        <f t="shared" si="1"/>
        <v>0</v>
      </c>
    </row>
    <row r="125" spans="1:12">
      <c r="A125" s="197" t="s">
        <v>1269</v>
      </c>
      <c r="B125" s="197" t="s">
        <v>188</v>
      </c>
      <c r="C125" s="197" t="s">
        <v>1263</v>
      </c>
      <c r="D125" s="199" t="s">
        <v>913</v>
      </c>
      <c r="E125" s="201">
        <v>2</v>
      </c>
      <c r="F125" s="197" t="s">
        <v>1290</v>
      </c>
      <c r="G125" s="197" t="s">
        <v>1265</v>
      </c>
      <c r="H125" s="204"/>
      <c r="I125" s="197" t="s">
        <v>913</v>
      </c>
      <c r="J125" s="6">
        <f>IF(ISERROR(VLOOKUP(A125,'8080 Op to Hex'!$A:$A,1,0)),0,1)</f>
        <v>0</v>
      </c>
      <c r="K125" s="6" cm="1">
        <f t="array" ref="K125">HlpGetInstructionSize(A125,B125,C125)</f>
        <v>2</v>
      </c>
      <c r="L125" s="6">
        <f t="shared" si="1"/>
        <v>0</v>
      </c>
    </row>
    <row r="126" spans="1:12">
      <c r="A126" s="197" t="s">
        <v>1269</v>
      </c>
      <c r="B126" s="197" t="s">
        <v>1282</v>
      </c>
      <c r="C126" s="197" t="s">
        <v>1263</v>
      </c>
      <c r="D126" s="199" t="s">
        <v>907</v>
      </c>
      <c r="E126" s="201">
        <v>2</v>
      </c>
      <c r="F126" s="197" t="s">
        <v>1283</v>
      </c>
      <c r="G126" s="197" t="s">
        <v>1265</v>
      </c>
      <c r="H126" s="204"/>
      <c r="I126" s="197" t="s">
        <v>907</v>
      </c>
      <c r="J126" s="6">
        <f>IF(ISERROR(VLOOKUP(A126,'8080 Op to Hex'!$A:$A,1,0)),0,1)</f>
        <v>0</v>
      </c>
      <c r="K126" s="6" cm="1">
        <f t="array" ref="K126">HlpGetInstructionSize(A126,B126,C126)</f>
        <v>2</v>
      </c>
      <c r="L126" s="6">
        <f t="shared" si="1"/>
        <v>0</v>
      </c>
    </row>
    <row r="127" spans="1:12">
      <c r="A127" s="197" t="s">
        <v>1269</v>
      </c>
      <c r="B127" s="197" t="s">
        <v>1274</v>
      </c>
      <c r="C127" s="197" t="s">
        <v>1263</v>
      </c>
      <c r="D127" s="199" t="s">
        <v>898</v>
      </c>
      <c r="E127" s="201">
        <v>2</v>
      </c>
      <c r="F127" s="197" t="s">
        <v>1275</v>
      </c>
      <c r="G127" s="197" t="s">
        <v>1265</v>
      </c>
      <c r="H127" s="204"/>
      <c r="I127" s="197" t="s">
        <v>898</v>
      </c>
      <c r="J127" s="6">
        <f>IF(ISERROR(VLOOKUP(A127,'8080 Op to Hex'!$A:$A,1,0)),0,1)</f>
        <v>0</v>
      </c>
      <c r="K127" s="6" cm="1">
        <f t="array" ref="K127">HlpGetInstructionSize(A127,B127,C127)</f>
        <v>2</v>
      </c>
      <c r="L127" s="6">
        <f t="shared" si="1"/>
        <v>0</v>
      </c>
    </row>
    <row r="128" spans="1:12">
      <c r="A128" s="197" t="s">
        <v>1269</v>
      </c>
      <c r="B128" s="197" t="s">
        <v>1263</v>
      </c>
      <c r="C128" s="197"/>
      <c r="D128" s="199" t="s">
        <v>482</v>
      </c>
      <c r="E128" s="201">
        <v>2</v>
      </c>
      <c r="F128" s="197" t="s">
        <v>1270</v>
      </c>
      <c r="G128" s="197" t="s">
        <v>1265</v>
      </c>
      <c r="H128" s="204"/>
      <c r="I128" s="197" t="s">
        <v>482</v>
      </c>
      <c r="J128" s="6">
        <f>IF(ISERROR(VLOOKUP(A128,'8080 Op to Hex'!$A:$A,1,0)),0,1)</f>
        <v>0</v>
      </c>
      <c r="K128" s="6" cm="1">
        <f t="array" ref="K128">HlpGetInstructionSize(A128,B128,C128)</f>
        <v>2</v>
      </c>
      <c r="L128" s="6">
        <f t="shared" si="1"/>
        <v>0</v>
      </c>
    </row>
    <row r="129" spans="1:12">
      <c r="A129" s="197" t="s">
        <v>1269</v>
      </c>
      <c r="B129" s="197" t="s">
        <v>225</v>
      </c>
      <c r="C129" s="197" t="s">
        <v>1263</v>
      </c>
      <c r="D129" s="199" t="s">
        <v>905</v>
      </c>
      <c r="E129" s="201">
        <v>2</v>
      </c>
      <c r="F129" s="197" t="s">
        <v>1279</v>
      </c>
      <c r="G129" s="197" t="s">
        <v>1265</v>
      </c>
      <c r="H129" s="204"/>
      <c r="I129" s="197" t="s">
        <v>905</v>
      </c>
      <c r="J129" s="6">
        <f>IF(ISERROR(VLOOKUP(A129,'8080 Op to Hex'!$A:$A,1,0)),0,1)</f>
        <v>0</v>
      </c>
      <c r="K129" s="6" cm="1">
        <f t="array" ref="K129">HlpGetInstructionSize(A129,B129,C129)</f>
        <v>2</v>
      </c>
      <c r="L129" s="6">
        <f t="shared" si="1"/>
        <v>0</v>
      </c>
    </row>
    <row r="130" spans="1:12">
      <c r="A130" s="197" t="s">
        <v>1169</v>
      </c>
      <c r="B130" s="197" t="s">
        <v>1246</v>
      </c>
      <c r="C130" s="197" t="s">
        <v>152</v>
      </c>
      <c r="D130" s="199" t="s">
        <v>886</v>
      </c>
      <c r="E130" s="201">
        <v>1</v>
      </c>
      <c r="F130" s="197" t="s">
        <v>1453</v>
      </c>
      <c r="G130" s="197" t="s">
        <v>1247</v>
      </c>
      <c r="H130" s="204"/>
      <c r="I130" s="197" t="s">
        <v>886</v>
      </c>
      <c r="J130" s="6">
        <f>IF(ISERROR(VLOOKUP(A130,'8080 Op to Hex'!$A:$A,1,0)),0,1)</f>
        <v>0</v>
      </c>
      <c r="K130" s="6" cm="1">
        <f t="array" ref="K130">HlpGetInstructionSize(A130,B130,C130)</f>
        <v>1</v>
      </c>
      <c r="L130" s="6">
        <f t="shared" si="1"/>
        <v>0</v>
      </c>
    </row>
    <row r="131" spans="1:12">
      <c r="A131" s="197" t="s">
        <v>1169</v>
      </c>
      <c r="B131" s="197" t="s">
        <v>1266</v>
      </c>
      <c r="C131" s="197" t="s">
        <v>152</v>
      </c>
      <c r="D131" s="199" t="s">
        <v>466</v>
      </c>
      <c r="E131" s="201">
        <v>1</v>
      </c>
      <c r="F131" s="197" t="s">
        <v>1455</v>
      </c>
      <c r="G131" s="197" t="s">
        <v>1247</v>
      </c>
      <c r="H131" s="204"/>
      <c r="I131" s="197" t="s">
        <v>466</v>
      </c>
      <c r="J131" s="6">
        <f>IF(ISERROR(VLOOKUP(A131,'8080 Op to Hex'!$A:$A,1,0)),0,1)</f>
        <v>0</v>
      </c>
      <c r="K131" s="6" cm="1">
        <f t="array" ref="K131">HlpGetInstructionSize(A131,B131,C131)</f>
        <v>1</v>
      </c>
      <c r="L131" s="6">
        <f t="shared" ref="L131:L194" si="2">IF(E131&lt;&gt;K131,1,0)</f>
        <v>0</v>
      </c>
    </row>
    <row r="132" spans="1:12">
      <c r="A132" s="197" t="s">
        <v>1169</v>
      </c>
      <c r="B132" s="197" t="s">
        <v>1276</v>
      </c>
      <c r="C132" s="197" t="s">
        <v>152</v>
      </c>
      <c r="D132" s="199" t="s">
        <v>950</v>
      </c>
      <c r="E132" s="201">
        <v>1</v>
      </c>
      <c r="F132" s="197" t="s">
        <v>1304</v>
      </c>
      <c r="G132" s="197" t="s">
        <v>1247</v>
      </c>
      <c r="H132" s="204"/>
      <c r="I132" s="197" t="s">
        <v>950</v>
      </c>
      <c r="J132" s="6">
        <f>IF(ISERROR(VLOOKUP(A132,'8080 Op to Hex'!$A:$A,1,0)),0,1)</f>
        <v>0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1169</v>
      </c>
      <c r="B133" s="197" t="s">
        <v>1276</v>
      </c>
      <c r="C133" s="197" t="s">
        <v>150</v>
      </c>
      <c r="D133" s="199" t="s">
        <v>943</v>
      </c>
      <c r="E133" s="201">
        <v>1</v>
      </c>
      <c r="F133" s="197" t="s">
        <v>1297</v>
      </c>
      <c r="G133" s="197" t="s">
        <v>1247</v>
      </c>
      <c r="H133" s="204"/>
      <c r="I133" s="197" t="s">
        <v>943</v>
      </c>
      <c r="J133" s="6">
        <f>IF(ISERROR(VLOOKUP(A133,'8080 Op to Hex'!$A:$A,1,0)),0,1)</f>
        <v>0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1169</v>
      </c>
      <c r="B134" s="197" t="s">
        <v>1276</v>
      </c>
      <c r="C134" s="197" t="s">
        <v>188</v>
      </c>
      <c r="D134" s="199" t="s">
        <v>944</v>
      </c>
      <c r="E134" s="201">
        <v>1</v>
      </c>
      <c r="F134" s="197" t="s">
        <v>1298</v>
      </c>
      <c r="G134" s="197" t="s">
        <v>1247</v>
      </c>
      <c r="H134" s="204"/>
      <c r="I134" s="197" t="s">
        <v>944</v>
      </c>
      <c r="J134" s="6">
        <f>IF(ISERROR(VLOOKUP(A134,'8080 Op to Hex'!$A:$A,1,0)),0,1)</f>
        <v>0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1169</v>
      </c>
      <c r="B135" s="197" t="s">
        <v>1276</v>
      </c>
      <c r="C135" s="197" t="s">
        <v>189</v>
      </c>
      <c r="D135" s="199" t="s">
        <v>945</v>
      </c>
      <c r="E135" s="201">
        <v>1</v>
      </c>
      <c r="F135" s="197" t="s">
        <v>1299</v>
      </c>
      <c r="G135" s="197" t="s">
        <v>1247</v>
      </c>
      <c r="H135" s="204"/>
      <c r="I135" s="197" t="s">
        <v>945</v>
      </c>
      <c r="J135" s="6">
        <f>IF(ISERROR(VLOOKUP(A135,'8080 Op to Hex'!$A:$A,1,0)),0,1)</f>
        <v>0</v>
      </c>
      <c r="K135" s="6" cm="1">
        <f t="array" ref="K135">HlpGetInstructionSize(A135,B135,C135)</f>
        <v>1</v>
      </c>
      <c r="L135" s="6">
        <f t="shared" si="2"/>
        <v>0</v>
      </c>
    </row>
    <row r="136" spans="1:12">
      <c r="A136" s="197" t="s">
        <v>1169</v>
      </c>
      <c r="B136" s="197" t="s">
        <v>1276</v>
      </c>
      <c r="C136" s="197" t="s">
        <v>1252</v>
      </c>
      <c r="D136" s="199" t="s">
        <v>911</v>
      </c>
      <c r="E136" s="201">
        <v>2</v>
      </c>
      <c r="F136" s="197" t="s">
        <v>1288</v>
      </c>
      <c r="G136" s="197" t="s">
        <v>1254</v>
      </c>
      <c r="H136" s="204"/>
      <c r="I136" s="197" t="s">
        <v>911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1169</v>
      </c>
      <c r="B137" s="197" t="s">
        <v>1276</v>
      </c>
      <c r="C137" s="197" t="s">
        <v>271</v>
      </c>
      <c r="D137" s="199" t="s">
        <v>946</v>
      </c>
      <c r="E137" s="201">
        <v>1</v>
      </c>
      <c r="F137" s="197" t="s">
        <v>1300</v>
      </c>
      <c r="G137" s="197" t="s">
        <v>1247</v>
      </c>
      <c r="H137" s="204"/>
      <c r="I137" s="197" t="s">
        <v>946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0</v>
      </c>
    </row>
    <row r="138" spans="1:12">
      <c r="A138" s="197" t="s">
        <v>1169</v>
      </c>
      <c r="B138" s="197" t="s">
        <v>1276</v>
      </c>
      <c r="C138" s="197" t="s">
        <v>309</v>
      </c>
      <c r="D138" s="199" t="s">
        <v>947</v>
      </c>
      <c r="E138" s="201">
        <v>1</v>
      </c>
      <c r="F138" s="197" t="s">
        <v>1301</v>
      </c>
      <c r="G138" s="197" t="s">
        <v>1247</v>
      </c>
      <c r="H138" s="204"/>
      <c r="I138" s="197" t="s">
        <v>947</v>
      </c>
      <c r="J138" s="6">
        <f>IF(ISERROR(VLOOKUP(A138,'8080 Op to Hex'!$A:$A,1,0)),0,1)</f>
        <v>0</v>
      </c>
      <c r="K138" s="6" cm="1">
        <f t="array" ref="K138">HlpGetInstructionSize(A138,B138,C138)</f>
        <v>1</v>
      </c>
      <c r="L138" s="6">
        <f t="shared" si="2"/>
        <v>0</v>
      </c>
    </row>
    <row r="139" spans="1:12">
      <c r="A139" s="197" t="s">
        <v>1169</v>
      </c>
      <c r="B139" s="197" t="s">
        <v>1276</v>
      </c>
      <c r="C139" s="197" t="s">
        <v>333</v>
      </c>
      <c r="D139" s="199" t="s">
        <v>948</v>
      </c>
      <c r="E139" s="201">
        <v>1</v>
      </c>
      <c r="F139" s="197" t="s">
        <v>1302</v>
      </c>
      <c r="G139" s="197" t="s">
        <v>1247</v>
      </c>
      <c r="H139" s="204"/>
      <c r="I139" s="197" t="s">
        <v>948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0</v>
      </c>
    </row>
    <row r="140" spans="1:12">
      <c r="A140" s="197" t="s">
        <v>1169</v>
      </c>
      <c r="B140" s="197" t="s">
        <v>1427</v>
      </c>
      <c r="C140" s="197" t="s">
        <v>152</v>
      </c>
      <c r="D140" s="199" t="s">
        <v>1428</v>
      </c>
      <c r="E140" s="202">
        <v>4</v>
      </c>
      <c r="F140" s="197" t="s">
        <v>1469</v>
      </c>
      <c r="G140" s="197" t="s">
        <v>132</v>
      </c>
      <c r="H140" s="204" t="s">
        <v>818</v>
      </c>
      <c r="I140" s="197" t="s">
        <v>950</v>
      </c>
      <c r="J140" s="6">
        <f>IF(ISERROR(VLOOKUP(A140,'8080 Op to Hex'!$A:$A,1,0)),0,1)</f>
        <v>0</v>
      </c>
      <c r="K140" s="6" cm="1">
        <f t="array" ref="K140">HlpGetInstructionSize(A140,B140,C140)</f>
        <v>4</v>
      </c>
      <c r="L140" s="6">
        <f t="shared" si="2"/>
        <v>0</v>
      </c>
    </row>
    <row r="141" spans="1:12">
      <c r="A141" s="197" t="s">
        <v>1169</v>
      </c>
      <c r="B141" s="197" t="s">
        <v>1430</v>
      </c>
      <c r="C141" s="197" t="s">
        <v>152</v>
      </c>
      <c r="D141" s="199" t="s">
        <v>1431</v>
      </c>
      <c r="E141" s="202">
        <v>4</v>
      </c>
      <c r="F141" s="197" t="s">
        <v>1471</v>
      </c>
      <c r="G141" s="197" t="s">
        <v>132</v>
      </c>
      <c r="H141" s="204" t="s">
        <v>1034</v>
      </c>
      <c r="I141" s="197" t="s">
        <v>950</v>
      </c>
      <c r="J141" s="6">
        <f>IF(ISERROR(VLOOKUP(A141,'8080 Op to Hex'!$A:$A,1,0)),0,1)</f>
        <v>0</v>
      </c>
      <c r="K141" s="6" cm="1">
        <f t="array" ref="K141">HlpGetInstructionSize(A141,B141,C141)</f>
        <v>4</v>
      </c>
      <c r="L141" s="6">
        <f t="shared" si="2"/>
        <v>0</v>
      </c>
    </row>
    <row r="142" spans="1:12">
      <c r="A142" s="197" t="s">
        <v>1169</v>
      </c>
      <c r="B142" s="197" t="s">
        <v>152</v>
      </c>
      <c r="C142" s="197" t="s">
        <v>1246</v>
      </c>
      <c r="D142" s="199" t="s">
        <v>341</v>
      </c>
      <c r="E142" s="201">
        <v>1</v>
      </c>
      <c r="F142" s="197" t="s">
        <v>1259</v>
      </c>
      <c r="G142" s="197" t="s">
        <v>1247</v>
      </c>
      <c r="H142" s="204"/>
      <c r="I142" s="197" t="s">
        <v>341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1169</v>
      </c>
      <c r="B143" s="197" t="s">
        <v>152</v>
      </c>
      <c r="C143" s="197" t="s">
        <v>1266</v>
      </c>
      <c r="D143" s="199" t="s">
        <v>531</v>
      </c>
      <c r="E143" s="201">
        <v>1</v>
      </c>
      <c r="F143" s="197" t="s">
        <v>1271</v>
      </c>
      <c r="G143" s="197" t="s">
        <v>1247</v>
      </c>
      <c r="H143" s="204"/>
      <c r="I143" s="197" t="s">
        <v>531</v>
      </c>
      <c r="J143" s="6">
        <f>IF(ISERROR(VLOOKUP(A143,'8080 Op to Hex'!$A:$A,1,0)),0,1)</f>
        <v>0</v>
      </c>
      <c r="K143" s="6" cm="1">
        <f t="array" ref="K143">HlpGetInstructionSize(A143,B143,C143)</f>
        <v>1</v>
      </c>
      <c r="L143" s="6">
        <f t="shared" si="2"/>
        <v>0</v>
      </c>
    </row>
    <row r="144" spans="1:12">
      <c r="A144" s="197" t="s">
        <v>1169</v>
      </c>
      <c r="B144" s="197" t="s">
        <v>152</v>
      </c>
      <c r="C144" s="197" t="s">
        <v>1276</v>
      </c>
      <c r="D144" s="199" t="s">
        <v>339</v>
      </c>
      <c r="E144" s="201">
        <v>1</v>
      </c>
      <c r="F144" s="197" t="s">
        <v>1466</v>
      </c>
      <c r="G144" s="197" t="s">
        <v>1247</v>
      </c>
      <c r="H144" s="204"/>
      <c r="I144" s="197" t="s">
        <v>339</v>
      </c>
      <c r="J144" s="6">
        <f>IF(ISERROR(VLOOKUP(A144,'8080 Op to Hex'!$A:$A,1,0)),0,1)</f>
        <v>0</v>
      </c>
      <c r="K144" s="6" cm="1">
        <f t="array" ref="K144">HlpGetInstructionSize(A144,B144,C144)</f>
        <v>1</v>
      </c>
      <c r="L144" s="6">
        <f t="shared" si="2"/>
        <v>0</v>
      </c>
    </row>
    <row r="145" spans="1:12">
      <c r="A145" s="197" t="s">
        <v>1169</v>
      </c>
      <c r="B145" s="197" t="s">
        <v>152</v>
      </c>
      <c r="C145" s="197" t="s">
        <v>1427</v>
      </c>
      <c r="D145" s="199" t="s">
        <v>1429</v>
      </c>
      <c r="E145" s="202">
        <v>4</v>
      </c>
      <c r="F145" s="197" t="s">
        <v>1470</v>
      </c>
      <c r="G145" s="197" t="s">
        <v>132</v>
      </c>
      <c r="H145" s="204" t="s">
        <v>818</v>
      </c>
      <c r="I145" s="197" t="s">
        <v>339</v>
      </c>
      <c r="J145" s="6">
        <f>IF(ISERROR(VLOOKUP(A145,'8080 Op to Hex'!$A:$A,1,0)),0,1)</f>
        <v>0</v>
      </c>
      <c r="K145" s="6" cm="1">
        <f t="array" ref="K145">HlpGetInstructionSize(A145,B145,C145)</f>
        <v>4</v>
      </c>
      <c r="L145" s="6">
        <f t="shared" si="2"/>
        <v>0</v>
      </c>
    </row>
    <row r="146" spans="1:12">
      <c r="A146" s="197" t="s">
        <v>1169</v>
      </c>
      <c r="B146" s="197" t="s">
        <v>152</v>
      </c>
      <c r="C146" s="197" t="s">
        <v>1430</v>
      </c>
      <c r="D146" s="199" t="s">
        <v>1432</v>
      </c>
      <c r="E146" s="202">
        <v>4</v>
      </c>
      <c r="F146" s="197" t="s">
        <v>1472</v>
      </c>
      <c r="G146" s="197" t="s">
        <v>132</v>
      </c>
      <c r="H146" s="204" t="s">
        <v>1034</v>
      </c>
      <c r="I146" s="197" t="s">
        <v>339</v>
      </c>
      <c r="J146" s="6">
        <f>IF(ISERROR(VLOOKUP(A146,'8080 Op to Hex'!$A:$A,1,0)),0,1)</f>
        <v>0</v>
      </c>
      <c r="K146" s="6" cm="1">
        <f t="array" ref="K146">HlpGetInstructionSize(A146,B146,C146)</f>
        <v>4</v>
      </c>
      <c r="L146" s="6">
        <f t="shared" si="2"/>
        <v>0</v>
      </c>
    </row>
    <row r="147" spans="1:12">
      <c r="A147" s="197" t="s">
        <v>1169</v>
      </c>
      <c r="B147" s="197" t="s">
        <v>152</v>
      </c>
      <c r="C147" s="197" t="s">
        <v>152</v>
      </c>
      <c r="D147" s="199" t="s">
        <v>220</v>
      </c>
      <c r="E147" s="201">
        <v>1</v>
      </c>
      <c r="F147" s="197" t="s">
        <v>664</v>
      </c>
      <c r="G147" s="197" t="s">
        <v>151</v>
      </c>
      <c r="H147" s="204"/>
      <c r="I147" s="197" t="s">
        <v>220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1169</v>
      </c>
      <c r="B148" s="197" t="s">
        <v>152</v>
      </c>
      <c r="C148" s="197" t="s">
        <v>1347</v>
      </c>
      <c r="D148" s="199" t="s">
        <v>379</v>
      </c>
      <c r="E148" s="201">
        <v>3</v>
      </c>
      <c r="F148" s="197" t="s">
        <v>1292</v>
      </c>
      <c r="G148" s="197" t="s">
        <v>1247</v>
      </c>
      <c r="H148" s="204"/>
      <c r="I148" s="197" t="s">
        <v>379</v>
      </c>
      <c r="J148" s="6">
        <f>IF(ISERROR(VLOOKUP(A148,'8080 Op to Hex'!$A:$A,1,0)),0,1)</f>
        <v>0</v>
      </c>
      <c r="K148" s="6" cm="1">
        <f t="array" ref="K148">HlpGetInstructionSize(A148,B148,C148)</f>
        <v>3</v>
      </c>
      <c r="L148" s="6">
        <f t="shared" si="2"/>
        <v>0</v>
      </c>
    </row>
    <row r="149" spans="1:12">
      <c r="A149" s="197" t="s">
        <v>1169</v>
      </c>
      <c r="B149" s="197" t="s">
        <v>152</v>
      </c>
      <c r="C149" s="197" t="s">
        <v>150</v>
      </c>
      <c r="D149" s="199" t="s">
        <v>951</v>
      </c>
      <c r="E149" s="201">
        <v>1</v>
      </c>
      <c r="F149" s="197" t="s">
        <v>653</v>
      </c>
      <c r="G149" s="197" t="s">
        <v>151</v>
      </c>
      <c r="H149" s="204"/>
      <c r="I149" s="197" t="s">
        <v>951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1169</v>
      </c>
      <c r="B150" s="197" t="s">
        <v>152</v>
      </c>
      <c r="C150" s="197" t="s">
        <v>188</v>
      </c>
      <c r="D150" s="199" t="s">
        <v>952</v>
      </c>
      <c r="E150" s="201">
        <v>1</v>
      </c>
      <c r="F150" s="197" t="s">
        <v>654</v>
      </c>
      <c r="G150" s="197" t="s">
        <v>151</v>
      </c>
      <c r="H150" s="204"/>
      <c r="I150" s="197" t="s">
        <v>952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1169</v>
      </c>
      <c r="B151" s="197" t="s">
        <v>152</v>
      </c>
      <c r="C151" s="197" t="s">
        <v>189</v>
      </c>
      <c r="D151" s="199" t="s">
        <v>655</v>
      </c>
      <c r="E151" s="201">
        <v>1</v>
      </c>
      <c r="F151" s="197" t="s">
        <v>656</v>
      </c>
      <c r="G151" s="197" t="s">
        <v>151</v>
      </c>
      <c r="H151" s="204"/>
      <c r="I151" s="197" t="s">
        <v>655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1169</v>
      </c>
      <c r="B152" s="197" t="s">
        <v>152</v>
      </c>
      <c r="C152" s="197" t="s">
        <v>1252</v>
      </c>
      <c r="D152" s="199" t="s">
        <v>576</v>
      </c>
      <c r="E152" s="201">
        <v>2</v>
      </c>
      <c r="F152" s="197" t="s">
        <v>1295</v>
      </c>
      <c r="G152" s="197" t="s">
        <v>1254</v>
      </c>
      <c r="H152" s="204"/>
      <c r="I152" s="197" t="s">
        <v>576</v>
      </c>
      <c r="J152" s="6">
        <f>IF(ISERROR(VLOOKUP(A152,'8080 Op to Hex'!$A:$A,1,0)),0,1)</f>
        <v>0</v>
      </c>
      <c r="K152" s="6" cm="1">
        <f t="array" ref="K152">HlpGetInstructionSize(A152,B152,C152)</f>
        <v>2</v>
      </c>
      <c r="L152" s="6">
        <f t="shared" si="2"/>
        <v>0</v>
      </c>
    </row>
    <row r="153" spans="1:12">
      <c r="A153" s="197" t="s">
        <v>1169</v>
      </c>
      <c r="B153" s="197" t="s">
        <v>152</v>
      </c>
      <c r="C153" s="197" t="s">
        <v>271</v>
      </c>
      <c r="D153" s="199" t="s">
        <v>657</v>
      </c>
      <c r="E153" s="201">
        <v>1</v>
      </c>
      <c r="F153" s="197" t="s">
        <v>658</v>
      </c>
      <c r="G153" s="197" t="s">
        <v>151</v>
      </c>
      <c r="H153" s="204"/>
      <c r="I153" s="197" t="s">
        <v>657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1169</v>
      </c>
      <c r="B154" s="197" t="s">
        <v>152</v>
      </c>
      <c r="C154" s="197" t="s">
        <v>309</v>
      </c>
      <c r="D154" s="199" t="s">
        <v>659</v>
      </c>
      <c r="E154" s="201">
        <v>1</v>
      </c>
      <c r="F154" s="197" t="s">
        <v>660</v>
      </c>
      <c r="G154" s="197" t="s">
        <v>151</v>
      </c>
      <c r="H154" s="204"/>
      <c r="I154" s="197" t="s">
        <v>659</v>
      </c>
      <c r="J154" s="6">
        <f>IF(ISERROR(VLOOKUP(A154,'8080 Op to Hex'!$A:$A,1,0)),0,1)</f>
        <v>0</v>
      </c>
      <c r="K154" s="6" cm="1">
        <f t="array" ref="K154">HlpGetInstructionSize(A154,B154,C154)</f>
        <v>1</v>
      </c>
      <c r="L154" s="6">
        <f t="shared" si="2"/>
        <v>0</v>
      </c>
    </row>
    <row r="155" spans="1:12">
      <c r="A155" s="197" t="s">
        <v>1169</v>
      </c>
      <c r="B155" s="197" t="s">
        <v>152</v>
      </c>
      <c r="C155" s="197" t="s">
        <v>333</v>
      </c>
      <c r="D155" s="199" t="s">
        <v>661</v>
      </c>
      <c r="E155" s="201">
        <v>1</v>
      </c>
      <c r="F155" s="197" t="s">
        <v>662</v>
      </c>
      <c r="G155" s="197" t="s">
        <v>151</v>
      </c>
      <c r="H155" s="204"/>
      <c r="I155" s="197" t="s">
        <v>661</v>
      </c>
      <c r="J155" s="6">
        <f>IF(ISERROR(VLOOKUP(A155,'8080 Op to Hex'!$A:$A,1,0)),0,1)</f>
        <v>0</v>
      </c>
      <c r="K155" s="6" cm="1">
        <f t="array" ref="K155">HlpGetInstructionSize(A155,B155,C155)</f>
        <v>1</v>
      </c>
      <c r="L155" s="6">
        <f t="shared" si="2"/>
        <v>0</v>
      </c>
    </row>
    <row r="156" spans="1:12">
      <c r="A156" s="197" t="s">
        <v>1169</v>
      </c>
      <c r="B156" s="197" t="s">
        <v>1347</v>
      </c>
      <c r="C156" s="197" t="s">
        <v>152</v>
      </c>
      <c r="D156" s="199" t="s">
        <v>909</v>
      </c>
      <c r="E156" s="201">
        <v>3</v>
      </c>
      <c r="F156" s="197" t="s">
        <v>1459</v>
      </c>
      <c r="G156" s="197" t="s">
        <v>1247</v>
      </c>
      <c r="H156" s="204"/>
      <c r="I156" s="197" t="s">
        <v>909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0</v>
      </c>
    </row>
    <row r="157" spans="1:12">
      <c r="A157" s="197" t="s">
        <v>1169</v>
      </c>
      <c r="B157" s="197" t="s">
        <v>1347</v>
      </c>
      <c r="C157" s="197" t="s">
        <v>1258</v>
      </c>
      <c r="D157" s="199" t="s">
        <v>208</v>
      </c>
      <c r="E157" s="201">
        <v>3</v>
      </c>
      <c r="F157" s="197" t="s">
        <v>1277</v>
      </c>
      <c r="G157" s="197" t="s">
        <v>1247</v>
      </c>
      <c r="H157" s="204"/>
      <c r="I157" s="197" t="s">
        <v>208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0</v>
      </c>
    </row>
    <row r="158" spans="1:12">
      <c r="A158" s="197" t="s">
        <v>1169</v>
      </c>
      <c r="B158" s="197" t="s">
        <v>150</v>
      </c>
      <c r="C158" s="197" t="s">
        <v>1276</v>
      </c>
      <c r="D158" s="199" t="s">
        <v>920</v>
      </c>
      <c r="E158" s="201">
        <v>1</v>
      </c>
      <c r="F158" s="197" t="s">
        <v>1460</v>
      </c>
      <c r="G158" s="197" t="s">
        <v>1247</v>
      </c>
      <c r="H158" s="204"/>
      <c r="I158" s="197" t="s">
        <v>920</v>
      </c>
      <c r="J158" s="6">
        <f>IF(ISERROR(VLOOKUP(A158,'8080 Op to Hex'!$A:$A,1,0)),0,1)</f>
        <v>0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1169</v>
      </c>
      <c r="B159" s="197" t="s">
        <v>150</v>
      </c>
      <c r="C159" s="197" t="s">
        <v>152</v>
      </c>
      <c r="D159" s="199" t="s">
        <v>921</v>
      </c>
      <c r="E159" s="201">
        <v>1</v>
      </c>
      <c r="F159" s="197" t="s">
        <v>587</v>
      </c>
      <c r="G159" s="197" t="s">
        <v>151</v>
      </c>
      <c r="H159" s="204"/>
      <c r="I159" s="197" t="s">
        <v>921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1169</v>
      </c>
      <c r="B160" s="197" t="s">
        <v>150</v>
      </c>
      <c r="C160" s="197" t="s">
        <v>150</v>
      </c>
      <c r="D160" s="199" t="s">
        <v>915</v>
      </c>
      <c r="E160" s="201">
        <v>1</v>
      </c>
      <c r="F160" s="197" t="s">
        <v>579</v>
      </c>
      <c r="G160" s="197" t="s">
        <v>151</v>
      </c>
      <c r="H160" s="204"/>
      <c r="I160" s="197" t="s">
        <v>915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0</v>
      </c>
    </row>
    <row r="161" spans="1:12">
      <c r="A161" s="197" t="s">
        <v>1169</v>
      </c>
      <c r="B161" s="197" t="s">
        <v>150</v>
      </c>
      <c r="C161" s="197" t="s">
        <v>188</v>
      </c>
      <c r="D161" s="199" t="s">
        <v>916</v>
      </c>
      <c r="E161" s="201">
        <v>1</v>
      </c>
      <c r="F161" s="197" t="s">
        <v>580</v>
      </c>
      <c r="G161" s="197" t="s">
        <v>151</v>
      </c>
      <c r="H161" s="204"/>
      <c r="I161" s="197" t="s">
        <v>916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150</v>
      </c>
      <c r="C162" s="197" t="s">
        <v>189</v>
      </c>
      <c r="D162" s="199" t="s">
        <v>490</v>
      </c>
      <c r="E162" s="201">
        <v>1</v>
      </c>
      <c r="F162" s="197" t="s">
        <v>581</v>
      </c>
      <c r="G162" s="197" t="s">
        <v>151</v>
      </c>
      <c r="H162" s="204"/>
      <c r="I162" s="197" t="s">
        <v>490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150</v>
      </c>
      <c r="C163" s="197" t="s">
        <v>1252</v>
      </c>
      <c r="D163" s="199" t="s">
        <v>889</v>
      </c>
      <c r="E163" s="201">
        <v>2</v>
      </c>
      <c r="F163" s="197" t="s">
        <v>1253</v>
      </c>
      <c r="G163" s="197" t="s">
        <v>1254</v>
      </c>
      <c r="H163" s="204"/>
      <c r="I163" s="197" t="s">
        <v>889</v>
      </c>
      <c r="J163" s="6">
        <f>IF(ISERROR(VLOOKUP(A163,'8080 Op to Hex'!$A:$A,1,0)),0,1)</f>
        <v>0</v>
      </c>
      <c r="K163" s="6" cm="1">
        <f t="array" ref="K163">HlpGetInstructionSize(A163,B163,C163)</f>
        <v>2</v>
      </c>
      <c r="L163" s="6">
        <f t="shared" si="2"/>
        <v>0</v>
      </c>
    </row>
    <row r="164" spans="1:12">
      <c r="A164" s="197" t="s">
        <v>1169</v>
      </c>
      <c r="B164" s="197" t="s">
        <v>150</v>
      </c>
      <c r="C164" s="197" t="s">
        <v>271</v>
      </c>
      <c r="D164" s="199" t="s">
        <v>917</v>
      </c>
      <c r="E164" s="201">
        <v>1</v>
      </c>
      <c r="F164" s="197" t="s">
        <v>582</v>
      </c>
      <c r="G164" s="197" t="s">
        <v>151</v>
      </c>
      <c r="H164" s="204"/>
      <c r="I164" s="197" t="s">
        <v>917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1169</v>
      </c>
      <c r="B165" s="197" t="s">
        <v>150</v>
      </c>
      <c r="C165" s="197" t="s">
        <v>309</v>
      </c>
      <c r="D165" s="199" t="s">
        <v>918</v>
      </c>
      <c r="E165" s="201">
        <v>1</v>
      </c>
      <c r="F165" s="197" t="s">
        <v>583</v>
      </c>
      <c r="G165" s="197" t="s">
        <v>151</v>
      </c>
      <c r="H165" s="204"/>
      <c r="I165" s="197" t="s">
        <v>918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1169</v>
      </c>
      <c r="B166" s="197" t="s">
        <v>150</v>
      </c>
      <c r="C166" s="197" t="s">
        <v>333</v>
      </c>
      <c r="D166" s="199" t="s">
        <v>919</v>
      </c>
      <c r="E166" s="201">
        <v>1</v>
      </c>
      <c r="F166" s="197" t="s">
        <v>584</v>
      </c>
      <c r="G166" s="197" t="s">
        <v>151</v>
      </c>
      <c r="H166" s="204"/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0</v>
      </c>
    </row>
    <row r="167" spans="1:12">
      <c r="A167" s="197" t="s">
        <v>1169</v>
      </c>
      <c r="B167" s="197" t="s">
        <v>342</v>
      </c>
      <c r="C167" s="197" t="s">
        <v>1252</v>
      </c>
      <c r="D167" s="199" t="s">
        <v>301</v>
      </c>
      <c r="E167" s="201">
        <v>3</v>
      </c>
      <c r="F167" s="197" t="s">
        <v>1452</v>
      </c>
      <c r="G167" s="197" t="s">
        <v>1245</v>
      </c>
      <c r="H167" s="204"/>
      <c r="I167" s="197" t="s">
        <v>301</v>
      </c>
      <c r="J167" s="6">
        <f>IF(ISERROR(VLOOKUP(A167,'8080 Op to Hex'!$A:$A,1,0)),0,1)</f>
        <v>0</v>
      </c>
      <c r="K167" s="6" cm="1">
        <f t="array" ref="K167">HlpGetInstructionSize(A167,B167,C167)</f>
        <v>3</v>
      </c>
      <c r="L167" s="6">
        <f t="shared" si="2"/>
        <v>0</v>
      </c>
    </row>
    <row r="168" spans="1:12">
      <c r="A168" s="197" t="s">
        <v>1169</v>
      </c>
      <c r="B168" s="197" t="s">
        <v>188</v>
      </c>
      <c r="C168" s="197" t="s">
        <v>1276</v>
      </c>
      <c r="D168" s="199" t="s">
        <v>598</v>
      </c>
      <c r="E168" s="201">
        <v>1</v>
      </c>
      <c r="F168" s="197" t="s">
        <v>1461</v>
      </c>
      <c r="G168" s="197" t="s">
        <v>1247</v>
      </c>
      <c r="H168" s="204"/>
      <c r="I168" s="197" t="s">
        <v>598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0</v>
      </c>
    </row>
    <row r="169" spans="1:12">
      <c r="A169" s="197" t="s">
        <v>1169</v>
      </c>
      <c r="B169" s="197" t="s">
        <v>188</v>
      </c>
      <c r="C169" s="197" t="s">
        <v>152</v>
      </c>
      <c r="D169" s="199" t="s">
        <v>600</v>
      </c>
      <c r="E169" s="201">
        <v>1</v>
      </c>
      <c r="F169" s="197" t="s">
        <v>601</v>
      </c>
      <c r="G169" s="197" t="s">
        <v>151</v>
      </c>
      <c r="H169" s="204"/>
      <c r="I169" s="197" t="s">
        <v>600</v>
      </c>
      <c r="J169" s="6">
        <f>IF(ISERROR(VLOOKUP(A169,'8080 Op to Hex'!$A:$A,1,0)),0,1)</f>
        <v>0</v>
      </c>
      <c r="K169" s="6" cm="1">
        <f t="array" ref="K169">HlpGetInstructionSize(A169,B169,C169)</f>
        <v>1</v>
      </c>
      <c r="L169" s="6">
        <f t="shared" si="2"/>
        <v>0</v>
      </c>
    </row>
    <row r="170" spans="1:12">
      <c r="A170" s="197" t="s">
        <v>1169</v>
      </c>
      <c r="B170" s="197" t="s">
        <v>188</v>
      </c>
      <c r="C170" s="197" t="s">
        <v>150</v>
      </c>
      <c r="D170" s="199" t="s">
        <v>922</v>
      </c>
      <c r="E170" s="201">
        <v>1</v>
      </c>
      <c r="F170" s="197" t="s">
        <v>588</v>
      </c>
      <c r="G170" s="197" t="s">
        <v>151</v>
      </c>
      <c r="H170" s="204"/>
      <c r="I170" s="197" t="s">
        <v>922</v>
      </c>
      <c r="J170" s="6">
        <f>IF(ISERROR(VLOOKUP(A170,'8080 Op to Hex'!$A:$A,1,0)),0,1)</f>
        <v>0</v>
      </c>
      <c r="K170" s="6" cm="1">
        <f t="array" ref="K170">HlpGetInstructionSize(A170,B170,C170)</f>
        <v>1</v>
      </c>
      <c r="L170" s="6">
        <f t="shared" si="2"/>
        <v>0</v>
      </c>
    </row>
    <row r="171" spans="1:12">
      <c r="A171" s="197" t="s">
        <v>1169</v>
      </c>
      <c r="B171" s="197" t="s">
        <v>188</v>
      </c>
      <c r="C171" s="197" t="s">
        <v>188</v>
      </c>
      <c r="D171" s="199" t="s">
        <v>923</v>
      </c>
      <c r="E171" s="201">
        <v>1</v>
      </c>
      <c r="F171" s="197" t="s">
        <v>589</v>
      </c>
      <c r="G171" s="197" t="s">
        <v>151</v>
      </c>
      <c r="H171" s="204"/>
      <c r="I171" s="197" t="s">
        <v>923</v>
      </c>
      <c r="J171" s="6">
        <f>IF(ISERROR(VLOOKUP(A171,'8080 Op to Hex'!$A:$A,1,0)),0,1)</f>
        <v>0</v>
      </c>
      <c r="K171" s="6" cm="1">
        <f t="array" ref="K171">HlpGetInstructionSize(A171,B171,C171)</f>
        <v>1</v>
      </c>
      <c r="L171" s="6">
        <f t="shared" si="2"/>
        <v>0</v>
      </c>
    </row>
    <row r="172" spans="1:12">
      <c r="A172" s="197" t="s">
        <v>1169</v>
      </c>
      <c r="B172" s="197" t="s">
        <v>188</v>
      </c>
      <c r="C172" s="197" t="s">
        <v>189</v>
      </c>
      <c r="D172" s="199" t="s">
        <v>590</v>
      </c>
      <c r="E172" s="201">
        <v>1</v>
      </c>
      <c r="F172" s="197" t="s">
        <v>591</v>
      </c>
      <c r="G172" s="197" t="s">
        <v>151</v>
      </c>
      <c r="H172" s="204"/>
      <c r="I172" s="197" t="s">
        <v>590</v>
      </c>
      <c r="J172" s="6">
        <f>IF(ISERROR(VLOOKUP(A172,'8080 Op to Hex'!$A:$A,1,0)),0,1)</f>
        <v>0</v>
      </c>
      <c r="K172" s="6" cm="1">
        <f t="array" ref="K172">HlpGetInstructionSize(A172,B172,C172)</f>
        <v>1</v>
      </c>
      <c r="L172" s="6">
        <f t="shared" si="2"/>
        <v>0</v>
      </c>
    </row>
    <row r="173" spans="1:12">
      <c r="A173" s="197" t="s">
        <v>1169</v>
      </c>
      <c r="B173" s="197" t="s">
        <v>188</v>
      </c>
      <c r="C173" s="197" t="s">
        <v>1252</v>
      </c>
      <c r="D173" s="199" t="s">
        <v>452</v>
      </c>
      <c r="E173" s="201">
        <v>2</v>
      </c>
      <c r="F173" s="197" t="s">
        <v>1260</v>
      </c>
      <c r="G173" s="197" t="s">
        <v>1254</v>
      </c>
      <c r="H173" s="204"/>
      <c r="I173" s="197" t="s">
        <v>452</v>
      </c>
      <c r="J173" s="6">
        <f>IF(ISERROR(VLOOKUP(A173,'8080 Op to Hex'!$A:$A,1,0)),0,1)</f>
        <v>0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1169</v>
      </c>
      <c r="B174" s="197" t="s">
        <v>188</v>
      </c>
      <c r="C174" s="197" t="s">
        <v>271</v>
      </c>
      <c r="D174" s="199" t="s">
        <v>592</v>
      </c>
      <c r="E174" s="201">
        <v>1</v>
      </c>
      <c r="F174" s="197" t="s">
        <v>593</v>
      </c>
      <c r="G174" s="197" t="s">
        <v>151</v>
      </c>
      <c r="H174" s="204"/>
      <c r="I174" s="197" t="s">
        <v>592</v>
      </c>
      <c r="J174" s="6">
        <f>IF(ISERROR(VLOOKUP(A174,'8080 Op to Hex'!$A:$A,1,0)),0,1)</f>
        <v>0</v>
      </c>
      <c r="K174" s="6" cm="1">
        <f t="array" ref="K174">HlpGetInstructionSize(A174,B174,C174)</f>
        <v>1</v>
      </c>
      <c r="L174" s="6">
        <f t="shared" si="2"/>
        <v>0</v>
      </c>
    </row>
    <row r="175" spans="1:12">
      <c r="A175" s="197" t="s">
        <v>1169</v>
      </c>
      <c r="B175" s="197" t="s">
        <v>188</v>
      </c>
      <c r="C175" s="197" t="s">
        <v>309</v>
      </c>
      <c r="D175" s="199" t="s">
        <v>594</v>
      </c>
      <c r="E175" s="201">
        <v>1</v>
      </c>
      <c r="F175" s="197" t="s">
        <v>595</v>
      </c>
      <c r="G175" s="197" t="s">
        <v>151</v>
      </c>
      <c r="H175" s="204"/>
      <c r="I175" s="197" t="s">
        <v>594</v>
      </c>
      <c r="J175" s="6">
        <f>IF(ISERROR(VLOOKUP(A175,'8080 Op to Hex'!$A:$A,1,0)),0,1)</f>
        <v>0</v>
      </c>
      <c r="K175" s="6" cm="1">
        <f t="array" ref="K175">HlpGetInstructionSize(A175,B175,C175)</f>
        <v>1</v>
      </c>
      <c r="L175" s="6">
        <f t="shared" si="2"/>
        <v>0</v>
      </c>
    </row>
    <row r="176" spans="1:12">
      <c r="A176" s="197" t="s">
        <v>1169</v>
      </c>
      <c r="B176" s="197" t="s">
        <v>188</v>
      </c>
      <c r="C176" s="197" t="s">
        <v>333</v>
      </c>
      <c r="D176" s="199" t="s">
        <v>596</v>
      </c>
      <c r="E176" s="201">
        <v>1</v>
      </c>
      <c r="F176" s="197" t="s">
        <v>597</v>
      </c>
      <c r="G176" s="197" t="s">
        <v>151</v>
      </c>
      <c r="H176" s="204"/>
      <c r="I176" s="197" t="s">
        <v>596</v>
      </c>
      <c r="J176" s="6">
        <f>IF(ISERROR(VLOOKUP(A176,'8080 Op to Hex'!$A:$A,1,0)),0,1)</f>
        <v>0</v>
      </c>
      <c r="K176" s="6" cm="1">
        <f t="array" ref="K176">HlpGetInstructionSize(A176,B176,C176)</f>
        <v>1</v>
      </c>
      <c r="L176" s="6">
        <f t="shared" si="2"/>
        <v>0</v>
      </c>
    </row>
    <row r="177" spans="1:12">
      <c r="A177" s="197" t="s">
        <v>1169</v>
      </c>
      <c r="B177" s="197" t="s">
        <v>189</v>
      </c>
      <c r="C177" s="197" t="s">
        <v>1276</v>
      </c>
      <c r="D177" s="199" t="s">
        <v>929</v>
      </c>
      <c r="E177" s="201">
        <v>1</v>
      </c>
      <c r="F177" s="197" t="s">
        <v>1462</v>
      </c>
      <c r="G177" s="197" t="s">
        <v>1247</v>
      </c>
      <c r="H177" s="204"/>
      <c r="I177" s="197" t="s">
        <v>929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1169</v>
      </c>
      <c r="B178" s="197" t="s">
        <v>189</v>
      </c>
      <c r="C178" s="197" t="s">
        <v>152</v>
      </c>
      <c r="D178" s="199" t="s">
        <v>930</v>
      </c>
      <c r="E178" s="201">
        <v>1</v>
      </c>
      <c r="F178" s="197" t="s">
        <v>609</v>
      </c>
      <c r="G178" s="197" t="s">
        <v>151</v>
      </c>
      <c r="H178" s="204"/>
      <c r="I178" s="197" t="s">
        <v>930</v>
      </c>
      <c r="J178" s="6">
        <f>IF(ISERROR(VLOOKUP(A178,'8080 Op to Hex'!$A:$A,1,0)),0,1)</f>
        <v>0</v>
      </c>
      <c r="K178" s="6" cm="1">
        <f t="array" ref="K178">HlpGetInstructionSize(A178,B178,C178)</f>
        <v>1</v>
      </c>
      <c r="L178" s="6">
        <f t="shared" si="2"/>
        <v>0</v>
      </c>
    </row>
    <row r="179" spans="1:12">
      <c r="A179" s="197" t="s">
        <v>1169</v>
      </c>
      <c r="B179" s="197" t="s">
        <v>189</v>
      </c>
      <c r="C179" s="197" t="s">
        <v>150</v>
      </c>
      <c r="D179" s="199" t="s">
        <v>924</v>
      </c>
      <c r="E179" s="201">
        <v>1</v>
      </c>
      <c r="F179" s="197" t="s">
        <v>602</v>
      </c>
      <c r="G179" s="197" t="s">
        <v>151</v>
      </c>
      <c r="H179" s="204"/>
      <c r="I179" s="197" t="s">
        <v>924</v>
      </c>
      <c r="J179" s="6">
        <f>IF(ISERROR(VLOOKUP(A179,'8080 Op to Hex'!$A:$A,1,0)),0,1)</f>
        <v>0</v>
      </c>
      <c r="K179" s="6" cm="1">
        <f t="array" ref="K179">HlpGetInstructionSize(A179,B179,C179)</f>
        <v>1</v>
      </c>
      <c r="L179" s="6">
        <f t="shared" si="2"/>
        <v>0</v>
      </c>
    </row>
    <row r="180" spans="1:12">
      <c r="A180" s="197" t="s">
        <v>1169</v>
      </c>
      <c r="B180" s="197" t="s">
        <v>189</v>
      </c>
      <c r="C180" s="197" t="s">
        <v>188</v>
      </c>
      <c r="D180" s="199" t="s">
        <v>925</v>
      </c>
      <c r="E180" s="201">
        <v>1</v>
      </c>
      <c r="F180" s="197" t="s">
        <v>603</v>
      </c>
      <c r="G180" s="197" t="s">
        <v>151</v>
      </c>
      <c r="H180" s="204"/>
      <c r="I180" s="197" t="s">
        <v>925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1169</v>
      </c>
      <c r="B181" s="197" t="s">
        <v>189</v>
      </c>
      <c r="C181" s="197" t="s">
        <v>189</v>
      </c>
      <c r="D181" s="199" t="s">
        <v>926</v>
      </c>
      <c r="E181" s="201">
        <v>1</v>
      </c>
      <c r="F181" s="197" t="s">
        <v>604</v>
      </c>
      <c r="G181" s="197" t="s">
        <v>151</v>
      </c>
      <c r="H181" s="204"/>
      <c r="I181" s="197" t="s">
        <v>926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1169</v>
      </c>
      <c r="B182" s="197" t="s">
        <v>189</v>
      </c>
      <c r="C182" s="197" t="s">
        <v>1252</v>
      </c>
      <c r="D182" s="199" t="s">
        <v>895</v>
      </c>
      <c r="E182" s="201">
        <v>2</v>
      </c>
      <c r="F182" s="197" t="s">
        <v>1267</v>
      </c>
      <c r="G182" s="197" t="s">
        <v>1254</v>
      </c>
      <c r="H182" s="204"/>
      <c r="I182" s="197" t="s">
        <v>895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0</v>
      </c>
    </row>
    <row r="183" spans="1:12">
      <c r="A183" s="197" t="s">
        <v>1169</v>
      </c>
      <c r="B183" s="197" t="s">
        <v>189</v>
      </c>
      <c r="C183" s="197" t="s">
        <v>271</v>
      </c>
      <c r="D183" s="199" t="s">
        <v>927</v>
      </c>
      <c r="E183" s="201">
        <v>1</v>
      </c>
      <c r="F183" s="197" t="s">
        <v>605</v>
      </c>
      <c r="G183" s="197" t="s">
        <v>151</v>
      </c>
      <c r="H183" s="204"/>
      <c r="I183" s="197" t="s">
        <v>927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1169</v>
      </c>
      <c r="B184" s="197" t="s">
        <v>189</v>
      </c>
      <c r="C184" s="197" t="s">
        <v>309</v>
      </c>
      <c r="D184" s="199" t="s">
        <v>928</v>
      </c>
      <c r="E184" s="201">
        <v>1</v>
      </c>
      <c r="F184" s="197" t="s">
        <v>606</v>
      </c>
      <c r="G184" s="197" t="s">
        <v>151</v>
      </c>
      <c r="H184" s="204"/>
      <c r="I184" s="197" t="s">
        <v>928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1169</v>
      </c>
      <c r="B185" s="197" t="s">
        <v>189</v>
      </c>
      <c r="C185" s="197" t="s">
        <v>333</v>
      </c>
      <c r="D185" s="199" t="s">
        <v>191</v>
      </c>
      <c r="E185" s="201">
        <v>1</v>
      </c>
      <c r="F185" s="197" t="s">
        <v>607</v>
      </c>
      <c r="G185" s="197" t="s">
        <v>151</v>
      </c>
      <c r="H185" s="204"/>
      <c r="I185" s="197" t="s">
        <v>191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1169</v>
      </c>
      <c r="B186" s="197" t="s">
        <v>819</v>
      </c>
      <c r="C186" s="197" t="s">
        <v>1252</v>
      </c>
      <c r="D186" s="199" t="s">
        <v>207</v>
      </c>
      <c r="E186" s="201">
        <v>3</v>
      </c>
      <c r="F186" s="197" t="s">
        <v>1454</v>
      </c>
      <c r="G186" s="197" t="s">
        <v>1245</v>
      </c>
      <c r="H186" s="204"/>
      <c r="I186" s="197" t="s">
        <v>207</v>
      </c>
      <c r="J186" s="6">
        <f>IF(ISERROR(VLOOKUP(A186,'8080 Op to Hex'!$A:$A,1,0)),0,1)</f>
        <v>0</v>
      </c>
      <c r="K186" s="6" cm="1">
        <f t="array" ref="K186">HlpGetInstructionSize(A186,B186,C186)</f>
        <v>3</v>
      </c>
      <c r="L186" s="6">
        <f t="shared" si="2"/>
        <v>0</v>
      </c>
    </row>
    <row r="187" spans="1:12">
      <c r="A187" s="197" t="s">
        <v>1169</v>
      </c>
      <c r="B187" s="197" t="s">
        <v>271</v>
      </c>
      <c r="C187" s="197" t="s">
        <v>1276</v>
      </c>
      <c r="D187" s="199" t="s">
        <v>619</v>
      </c>
      <c r="E187" s="201">
        <v>1</v>
      </c>
      <c r="F187" s="197" t="s">
        <v>1463</v>
      </c>
      <c r="G187" s="197" t="s">
        <v>1247</v>
      </c>
      <c r="H187" s="204"/>
      <c r="I187" s="197" t="s">
        <v>619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1169</v>
      </c>
      <c r="B188" s="197" t="s">
        <v>271</v>
      </c>
      <c r="C188" s="197" t="s">
        <v>152</v>
      </c>
      <c r="D188" s="199" t="s">
        <v>621</v>
      </c>
      <c r="E188" s="201">
        <v>1</v>
      </c>
      <c r="F188" s="197" t="s">
        <v>622</v>
      </c>
      <c r="G188" s="197" t="s">
        <v>151</v>
      </c>
      <c r="H188" s="204"/>
      <c r="I188" s="197" t="s">
        <v>621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1169</v>
      </c>
      <c r="B189" s="197" t="s">
        <v>271</v>
      </c>
      <c r="C189" s="197" t="s">
        <v>150</v>
      </c>
      <c r="D189" s="199" t="s">
        <v>931</v>
      </c>
      <c r="E189" s="201">
        <v>1</v>
      </c>
      <c r="F189" s="197" t="s">
        <v>610</v>
      </c>
      <c r="G189" s="197" t="s">
        <v>151</v>
      </c>
      <c r="H189" s="204"/>
      <c r="I189" s="197" t="s">
        <v>931</v>
      </c>
      <c r="J189" s="6">
        <f>IF(ISERROR(VLOOKUP(A189,'8080 Op to Hex'!$A:$A,1,0)),0,1)</f>
        <v>0</v>
      </c>
      <c r="K189" s="6" cm="1">
        <f t="array" ref="K189">HlpGetInstructionSize(A189,B189,C189)</f>
        <v>1</v>
      </c>
      <c r="L189" s="6">
        <f t="shared" si="2"/>
        <v>0</v>
      </c>
    </row>
    <row r="190" spans="1:12">
      <c r="A190" s="197" t="s">
        <v>1169</v>
      </c>
      <c r="B190" s="197" t="s">
        <v>271</v>
      </c>
      <c r="C190" s="197" t="s">
        <v>188</v>
      </c>
      <c r="D190" s="199" t="s">
        <v>932</v>
      </c>
      <c r="E190" s="201">
        <v>1</v>
      </c>
      <c r="F190" s="197" t="s">
        <v>611</v>
      </c>
      <c r="G190" s="197" t="s">
        <v>151</v>
      </c>
      <c r="H190" s="204"/>
      <c r="I190" s="197" t="s">
        <v>932</v>
      </c>
      <c r="J190" s="6">
        <f>IF(ISERROR(VLOOKUP(A190,'8080 Op to Hex'!$A:$A,1,0)),0,1)</f>
        <v>0</v>
      </c>
      <c r="K190" s="6" cm="1">
        <f t="array" ref="K190">HlpGetInstructionSize(A190,B190,C190)</f>
        <v>1</v>
      </c>
      <c r="L190" s="6">
        <f t="shared" si="2"/>
        <v>0</v>
      </c>
    </row>
    <row r="191" spans="1:12">
      <c r="A191" s="197" t="s">
        <v>1169</v>
      </c>
      <c r="B191" s="197" t="s">
        <v>271</v>
      </c>
      <c r="C191" s="197" t="s">
        <v>189</v>
      </c>
      <c r="D191" s="199" t="s">
        <v>364</v>
      </c>
      <c r="E191" s="201">
        <v>1</v>
      </c>
      <c r="F191" s="197" t="s">
        <v>612</v>
      </c>
      <c r="G191" s="197" t="s">
        <v>151</v>
      </c>
      <c r="H191" s="204"/>
      <c r="I191" s="197" t="s">
        <v>364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1169</v>
      </c>
      <c r="B192" s="197" t="s">
        <v>271</v>
      </c>
      <c r="C192" s="197" t="s">
        <v>1252</v>
      </c>
      <c r="D192" s="199" t="s">
        <v>539</v>
      </c>
      <c r="E192" s="201">
        <v>2</v>
      </c>
      <c r="F192" s="197" t="s">
        <v>1272</v>
      </c>
      <c r="G192" s="197" t="s">
        <v>1254</v>
      </c>
      <c r="H192" s="204"/>
      <c r="I192" s="197" t="s">
        <v>539</v>
      </c>
      <c r="J192" s="6">
        <f>IF(ISERROR(VLOOKUP(A192,'8080 Op to Hex'!$A:$A,1,0)),0,1)</f>
        <v>0</v>
      </c>
      <c r="K192" s="6" cm="1">
        <f t="array" ref="K192">HlpGetInstructionSize(A192,B192,C192)</f>
        <v>2</v>
      </c>
      <c r="L192" s="6">
        <f t="shared" si="2"/>
        <v>0</v>
      </c>
    </row>
    <row r="193" spans="1:12">
      <c r="A193" s="197" t="s">
        <v>1169</v>
      </c>
      <c r="B193" s="197" t="s">
        <v>271</v>
      </c>
      <c r="C193" s="197" t="s">
        <v>271</v>
      </c>
      <c r="D193" s="199" t="s">
        <v>613</v>
      </c>
      <c r="E193" s="201">
        <v>1</v>
      </c>
      <c r="F193" s="197" t="s">
        <v>614</v>
      </c>
      <c r="G193" s="197" t="s">
        <v>151</v>
      </c>
      <c r="H193" s="204"/>
      <c r="I193" s="197" t="s">
        <v>613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0</v>
      </c>
    </row>
    <row r="194" spans="1:12">
      <c r="A194" s="197" t="s">
        <v>1169</v>
      </c>
      <c r="B194" s="197" t="s">
        <v>271</v>
      </c>
      <c r="C194" s="197" t="s">
        <v>309</v>
      </c>
      <c r="D194" s="199" t="s">
        <v>615</v>
      </c>
      <c r="E194" s="201">
        <v>1</v>
      </c>
      <c r="F194" s="197" t="s">
        <v>616</v>
      </c>
      <c r="G194" s="197" t="s">
        <v>151</v>
      </c>
      <c r="H194" s="204"/>
      <c r="I194" s="197" t="s">
        <v>615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si="2"/>
        <v>0</v>
      </c>
    </row>
    <row r="195" spans="1:12">
      <c r="A195" s="197" t="s">
        <v>1169</v>
      </c>
      <c r="B195" s="197" t="s">
        <v>271</v>
      </c>
      <c r="C195" s="197" t="s">
        <v>333</v>
      </c>
      <c r="D195" s="199" t="s">
        <v>617</v>
      </c>
      <c r="E195" s="201">
        <v>1</v>
      </c>
      <c r="F195" s="197" t="s">
        <v>618</v>
      </c>
      <c r="G195" s="197" t="s">
        <v>151</v>
      </c>
      <c r="H195" s="204"/>
      <c r="I195" s="197" t="s">
        <v>617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ref="L195:L258" si="3">IF(E195&lt;&gt;K195,1,0)</f>
        <v>0</v>
      </c>
    </row>
    <row r="196" spans="1:12">
      <c r="A196" s="197" t="s">
        <v>1169</v>
      </c>
      <c r="B196" s="197" t="s">
        <v>309</v>
      </c>
      <c r="C196" s="197" t="s">
        <v>1276</v>
      </c>
      <c r="D196" s="199" t="s">
        <v>939</v>
      </c>
      <c r="E196" s="201">
        <v>1</v>
      </c>
      <c r="F196" s="197" t="s">
        <v>1464</v>
      </c>
      <c r="G196" s="197" t="s">
        <v>1247</v>
      </c>
      <c r="H196" s="204"/>
      <c r="I196" s="197" t="s">
        <v>939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0</v>
      </c>
    </row>
    <row r="197" spans="1:12">
      <c r="A197" s="197" t="s">
        <v>1169</v>
      </c>
      <c r="B197" s="197" t="s">
        <v>309</v>
      </c>
      <c r="C197" s="197" t="s">
        <v>152</v>
      </c>
      <c r="D197" s="199" t="s">
        <v>940</v>
      </c>
      <c r="E197" s="201">
        <v>1</v>
      </c>
      <c r="F197" s="197" t="s">
        <v>630</v>
      </c>
      <c r="G197" s="197" t="s">
        <v>151</v>
      </c>
      <c r="H197" s="204"/>
      <c r="I197" s="197" t="s">
        <v>940</v>
      </c>
      <c r="J197" s="6">
        <f>IF(ISERROR(VLOOKUP(A197,'8080 Op to Hex'!$A:$A,1,0)),0,1)</f>
        <v>0</v>
      </c>
      <c r="K197" s="6" cm="1">
        <f t="array" ref="K197">HlpGetInstructionSize(A197,B197,C197)</f>
        <v>1</v>
      </c>
      <c r="L197" s="6">
        <f t="shared" si="3"/>
        <v>0</v>
      </c>
    </row>
    <row r="198" spans="1:12">
      <c r="A198" s="197" t="s">
        <v>1169</v>
      </c>
      <c r="B198" s="197" t="s">
        <v>309</v>
      </c>
      <c r="C198" s="197" t="s">
        <v>150</v>
      </c>
      <c r="D198" s="199" t="s">
        <v>933</v>
      </c>
      <c r="E198" s="201">
        <v>1</v>
      </c>
      <c r="F198" s="197" t="s">
        <v>623</v>
      </c>
      <c r="G198" s="197" t="s">
        <v>151</v>
      </c>
      <c r="H198" s="204"/>
      <c r="I198" s="197" t="s">
        <v>933</v>
      </c>
      <c r="J198" s="6">
        <f>IF(ISERROR(VLOOKUP(A198,'8080 Op to Hex'!$A:$A,1,0)),0,1)</f>
        <v>0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1169</v>
      </c>
      <c r="B199" s="197" t="s">
        <v>309</v>
      </c>
      <c r="C199" s="197" t="s">
        <v>188</v>
      </c>
      <c r="D199" s="199" t="s">
        <v>934</v>
      </c>
      <c r="E199" s="201">
        <v>1</v>
      </c>
      <c r="F199" s="197" t="s">
        <v>624</v>
      </c>
      <c r="G199" s="197" t="s">
        <v>151</v>
      </c>
      <c r="H199" s="204"/>
      <c r="I199" s="197" t="s">
        <v>934</v>
      </c>
      <c r="J199" s="6">
        <f>IF(ISERROR(VLOOKUP(A199,'8080 Op to Hex'!$A:$A,1,0)),0,1)</f>
        <v>0</v>
      </c>
      <c r="K199" s="6" cm="1">
        <f t="array" ref="K199">HlpGetInstructionSize(A199,B199,C199)</f>
        <v>1</v>
      </c>
      <c r="L199" s="6">
        <f t="shared" si="3"/>
        <v>0</v>
      </c>
    </row>
    <row r="200" spans="1:12">
      <c r="A200" s="197" t="s">
        <v>1169</v>
      </c>
      <c r="B200" s="197" t="s">
        <v>309</v>
      </c>
      <c r="C200" s="197" t="s">
        <v>189</v>
      </c>
      <c r="D200" s="199" t="s">
        <v>935</v>
      </c>
      <c r="E200" s="201">
        <v>1</v>
      </c>
      <c r="F200" s="197" t="s">
        <v>625</v>
      </c>
      <c r="G200" s="197" t="s">
        <v>151</v>
      </c>
      <c r="H200" s="204"/>
      <c r="I200" s="197" t="s">
        <v>935</v>
      </c>
      <c r="J200" s="6">
        <f>IF(ISERROR(VLOOKUP(A200,'8080 Op to Hex'!$A:$A,1,0)),0,1)</f>
        <v>0</v>
      </c>
      <c r="K200" s="6" cm="1">
        <f t="array" ref="K200">HlpGetInstructionSize(A200,B200,C200)</f>
        <v>1</v>
      </c>
      <c r="L200" s="6">
        <f t="shared" si="3"/>
        <v>0</v>
      </c>
    </row>
    <row r="201" spans="1:12">
      <c r="A201" s="197" t="s">
        <v>1169</v>
      </c>
      <c r="B201" s="197" t="s">
        <v>309</v>
      </c>
      <c r="C201" s="197" t="s">
        <v>1252</v>
      </c>
      <c r="D201" s="199" t="s">
        <v>903</v>
      </c>
      <c r="E201" s="201">
        <v>2</v>
      </c>
      <c r="F201" s="197" t="s">
        <v>1278</v>
      </c>
      <c r="G201" s="197" t="s">
        <v>1254</v>
      </c>
      <c r="H201" s="204"/>
      <c r="I201" s="197" t="s">
        <v>903</v>
      </c>
      <c r="J201" s="6">
        <f>IF(ISERROR(VLOOKUP(A201,'8080 Op to Hex'!$A:$A,1,0)),0,1)</f>
        <v>0</v>
      </c>
      <c r="K201" s="6" cm="1">
        <f t="array" ref="K201">HlpGetInstructionSize(A201,B201,C201)</f>
        <v>2</v>
      </c>
      <c r="L201" s="6">
        <f t="shared" si="3"/>
        <v>0</v>
      </c>
    </row>
    <row r="202" spans="1:12">
      <c r="A202" s="197" t="s">
        <v>1169</v>
      </c>
      <c r="B202" s="197" t="s">
        <v>309</v>
      </c>
      <c r="C202" s="197" t="s">
        <v>271</v>
      </c>
      <c r="D202" s="199" t="s">
        <v>936</v>
      </c>
      <c r="E202" s="201">
        <v>1</v>
      </c>
      <c r="F202" s="197" t="s">
        <v>626</v>
      </c>
      <c r="G202" s="197" t="s">
        <v>151</v>
      </c>
      <c r="H202" s="204"/>
      <c r="I202" s="197" t="s">
        <v>936</v>
      </c>
      <c r="J202" s="6">
        <f>IF(ISERROR(VLOOKUP(A202,'8080 Op to Hex'!$A:$A,1,0)),0,1)</f>
        <v>0</v>
      </c>
      <c r="K202" s="6" cm="1">
        <f t="array" ref="K202">HlpGetInstructionSize(A202,B202,C202)</f>
        <v>1</v>
      </c>
      <c r="L202" s="6">
        <f t="shared" si="3"/>
        <v>0</v>
      </c>
    </row>
    <row r="203" spans="1:12">
      <c r="A203" s="197" t="s">
        <v>1169</v>
      </c>
      <c r="B203" s="197" t="s">
        <v>309</v>
      </c>
      <c r="C203" s="197" t="s">
        <v>309</v>
      </c>
      <c r="D203" s="199" t="s">
        <v>937</v>
      </c>
      <c r="E203" s="201">
        <v>1</v>
      </c>
      <c r="F203" s="197" t="s">
        <v>627</v>
      </c>
      <c r="G203" s="197" t="s">
        <v>151</v>
      </c>
      <c r="H203" s="204"/>
      <c r="I203" s="197" t="s">
        <v>937</v>
      </c>
      <c r="J203" s="6">
        <f>IF(ISERROR(VLOOKUP(A203,'8080 Op to Hex'!$A:$A,1,0)),0,1)</f>
        <v>0</v>
      </c>
      <c r="K203" s="6" cm="1">
        <f t="array" ref="K203">HlpGetInstructionSize(A203,B203,C203)</f>
        <v>1</v>
      </c>
      <c r="L203" s="6">
        <f t="shared" si="3"/>
        <v>0</v>
      </c>
    </row>
    <row r="204" spans="1:12">
      <c r="A204" s="197" t="s">
        <v>1169</v>
      </c>
      <c r="B204" s="197" t="s">
        <v>309</v>
      </c>
      <c r="C204" s="197" t="s">
        <v>333</v>
      </c>
      <c r="D204" s="199" t="s">
        <v>938</v>
      </c>
      <c r="E204" s="201">
        <v>1</v>
      </c>
      <c r="F204" s="197" t="s">
        <v>628</v>
      </c>
      <c r="G204" s="197" t="s">
        <v>151</v>
      </c>
      <c r="H204" s="204"/>
      <c r="I204" s="197" t="s">
        <v>938</v>
      </c>
      <c r="J204" s="6">
        <f>IF(ISERROR(VLOOKUP(A204,'8080 Op to Hex'!$A:$A,1,0)),0,1)</f>
        <v>0</v>
      </c>
      <c r="K204" s="6" cm="1">
        <f t="array" ref="K204">HlpGetInstructionSize(A204,B204,C204)</f>
        <v>1</v>
      </c>
      <c r="L204" s="6">
        <f t="shared" si="3"/>
        <v>0</v>
      </c>
    </row>
    <row r="205" spans="1:12">
      <c r="A205" s="197" t="s">
        <v>1169</v>
      </c>
      <c r="B205" s="197" t="s">
        <v>1258</v>
      </c>
      <c r="C205" s="197" t="s">
        <v>1347</v>
      </c>
      <c r="D205" s="199" t="s">
        <v>378</v>
      </c>
      <c r="E205" s="201">
        <v>3</v>
      </c>
      <c r="F205" s="197" t="s">
        <v>1457</v>
      </c>
      <c r="G205" s="197" t="s">
        <v>1247</v>
      </c>
      <c r="H205" s="204"/>
      <c r="I205" s="197" t="s">
        <v>378</v>
      </c>
      <c r="J205" s="6">
        <f>IF(ISERROR(VLOOKUP(A205,'8080 Op to Hex'!$A:$A,1,0)),0,1)</f>
        <v>0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1169</v>
      </c>
      <c r="B206" s="197" t="s">
        <v>1258</v>
      </c>
      <c r="C206" s="197" t="s">
        <v>1252</v>
      </c>
      <c r="D206" s="199" t="s">
        <v>899</v>
      </c>
      <c r="E206" s="201">
        <v>3</v>
      </c>
      <c r="F206" s="197" t="s">
        <v>1456</v>
      </c>
      <c r="G206" s="197" t="s">
        <v>1245</v>
      </c>
      <c r="H206" s="204"/>
      <c r="I206" s="197" t="s">
        <v>899</v>
      </c>
      <c r="J206" s="6">
        <f>IF(ISERROR(VLOOKUP(A206,'8080 Op to Hex'!$A:$A,1,0)),0,1)</f>
        <v>0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1169</v>
      </c>
      <c r="B207" s="197" t="s">
        <v>1184</v>
      </c>
      <c r="C207" s="197" t="s">
        <v>1252</v>
      </c>
      <c r="D207" s="199" t="s">
        <v>1467</v>
      </c>
      <c r="E207" s="202">
        <v>4</v>
      </c>
      <c r="F207" s="197" t="s">
        <v>1285</v>
      </c>
      <c r="G207" s="197" t="s">
        <v>1245</v>
      </c>
      <c r="H207" s="204" t="s">
        <v>818</v>
      </c>
      <c r="I207" s="197" t="s">
        <v>899</v>
      </c>
      <c r="J207" s="6">
        <f>IF(ISERROR(VLOOKUP(A207,'8080 Op to Hex'!$A:$A,1,0)),0,1)</f>
        <v>0</v>
      </c>
      <c r="K207" s="6" cm="1">
        <f t="array" ref="K207">HlpGetInstructionSize(A207,B207,C207)</f>
        <v>4</v>
      </c>
      <c r="L207" s="6">
        <f t="shared" si="3"/>
        <v>0</v>
      </c>
    </row>
    <row r="208" spans="1:12">
      <c r="A208" s="197" t="s">
        <v>1169</v>
      </c>
      <c r="B208" s="197" t="s">
        <v>1450</v>
      </c>
      <c r="C208" s="197" t="s">
        <v>1252</v>
      </c>
      <c r="D208" s="199" t="s">
        <v>1451</v>
      </c>
      <c r="E208" s="202">
        <v>4</v>
      </c>
      <c r="F208" s="197" t="s">
        <v>1468</v>
      </c>
      <c r="G208" s="197" t="s">
        <v>1245</v>
      </c>
      <c r="H208" s="204" t="s">
        <v>1034</v>
      </c>
      <c r="I208" s="197" t="s">
        <v>899</v>
      </c>
      <c r="J208" s="6">
        <f>IF(ISERROR(VLOOKUP(A208,'8080 Op to Hex'!$A:$A,1,0)),0,1)</f>
        <v>0</v>
      </c>
      <c r="K208" s="6" cm="1">
        <f t="array" ref="K208">HlpGetInstructionSize(A208,B208,C208)</f>
        <v>4</v>
      </c>
      <c r="L208" s="6">
        <f t="shared" si="3"/>
        <v>0</v>
      </c>
    </row>
    <row r="209" spans="1:12">
      <c r="A209" s="197" t="s">
        <v>1169</v>
      </c>
      <c r="B209" s="197" t="s">
        <v>333</v>
      </c>
      <c r="C209" s="197" t="s">
        <v>1276</v>
      </c>
      <c r="D209" s="199" t="s">
        <v>641</v>
      </c>
      <c r="E209" s="201">
        <v>1</v>
      </c>
      <c r="F209" s="197" t="s">
        <v>1465</v>
      </c>
      <c r="G209" s="197" t="s">
        <v>1247</v>
      </c>
      <c r="H209" s="204"/>
      <c r="I209" s="197" t="s">
        <v>641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0</v>
      </c>
    </row>
    <row r="210" spans="1:12">
      <c r="A210" s="197" t="s">
        <v>1169</v>
      </c>
      <c r="B210" s="197" t="s">
        <v>333</v>
      </c>
      <c r="C210" s="197" t="s">
        <v>152</v>
      </c>
      <c r="D210" s="199" t="s">
        <v>643</v>
      </c>
      <c r="E210" s="201">
        <v>1</v>
      </c>
      <c r="F210" s="197" t="s">
        <v>644</v>
      </c>
      <c r="G210" s="197" t="s">
        <v>151</v>
      </c>
      <c r="H210" s="204"/>
      <c r="I210" s="197" t="s">
        <v>643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 t="shared" si="3"/>
        <v>0</v>
      </c>
    </row>
    <row r="211" spans="1:12">
      <c r="A211" s="197" t="s">
        <v>1169</v>
      </c>
      <c r="B211" s="197" t="s">
        <v>333</v>
      </c>
      <c r="C211" s="197" t="s">
        <v>150</v>
      </c>
      <c r="D211" s="199" t="s">
        <v>941</v>
      </c>
      <c r="E211" s="201">
        <v>1</v>
      </c>
      <c r="F211" s="197" t="s">
        <v>631</v>
      </c>
      <c r="G211" s="197" t="s">
        <v>151</v>
      </c>
      <c r="H211" s="204"/>
      <c r="I211" s="197" t="s">
        <v>941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0</v>
      </c>
    </row>
    <row r="212" spans="1:12">
      <c r="A212" s="197" t="s">
        <v>1169</v>
      </c>
      <c r="B212" s="197" t="s">
        <v>333</v>
      </c>
      <c r="C212" s="197" t="s">
        <v>188</v>
      </c>
      <c r="D212" s="199" t="s">
        <v>942</v>
      </c>
      <c r="E212" s="201">
        <v>1</v>
      </c>
      <c r="F212" s="197" t="s">
        <v>632</v>
      </c>
      <c r="G212" s="197" t="s">
        <v>151</v>
      </c>
      <c r="H212" s="204"/>
      <c r="I212" s="197" t="s">
        <v>942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0</v>
      </c>
    </row>
    <row r="213" spans="1:12">
      <c r="A213" s="197" t="s">
        <v>1169</v>
      </c>
      <c r="B213" s="197" t="s">
        <v>333</v>
      </c>
      <c r="C213" s="197" t="s">
        <v>189</v>
      </c>
      <c r="D213" s="199" t="s">
        <v>633</v>
      </c>
      <c r="E213" s="201">
        <v>1</v>
      </c>
      <c r="F213" s="197" t="s">
        <v>634</v>
      </c>
      <c r="G213" s="197" t="s">
        <v>151</v>
      </c>
      <c r="H213" s="204"/>
      <c r="I213" s="197" t="s">
        <v>633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0</v>
      </c>
    </row>
    <row r="214" spans="1:12">
      <c r="A214" s="197" t="s">
        <v>1169</v>
      </c>
      <c r="B214" s="197" t="s">
        <v>333</v>
      </c>
      <c r="C214" s="197" t="s">
        <v>1252</v>
      </c>
      <c r="D214" s="199" t="s">
        <v>558</v>
      </c>
      <c r="E214" s="201">
        <v>2</v>
      </c>
      <c r="F214" s="197" t="s">
        <v>1280</v>
      </c>
      <c r="G214" s="197" t="s">
        <v>1254</v>
      </c>
      <c r="H214" s="204"/>
      <c r="I214" s="197" t="s">
        <v>558</v>
      </c>
      <c r="J214" s="6">
        <f>IF(ISERROR(VLOOKUP(A214,'8080 Op to Hex'!$A:$A,1,0)),0,1)</f>
        <v>0</v>
      </c>
      <c r="K214" s="6" cm="1">
        <f t="array" ref="K214">HlpGetInstructionSize(A214,B214,C214)</f>
        <v>2</v>
      </c>
      <c r="L214" s="6">
        <f t="shared" si="3"/>
        <v>0</v>
      </c>
    </row>
    <row r="215" spans="1:12">
      <c r="A215" s="197" t="s">
        <v>1169</v>
      </c>
      <c r="B215" s="197" t="s">
        <v>333</v>
      </c>
      <c r="C215" s="197" t="s">
        <v>271</v>
      </c>
      <c r="D215" s="199" t="s">
        <v>635</v>
      </c>
      <c r="E215" s="201">
        <v>1</v>
      </c>
      <c r="F215" s="197" t="s">
        <v>636</v>
      </c>
      <c r="G215" s="197" t="s">
        <v>151</v>
      </c>
      <c r="H215" s="204"/>
      <c r="I215" s="197" t="s">
        <v>635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1169</v>
      </c>
      <c r="B216" s="197" t="s">
        <v>333</v>
      </c>
      <c r="C216" s="197" t="s">
        <v>309</v>
      </c>
      <c r="D216" s="199" t="s">
        <v>637</v>
      </c>
      <c r="E216" s="201">
        <v>1</v>
      </c>
      <c r="F216" s="197" t="s">
        <v>638</v>
      </c>
      <c r="G216" s="197" t="s">
        <v>151</v>
      </c>
      <c r="H216" s="204"/>
      <c r="I216" s="197" t="s">
        <v>637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1169</v>
      </c>
      <c r="B217" s="197" t="s">
        <v>333</v>
      </c>
      <c r="C217" s="197" t="s">
        <v>333</v>
      </c>
      <c r="D217" s="199" t="s">
        <v>639</v>
      </c>
      <c r="E217" s="201">
        <v>1</v>
      </c>
      <c r="F217" s="197" t="s">
        <v>640</v>
      </c>
      <c r="G217" s="197" t="s">
        <v>151</v>
      </c>
      <c r="H217" s="204"/>
      <c r="I217" s="197" t="s">
        <v>639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1169</v>
      </c>
      <c r="B218" s="197" t="s">
        <v>114</v>
      </c>
      <c r="C218" s="197" t="s">
        <v>1252</v>
      </c>
      <c r="D218" s="199" t="s">
        <v>908</v>
      </c>
      <c r="E218" s="201">
        <v>3</v>
      </c>
      <c r="F218" s="197" t="s">
        <v>1458</v>
      </c>
      <c r="G218" s="197" t="s">
        <v>1245</v>
      </c>
      <c r="H218" s="204"/>
      <c r="I218" s="197" t="s">
        <v>908</v>
      </c>
      <c r="J218" s="6">
        <f>IF(ISERROR(VLOOKUP(A218,'8080 Op to Hex'!$A:$A,1,0)),0,1)</f>
        <v>0</v>
      </c>
      <c r="K218" s="6" cm="1">
        <f t="array" ref="K218">HlpGetInstructionSize(A218,B218,C218)</f>
        <v>3</v>
      </c>
      <c r="L218" s="6">
        <f t="shared" si="3"/>
        <v>0</v>
      </c>
    </row>
    <row r="219" spans="1:12">
      <c r="A219" s="197" t="s">
        <v>1169</v>
      </c>
      <c r="B219" s="197" t="s">
        <v>114</v>
      </c>
      <c r="C219" s="197" t="s">
        <v>1258</v>
      </c>
      <c r="D219" s="199" t="s">
        <v>986</v>
      </c>
      <c r="E219" s="201">
        <v>1</v>
      </c>
      <c r="F219" s="197" t="s">
        <v>1387</v>
      </c>
      <c r="G219" s="197" t="s">
        <v>151</v>
      </c>
      <c r="H219" s="204"/>
      <c r="I219" s="197" t="s">
        <v>986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1438</v>
      </c>
      <c r="B220" s="197"/>
      <c r="C220" s="197"/>
      <c r="D220" s="199" t="s">
        <v>1439</v>
      </c>
      <c r="E220" s="202">
        <v>2</v>
      </c>
      <c r="F220" s="197" t="s">
        <v>1440</v>
      </c>
      <c r="G220" s="197" t="s">
        <v>1437</v>
      </c>
      <c r="H220" s="204" t="s">
        <v>850</v>
      </c>
      <c r="I220" s="197" t="s">
        <v>746</v>
      </c>
      <c r="J220" s="6">
        <f>IF(ISERROR(VLOOKUP(A220,'8080 Op to Hex'!$A:$A,1,0)),0,1)</f>
        <v>0</v>
      </c>
      <c r="K220" s="6" cm="1">
        <f t="array" ref="K220">HlpGetInstructionSize(A220,B220,C220)</f>
        <v>2</v>
      </c>
      <c r="L220" s="6">
        <f t="shared" si="3"/>
        <v>0</v>
      </c>
    </row>
    <row r="221" spans="1:12">
      <c r="A221" s="197" t="s">
        <v>1434</v>
      </c>
      <c r="B221" s="197"/>
      <c r="C221" s="197"/>
      <c r="D221" s="199" t="s">
        <v>1435</v>
      </c>
      <c r="E221" s="202">
        <v>2</v>
      </c>
      <c r="F221" s="197" t="s">
        <v>1436</v>
      </c>
      <c r="G221" s="197" t="s">
        <v>1437</v>
      </c>
      <c r="H221" s="204" t="s">
        <v>850</v>
      </c>
      <c r="I221" s="197" t="s">
        <v>503</v>
      </c>
      <c r="J221" s="6">
        <f>IF(ISERROR(VLOOKUP(A221,'8080 Op to Hex'!$A:$A,1,0)),0,1)</f>
        <v>0</v>
      </c>
      <c r="K221" s="6" cm="1">
        <f t="array" ref="K221">HlpGetInstructionSize(A221,B221,C221)</f>
        <v>2</v>
      </c>
      <c r="L221" s="6">
        <f t="shared" si="3"/>
        <v>0</v>
      </c>
    </row>
    <row r="222" spans="1:12">
      <c r="A222" s="197" t="s">
        <v>110</v>
      </c>
      <c r="B222" s="197"/>
      <c r="C222" s="197"/>
      <c r="D222" s="199" t="s">
        <v>221</v>
      </c>
      <c r="E222" s="201">
        <v>1</v>
      </c>
      <c r="F222" s="197" t="s">
        <v>1244</v>
      </c>
      <c r="G222" s="197"/>
      <c r="H222" s="204" t="s">
        <v>221</v>
      </c>
      <c r="I222" s="197"/>
      <c r="J222" s="6">
        <f>IF(ISERROR(VLOOKUP(A222,'8080 Op to Hex'!$A:$A,1,0)),0,1)</f>
        <v>1</v>
      </c>
      <c r="K222" s="6" cm="1">
        <f t="array" ref="K222">HlpGetInstructionSize(A222,B222,C222)</f>
        <v>1</v>
      </c>
      <c r="L222" s="6">
        <f t="shared" si="3"/>
        <v>0</v>
      </c>
    </row>
    <row r="223" spans="1:12">
      <c r="A223" s="197" t="s">
        <v>1335</v>
      </c>
      <c r="B223" s="197" t="s">
        <v>152</v>
      </c>
      <c r="C223" s="197" t="s">
        <v>1276</v>
      </c>
      <c r="D223" s="199" t="s">
        <v>496</v>
      </c>
      <c r="E223" s="201">
        <v>1</v>
      </c>
      <c r="F223" s="197" t="s">
        <v>1342</v>
      </c>
      <c r="G223" s="197" t="s">
        <v>178</v>
      </c>
      <c r="H223" s="204"/>
      <c r="I223" s="197" t="s">
        <v>496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1335</v>
      </c>
      <c r="B224" s="197" t="s">
        <v>152</v>
      </c>
      <c r="C224" s="197" t="s">
        <v>1427</v>
      </c>
      <c r="D224" s="199" t="s">
        <v>1480</v>
      </c>
      <c r="E224" s="202">
        <v>4</v>
      </c>
      <c r="F224" s="197" t="s">
        <v>1481</v>
      </c>
      <c r="G224" s="197" t="s">
        <v>132</v>
      </c>
      <c r="H224" s="204" t="s">
        <v>818</v>
      </c>
      <c r="I224" s="197" t="s">
        <v>496</v>
      </c>
      <c r="J224" s="6">
        <f>IF(ISERROR(VLOOKUP(A224,'8080 Op to Hex'!$A:$A,1,0)),0,1)</f>
        <v>0</v>
      </c>
      <c r="K224" s="6" cm="1">
        <f t="array" ref="K224">HlpGetInstructionSize(A224,B224,C224)</f>
        <v>4</v>
      </c>
      <c r="L224" s="6">
        <f t="shared" si="3"/>
        <v>0</v>
      </c>
    </row>
    <row r="225" spans="1:12">
      <c r="A225" s="197" t="s">
        <v>1335</v>
      </c>
      <c r="B225" s="197" t="s">
        <v>152</v>
      </c>
      <c r="C225" s="197" t="s">
        <v>1430</v>
      </c>
      <c r="D225" s="199" t="s">
        <v>1482</v>
      </c>
      <c r="E225" s="202">
        <v>4</v>
      </c>
      <c r="F225" s="197" t="s">
        <v>1483</v>
      </c>
      <c r="G225" s="197" t="s">
        <v>132</v>
      </c>
      <c r="H225" s="204" t="s">
        <v>1034</v>
      </c>
      <c r="I225" s="197" t="s">
        <v>496</v>
      </c>
      <c r="J225" s="6">
        <f>IF(ISERROR(VLOOKUP(A225,'8080 Op to Hex'!$A:$A,1,0)),0,1)</f>
        <v>0</v>
      </c>
      <c r="K225" s="6" cm="1">
        <f t="array" ref="K225">HlpGetInstructionSize(A225,B225,C225)</f>
        <v>4</v>
      </c>
      <c r="L225" s="6">
        <f t="shared" si="3"/>
        <v>0</v>
      </c>
    </row>
    <row r="226" spans="1:12">
      <c r="A226" s="197" t="s">
        <v>1335</v>
      </c>
      <c r="B226" s="197" t="s">
        <v>152</v>
      </c>
      <c r="C226" s="197" t="s">
        <v>152</v>
      </c>
      <c r="D226" s="199" t="s">
        <v>495</v>
      </c>
      <c r="E226" s="201">
        <v>1</v>
      </c>
      <c r="F226" s="197" t="s">
        <v>1343</v>
      </c>
      <c r="G226" s="197" t="s">
        <v>178</v>
      </c>
      <c r="H226" s="204"/>
      <c r="I226" s="197" t="s">
        <v>495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1335</v>
      </c>
      <c r="B227" s="197" t="s">
        <v>152</v>
      </c>
      <c r="C227" s="197" t="s">
        <v>150</v>
      </c>
      <c r="D227" s="199" t="s">
        <v>503</v>
      </c>
      <c r="E227" s="201">
        <v>1</v>
      </c>
      <c r="F227" s="197" t="s">
        <v>1336</v>
      </c>
      <c r="G227" s="197" t="s">
        <v>178</v>
      </c>
      <c r="H227" s="204"/>
      <c r="I227" s="197" t="s">
        <v>503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1335</v>
      </c>
      <c r="B228" s="197" t="s">
        <v>152</v>
      </c>
      <c r="C228" s="197" t="s">
        <v>188</v>
      </c>
      <c r="D228" s="199" t="s">
        <v>501</v>
      </c>
      <c r="E228" s="201">
        <v>1</v>
      </c>
      <c r="F228" s="197" t="s">
        <v>1337</v>
      </c>
      <c r="G228" s="197" t="s">
        <v>178</v>
      </c>
      <c r="H228" s="204"/>
      <c r="I228" s="197" t="s">
        <v>501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1335</v>
      </c>
      <c r="B229" s="197" t="s">
        <v>152</v>
      </c>
      <c r="C229" s="197" t="s">
        <v>189</v>
      </c>
      <c r="D229" s="199" t="s">
        <v>500</v>
      </c>
      <c r="E229" s="201">
        <v>1</v>
      </c>
      <c r="F229" s="197" t="s">
        <v>1338</v>
      </c>
      <c r="G229" s="197" t="s">
        <v>178</v>
      </c>
      <c r="H229" s="204"/>
      <c r="I229" s="197" t="s">
        <v>500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1335</v>
      </c>
      <c r="B230" s="197" t="s">
        <v>152</v>
      </c>
      <c r="C230" s="197" t="s">
        <v>1252</v>
      </c>
      <c r="D230" s="199" t="s">
        <v>984</v>
      </c>
      <c r="E230" s="201">
        <v>2</v>
      </c>
      <c r="F230" s="197" t="s">
        <v>1382</v>
      </c>
      <c r="G230" s="197" t="s">
        <v>178</v>
      </c>
      <c r="H230" s="204"/>
      <c r="I230" s="197" t="s">
        <v>984</v>
      </c>
      <c r="J230" s="6">
        <f>IF(ISERROR(VLOOKUP(A230,'8080 Op to Hex'!$A:$A,1,0)),0,1)</f>
        <v>0</v>
      </c>
      <c r="K230" s="6" cm="1">
        <f t="array" ref="K230">HlpGetInstructionSize(A230,B230,C230)</f>
        <v>2</v>
      </c>
      <c r="L230" s="6">
        <f t="shared" si="3"/>
        <v>0</v>
      </c>
    </row>
    <row r="231" spans="1:12">
      <c r="A231" s="197" t="s">
        <v>1335</v>
      </c>
      <c r="B231" s="197" t="s">
        <v>152</v>
      </c>
      <c r="C231" s="197" t="s">
        <v>271</v>
      </c>
      <c r="D231" s="199" t="s">
        <v>499</v>
      </c>
      <c r="E231" s="201">
        <v>1</v>
      </c>
      <c r="F231" s="197" t="s">
        <v>1339</v>
      </c>
      <c r="G231" s="197" t="s">
        <v>178</v>
      </c>
      <c r="H231" s="204"/>
      <c r="I231" s="197" t="s">
        <v>499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1335</v>
      </c>
      <c r="B232" s="197" t="s">
        <v>152</v>
      </c>
      <c r="C232" s="197" t="s">
        <v>309</v>
      </c>
      <c r="D232" s="199" t="s">
        <v>498</v>
      </c>
      <c r="E232" s="201">
        <v>1</v>
      </c>
      <c r="F232" s="197" t="s">
        <v>1340</v>
      </c>
      <c r="G232" s="197" t="s">
        <v>178</v>
      </c>
      <c r="H232" s="204"/>
      <c r="I232" s="197" t="s">
        <v>498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1335</v>
      </c>
      <c r="B233" s="197" t="s">
        <v>152</v>
      </c>
      <c r="C233" s="197" t="s">
        <v>333</v>
      </c>
      <c r="D233" s="199" t="s">
        <v>497</v>
      </c>
      <c r="E233" s="201">
        <v>1</v>
      </c>
      <c r="F233" s="197" t="s">
        <v>1341</v>
      </c>
      <c r="G233" s="197" t="s">
        <v>178</v>
      </c>
      <c r="H233" s="204"/>
      <c r="I233" s="197" t="s">
        <v>497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877</v>
      </c>
      <c r="B234" s="197" t="s">
        <v>152</v>
      </c>
      <c r="C234" s="197" t="s">
        <v>1252</v>
      </c>
      <c r="D234" s="199" t="s">
        <v>799</v>
      </c>
      <c r="E234" s="201">
        <v>2</v>
      </c>
      <c r="F234" s="197" t="s">
        <v>800</v>
      </c>
      <c r="G234" s="197" t="s">
        <v>1358</v>
      </c>
      <c r="H234" s="204"/>
      <c r="I234" s="197" t="s">
        <v>799</v>
      </c>
      <c r="J234" s="6">
        <f>IF(ISERROR(VLOOKUP(A234,'8080 Op to Hex'!$A:$A,1,0)),0,1)</f>
        <v>1</v>
      </c>
      <c r="K234" s="6" cm="1">
        <f t="array" ref="K234">HlpGetInstructionSize(A234,B234,C234)</f>
        <v>2</v>
      </c>
      <c r="L234" s="6">
        <f t="shared" si="3"/>
        <v>0</v>
      </c>
    </row>
    <row r="235" spans="1:12">
      <c r="A235" s="197" t="s">
        <v>281</v>
      </c>
      <c r="B235" s="197" t="s">
        <v>736</v>
      </c>
      <c r="C235" s="197"/>
      <c r="D235" s="199" t="s">
        <v>856</v>
      </c>
      <c r="E235" s="201">
        <v>1</v>
      </c>
      <c r="F235" s="197" t="s">
        <v>1378</v>
      </c>
      <c r="G235" s="197" t="s">
        <v>136</v>
      </c>
      <c r="H235" s="204"/>
      <c r="I235" s="197" t="s">
        <v>856</v>
      </c>
      <c r="J235" s="6">
        <f>IF(ISERROR(VLOOKUP(A235,'8080 Op to Hex'!$A:$A,1,0)),0,1)</f>
        <v>1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281</v>
      </c>
      <c r="B236" s="197" t="s">
        <v>342</v>
      </c>
      <c r="C236" s="197"/>
      <c r="D236" s="199" t="s">
        <v>764</v>
      </c>
      <c r="E236" s="201">
        <v>1</v>
      </c>
      <c r="F236" s="197" t="s">
        <v>1346</v>
      </c>
      <c r="G236" s="197" t="s">
        <v>136</v>
      </c>
      <c r="H236" s="204"/>
      <c r="I236" s="197" t="s">
        <v>764</v>
      </c>
      <c r="J236" s="6">
        <f>IF(ISERROR(VLOOKUP(A236,'8080 Op to Hex'!$A:$A,1,0)),0,1)</f>
        <v>1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281</v>
      </c>
      <c r="B237" s="197" t="s">
        <v>819</v>
      </c>
      <c r="C237" s="197"/>
      <c r="D237" s="199" t="s">
        <v>795</v>
      </c>
      <c r="E237" s="201">
        <v>1</v>
      </c>
      <c r="F237" s="197" t="s">
        <v>1356</v>
      </c>
      <c r="G237" s="197" t="s">
        <v>136</v>
      </c>
      <c r="H237" s="204"/>
      <c r="I237" s="197" t="s">
        <v>795</v>
      </c>
      <c r="J237" s="6">
        <f>IF(ISERROR(VLOOKUP(A237,'8080 Op to Hex'!$A:$A,1,0)),0,1)</f>
        <v>1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281</v>
      </c>
      <c r="B238" s="197" t="s">
        <v>1258</v>
      </c>
      <c r="C238" s="197"/>
      <c r="D238" s="199" t="s">
        <v>826</v>
      </c>
      <c r="E238" s="201">
        <v>1</v>
      </c>
      <c r="F238" s="197" t="s">
        <v>1366</v>
      </c>
      <c r="G238" s="197" t="s">
        <v>136</v>
      </c>
      <c r="H238" s="204"/>
      <c r="I238" s="197" t="s">
        <v>826</v>
      </c>
      <c r="J238" s="6">
        <f>IF(ISERROR(VLOOKUP(A238,'8080 Op to Hex'!$A:$A,1,0)),0,1)</f>
        <v>1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1351</v>
      </c>
      <c r="B239" s="197" t="s">
        <v>784</v>
      </c>
      <c r="C239" s="197"/>
      <c r="D239" s="199" t="s">
        <v>784</v>
      </c>
      <c r="E239" s="201">
        <v>2</v>
      </c>
      <c r="F239" s="197" t="s">
        <v>1352</v>
      </c>
      <c r="G239" s="197" t="s">
        <v>1242</v>
      </c>
      <c r="H239" s="204" t="s">
        <v>784</v>
      </c>
      <c r="I239" s="197" t="s">
        <v>784</v>
      </c>
      <c r="J239" s="6">
        <f>IF(ISERROR(VLOOKUP(A239,'8080 Op to Hex'!$A:$A,1,0)),0,1)</f>
        <v>0</v>
      </c>
      <c r="K239" s="6" cm="1">
        <f t="array" ref="K239">HlpGetInstructionSize(A239,B239,C239)</f>
        <v>2</v>
      </c>
      <c r="L239" s="6">
        <f t="shared" si="3"/>
        <v>0</v>
      </c>
    </row>
    <row r="240" spans="1:12">
      <c r="A240" s="197" t="s">
        <v>1351</v>
      </c>
      <c r="B240" s="197" t="s">
        <v>818</v>
      </c>
      <c r="C240" s="197"/>
      <c r="D240" s="199" t="s">
        <v>818</v>
      </c>
      <c r="E240" s="201">
        <v>2</v>
      </c>
      <c r="F240" s="197" t="s">
        <v>1362</v>
      </c>
      <c r="G240" s="197" t="s">
        <v>1242</v>
      </c>
      <c r="H240" s="204" t="s">
        <v>818</v>
      </c>
      <c r="I240" s="197" t="s">
        <v>818</v>
      </c>
      <c r="J240" s="6">
        <f>IF(ISERROR(VLOOKUP(A240,'8080 Op to Hex'!$A:$A,1,0)),0,1)</f>
        <v>0</v>
      </c>
      <c r="K240" s="6" cm="1">
        <f t="array" ref="K240">HlpGetInstructionSize(A240,B240,C240)</f>
        <v>2</v>
      </c>
      <c r="L240" s="6">
        <f t="shared" si="3"/>
        <v>0</v>
      </c>
    </row>
    <row r="241" spans="1:12">
      <c r="A241" s="197" t="s">
        <v>1351</v>
      </c>
      <c r="B241" s="197" t="s">
        <v>850</v>
      </c>
      <c r="C241" s="197"/>
      <c r="D241" s="199" t="s">
        <v>850</v>
      </c>
      <c r="E241" s="201">
        <v>2</v>
      </c>
      <c r="F241" s="197" t="s">
        <v>1374</v>
      </c>
      <c r="G241" s="197" t="s">
        <v>1242</v>
      </c>
      <c r="H241" s="204" t="s">
        <v>850</v>
      </c>
      <c r="I241" s="197" t="s">
        <v>850</v>
      </c>
      <c r="J241" s="6">
        <f>IF(ISERROR(VLOOKUP(A241,'8080 Op to Hex'!$A:$A,1,0)),0,1)</f>
        <v>0</v>
      </c>
      <c r="K241" s="6" cm="1">
        <f t="array" ref="K241">HlpGetInstructionSize(A241,B241,C241)</f>
        <v>2</v>
      </c>
      <c r="L241" s="6">
        <f t="shared" si="3"/>
        <v>0</v>
      </c>
    </row>
    <row r="242" spans="1:12">
      <c r="A242" s="197" t="s">
        <v>1351</v>
      </c>
      <c r="B242" s="197" t="s">
        <v>1034</v>
      </c>
      <c r="C242" s="197"/>
      <c r="D242" s="199" t="s">
        <v>1034</v>
      </c>
      <c r="E242" s="201">
        <v>2</v>
      </c>
      <c r="F242" s="197" t="s">
        <v>1389</v>
      </c>
      <c r="G242" s="197" t="s">
        <v>1242</v>
      </c>
      <c r="H242" s="204" t="s">
        <v>1034</v>
      </c>
      <c r="I242" s="197" t="s">
        <v>1034</v>
      </c>
      <c r="J242" s="6">
        <f>IF(ISERROR(VLOOKUP(A242,'8080 Op to Hex'!$A:$A,1,0)),0,1)</f>
        <v>0</v>
      </c>
      <c r="K242" s="6" cm="1">
        <f t="array" ref="K242">HlpGetInstructionSize(A242,B242,C242)</f>
        <v>2</v>
      </c>
      <c r="L242" s="6">
        <f t="shared" si="3"/>
        <v>0</v>
      </c>
    </row>
    <row r="243" spans="1:12">
      <c r="A243" s="197" t="s">
        <v>149</v>
      </c>
      <c r="B243" s="197" t="s">
        <v>736</v>
      </c>
      <c r="C243" s="197"/>
      <c r="D243" s="199" t="s">
        <v>865</v>
      </c>
      <c r="E243" s="201">
        <v>1</v>
      </c>
      <c r="F243" s="197" t="s">
        <v>1381</v>
      </c>
      <c r="G243" s="197" t="s">
        <v>136</v>
      </c>
      <c r="H243" s="204"/>
      <c r="I243" s="197" t="s">
        <v>865</v>
      </c>
      <c r="J243" s="6">
        <f>IF(ISERROR(VLOOKUP(A243,'8080 Op to Hex'!$A:$A,1,0)),0,1)</f>
        <v>1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149</v>
      </c>
      <c r="B244" s="197" t="s">
        <v>342</v>
      </c>
      <c r="C244" s="197"/>
      <c r="D244" s="199" t="s">
        <v>772</v>
      </c>
      <c r="E244" s="201">
        <v>1</v>
      </c>
      <c r="F244" s="197" t="s">
        <v>1349</v>
      </c>
      <c r="G244" s="197" t="s">
        <v>136</v>
      </c>
      <c r="H244" s="204"/>
      <c r="I244" s="197" t="s">
        <v>772</v>
      </c>
      <c r="J244" s="6">
        <f>IF(ISERROR(VLOOKUP(A244,'8080 Op to Hex'!$A:$A,1,0)),0,1)</f>
        <v>1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149</v>
      </c>
      <c r="B245" s="197" t="s">
        <v>819</v>
      </c>
      <c r="C245" s="197"/>
      <c r="D245" s="199" t="s">
        <v>803</v>
      </c>
      <c r="E245" s="201">
        <v>1</v>
      </c>
      <c r="F245" s="197" t="s">
        <v>1360</v>
      </c>
      <c r="G245" s="197" t="s">
        <v>136</v>
      </c>
      <c r="H245" s="204"/>
      <c r="I245" s="197" t="s">
        <v>803</v>
      </c>
      <c r="J245" s="6">
        <f>IF(ISERROR(VLOOKUP(A245,'8080 Op to Hex'!$A:$A,1,0)),0,1)</f>
        <v>1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149</v>
      </c>
      <c r="B246" s="197" t="s">
        <v>1258</v>
      </c>
      <c r="C246" s="197"/>
      <c r="D246" s="199" t="s">
        <v>833</v>
      </c>
      <c r="E246" s="201">
        <v>1</v>
      </c>
      <c r="F246" s="197" t="s">
        <v>1369</v>
      </c>
      <c r="G246" s="197" t="s">
        <v>136</v>
      </c>
      <c r="H246" s="204"/>
      <c r="I246" s="197" t="s">
        <v>833</v>
      </c>
      <c r="J246" s="6">
        <f>IF(ISERROR(VLOOKUP(A246,'8080 Op to Hex'!$A:$A,1,0)),0,1)</f>
        <v>1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1409</v>
      </c>
      <c r="B247" s="197" t="s">
        <v>215</v>
      </c>
      <c r="C247" s="197" t="s">
        <v>152</v>
      </c>
      <c r="D247" s="199" t="s">
        <v>957</v>
      </c>
      <c r="E247" s="202">
        <v>2</v>
      </c>
      <c r="F247" s="197" t="s">
        <v>1410</v>
      </c>
      <c r="G247" s="197" t="s">
        <v>118</v>
      </c>
      <c r="H247" s="204" t="s">
        <v>784</v>
      </c>
      <c r="I247" s="197" t="s">
        <v>957</v>
      </c>
      <c r="J247" s="6">
        <f>IF(ISERROR(VLOOKUP(A247,'8080 Op to Hex'!$A:$A,1,0)),0,1)</f>
        <v>0</v>
      </c>
      <c r="K247" s="6" cm="1">
        <f t="array" ref="K247">HlpGetInstructionSize(A247,B247,C247)</f>
        <v>2</v>
      </c>
      <c r="L247" s="6">
        <f t="shared" si="3"/>
        <v>0</v>
      </c>
    </row>
    <row r="248" spans="1:12">
      <c r="A248" s="197" t="s">
        <v>1409</v>
      </c>
      <c r="B248" s="197" t="s">
        <v>216</v>
      </c>
      <c r="C248" s="197" t="s">
        <v>152</v>
      </c>
      <c r="D248" s="199" t="s">
        <v>685</v>
      </c>
      <c r="E248" s="202">
        <v>2</v>
      </c>
      <c r="F248" s="197" t="s">
        <v>1411</v>
      </c>
      <c r="G248" s="197" t="s">
        <v>118</v>
      </c>
      <c r="H248" s="204" t="s">
        <v>784</v>
      </c>
      <c r="I248" s="197" t="s">
        <v>685</v>
      </c>
      <c r="J248" s="6">
        <f>IF(ISERROR(VLOOKUP(A248,'8080 Op to Hex'!$A:$A,1,0)),0,1)</f>
        <v>0</v>
      </c>
      <c r="K248" s="6" cm="1">
        <f t="array" ref="K248">HlpGetInstructionSize(A248,B248,C248)</f>
        <v>2</v>
      </c>
      <c r="L248" s="6">
        <f t="shared" si="3"/>
        <v>0</v>
      </c>
    </row>
    <row r="249" spans="1:12">
      <c r="A249" s="197" t="s">
        <v>1409</v>
      </c>
      <c r="B249" s="197" t="s">
        <v>240</v>
      </c>
      <c r="C249" s="197" t="s">
        <v>152</v>
      </c>
      <c r="D249" s="199" t="s">
        <v>967</v>
      </c>
      <c r="E249" s="202">
        <v>2</v>
      </c>
      <c r="F249" s="197" t="s">
        <v>1412</v>
      </c>
      <c r="G249" s="197" t="s">
        <v>118</v>
      </c>
      <c r="H249" s="204" t="s">
        <v>784</v>
      </c>
      <c r="I249" s="197" t="s">
        <v>967</v>
      </c>
      <c r="J249" s="6">
        <f>IF(ISERROR(VLOOKUP(A249,'8080 Op to Hex'!$A:$A,1,0)),0,1)</f>
        <v>0</v>
      </c>
      <c r="K249" s="6" cm="1">
        <f t="array" ref="K249">HlpGetInstructionSize(A249,B249,C249)</f>
        <v>2</v>
      </c>
      <c r="L249" s="6">
        <f t="shared" si="3"/>
        <v>0</v>
      </c>
    </row>
    <row r="250" spans="1:12">
      <c r="A250" s="197" t="s">
        <v>1409</v>
      </c>
      <c r="B250" s="197" t="s">
        <v>239</v>
      </c>
      <c r="C250" s="197" t="s">
        <v>152</v>
      </c>
      <c r="D250" s="199" t="s">
        <v>707</v>
      </c>
      <c r="E250" s="202">
        <v>2</v>
      </c>
      <c r="F250" s="197" t="s">
        <v>1413</v>
      </c>
      <c r="G250" s="197" t="s">
        <v>118</v>
      </c>
      <c r="H250" s="204" t="s">
        <v>784</v>
      </c>
      <c r="I250" s="197" t="s">
        <v>707</v>
      </c>
      <c r="J250" s="6">
        <f>IF(ISERROR(VLOOKUP(A250,'8080 Op to Hex'!$A:$A,1,0)),0,1)</f>
        <v>0</v>
      </c>
      <c r="K250" s="6" cm="1">
        <f t="array" ref="K250">HlpGetInstructionSize(A250,B250,C250)</f>
        <v>2</v>
      </c>
      <c r="L250" s="6">
        <f t="shared" si="3"/>
        <v>0</v>
      </c>
    </row>
    <row r="251" spans="1:12">
      <c r="A251" s="197" t="s">
        <v>1409</v>
      </c>
      <c r="B251" s="197" t="s">
        <v>1284</v>
      </c>
      <c r="C251" s="197" t="s">
        <v>152</v>
      </c>
      <c r="D251" s="199" t="s">
        <v>723</v>
      </c>
      <c r="E251" s="202">
        <v>2</v>
      </c>
      <c r="F251" s="197" t="s">
        <v>1414</v>
      </c>
      <c r="G251" s="197" t="s">
        <v>118</v>
      </c>
      <c r="H251" s="204" t="s">
        <v>784</v>
      </c>
      <c r="I251" s="197" t="s">
        <v>723</v>
      </c>
      <c r="J251" s="6">
        <f>IF(ISERROR(VLOOKUP(A251,'8080 Op to Hex'!$A:$A,1,0)),0,1)</f>
        <v>0</v>
      </c>
      <c r="K251" s="6" cm="1">
        <f t="array" ref="K251">HlpGetInstructionSize(A251,B251,C251)</f>
        <v>2</v>
      </c>
      <c r="L251" s="6">
        <f t="shared" si="3"/>
        <v>0</v>
      </c>
    </row>
    <row r="252" spans="1:12">
      <c r="A252" s="197" t="s">
        <v>1409</v>
      </c>
      <c r="B252" s="197" t="s">
        <v>259</v>
      </c>
      <c r="C252" s="197" t="s">
        <v>152</v>
      </c>
      <c r="D252" s="199" t="s">
        <v>736</v>
      </c>
      <c r="E252" s="202">
        <v>2</v>
      </c>
      <c r="F252" s="197" t="s">
        <v>1415</v>
      </c>
      <c r="G252" s="197" t="s">
        <v>118</v>
      </c>
      <c r="H252" s="204" t="s">
        <v>784</v>
      </c>
      <c r="I252" s="197" t="s">
        <v>736</v>
      </c>
      <c r="J252" s="6">
        <f>IF(ISERROR(VLOOKUP(A252,'8080 Op to Hex'!$A:$A,1,0)),0,1)</f>
        <v>0</v>
      </c>
      <c r="K252" s="6" cm="1">
        <f t="array" ref="K252">HlpGetInstructionSize(A252,B252,C252)</f>
        <v>2</v>
      </c>
      <c r="L252" s="6">
        <f t="shared" si="3"/>
        <v>0</v>
      </c>
    </row>
    <row r="253" spans="1:12">
      <c r="A253" s="197" t="s">
        <v>1409</v>
      </c>
      <c r="B253" s="197" t="s">
        <v>1383</v>
      </c>
      <c r="C253" s="197" t="s">
        <v>152</v>
      </c>
      <c r="D253" s="199" t="s">
        <v>495</v>
      </c>
      <c r="E253" s="202">
        <v>2</v>
      </c>
      <c r="F253" s="197" t="s">
        <v>1416</v>
      </c>
      <c r="G253" s="197" t="s">
        <v>118</v>
      </c>
      <c r="H253" s="204" t="s">
        <v>784</v>
      </c>
      <c r="I253" s="197" t="s">
        <v>495</v>
      </c>
      <c r="J253" s="6">
        <f>IF(ISERROR(VLOOKUP(A253,'8080 Op to Hex'!$A:$A,1,0)),0,1)</f>
        <v>0</v>
      </c>
      <c r="K253" s="6" cm="1">
        <f t="array" ref="K253">HlpGetInstructionSize(A253,B253,C253)</f>
        <v>2</v>
      </c>
      <c r="L253" s="6">
        <f t="shared" si="3"/>
        <v>0</v>
      </c>
    </row>
    <row r="254" spans="1:12">
      <c r="A254" s="197" t="s">
        <v>1409</v>
      </c>
      <c r="B254" s="197" t="s">
        <v>1391</v>
      </c>
      <c r="C254" s="197" t="s">
        <v>152</v>
      </c>
      <c r="D254" s="199" t="s">
        <v>759</v>
      </c>
      <c r="E254" s="202">
        <v>2</v>
      </c>
      <c r="F254" s="197" t="s">
        <v>1417</v>
      </c>
      <c r="G254" s="197" t="s">
        <v>118</v>
      </c>
      <c r="H254" s="204" t="s">
        <v>784</v>
      </c>
      <c r="I254" s="197" t="s">
        <v>759</v>
      </c>
      <c r="J254" s="6">
        <f>IF(ISERROR(VLOOKUP(A254,'8080 Op to Hex'!$A:$A,1,0)),0,1)</f>
        <v>0</v>
      </c>
      <c r="K254" s="6" cm="1">
        <f t="array" ref="K254">HlpGetInstructionSize(A254,B254,C254)</f>
        <v>2</v>
      </c>
      <c r="L254" s="6">
        <f t="shared" si="3"/>
        <v>0</v>
      </c>
    </row>
    <row r="255" spans="1:12">
      <c r="A255" s="197" t="s">
        <v>84</v>
      </c>
      <c r="B255" s="197" t="s">
        <v>188</v>
      </c>
      <c r="C255" s="197"/>
      <c r="D255" s="199" t="s">
        <v>809</v>
      </c>
      <c r="E255" s="201">
        <v>1</v>
      </c>
      <c r="F255" s="197" t="s">
        <v>811</v>
      </c>
      <c r="G255" s="197" t="s">
        <v>1147</v>
      </c>
      <c r="H255" s="204"/>
      <c r="I255" s="197" t="s">
        <v>809</v>
      </c>
      <c r="J255" s="6">
        <f>IF(ISERROR(VLOOKUP(A255,'8080 Op to Hex'!$A:$A,1,0)),0,1)</f>
        <v>1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84</v>
      </c>
      <c r="B256" s="197" t="s">
        <v>585</v>
      </c>
      <c r="C256" s="197"/>
      <c r="D256" s="199" t="s">
        <v>1125</v>
      </c>
      <c r="E256" s="201">
        <v>1</v>
      </c>
      <c r="F256" s="197" t="s">
        <v>1386</v>
      </c>
      <c r="G256" s="197" t="s">
        <v>1147</v>
      </c>
      <c r="H256" s="204"/>
      <c r="I256" s="197" t="s">
        <v>1125</v>
      </c>
      <c r="J256" s="6">
        <f>IF(ISERROR(VLOOKUP(A256,'8080 Op to Hex'!$A:$A,1,0)),0,1)</f>
        <v>1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84</v>
      </c>
      <c r="B257" s="197" t="s">
        <v>1282</v>
      </c>
      <c r="C257" s="197"/>
      <c r="D257" s="199" t="s">
        <v>792</v>
      </c>
      <c r="E257" s="201">
        <v>1</v>
      </c>
      <c r="F257" s="197" t="s">
        <v>1355</v>
      </c>
      <c r="G257" s="197" t="s">
        <v>1147</v>
      </c>
      <c r="H257" s="204"/>
      <c r="I257" s="197" t="s">
        <v>792</v>
      </c>
      <c r="J257" s="6">
        <f>IF(ISERROR(VLOOKUP(A257,'8080 Op to Hex'!$A:$A,1,0)),0,1)</f>
        <v>1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84</v>
      </c>
      <c r="B258" s="197" t="s">
        <v>1274</v>
      </c>
      <c r="C258" s="197"/>
      <c r="D258" s="199" t="s">
        <v>761</v>
      </c>
      <c r="E258" s="201">
        <v>1</v>
      </c>
      <c r="F258" s="197" t="s">
        <v>763</v>
      </c>
      <c r="G258" s="197" t="s">
        <v>1147</v>
      </c>
      <c r="H258" s="204"/>
      <c r="I258" s="197" t="s">
        <v>761</v>
      </c>
      <c r="J258" s="6">
        <f>IF(ISERROR(VLOOKUP(A258,'8080 Op to Hex'!$A:$A,1,0)),0,1)</f>
        <v>1</v>
      </c>
      <c r="K258" s="6" cm="1">
        <f t="array" ref="K258">HlpGetInstructionSize(A258,B258,C258)</f>
        <v>1</v>
      </c>
      <c r="L258" s="6">
        <f t="shared" si="3"/>
        <v>0</v>
      </c>
    </row>
    <row r="259" spans="1:12">
      <c r="A259" s="197" t="s">
        <v>84</v>
      </c>
      <c r="B259" s="197" t="s">
        <v>230</v>
      </c>
      <c r="C259" s="197"/>
      <c r="D259" s="199" t="s">
        <v>270</v>
      </c>
      <c r="E259" s="201">
        <v>1</v>
      </c>
      <c r="F259" s="197" t="s">
        <v>1377</v>
      </c>
      <c r="G259" s="197" t="s">
        <v>1147</v>
      </c>
      <c r="H259" s="204"/>
      <c r="I259" s="197" t="s">
        <v>270</v>
      </c>
      <c r="J259" s="6">
        <f>IF(ISERROR(VLOOKUP(A259,'8080 Op to Hex'!$A:$A,1,0)),0,1)</f>
        <v>1</v>
      </c>
      <c r="K259" s="6" cm="1">
        <f t="array" ref="K259">HlpGetInstructionSize(A259,B259,C259)</f>
        <v>1</v>
      </c>
      <c r="L259" s="6">
        <f t="shared" ref="L259:L315" si="4">IF(E259&lt;&gt;K259,1,0)</f>
        <v>0</v>
      </c>
    </row>
    <row r="260" spans="1:12">
      <c r="A260" s="197" t="s">
        <v>84</v>
      </c>
      <c r="B260" s="197" t="s">
        <v>1372</v>
      </c>
      <c r="C260" s="197"/>
      <c r="D260" s="199" t="s">
        <v>839</v>
      </c>
      <c r="E260" s="201">
        <v>1</v>
      </c>
      <c r="F260" s="197" t="s">
        <v>841</v>
      </c>
      <c r="G260" s="197" t="s">
        <v>1147</v>
      </c>
      <c r="H260" s="204"/>
      <c r="I260" s="197" t="s">
        <v>839</v>
      </c>
      <c r="J260" s="6">
        <f>IF(ISERROR(VLOOKUP(A260,'8080 Op to Hex'!$A:$A,1,0)),0,1)</f>
        <v>1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84</v>
      </c>
      <c r="B261" s="197" t="s">
        <v>1365</v>
      </c>
      <c r="C261" s="197"/>
      <c r="D261" s="199" t="s">
        <v>823</v>
      </c>
      <c r="E261" s="201">
        <v>1</v>
      </c>
      <c r="F261" s="197" t="s">
        <v>825</v>
      </c>
      <c r="G261" s="197" t="s">
        <v>1147</v>
      </c>
      <c r="H261" s="204"/>
      <c r="I261" s="197" t="s">
        <v>823</v>
      </c>
      <c r="J261" s="6">
        <f>IF(ISERROR(VLOOKUP(A261,'8080 Op to Hex'!$A:$A,1,0)),0,1)</f>
        <v>1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84</v>
      </c>
      <c r="B262" s="197" t="s">
        <v>225</v>
      </c>
      <c r="C262" s="197"/>
      <c r="D262" s="199" t="s">
        <v>778</v>
      </c>
      <c r="E262" s="201">
        <v>1</v>
      </c>
      <c r="F262" s="197" t="s">
        <v>779</v>
      </c>
      <c r="G262" s="197" t="s">
        <v>1147</v>
      </c>
      <c r="H262" s="204"/>
      <c r="I262" s="197" t="s">
        <v>778</v>
      </c>
      <c r="J262" s="6">
        <f>IF(ISERROR(VLOOKUP(A262,'8080 Op to Hex'!$A:$A,1,0)),0,1)</f>
        <v>1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84</v>
      </c>
      <c r="B263" s="197"/>
      <c r="C263" s="197"/>
      <c r="D263" s="199" t="s">
        <v>780</v>
      </c>
      <c r="E263" s="201">
        <v>1</v>
      </c>
      <c r="F263" s="197" t="s">
        <v>1147</v>
      </c>
      <c r="G263" s="197"/>
      <c r="H263" s="204" t="s">
        <v>780</v>
      </c>
      <c r="I263" s="197"/>
      <c r="J263" s="6">
        <f>IF(ISERROR(VLOOKUP(A263,'8080 Op to Hex'!$A:$A,1,0)),0,1)</f>
        <v>1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1268</v>
      </c>
      <c r="B264" s="197"/>
      <c r="C264" s="197"/>
      <c r="D264" s="199" t="s">
        <v>896</v>
      </c>
      <c r="E264" s="201">
        <v>1</v>
      </c>
      <c r="F264" s="197" t="s">
        <v>1146</v>
      </c>
      <c r="G264" s="197"/>
      <c r="H264" s="204" t="s">
        <v>896</v>
      </c>
      <c r="I264" s="197"/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1255</v>
      </c>
      <c r="B265" s="197"/>
      <c r="C265" s="197"/>
      <c r="D265" s="199" t="s">
        <v>890</v>
      </c>
      <c r="E265" s="201">
        <v>1</v>
      </c>
      <c r="F265" s="197" t="s">
        <v>1146</v>
      </c>
      <c r="G265" s="197"/>
      <c r="H265" s="204" t="s">
        <v>890</v>
      </c>
      <c r="I265" s="197"/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1273</v>
      </c>
      <c r="B266" s="197"/>
      <c r="C266" s="197"/>
      <c r="D266" s="199" t="s">
        <v>541</v>
      </c>
      <c r="E266" s="201">
        <v>1</v>
      </c>
      <c r="F266" s="197" t="s">
        <v>1146</v>
      </c>
      <c r="G266" s="197"/>
      <c r="H266" s="204" t="s">
        <v>541</v>
      </c>
      <c r="I266" s="197"/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0</v>
      </c>
    </row>
    <row r="267" spans="1:12">
      <c r="A267" s="197" t="s">
        <v>1261</v>
      </c>
      <c r="B267" s="197"/>
      <c r="C267" s="197"/>
      <c r="D267" s="199" t="s">
        <v>269</v>
      </c>
      <c r="E267" s="201">
        <v>1</v>
      </c>
      <c r="F267" s="197" t="s">
        <v>1146</v>
      </c>
      <c r="G267" s="197"/>
      <c r="H267" s="204" t="s">
        <v>269</v>
      </c>
      <c r="I267" s="197"/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875</v>
      </c>
      <c r="B268" s="197"/>
      <c r="C268" s="197" t="s">
        <v>215</v>
      </c>
      <c r="D268" s="199" t="s">
        <v>776</v>
      </c>
      <c r="E268" s="201">
        <v>1</v>
      </c>
      <c r="F268" s="197" t="s">
        <v>1350</v>
      </c>
      <c r="G268" s="197" t="s">
        <v>1147</v>
      </c>
      <c r="H268" s="204"/>
      <c r="I268" s="197" t="s">
        <v>776</v>
      </c>
      <c r="J268" s="6">
        <f>IF(ISERROR(VLOOKUP(A268,'8080 Op to Hex'!$A:$A,1,0)),0,1)</f>
        <v>1</v>
      </c>
      <c r="K268" s="6" cm="1">
        <f t="array" ref="K268">HlpGetInstructionSize(A268,B268,C268)</f>
        <v>1</v>
      </c>
      <c r="L268" s="6">
        <f t="shared" si="4"/>
        <v>0</v>
      </c>
    </row>
    <row r="269" spans="1:12">
      <c r="A269" s="197" t="s">
        <v>875</v>
      </c>
      <c r="B269" s="197"/>
      <c r="C269" s="197" t="s">
        <v>216</v>
      </c>
      <c r="D269" s="199" t="s">
        <v>790</v>
      </c>
      <c r="E269" s="201">
        <v>1</v>
      </c>
      <c r="F269" s="197" t="s">
        <v>1354</v>
      </c>
      <c r="G269" s="197" t="s">
        <v>1147</v>
      </c>
      <c r="H269" s="204"/>
      <c r="I269" s="197" t="s">
        <v>790</v>
      </c>
      <c r="J269" s="6">
        <f>IF(ISERROR(VLOOKUP(A269,'8080 Op to Hex'!$A:$A,1,0)),0,1)</f>
        <v>1</v>
      </c>
      <c r="K269" s="6" cm="1">
        <f t="array" ref="K269">HlpGetInstructionSize(A269,B269,C269)</f>
        <v>1</v>
      </c>
      <c r="L269" s="6">
        <f t="shared" si="4"/>
        <v>0</v>
      </c>
    </row>
    <row r="270" spans="1:12">
      <c r="A270" s="197" t="s">
        <v>875</v>
      </c>
      <c r="B270" s="197"/>
      <c r="C270" s="197" t="s">
        <v>240</v>
      </c>
      <c r="D270" s="199" t="s">
        <v>807</v>
      </c>
      <c r="E270" s="201">
        <v>1</v>
      </c>
      <c r="F270" s="197" t="s">
        <v>1361</v>
      </c>
      <c r="G270" s="197" t="s">
        <v>1147</v>
      </c>
      <c r="H270" s="204"/>
      <c r="I270" s="197" t="s">
        <v>807</v>
      </c>
      <c r="J270" s="6">
        <f>IF(ISERROR(VLOOKUP(A270,'8080 Op to Hex'!$A:$A,1,0)),0,1)</f>
        <v>1</v>
      </c>
      <c r="K270" s="6" cm="1">
        <f t="array" ref="K270">HlpGetInstructionSize(A270,B270,C270)</f>
        <v>1</v>
      </c>
      <c r="L270" s="6">
        <f t="shared" si="4"/>
        <v>0</v>
      </c>
    </row>
    <row r="271" spans="1:12">
      <c r="A271" s="197" t="s">
        <v>875</v>
      </c>
      <c r="B271" s="197"/>
      <c r="C271" s="197" t="s">
        <v>239</v>
      </c>
      <c r="D271" s="199" t="s">
        <v>821</v>
      </c>
      <c r="E271" s="201">
        <v>1</v>
      </c>
      <c r="F271" s="197" t="s">
        <v>1364</v>
      </c>
      <c r="G271" s="197" t="s">
        <v>1147</v>
      </c>
      <c r="H271" s="204"/>
      <c r="I271" s="197" t="s">
        <v>821</v>
      </c>
      <c r="J271" s="6">
        <f>IF(ISERROR(VLOOKUP(A271,'8080 Op to Hex'!$A:$A,1,0)),0,1)</f>
        <v>1</v>
      </c>
      <c r="K271" s="6" cm="1">
        <f t="array" ref="K271">HlpGetInstructionSize(A271,B271,C271)</f>
        <v>1</v>
      </c>
      <c r="L271" s="6">
        <f t="shared" si="4"/>
        <v>0</v>
      </c>
    </row>
    <row r="272" spans="1:12">
      <c r="A272" s="197" t="s">
        <v>875</v>
      </c>
      <c r="B272" s="197"/>
      <c r="C272" s="197" t="s">
        <v>1284</v>
      </c>
      <c r="D272" s="199" t="s">
        <v>837</v>
      </c>
      <c r="E272" s="201">
        <v>1</v>
      </c>
      <c r="F272" s="197" t="s">
        <v>1371</v>
      </c>
      <c r="G272" s="197" t="s">
        <v>1147</v>
      </c>
      <c r="H272" s="204"/>
      <c r="I272" s="197" t="s">
        <v>837</v>
      </c>
      <c r="J272" s="6">
        <f>IF(ISERROR(VLOOKUP(A272,'8080 Op to Hex'!$A:$A,1,0)),0,1)</f>
        <v>1</v>
      </c>
      <c r="K272" s="6" cm="1">
        <f t="array" ref="K272">HlpGetInstructionSize(A272,B272,C272)</f>
        <v>1</v>
      </c>
      <c r="L272" s="6">
        <f t="shared" si="4"/>
        <v>0</v>
      </c>
    </row>
    <row r="273" spans="1:12">
      <c r="A273" s="197" t="s">
        <v>875</v>
      </c>
      <c r="B273" s="197"/>
      <c r="C273" s="197" t="s">
        <v>259</v>
      </c>
      <c r="D273" s="199" t="s">
        <v>852</v>
      </c>
      <c r="E273" s="201">
        <v>1</v>
      </c>
      <c r="F273" s="197" t="s">
        <v>1376</v>
      </c>
      <c r="G273" s="197" t="s">
        <v>1147</v>
      </c>
      <c r="H273" s="204"/>
      <c r="I273" s="197" t="s">
        <v>852</v>
      </c>
      <c r="J273" s="6">
        <f>IF(ISERROR(VLOOKUP(A273,'8080 Op to Hex'!$A:$A,1,0)),0,1)</f>
        <v>1</v>
      </c>
      <c r="K273" s="6" cm="1">
        <f t="array" ref="K273">HlpGetInstructionSize(A273,B273,C273)</f>
        <v>1</v>
      </c>
      <c r="L273" s="6">
        <f t="shared" si="4"/>
        <v>0</v>
      </c>
    </row>
    <row r="274" spans="1:12">
      <c r="A274" s="197" t="s">
        <v>875</v>
      </c>
      <c r="B274" s="197"/>
      <c r="C274" s="197" t="s">
        <v>1383</v>
      </c>
      <c r="D274" s="199" t="s">
        <v>1384</v>
      </c>
      <c r="E274" s="201">
        <v>1</v>
      </c>
      <c r="F274" s="197" t="s">
        <v>1385</v>
      </c>
      <c r="G274" s="197" t="s">
        <v>1147</v>
      </c>
      <c r="H274" s="204"/>
      <c r="I274" s="197" t="s">
        <v>1384</v>
      </c>
      <c r="J274" s="6">
        <f>IF(ISERROR(VLOOKUP(A274,'8080 Op to Hex'!$A:$A,1,0)),0,1)</f>
        <v>1</v>
      </c>
      <c r="K274" s="6" cm="1">
        <f t="array" ref="K274">HlpGetInstructionSize(A274,B274,C274)</f>
        <v>1</v>
      </c>
      <c r="L274" s="6">
        <f t="shared" si="4"/>
        <v>0</v>
      </c>
    </row>
    <row r="275" spans="1:12">
      <c r="A275" s="197" t="s">
        <v>875</v>
      </c>
      <c r="B275" s="197"/>
      <c r="C275" s="197" t="s">
        <v>1391</v>
      </c>
      <c r="D275" s="199" t="s">
        <v>146</v>
      </c>
      <c r="E275" s="201">
        <v>1</v>
      </c>
      <c r="F275" s="197" t="s">
        <v>1392</v>
      </c>
      <c r="G275" s="197" t="s">
        <v>1147</v>
      </c>
      <c r="H275" s="204"/>
      <c r="I275" s="197" t="s">
        <v>146</v>
      </c>
      <c r="J275" s="6">
        <f>IF(ISERROR(VLOOKUP(A275,'8080 Op to Hex'!$A:$A,1,0)),0,1)</f>
        <v>1</v>
      </c>
      <c r="K275" s="6" cm="1">
        <f t="array" ref="K275">HlpGetInstructionSize(A275,B275,C275)</f>
        <v>1</v>
      </c>
      <c r="L275" s="6">
        <f t="shared" si="4"/>
        <v>0</v>
      </c>
    </row>
    <row r="276" spans="1:12">
      <c r="A276" s="197" t="s">
        <v>1308</v>
      </c>
      <c r="B276" s="197" t="s">
        <v>152</v>
      </c>
      <c r="C276" s="197" t="s">
        <v>1276</v>
      </c>
      <c r="D276" s="199" t="s">
        <v>705</v>
      </c>
      <c r="E276" s="201">
        <v>1</v>
      </c>
      <c r="F276" s="197" t="s">
        <v>1315</v>
      </c>
      <c r="G276" s="197" t="s">
        <v>1247</v>
      </c>
      <c r="H276" s="204"/>
      <c r="I276" s="197" t="s">
        <v>705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0</v>
      </c>
    </row>
    <row r="277" spans="1:12">
      <c r="A277" s="197" t="s">
        <v>1308</v>
      </c>
      <c r="B277" s="197" t="s">
        <v>152</v>
      </c>
      <c r="C277" s="197" t="s">
        <v>152</v>
      </c>
      <c r="D277" s="199" t="s">
        <v>707</v>
      </c>
      <c r="E277" s="201">
        <v>1</v>
      </c>
      <c r="F277" s="197" t="s">
        <v>1316</v>
      </c>
      <c r="G277" s="197" t="s">
        <v>1145</v>
      </c>
      <c r="H277" s="204"/>
      <c r="I277" s="197" t="s">
        <v>707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0</v>
      </c>
    </row>
    <row r="278" spans="1:12">
      <c r="A278" s="197" t="s">
        <v>1308</v>
      </c>
      <c r="B278" s="197" t="s">
        <v>152</v>
      </c>
      <c r="C278" s="197" t="s">
        <v>150</v>
      </c>
      <c r="D278" s="199" t="s">
        <v>968</v>
      </c>
      <c r="E278" s="201">
        <v>1</v>
      </c>
      <c r="F278" s="197" t="s">
        <v>1309</v>
      </c>
      <c r="G278" s="197" t="s">
        <v>1145</v>
      </c>
      <c r="H278" s="204"/>
      <c r="I278" s="197" t="s">
        <v>968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0</v>
      </c>
    </row>
    <row r="279" spans="1:12">
      <c r="A279" s="197" t="s">
        <v>1308</v>
      </c>
      <c r="B279" s="197" t="s">
        <v>152</v>
      </c>
      <c r="C279" s="197" t="s">
        <v>188</v>
      </c>
      <c r="D279" s="199" t="s">
        <v>367</v>
      </c>
      <c r="E279" s="201">
        <v>1</v>
      </c>
      <c r="F279" s="197" t="s">
        <v>1310</v>
      </c>
      <c r="G279" s="197" t="s">
        <v>1145</v>
      </c>
      <c r="H279" s="204"/>
      <c r="I279" s="197" t="s">
        <v>367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0</v>
      </c>
    </row>
    <row r="280" spans="1:12">
      <c r="A280" s="197" t="s">
        <v>1308</v>
      </c>
      <c r="B280" s="197" t="s">
        <v>152</v>
      </c>
      <c r="C280" s="197" t="s">
        <v>189</v>
      </c>
      <c r="D280" s="199" t="s">
        <v>697</v>
      </c>
      <c r="E280" s="201">
        <v>1</v>
      </c>
      <c r="F280" s="197" t="s">
        <v>1311</v>
      </c>
      <c r="G280" s="197" t="s">
        <v>1145</v>
      </c>
      <c r="H280" s="204"/>
      <c r="I280" s="197" t="s">
        <v>697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0</v>
      </c>
    </row>
    <row r="281" spans="1:12">
      <c r="A281" s="197" t="s">
        <v>1308</v>
      </c>
      <c r="B281" s="197" t="s">
        <v>152</v>
      </c>
      <c r="C281" s="197" t="s">
        <v>1252</v>
      </c>
      <c r="D281" s="199" t="s">
        <v>819</v>
      </c>
      <c r="E281" s="201">
        <v>2</v>
      </c>
      <c r="F281" s="197" t="s">
        <v>1363</v>
      </c>
      <c r="G281" s="197" t="s">
        <v>1145</v>
      </c>
      <c r="H281" s="204"/>
      <c r="I281" s="197" t="s">
        <v>819</v>
      </c>
      <c r="J281" s="6">
        <f>IF(ISERROR(VLOOKUP(A281,'8080 Op to Hex'!$A:$A,1,0)),0,1)</f>
        <v>0</v>
      </c>
      <c r="K281" s="6" cm="1">
        <f t="array" ref="K281">HlpGetInstructionSize(A281,B281,C281)</f>
        <v>2</v>
      </c>
      <c r="L281" s="6">
        <f t="shared" si="4"/>
        <v>0</v>
      </c>
    </row>
    <row r="282" spans="1:12">
      <c r="A282" s="197" t="s">
        <v>1308</v>
      </c>
      <c r="B282" s="197" t="s">
        <v>152</v>
      </c>
      <c r="C282" s="197" t="s">
        <v>271</v>
      </c>
      <c r="D282" s="199" t="s">
        <v>699</v>
      </c>
      <c r="E282" s="201">
        <v>1</v>
      </c>
      <c r="F282" s="197" t="s">
        <v>1312</v>
      </c>
      <c r="G282" s="197" t="s">
        <v>1145</v>
      </c>
      <c r="H282" s="204"/>
      <c r="I282" s="197" t="s">
        <v>699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0</v>
      </c>
    </row>
    <row r="283" spans="1:12">
      <c r="A283" s="197" t="s">
        <v>1308</v>
      </c>
      <c r="B283" s="197" t="s">
        <v>152</v>
      </c>
      <c r="C283" s="197" t="s">
        <v>309</v>
      </c>
      <c r="D283" s="199" t="s">
        <v>701</v>
      </c>
      <c r="E283" s="201">
        <v>1</v>
      </c>
      <c r="F283" s="197" t="s">
        <v>1313</v>
      </c>
      <c r="G283" s="197" t="s">
        <v>1145</v>
      </c>
      <c r="H283" s="204"/>
      <c r="I283" s="197" t="s">
        <v>701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7" t="s">
        <v>1308</v>
      </c>
      <c r="B284" s="197" t="s">
        <v>152</v>
      </c>
      <c r="C284" s="197" t="s">
        <v>333</v>
      </c>
      <c r="D284" s="199" t="s">
        <v>703</v>
      </c>
      <c r="E284" s="201">
        <v>1</v>
      </c>
      <c r="F284" s="197" t="s">
        <v>1314</v>
      </c>
      <c r="G284" s="197" t="s">
        <v>1145</v>
      </c>
      <c r="H284" s="204"/>
      <c r="I284" s="197" t="s">
        <v>703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7" t="s">
        <v>1289</v>
      </c>
      <c r="B285" s="197"/>
      <c r="C285" s="197"/>
      <c r="D285" s="199" t="s">
        <v>912</v>
      </c>
      <c r="E285" s="201">
        <v>1</v>
      </c>
      <c r="F285" s="197" t="s">
        <v>194</v>
      </c>
      <c r="G285" s="197"/>
      <c r="H285" s="204" t="s">
        <v>912</v>
      </c>
      <c r="I285" s="197"/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7" t="s">
        <v>1418</v>
      </c>
      <c r="B286" s="197" t="s">
        <v>215</v>
      </c>
      <c r="C286" s="197" t="s">
        <v>152</v>
      </c>
      <c r="D286" s="199" t="s">
        <v>776</v>
      </c>
      <c r="E286" s="202">
        <v>2</v>
      </c>
      <c r="F286" s="197" t="s">
        <v>1419</v>
      </c>
      <c r="G286" s="197" t="s">
        <v>118</v>
      </c>
      <c r="H286" s="204" t="s">
        <v>784</v>
      </c>
      <c r="I286" s="197" t="s">
        <v>776</v>
      </c>
      <c r="J286" s="6">
        <f>IF(ISERROR(VLOOKUP(A286,'8080 Op to Hex'!$A:$A,1,0)),0,1)</f>
        <v>0</v>
      </c>
      <c r="K286" s="6" cm="1">
        <f t="array" ref="K286">HlpGetInstructionSize(A286,B286,C286)</f>
        <v>2</v>
      </c>
      <c r="L286" s="6">
        <f t="shared" si="4"/>
        <v>0</v>
      </c>
    </row>
    <row r="287" spans="1:12">
      <c r="A287" s="197" t="s">
        <v>1418</v>
      </c>
      <c r="B287" s="197" t="s">
        <v>216</v>
      </c>
      <c r="C287" s="197" t="s">
        <v>152</v>
      </c>
      <c r="D287" s="199" t="s">
        <v>790</v>
      </c>
      <c r="E287" s="202">
        <v>2</v>
      </c>
      <c r="F287" s="197" t="s">
        <v>1420</v>
      </c>
      <c r="G287" s="197" t="s">
        <v>118</v>
      </c>
      <c r="H287" s="204" t="s">
        <v>784</v>
      </c>
      <c r="I287" s="197" t="s">
        <v>790</v>
      </c>
      <c r="J287" s="6">
        <f>IF(ISERROR(VLOOKUP(A287,'8080 Op to Hex'!$A:$A,1,0)),0,1)</f>
        <v>0</v>
      </c>
      <c r="K287" s="6" cm="1">
        <f t="array" ref="K287">HlpGetInstructionSize(A287,B287,C287)</f>
        <v>2</v>
      </c>
      <c r="L287" s="6">
        <f t="shared" si="4"/>
        <v>0</v>
      </c>
    </row>
    <row r="288" spans="1:12">
      <c r="A288" s="197" t="s">
        <v>1418</v>
      </c>
      <c r="B288" s="197" t="s">
        <v>240</v>
      </c>
      <c r="C288" s="197" t="s">
        <v>152</v>
      </c>
      <c r="D288" s="199" t="s">
        <v>807</v>
      </c>
      <c r="E288" s="202">
        <v>2</v>
      </c>
      <c r="F288" s="197" t="s">
        <v>1421</v>
      </c>
      <c r="G288" s="197" t="s">
        <v>118</v>
      </c>
      <c r="H288" s="204" t="s">
        <v>784</v>
      </c>
      <c r="I288" s="197" t="s">
        <v>807</v>
      </c>
      <c r="J288" s="6">
        <f>IF(ISERROR(VLOOKUP(A288,'8080 Op to Hex'!$A:$A,1,0)),0,1)</f>
        <v>0</v>
      </c>
      <c r="K288" s="6" cm="1">
        <f t="array" ref="K288">HlpGetInstructionSize(A288,B288,C288)</f>
        <v>2</v>
      </c>
      <c r="L288" s="6">
        <f t="shared" si="4"/>
        <v>0</v>
      </c>
    </row>
    <row r="289" spans="1:12">
      <c r="A289" s="197" t="s">
        <v>1418</v>
      </c>
      <c r="B289" s="197" t="s">
        <v>239</v>
      </c>
      <c r="C289" s="197" t="s">
        <v>152</v>
      </c>
      <c r="D289" s="199" t="s">
        <v>821</v>
      </c>
      <c r="E289" s="202">
        <v>2</v>
      </c>
      <c r="F289" s="197" t="s">
        <v>1422</v>
      </c>
      <c r="G289" s="197" t="s">
        <v>118</v>
      </c>
      <c r="H289" s="204" t="s">
        <v>784</v>
      </c>
      <c r="I289" s="197" t="s">
        <v>821</v>
      </c>
      <c r="J289" s="6">
        <f>IF(ISERROR(VLOOKUP(A289,'8080 Op to Hex'!$A:$A,1,0)),0,1)</f>
        <v>0</v>
      </c>
      <c r="K289" s="6" cm="1">
        <f t="array" ref="K289">HlpGetInstructionSize(A289,B289,C289)</f>
        <v>2</v>
      </c>
      <c r="L289" s="6">
        <f t="shared" si="4"/>
        <v>0</v>
      </c>
    </row>
    <row r="290" spans="1:12">
      <c r="A290" s="197" t="s">
        <v>1418</v>
      </c>
      <c r="B290" s="197" t="s">
        <v>1284</v>
      </c>
      <c r="C290" s="197" t="s">
        <v>152</v>
      </c>
      <c r="D290" s="199" t="s">
        <v>837</v>
      </c>
      <c r="E290" s="202">
        <v>2</v>
      </c>
      <c r="F290" s="197" t="s">
        <v>1423</v>
      </c>
      <c r="G290" s="197" t="s">
        <v>118</v>
      </c>
      <c r="H290" s="204" t="s">
        <v>784</v>
      </c>
      <c r="I290" s="197" t="s">
        <v>837</v>
      </c>
      <c r="J290" s="6">
        <f>IF(ISERROR(VLOOKUP(A290,'8080 Op to Hex'!$A:$A,1,0)),0,1)</f>
        <v>0</v>
      </c>
      <c r="K290" s="6" cm="1">
        <f t="array" ref="K290">HlpGetInstructionSize(A290,B290,C290)</f>
        <v>2</v>
      </c>
      <c r="L290" s="6">
        <f t="shared" si="4"/>
        <v>0</v>
      </c>
    </row>
    <row r="291" spans="1:12">
      <c r="A291" s="197" t="s">
        <v>1418</v>
      </c>
      <c r="B291" s="197" t="s">
        <v>259</v>
      </c>
      <c r="C291" s="197" t="s">
        <v>152</v>
      </c>
      <c r="D291" s="199" t="s">
        <v>852</v>
      </c>
      <c r="E291" s="202">
        <v>2</v>
      </c>
      <c r="F291" s="197" t="s">
        <v>1424</v>
      </c>
      <c r="G291" s="197" t="s">
        <v>118</v>
      </c>
      <c r="H291" s="204" t="s">
        <v>784</v>
      </c>
      <c r="I291" s="197" t="s">
        <v>852</v>
      </c>
      <c r="J291" s="6">
        <f>IF(ISERROR(VLOOKUP(A291,'8080 Op to Hex'!$A:$A,1,0)),0,1)</f>
        <v>0</v>
      </c>
      <c r="K291" s="6" cm="1">
        <f t="array" ref="K291">HlpGetInstructionSize(A291,B291,C291)</f>
        <v>2</v>
      </c>
      <c r="L291" s="6">
        <f t="shared" si="4"/>
        <v>0</v>
      </c>
    </row>
    <row r="292" spans="1:12">
      <c r="A292" s="197" t="s">
        <v>1418</v>
      </c>
      <c r="B292" s="197" t="s">
        <v>1383</v>
      </c>
      <c r="C292" s="197" t="s">
        <v>152</v>
      </c>
      <c r="D292" s="199" t="s">
        <v>1384</v>
      </c>
      <c r="E292" s="202">
        <v>2</v>
      </c>
      <c r="F292" s="197" t="s">
        <v>1425</v>
      </c>
      <c r="G292" s="197" t="s">
        <v>118</v>
      </c>
      <c r="H292" s="204" t="s">
        <v>784</v>
      </c>
      <c r="I292" s="197" t="s">
        <v>1384</v>
      </c>
      <c r="J292" s="6">
        <f>IF(ISERROR(VLOOKUP(A292,'8080 Op to Hex'!$A:$A,1,0)),0,1)</f>
        <v>0</v>
      </c>
      <c r="K292" s="6" cm="1">
        <f t="array" ref="K292">HlpGetInstructionSize(A292,B292,C292)</f>
        <v>2</v>
      </c>
      <c r="L292" s="6">
        <f t="shared" si="4"/>
        <v>0</v>
      </c>
    </row>
    <row r="293" spans="1:12">
      <c r="A293" s="197" t="s">
        <v>1418</v>
      </c>
      <c r="B293" s="197" t="s">
        <v>1391</v>
      </c>
      <c r="C293" s="197" t="s">
        <v>152</v>
      </c>
      <c r="D293" s="199" t="s">
        <v>146</v>
      </c>
      <c r="E293" s="202">
        <v>2</v>
      </c>
      <c r="F293" s="197" t="s">
        <v>1426</v>
      </c>
      <c r="G293" s="197" t="s">
        <v>118</v>
      </c>
      <c r="H293" s="204" t="s">
        <v>784</v>
      </c>
      <c r="I293" s="197" t="s">
        <v>146</v>
      </c>
      <c r="J293" s="6">
        <f>IF(ISERROR(VLOOKUP(A293,'8080 Op to Hex'!$A:$A,1,0)),0,1)</f>
        <v>0</v>
      </c>
      <c r="K293" s="6" cm="1">
        <f t="array" ref="K293">HlpGetInstructionSize(A293,B293,C293)</f>
        <v>2</v>
      </c>
      <c r="L293" s="6">
        <f t="shared" si="4"/>
        <v>0</v>
      </c>
    </row>
    <row r="294" spans="1:12">
      <c r="A294" s="197" t="s">
        <v>438</v>
      </c>
      <c r="B294" s="197" t="s">
        <v>152</v>
      </c>
      <c r="C294" s="197" t="s">
        <v>1276</v>
      </c>
      <c r="D294" s="199" t="s">
        <v>966</v>
      </c>
      <c r="E294" s="201">
        <v>1</v>
      </c>
      <c r="F294" s="197" t="s">
        <v>1307</v>
      </c>
      <c r="G294" s="197" t="s">
        <v>1247</v>
      </c>
      <c r="H294" s="204"/>
      <c r="I294" s="197" t="s">
        <v>966</v>
      </c>
      <c r="J294" s="6">
        <f>IF(ISERROR(VLOOKUP(A294,'8080 Op to Hex'!$A:$A,1,0)),0,1)</f>
        <v>1</v>
      </c>
      <c r="K294" s="6" cm="1">
        <f t="array" ref="K294">HlpGetInstructionSize(A294,B294,C294)</f>
        <v>1</v>
      </c>
      <c r="L294" s="6">
        <f t="shared" si="4"/>
        <v>0</v>
      </c>
    </row>
    <row r="295" spans="1:12">
      <c r="A295" s="197" t="s">
        <v>438</v>
      </c>
      <c r="B295" s="197" t="s">
        <v>152</v>
      </c>
      <c r="C295" s="197" t="s">
        <v>1427</v>
      </c>
      <c r="D295" s="199" t="s">
        <v>1488</v>
      </c>
      <c r="E295" s="202">
        <v>4</v>
      </c>
      <c r="F295" s="197" t="s">
        <v>1489</v>
      </c>
      <c r="G295" s="197" t="s">
        <v>132</v>
      </c>
      <c r="H295" s="204" t="s">
        <v>818</v>
      </c>
      <c r="I295" s="197" t="s">
        <v>966</v>
      </c>
      <c r="J295" s="6">
        <f>IF(ISERROR(VLOOKUP(A295,'8080 Op to Hex'!$A:$A,1,0)),0,1)</f>
        <v>1</v>
      </c>
      <c r="K295" s="6" cm="1">
        <f t="array" ref="K295">HlpGetInstructionSize(A295,B295,C295)</f>
        <v>4</v>
      </c>
      <c r="L295" s="6">
        <f t="shared" si="4"/>
        <v>0</v>
      </c>
    </row>
    <row r="296" spans="1:12">
      <c r="A296" s="197" t="s">
        <v>438</v>
      </c>
      <c r="B296" s="197" t="s">
        <v>152</v>
      </c>
      <c r="C296" s="197" t="s">
        <v>1430</v>
      </c>
      <c r="D296" s="199" t="s">
        <v>1490</v>
      </c>
      <c r="E296" s="202">
        <v>4</v>
      </c>
      <c r="F296" s="197" t="s">
        <v>1491</v>
      </c>
      <c r="G296" s="197" t="s">
        <v>132</v>
      </c>
      <c r="H296" s="204" t="s">
        <v>1034</v>
      </c>
      <c r="I296" s="197" t="s">
        <v>966</v>
      </c>
      <c r="J296" s="6">
        <f>IF(ISERROR(VLOOKUP(A296,'8080 Op to Hex'!$A:$A,1,0)),0,1)</f>
        <v>1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438</v>
      </c>
      <c r="B297" s="197" t="s">
        <v>152</v>
      </c>
      <c r="C297" s="197" t="s">
        <v>152</v>
      </c>
      <c r="D297" s="199" t="s">
        <v>967</v>
      </c>
      <c r="E297" s="201">
        <v>1</v>
      </c>
      <c r="F297" s="197" t="s">
        <v>694</v>
      </c>
      <c r="G297" s="197" t="s">
        <v>1145</v>
      </c>
      <c r="H297" s="204"/>
      <c r="I297" s="197" t="s">
        <v>967</v>
      </c>
      <c r="J297" s="6">
        <f>IF(ISERROR(VLOOKUP(A297,'8080 Op to Hex'!$A:$A,1,0)),0,1)</f>
        <v>1</v>
      </c>
      <c r="K297" s="6" cm="1">
        <f t="array" ref="K297">HlpGetInstructionSize(A297,B297,C297)</f>
        <v>1</v>
      </c>
      <c r="L297" s="6">
        <f t="shared" si="4"/>
        <v>0</v>
      </c>
    </row>
    <row r="298" spans="1:12">
      <c r="A298" s="197" t="s">
        <v>438</v>
      </c>
      <c r="B298" s="197" t="s">
        <v>152</v>
      </c>
      <c r="C298" s="197" t="s">
        <v>150</v>
      </c>
      <c r="D298" s="199" t="s">
        <v>960</v>
      </c>
      <c r="E298" s="201">
        <v>1</v>
      </c>
      <c r="F298" s="197" t="s">
        <v>687</v>
      </c>
      <c r="G298" s="197" t="s">
        <v>1145</v>
      </c>
      <c r="H298" s="204"/>
      <c r="I298" s="197" t="s">
        <v>960</v>
      </c>
      <c r="J298" s="6">
        <f>IF(ISERROR(VLOOKUP(A298,'8080 Op to Hex'!$A:$A,1,0)),0,1)</f>
        <v>1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7" t="s">
        <v>438</v>
      </c>
      <c r="B299" s="197" t="s">
        <v>152</v>
      </c>
      <c r="C299" s="197" t="s">
        <v>188</v>
      </c>
      <c r="D299" s="199" t="s">
        <v>961</v>
      </c>
      <c r="E299" s="201">
        <v>1</v>
      </c>
      <c r="F299" s="197" t="s">
        <v>688</v>
      </c>
      <c r="G299" s="197" t="s">
        <v>1145</v>
      </c>
      <c r="H299" s="204"/>
      <c r="I299" s="197" t="s">
        <v>961</v>
      </c>
      <c r="J299" s="6">
        <f>IF(ISERROR(VLOOKUP(A299,'8080 Op to Hex'!$A:$A,1,0)),0,1)</f>
        <v>1</v>
      </c>
      <c r="K299" s="6" cm="1">
        <f t="array" ref="K299">HlpGetInstructionSize(A299,B299,C299)</f>
        <v>1</v>
      </c>
      <c r="L299" s="6">
        <f t="shared" si="4"/>
        <v>0</v>
      </c>
    </row>
    <row r="300" spans="1:12">
      <c r="A300" s="197" t="s">
        <v>438</v>
      </c>
      <c r="B300" s="197" t="s">
        <v>152</v>
      </c>
      <c r="C300" s="197" t="s">
        <v>189</v>
      </c>
      <c r="D300" s="199" t="s">
        <v>962</v>
      </c>
      <c r="E300" s="201">
        <v>1</v>
      </c>
      <c r="F300" s="197" t="s">
        <v>689</v>
      </c>
      <c r="G300" s="197" t="s">
        <v>1145</v>
      </c>
      <c r="H300" s="204"/>
      <c r="I300" s="197" t="s">
        <v>962</v>
      </c>
      <c r="J300" s="6">
        <f>IF(ISERROR(VLOOKUP(A300,'8080 Op to Hex'!$A:$A,1,0)),0,1)</f>
        <v>1</v>
      </c>
      <c r="K300" s="6" cm="1">
        <f t="array" ref="K300">HlpGetInstructionSize(A300,B300,C300)</f>
        <v>1</v>
      </c>
      <c r="L300" s="6">
        <f t="shared" si="4"/>
        <v>0</v>
      </c>
    </row>
    <row r="301" spans="1:12">
      <c r="A301" s="197" t="s">
        <v>438</v>
      </c>
      <c r="B301" s="197" t="s">
        <v>152</v>
      </c>
      <c r="C301" s="197" t="s">
        <v>1252</v>
      </c>
      <c r="D301" s="199" t="s">
        <v>805</v>
      </c>
      <c r="E301" s="201">
        <v>2</v>
      </c>
      <c r="F301" s="197" t="s">
        <v>806</v>
      </c>
      <c r="G301" s="197" t="s">
        <v>1145</v>
      </c>
      <c r="H301" s="204"/>
      <c r="I301" s="197" t="s">
        <v>805</v>
      </c>
      <c r="J301" s="6">
        <f>IF(ISERROR(VLOOKUP(A301,'8080 Op to Hex'!$A:$A,1,0)),0,1)</f>
        <v>1</v>
      </c>
      <c r="K301" s="6" cm="1">
        <f t="array" ref="K301">HlpGetInstructionSize(A301,B301,C301)</f>
        <v>2</v>
      </c>
      <c r="L301" s="6">
        <f t="shared" si="4"/>
        <v>0</v>
      </c>
    </row>
    <row r="302" spans="1:12">
      <c r="A302" s="197" t="s">
        <v>438</v>
      </c>
      <c r="B302" s="197" t="s">
        <v>152</v>
      </c>
      <c r="C302" s="197" t="s">
        <v>271</v>
      </c>
      <c r="D302" s="199" t="s">
        <v>963</v>
      </c>
      <c r="E302" s="201">
        <v>1</v>
      </c>
      <c r="F302" s="197" t="s">
        <v>690</v>
      </c>
      <c r="G302" s="197" t="s">
        <v>1145</v>
      </c>
      <c r="H302" s="204"/>
      <c r="I302" s="197" t="s">
        <v>963</v>
      </c>
      <c r="J302" s="6">
        <f>IF(ISERROR(VLOOKUP(A302,'8080 Op to Hex'!$A:$A,1,0)),0,1)</f>
        <v>1</v>
      </c>
      <c r="K302" s="6" cm="1">
        <f t="array" ref="K302">HlpGetInstructionSize(A302,B302,C302)</f>
        <v>1</v>
      </c>
      <c r="L302" s="6">
        <f t="shared" si="4"/>
        <v>0</v>
      </c>
    </row>
    <row r="303" spans="1:12">
      <c r="A303" s="197" t="s">
        <v>438</v>
      </c>
      <c r="B303" s="197" t="s">
        <v>152</v>
      </c>
      <c r="C303" s="197" t="s">
        <v>309</v>
      </c>
      <c r="D303" s="199" t="s">
        <v>964</v>
      </c>
      <c r="E303" s="201">
        <v>1</v>
      </c>
      <c r="F303" s="197" t="s">
        <v>691</v>
      </c>
      <c r="G303" s="197" t="s">
        <v>1145</v>
      </c>
      <c r="H303" s="204"/>
      <c r="I303" s="197" t="s">
        <v>964</v>
      </c>
      <c r="J303" s="6">
        <f>IF(ISERROR(VLOOKUP(A303,'8080 Op to Hex'!$A:$A,1,0)),0,1)</f>
        <v>1</v>
      </c>
      <c r="K303" s="6" cm="1">
        <f t="array" ref="K303">HlpGetInstructionSize(A303,B303,C303)</f>
        <v>1</v>
      </c>
      <c r="L303" s="6">
        <f t="shared" si="4"/>
        <v>0</v>
      </c>
    </row>
    <row r="304" spans="1:12">
      <c r="A304" s="197" t="s">
        <v>438</v>
      </c>
      <c r="B304" s="197" t="s">
        <v>152</v>
      </c>
      <c r="C304" s="197" t="s">
        <v>333</v>
      </c>
      <c r="D304" s="199" t="s">
        <v>965</v>
      </c>
      <c r="E304" s="201">
        <v>1</v>
      </c>
      <c r="F304" s="197" t="s">
        <v>692</v>
      </c>
      <c r="G304" s="197" t="s">
        <v>1145</v>
      </c>
      <c r="H304" s="204"/>
      <c r="I304" s="197" t="s">
        <v>965</v>
      </c>
      <c r="J304" s="6">
        <f>IF(ISERROR(VLOOKUP(A304,'8080 Op to Hex'!$A:$A,1,0)),0,1)</f>
        <v>1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7" t="s">
        <v>1326</v>
      </c>
      <c r="B305" s="197" t="s">
        <v>152</v>
      </c>
      <c r="C305" s="197" t="s">
        <v>1276</v>
      </c>
      <c r="D305" s="199" t="s">
        <v>734</v>
      </c>
      <c r="E305" s="201">
        <v>1</v>
      </c>
      <c r="F305" s="197" t="s">
        <v>1333</v>
      </c>
      <c r="G305" s="197" t="s">
        <v>1247</v>
      </c>
      <c r="H305" s="204"/>
      <c r="I305" s="197" t="s">
        <v>734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0</v>
      </c>
    </row>
    <row r="306" spans="1:12">
      <c r="A306" s="197" t="s">
        <v>1326</v>
      </c>
      <c r="B306" s="197" t="s">
        <v>152</v>
      </c>
      <c r="C306" s="197" t="s">
        <v>1427</v>
      </c>
      <c r="D306" s="199" t="s">
        <v>1484</v>
      </c>
      <c r="E306" s="202">
        <v>4</v>
      </c>
      <c r="F306" s="197" t="s">
        <v>1485</v>
      </c>
      <c r="G306" s="197" t="s">
        <v>132</v>
      </c>
      <c r="H306" s="204" t="s">
        <v>818</v>
      </c>
      <c r="I306" s="197" t="s">
        <v>734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1326</v>
      </c>
      <c r="B307" s="197" t="s">
        <v>152</v>
      </c>
      <c r="C307" s="197" t="s">
        <v>1430</v>
      </c>
      <c r="D307" s="199" t="s">
        <v>1486</v>
      </c>
      <c r="E307" s="202">
        <v>4</v>
      </c>
      <c r="F307" s="197" t="s">
        <v>1487</v>
      </c>
      <c r="G307" s="197" t="s">
        <v>132</v>
      </c>
      <c r="H307" s="204" t="s">
        <v>1034</v>
      </c>
      <c r="I307" s="197" t="s">
        <v>734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0</v>
      </c>
    </row>
    <row r="308" spans="1:12">
      <c r="A308" s="197" t="s">
        <v>1326</v>
      </c>
      <c r="B308" s="197" t="s">
        <v>152</v>
      </c>
      <c r="C308" s="197" t="s">
        <v>152</v>
      </c>
      <c r="D308" s="199" t="s">
        <v>736</v>
      </c>
      <c r="E308" s="201">
        <v>1</v>
      </c>
      <c r="F308" s="197" t="s">
        <v>1334</v>
      </c>
      <c r="G308" s="197" t="s">
        <v>178</v>
      </c>
      <c r="H308" s="204"/>
      <c r="I308" s="197" t="s">
        <v>736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7" t="s">
        <v>1326</v>
      </c>
      <c r="B309" s="197" t="s">
        <v>152</v>
      </c>
      <c r="C309" s="197" t="s">
        <v>150</v>
      </c>
      <c r="D309" s="199" t="s">
        <v>725</v>
      </c>
      <c r="E309" s="201">
        <v>1</v>
      </c>
      <c r="F309" s="197" t="s">
        <v>1327</v>
      </c>
      <c r="G309" s="197" t="s">
        <v>178</v>
      </c>
      <c r="H309" s="204"/>
      <c r="I309" s="197" t="s">
        <v>725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1326</v>
      </c>
      <c r="B310" s="197" t="s">
        <v>152</v>
      </c>
      <c r="C310" s="197" t="s">
        <v>188</v>
      </c>
      <c r="D310" s="199" t="s">
        <v>727</v>
      </c>
      <c r="E310" s="201">
        <v>1</v>
      </c>
      <c r="F310" s="197" t="s">
        <v>1328</v>
      </c>
      <c r="G310" s="197" t="s">
        <v>178</v>
      </c>
      <c r="H310" s="204"/>
      <c r="I310" s="197" t="s">
        <v>727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1326</v>
      </c>
      <c r="B311" s="197" t="s">
        <v>152</v>
      </c>
      <c r="C311" s="197" t="s">
        <v>189</v>
      </c>
      <c r="D311" s="199" t="s">
        <v>186</v>
      </c>
      <c r="E311" s="201">
        <v>1</v>
      </c>
      <c r="F311" s="197" t="s">
        <v>1329</v>
      </c>
      <c r="G311" s="197" t="s">
        <v>178</v>
      </c>
      <c r="H311" s="204"/>
      <c r="I311" s="197" t="s">
        <v>186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1326</v>
      </c>
      <c r="B312" s="197" t="s">
        <v>152</v>
      </c>
      <c r="C312" s="197" t="s">
        <v>1252</v>
      </c>
      <c r="D312" s="199" t="s">
        <v>206</v>
      </c>
      <c r="E312" s="201">
        <v>2</v>
      </c>
      <c r="F312" s="197" t="s">
        <v>1375</v>
      </c>
      <c r="G312" s="197" t="s">
        <v>178</v>
      </c>
      <c r="H312" s="204"/>
      <c r="I312" s="197" t="s">
        <v>206</v>
      </c>
      <c r="J312" s="6">
        <f>IF(ISERROR(VLOOKUP(A312,'8080 Op to Hex'!$A:$A,1,0)),0,1)</f>
        <v>0</v>
      </c>
      <c r="K312" s="6" cm="1">
        <f t="array" ref="K312">HlpGetInstructionSize(A312,B312,C312)</f>
        <v>2</v>
      </c>
      <c r="L312" s="6">
        <f t="shared" si="4"/>
        <v>0</v>
      </c>
    </row>
    <row r="313" spans="1:12">
      <c r="A313" s="197" t="s">
        <v>1326</v>
      </c>
      <c r="B313" s="197" t="s">
        <v>152</v>
      </c>
      <c r="C313" s="197" t="s">
        <v>271</v>
      </c>
      <c r="D313" s="199" t="s">
        <v>332</v>
      </c>
      <c r="E313" s="201">
        <v>1</v>
      </c>
      <c r="F313" s="197" t="s">
        <v>1330</v>
      </c>
      <c r="G313" s="197" t="s">
        <v>178</v>
      </c>
      <c r="H313" s="204"/>
      <c r="I313" s="197" t="s">
        <v>332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1326</v>
      </c>
      <c r="B314" s="197" t="s">
        <v>152</v>
      </c>
      <c r="C314" s="197" t="s">
        <v>309</v>
      </c>
      <c r="D314" s="199" t="s">
        <v>128</v>
      </c>
      <c r="E314" s="201">
        <v>1</v>
      </c>
      <c r="F314" s="197" t="s">
        <v>1331</v>
      </c>
      <c r="G314" s="197" t="s">
        <v>178</v>
      </c>
      <c r="H314" s="204"/>
      <c r="I314" s="197" t="s">
        <v>128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1326</v>
      </c>
      <c r="B315" s="197" t="s">
        <v>152</v>
      </c>
      <c r="C315" s="197" t="s">
        <v>333</v>
      </c>
      <c r="D315" s="199" t="s">
        <v>732</v>
      </c>
      <c r="E315" s="201">
        <v>1</v>
      </c>
      <c r="F315" s="197" t="s">
        <v>1332</v>
      </c>
      <c r="G315" s="197" t="s">
        <v>178</v>
      </c>
      <c r="H315" s="204"/>
      <c r="I315" s="197" t="s">
        <v>732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</sheetData>
  <autoFilter ref="A1:L315" xr:uid="{E2289B23-42AD-4040-AC8A-B2FEA5D8583E}"/>
  <conditionalFormatting sqref="L2:L315">
    <cfRule type="cellIs" dxfId="8" priority="1" operator="not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430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1140</v>
      </c>
      <c r="B1" s="175" t="s">
        <v>1143</v>
      </c>
      <c r="C1" s="175" t="s">
        <v>430</v>
      </c>
      <c r="D1" s="175" t="s">
        <v>1144</v>
      </c>
      <c r="E1" s="175" t="s">
        <v>1141</v>
      </c>
      <c r="F1" s="175" t="s">
        <v>1142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1145</v>
      </c>
    </row>
    <row r="15" spans="1:6">
      <c r="A15" s="176" t="s">
        <v>433</v>
      </c>
      <c r="B15" t="s">
        <v>1145</v>
      </c>
    </row>
    <row r="16" spans="1:6">
      <c r="A16" s="176" t="s">
        <v>401</v>
      </c>
      <c r="B16" t="s">
        <v>1145</v>
      </c>
    </row>
    <row r="17" spans="1:2">
      <c r="A17" s="176" t="s">
        <v>436</v>
      </c>
      <c r="B17" t="s">
        <v>1145</v>
      </c>
    </row>
    <row r="18" spans="1:2">
      <c r="A18" s="176" t="s">
        <v>438</v>
      </c>
      <c r="B18" t="s">
        <v>1145</v>
      </c>
    </row>
    <row r="19" spans="1:2">
      <c r="A19" s="176" t="s">
        <v>451</v>
      </c>
      <c r="B19" t="s">
        <v>1145</v>
      </c>
    </row>
    <row r="20" spans="1:2">
      <c r="A20" s="176" t="s">
        <v>440</v>
      </c>
      <c r="B20" t="s">
        <v>1145</v>
      </c>
    </row>
    <row r="21" spans="1:2">
      <c r="A21" s="176" t="s">
        <v>454</v>
      </c>
      <c r="B21" t="s">
        <v>1145</v>
      </c>
    </row>
    <row r="22" spans="1:2">
      <c r="A22" s="176" t="s">
        <v>214</v>
      </c>
      <c r="B22" t="s">
        <v>1145</v>
      </c>
    </row>
    <row r="23" spans="1:2">
      <c r="A23" s="176" t="s">
        <v>238</v>
      </c>
      <c r="B23" t="s">
        <v>1145</v>
      </c>
    </row>
    <row r="24" spans="1:2">
      <c r="A24" s="176" t="s">
        <v>469</v>
      </c>
      <c r="B24" t="s">
        <v>1145</v>
      </c>
    </row>
    <row r="25" spans="1:2">
      <c r="A25" s="176" t="s">
        <v>470</v>
      </c>
      <c r="B25" t="s">
        <v>1145</v>
      </c>
    </row>
    <row r="26" spans="1:2">
      <c r="A26" s="176" t="s">
        <v>473</v>
      </c>
      <c r="B26" t="s">
        <v>1145</v>
      </c>
    </row>
    <row r="27" spans="1:2">
      <c r="A27" s="176" t="s">
        <v>52</v>
      </c>
      <c r="B27" t="s">
        <v>1145</v>
      </c>
    </row>
    <row r="28" spans="1:2">
      <c r="A28" s="176" t="s">
        <v>873</v>
      </c>
      <c r="B28" t="s">
        <v>1145</v>
      </c>
    </row>
    <row r="29" spans="1:2">
      <c r="A29" s="176" t="s">
        <v>163</v>
      </c>
      <c r="B29" t="s">
        <v>1145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1146</v>
      </c>
    </row>
    <row r="38" spans="1:2">
      <c r="A38" s="176" t="s">
        <v>159</v>
      </c>
      <c r="B38" t="s">
        <v>1146</v>
      </c>
    </row>
    <row r="39" spans="1:2">
      <c r="A39" s="176" t="s">
        <v>462</v>
      </c>
      <c r="B39" t="s">
        <v>1146</v>
      </c>
    </row>
    <row r="40" spans="1:2">
      <c r="A40" s="176" t="s">
        <v>157</v>
      </c>
      <c r="B40" t="s">
        <v>1146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1148</v>
      </c>
    </row>
    <row r="44" spans="1:2">
      <c r="A44" s="176" t="s">
        <v>879</v>
      </c>
      <c r="B44" t="s">
        <v>1148</v>
      </c>
    </row>
    <row r="45" spans="1:2">
      <c r="A45" s="176" t="s">
        <v>876</v>
      </c>
      <c r="B45" t="s">
        <v>1148</v>
      </c>
    </row>
    <row r="46" spans="1:2">
      <c r="A46" s="176" t="s">
        <v>254</v>
      </c>
      <c r="B46" t="s">
        <v>1148</v>
      </c>
    </row>
    <row r="47" spans="1:2">
      <c r="A47" s="176" t="s">
        <v>358</v>
      </c>
      <c r="B47" t="s">
        <v>1148</v>
      </c>
    </row>
    <row r="48" spans="1:2">
      <c r="A48" s="176" t="s">
        <v>365</v>
      </c>
      <c r="B48" t="s">
        <v>1148</v>
      </c>
    </row>
    <row r="49" spans="1:2">
      <c r="A49" s="176" t="s">
        <v>362</v>
      </c>
      <c r="B49" t="s">
        <v>1148</v>
      </c>
    </row>
    <row r="50" spans="1:2">
      <c r="A50" s="176" t="s">
        <v>371</v>
      </c>
      <c r="B50" t="s">
        <v>1148</v>
      </c>
    </row>
    <row r="51" spans="1:2">
      <c r="A51" s="176" t="s">
        <v>373</v>
      </c>
      <c r="B51" t="s">
        <v>1148</v>
      </c>
    </row>
    <row r="52" spans="1:2">
      <c r="A52" s="176" t="s">
        <v>196</v>
      </c>
      <c r="B52" t="s">
        <v>1148</v>
      </c>
    </row>
    <row r="53" spans="1:2">
      <c r="A53" s="176" t="s">
        <v>84</v>
      </c>
      <c r="B53" t="s">
        <v>1148</v>
      </c>
    </row>
    <row r="54" spans="1:2">
      <c r="A54" s="176" t="s">
        <v>492</v>
      </c>
      <c r="B54" t="s">
        <v>1148</v>
      </c>
    </row>
    <row r="55" spans="1:2">
      <c r="A55" s="176" t="s">
        <v>874</v>
      </c>
      <c r="B55" t="s">
        <v>1148</v>
      </c>
    </row>
    <row r="56" spans="1:2">
      <c r="A56" s="176" t="s">
        <v>785</v>
      </c>
      <c r="B56" t="s">
        <v>1148</v>
      </c>
    </row>
    <row r="57" spans="1:2">
      <c r="A57" s="176" t="s">
        <v>878</v>
      </c>
      <c r="B57" t="s">
        <v>1148</v>
      </c>
    </row>
    <row r="58" spans="1:2">
      <c r="A58" s="176" t="s">
        <v>883</v>
      </c>
      <c r="B58" t="s">
        <v>1148</v>
      </c>
    </row>
    <row r="59" spans="1:2">
      <c r="A59" s="176" t="s">
        <v>1110</v>
      </c>
      <c r="B59" t="s">
        <v>1148</v>
      </c>
    </row>
    <row r="60" spans="1:2">
      <c r="A60" s="176" t="s">
        <v>882</v>
      </c>
      <c r="B60" t="s">
        <v>1148</v>
      </c>
    </row>
    <row r="61" spans="1:2">
      <c r="A61" s="176" t="s">
        <v>881</v>
      </c>
      <c r="B61" t="s">
        <v>1148</v>
      </c>
    </row>
    <row r="62" spans="1:2">
      <c r="A62" s="176" t="s">
        <v>493</v>
      </c>
      <c r="B62" t="s">
        <v>1148</v>
      </c>
    </row>
    <row r="63" spans="1:2">
      <c r="A63" s="176" t="s">
        <v>762</v>
      </c>
      <c r="B63" t="s">
        <v>1148</v>
      </c>
    </row>
    <row r="64" spans="1:2">
      <c r="A64" s="176" t="s">
        <v>810</v>
      </c>
      <c r="B64" t="s">
        <v>1148</v>
      </c>
    </row>
    <row r="65" spans="1:2">
      <c r="A65" s="176" t="s">
        <v>793</v>
      </c>
      <c r="B65" t="s">
        <v>1148</v>
      </c>
    </row>
    <row r="66" spans="1:2">
      <c r="A66" s="176" t="s">
        <v>854</v>
      </c>
      <c r="B66" t="s">
        <v>1148</v>
      </c>
    </row>
    <row r="67" spans="1:2">
      <c r="A67" s="176" t="s">
        <v>1117</v>
      </c>
      <c r="B67" t="s">
        <v>1148</v>
      </c>
    </row>
    <row r="68" spans="1:2">
      <c r="A68" s="176" t="s">
        <v>840</v>
      </c>
      <c r="B68" t="s">
        <v>1148</v>
      </c>
    </row>
    <row r="69" spans="1:2">
      <c r="A69" s="176" t="s">
        <v>824</v>
      </c>
      <c r="B69" t="s">
        <v>1148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1149</v>
      </c>
    </row>
    <row r="74" spans="1:2">
      <c r="A74" s="176" t="s">
        <v>877</v>
      </c>
      <c r="B74" t="s">
        <v>1149</v>
      </c>
    </row>
    <row r="75" spans="1:2">
      <c r="A75" s="176" t="s">
        <v>110</v>
      </c>
      <c r="B75" t="s">
        <v>1147</v>
      </c>
    </row>
    <row r="76" spans="1:2">
      <c r="A76" s="176" t="s">
        <v>108</v>
      </c>
      <c r="B76" t="s">
        <v>1147</v>
      </c>
    </row>
    <row r="77" spans="1:2">
      <c r="A77" s="176" t="s">
        <v>1150</v>
      </c>
      <c r="B77" t="s">
        <v>1147</v>
      </c>
    </row>
    <row r="78" spans="1:2">
      <c r="A78" s="176" t="s">
        <v>861</v>
      </c>
      <c r="B78" t="s">
        <v>1147</v>
      </c>
    </row>
    <row r="79" spans="1:2">
      <c r="A79" s="176" t="s">
        <v>875</v>
      </c>
      <c r="B79" t="s">
        <v>1147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39" workbookViewId="0">
      <selection activeCell="A57" sqref="A57:D68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4" t="s">
        <v>1206</v>
      </c>
      <c r="B1" s="215"/>
      <c r="C1" s="215"/>
      <c r="D1" s="216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1024</v>
      </c>
      <c r="C3" s="153" t="s">
        <v>1028</v>
      </c>
      <c r="D3" s="98"/>
    </row>
    <row r="4" spans="1:4">
      <c r="A4" s="95"/>
      <c r="B4" s="96"/>
      <c r="C4" s="97"/>
      <c r="D4" s="98"/>
    </row>
    <row r="5" spans="1:4">
      <c r="A5" s="95" t="s">
        <v>1025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1026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1205</v>
      </c>
      <c r="D15" s="98"/>
    </row>
    <row r="16" spans="1:4">
      <c r="A16" s="95"/>
      <c r="B16" s="96" t="s">
        <v>358</v>
      </c>
      <c r="C16" s="97" t="s">
        <v>1026</v>
      </c>
      <c r="D16" s="98"/>
    </row>
    <row r="17" spans="1:4">
      <c r="A17" s="95"/>
      <c r="B17" s="96"/>
      <c r="C17" s="97"/>
      <c r="D17" s="98"/>
    </row>
    <row r="18" spans="1:4">
      <c r="A18" s="95" t="s">
        <v>1027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1205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4" t="s">
        <v>1029</v>
      </c>
      <c r="B24" s="215"/>
      <c r="C24" s="215"/>
      <c r="D24" s="216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1024</v>
      </c>
      <c r="C26" s="153" t="s">
        <v>1028</v>
      </c>
      <c r="D26" s="98"/>
    </row>
    <row r="27" spans="1:4">
      <c r="A27" s="95"/>
      <c r="B27" s="96"/>
      <c r="C27" s="153"/>
      <c r="D27" s="98"/>
    </row>
    <row r="28" spans="1:4">
      <c r="A28" s="95" t="s">
        <v>1025</v>
      </c>
      <c r="B28" s="96" t="s">
        <v>295</v>
      </c>
      <c r="C28" s="153" t="s">
        <v>114</v>
      </c>
      <c r="D28" s="98" t="s">
        <v>1032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1026</v>
      </c>
      <c r="B31" s="96" t="s">
        <v>880</v>
      </c>
      <c r="C31" s="153" t="s">
        <v>1033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1026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1030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1034</v>
      </c>
      <c r="D38" s="98"/>
    </row>
    <row r="39" spans="1:4">
      <c r="A39" s="95"/>
      <c r="B39" s="96" t="s">
        <v>353</v>
      </c>
      <c r="C39" s="153" t="s">
        <v>1026</v>
      </c>
      <c r="D39" s="98"/>
    </row>
    <row r="40" spans="1:4">
      <c r="A40" s="95"/>
      <c r="B40" s="96"/>
      <c r="C40" s="153"/>
      <c r="D40" s="98"/>
    </row>
    <row r="41" spans="1:4">
      <c r="A41" s="95" t="s">
        <v>1030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1031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1031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4" t="s">
        <v>1038</v>
      </c>
      <c r="B49" s="215"/>
      <c r="C49" s="215"/>
      <c r="D49" s="216"/>
    </row>
    <row r="50" spans="1:4">
      <c r="A50" s="95"/>
      <c r="B50" s="96" t="s">
        <v>295</v>
      </c>
      <c r="C50" s="153" t="s">
        <v>309</v>
      </c>
      <c r="D50" s="98" t="s">
        <v>1035</v>
      </c>
    </row>
    <row r="51" spans="1:4">
      <c r="A51" s="95" t="s">
        <v>1035</v>
      </c>
      <c r="B51" s="96" t="s">
        <v>298</v>
      </c>
      <c r="C51" s="153" t="s">
        <v>1037</v>
      </c>
      <c r="D51" s="98"/>
    </row>
    <row r="52" spans="1:4">
      <c r="A52" s="95"/>
      <c r="B52" s="96" t="s">
        <v>877</v>
      </c>
      <c r="C52" s="153" t="s">
        <v>1036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4" t="s">
        <v>1043</v>
      </c>
      <c r="B56" s="215"/>
      <c r="C56" s="215"/>
      <c r="D56" s="216"/>
    </row>
    <row r="57" spans="1:4">
      <c r="A57" s="95"/>
      <c r="B57" s="96" t="s">
        <v>1024</v>
      </c>
      <c r="C57" s="153" t="s">
        <v>1041</v>
      </c>
      <c r="D57" s="98"/>
    </row>
    <row r="58" spans="1:4">
      <c r="A58" s="95" t="s">
        <v>1039</v>
      </c>
      <c r="B58" s="96" t="s">
        <v>164</v>
      </c>
      <c r="C58" s="153" t="s">
        <v>1042</v>
      </c>
      <c r="D58" s="98"/>
    </row>
    <row r="59" spans="1:4">
      <c r="A59" s="95"/>
      <c r="B59" s="96" t="s">
        <v>295</v>
      </c>
      <c r="C59" s="153" t="s">
        <v>309</v>
      </c>
      <c r="D59" s="98" t="s">
        <v>1035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1034</v>
      </c>
      <c r="D61" s="98"/>
    </row>
    <row r="62" spans="1:4">
      <c r="A62" s="95"/>
      <c r="B62" s="96" t="s">
        <v>877</v>
      </c>
      <c r="C62" s="153" t="s">
        <v>1036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1039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1035</v>
      </c>
      <c r="B68" s="96" t="s">
        <v>298</v>
      </c>
      <c r="C68" s="153" t="s">
        <v>1040</v>
      </c>
      <c r="D68" s="98"/>
    </row>
    <row r="69" spans="1:4" ht="15.75" thickBot="1"/>
    <row r="70" spans="1:4" ht="15.75" thickBot="1">
      <c r="A70" s="214" t="s">
        <v>1046</v>
      </c>
      <c r="B70" s="215"/>
      <c r="C70" s="215"/>
      <c r="D70" s="216"/>
    </row>
    <row r="71" spans="1:4">
      <c r="A71" s="95"/>
      <c r="B71" s="96" t="s">
        <v>295</v>
      </c>
      <c r="C71" s="153" t="s">
        <v>309</v>
      </c>
      <c r="D71" s="98" t="s">
        <v>1044</v>
      </c>
    </row>
    <row r="72" spans="1:4">
      <c r="A72" s="95"/>
      <c r="B72" s="96" t="s">
        <v>877</v>
      </c>
      <c r="C72" s="153" t="s">
        <v>1034</v>
      </c>
      <c r="D72" s="98"/>
    </row>
    <row r="73" spans="1:4">
      <c r="A73" s="95"/>
      <c r="B73" s="96" t="s">
        <v>877</v>
      </c>
      <c r="C73" s="153" t="s">
        <v>1036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1035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1044</v>
      </c>
      <c r="B80" s="96" t="s">
        <v>1045</v>
      </c>
      <c r="C80" s="153">
        <v>50</v>
      </c>
      <c r="D80" s="98"/>
    </row>
    <row r="81" spans="1:4">
      <c r="A81" s="95" t="s">
        <v>1035</v>
      </c>
      <c r="B81" s="96" t="s">
        <v>298</v>
      </c>
      <c r="C81" s="153" t="s">
        <v>1047</v>
      </c>
      <c r="D81" s="98"/>
    </row>
    <row r="82" spans="1:4" ht="15.75" thickBot="1"/>
    <row r="83" spans="1:4" ht="15.75" thickBot="1">
      <c r="A83" s="214" t="s">
        <v>1058</v>
      </c>
      <c r="B83" s="215"/>
      <c r="C83" s="215"/>
      <c r="D83" s="216"/>
    </row>
    <row r="84" spans="1:4">
      <c r="A84" s="95" t="s">
        <v>1053</v>
      </c>
      <c r="B84" s="96" t="s">
        <v>877</v>
      </c>
      <c r="C84" s="153" t="s">
        <v>1034</v>
      </c>
      <c r="D84" s="98"/>
    </row>
    <row r="85" spans="1:4">
      <c r="A85" s="95"/>
      <c r="B85" s="96" t="s">
        <v>877</v>
      </c>
      <c r="C85" s="153" t="s">
        <v>1036</v>
      </c>
      <c r="D85" s="98"/>
    </row>
    <row r="86" spans="1:4">
      <c r="A86" s="95"/>
      <c r="B86" s="96" t="s">
        <v>295</v>
      </c>
      <c r="C86" s="153" t="s">
        <v>309</v>
      </c>
      <c r="D86" s="98" t="s">
        <v>1054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1050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1048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1026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1052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1026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1052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1050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1048</v>
      </c>
      <c r="B111" s="96" t="s">
        <v>295</v>
      </c>
      <c r="C111" s="153" t="s">
        <v>309</v>
      </c>
      <c r="D111" s="98" t="s">
        <v>1055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1054</v>
      </c>
      <c r="B115" s="96" t="s">
        <v>298</v>
      </c>
      <c r="C115" s="153" t="s">
        <v>1056</v>
      </c>
      <c r="D115" s="98"/>
    </row>
    <row r="116" spans="1:4">
      <c r="A116" s="95" t="s">
        <v>1055</v>
      </c>
      <c r="B116" s="96" t="s">
        <v>298</v>
      </c>
      <c r="C116" s="153" t="s">
        <v>1057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4" operator="containsText" text=" ">
      <formula>NOT(ISERROR(SEARCH(" ",A116)))</formula>
    </cfRule>
  </conditionalFormatting>
  <conditionalFormatting sqref="A116">
    <cfRule type="expression" dxfId="6" priority="3">
      <formula>$E$13=$N116</formula>
    </cfRule>
  </conditionalFormatting>
  <conditionalFormatting sqref="A91">
    <cfRule type="containsText" dxfId="5" priority="2" operator="containsText" text=" ">
      <formula>NOT(ISERROR(SEARCH(" ",A91)))</formula>
    </cfRule>
  </conditionalFormatting>
  <conditionalFormatting sqref="A91">
    <cfRule type="expression" dxfId="4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2026-03-11T14:09:51Z</dcterms:modified>
</cp:coreProperties>
</file>