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<sst xmlns="http://schemas.openxmlformats.org/spreadsheetml/2006/main" count="13" uniqueCount="13">
  <si>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y</t>
  </si>
  <si>
    <t xml:space="preserve">y1 (sorted)</t>
  </si>
  <si>
    <t xml:space="preserve">index</t>
  </si>
  <si>
    <t xml:space="preserve">E1 normal</t>
  </si>
  <si>
    <t xml:space="preserve">E1 exponential</t>
  </si>
  <si>
    <t xml:space="preserve">Conclusion:</t>
  </si>
  <si>
    <t xml:space="preserve">The normal distribution graph shows a linear relationship with the given data, whereas the exponential graph shows a non-linear trend.</t>
  </si>
  <si>
    <t xml:space="preserve">Therefore the data is most likely from a normal distribution, as opposed to an exponential one.</t>
  </si>
  <si>
    <t xml:space="preserve">mean</t>
  </si>
  <si>
    <t xml:space="preserve">std dev</t>
  </si>
  <si>
    <t xml:space="preserve">lambda</t>
  </si>
  <si>
    <t xml:space="preserve">Note: Excel computes inverse Gaussian cdf using NORMINV(prob, mean, standard_dev) - newer versions use NORM.INV</t>
  </si>
  <si>
    <t xml:space="preserve">For exponential compute inverse CDF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</si>
</sst>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normal distrbution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"Normal Fit"</c:f>
              <c:strCache>
                <c:ptCount val="1"/>
                <c:pt idx="0">
                  <c:v>Normal Fit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Sheet1!$D$2:$D$32</c:f>
              <c:numCache>
                <c:formatCode>General</c:formatCode>
                <c:ptCount val="31"/>
                <c:pt idx="0">
                  <c:v>8.4443919772569</c:v>
                </c:pt>
                <c:pt idx="1">
                  <c:v>8.85580476622995</c:v>
                </c:pt>
                <c:pt idx="2">
                  <c:v>9.07838060338345</c:v>
                </c:pt>
                <c:pt idx="3">
                  <c:v>9.24064482885953</c:v>
                </c:pt>
                <c:pt idx="4">
                  <c:v>9.37234635854096</c:v>
                </c:pt>
                <c:pt idx="5">
                  <c:v>9.48551229866104</c:v>
                </c:pt>
                <c:pt idx="6">
                  <c:v>9.58629207194534</c:v>
                </c:pt>
                <c:pt idx="7">
                  <c:v>9.67829331749814</c:v>
                </c:pt>
                <c:pt idx="8">
                  <c:v>9.76383920537544</c:v>
                </c:pt>
                <c:pt idx="9">
                  <c:v>9.84453349721501</c:v>
                </c:pt>
                <c:pt idx="10">
                  <c:v>9.921547178695</c:v>
                </c:pt>
                <c:pt idx="11">
                  <c:v>9.99577767422432</c:v>
                </c:pt>
                <c:pt idx="12">
                  <c:v>10.0679440448266</c:v>
                </c:pt>
                <c:pt idx="13">
                  <c:v>10.1386477622826</c:v>
                </c:pt>
                <c:pt idx="14">
                  <c:v>10.2084141203737</c:v>
                </c:pt>
                <c:pt idx="15">
                  <c:v>10.2777225806452</c:v>
                </c:pt>
                <c:pt idx="16">
                  <c:v>10.3470310409166</c:v>
                </c:pt>
                <c:pt idx="17">
                  <c:v>10.4167973990077</c:v>
                </c:pt>
                <c:pt idx="18">
                  <c:v>10.4875011164637</c:v>
                </c:pt>
                <c:pt idx="19">
                  <c:v>10.559667487066</c:v>
                </c:pt>
                <c:pt idx="20">
                  <c:v>10.6338979825953</c:v>
                </c:pt>
                <c:pt idx="21">
                  <c:v>10.7109116640753</c:v>
                </c:pt>
                <c:pt idx="22">
                  <c:v>10.7916059559149</c:v>
                </c:pt>
                <c:pt idx="23">
                  <c:v>10.8771518437922</c:v>
                </c:pt>
                <c:pt idx="24">
                  <c:v>10.969153089345</c:v>
                </c:pt>
                <c:pt idx="25">
                  <c:v>11.0699328626293</c:v>
                </c:pt>
                <c:pt idx="26">
                  <c:v>11.1830988027494</c:v>
                </c:pt>
                <c:pt idx="27">
                  <c:v>11.3148003324308</c:v>
                </c:pt>
                <c:pt idx="28">
                  <c:v>11.4770645579069</c:v>
                </c:pt>
                <c:pt idx="29">
                  <c:v>11.6996403950604</c:v>
                </c:pt>
                <c:pt idx="30">
                  <c:v>12.1110531840334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8.777</c:v>
                </c:pt>
                <c:pt idx="1">
                  <c:v>8.9524</c:v>
                </c:pt>
                <c:pt idx="2">
                  <c:v>9.2974</c:v>
                </c:pt>
                <c:pt idx="3">
                  <c:v>9.3735</c:v>
                </c:pt>
                <c:pt idx="4">
                  <c:v>9.4155</c:v>
                </c:pt>
                <c:pt idx="5">
                  <c:v>9.4451</c:v>
                </c:pt>
                <c:pt idx="6">
                  <c:v>9.5958</c:v>
                </c:pt>
                <c:pt idx="7">
                  <c:v>9.6166</c:v>
                </c:pt>
                <c:pt idx="8">
                  <c:v>9.694</c:v>
                </c:pt>
                <c:pt idx="9">
                  <c:v>9.7451</c:v>
                </c:pt>
                <c:pt idx="10">
                  <c:v>9.889</c:v>
                </c:pt>
                <c:pt idx="11">
                  <c:v>9.889</c:v>
                </c:pt>
                <c:pt idx="12">
                  <c:v>10.005</c:v>
                </c:pt>
                <c:pt idx="13">
                  <c:v>10.02</c:v>
                </c:pt>
                <c:pt idx="14">
                  <c:v>10.068</c:v>
                </c:pt>
                <c:pt idx="15">
                  <c:v>10.195</c:v>
                </c:pt>
                <c:pt idx="16">
                  <c:v>10.211</c:v>
                </c:pt>
                <c:pt idx="17">
                  <c:v>10.263</c:v>
                </c:pt>
                <c:pt idx="18">
                  <c:v>10.318</c:v>
                </c:pt>
                <c:pt idx="19">
                  <c:v>10.335</c:v>
                </c:pt>
                <c:pt idx="20">
                  <c:v>10.671</c:v>
                </c:pt>
                <c:pt idx="21">
                  <c:v>10.694</c:v>
                </c:pt>
                <c:pt idx="22">
                  <c:v>10.81</c:v>
                </c:pt>
                <c:pt idx="23">
                  <c:v>10.832</c:v>
                </c:pt>
                <c:pt idx="24">
                  <c:v>10.84</c:v>
                </c:pt>
                <c:pt idx="25">
                  <c:v>11.049</c:v>
                </c:pt>
                <c:pt idx="26">
                  <c:v>11.232</c:v>
                </c:pt>
                <c:pt idx="27">
                  <c:v>11.631</c:v>
                </c:pt>
                <c:pt idx="28">
                  <c:v>11.64</c:v>
                </c:pt>
                <c:pt idx="29">
                  <c:v>11.974</c:v>
                </c:pt>
                <c:pt idx="30">
                  <c:v>12.131</c:v>
                </c:pt>
              </c:numCache>
            </c:numRef>
          </c:yVal>
          <c:smooth val="0"/>
        </c:ser>
        <c:axId val="72172967"/>
        <c:axId val="34348247"/>
      </c:scatterChart>
      <c:valAx>
        <c:axId val="72172967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e1Norm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48247"/>
        <c:crosses val="autoZero"/>
        <c:crossBetween val="midCat"/>
      </c:valAx>
      <c:valAx>
        <c:axId val="34348247"/>
        <c:scaling>
          <c:orientation val="minMax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y1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729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Exponential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"Exponential Fit"</c:f>
              <c:strCache>
                <c:ptCount val="1"/>
                <c:pt idx="0">
                  <c:v>Exponential Fit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Sheet1!$E$2:$E$32</c:f>
              <c:numCache>
                <c:formatCode>General</c:formatCode>
                <c:ptCount val="31"/>
                <c:pt idx="0">
                  <c:v>42.417542262535</c:v>
                </c:pt>
                <c:pt idx="1">
                  <c:v>31.1263099359165</c:v>
                </c:pt>
                <c:pt idx="2">
                  <c:v>25.8761858877647</c:v>
                </c:pt>
                <c:pt idx="3">
                  <c:v>22.4180175836826</c:v>
                </c:pt>
                <c:pt idx="4">
                  <c:v>19.835077609298</c:v>
                </c:pt>
                <c:pt idx="5">
                  <c:v>17.7726398712729</c:v>
                </c:pt>
                <c:pt idx="6">
                  <c:v>16.0557043331413</c:v>
                </c:pt>
                <c:pt idx="7">
                  <c:v>14.5849535611462</c:v>
                </c:pt>
                <c:pt idx="8">
                  <c:v>13.2985615005433</c:v>
                </c:pt>
                <c:pt idx="9">
                  <c:v>12.1554152790243</c:v>
                </c:pt>
                <c:pt idx="10">
                  <c:v>11.1267852570641</c:v>
                </c:pt>
                <c:pt idx="11">
                  <c:v>10.1918025579977</c:v>
                </c:pt>
                <c:pt idx="12">
                  <c:v>9.3348295129943</c:v>
                </c:pt>
                <c:pt idx="13">
                  <c:v>8.54384528267955</c:v>
                </c:pt>
                <c:pt idx="14">
                  <c:v>7.80940987497075</c:v>
                </c:pt>
                <c:pt idx="15">
                  <c:v>7.12397442935148</c:v>
                </c:pt>
                <c:pt idx="16">
                  <c:v>6.48140754465443</c:v>
                </c:pt>
                <c:pt idx="17">
                  <c:v>5.87666120891227</c:v>
                </c:pt>
                <c:pt idx="18">
                  <c:v>5.30552969489538</c:v>
                </c:pt>
                <c:pt idx="19">
                  <c:v>4.7644720065228</c:v>
                </c:pt>
                <c:pt idx="20">
                  <c:v>4.25047877771504</c:v>
                </c:pt>
                <c:pt idx="21">
                  <c:v>3.7609709031461</c:v>
                </c:pt>
                <c:pt idx="22">
                  <c:v>3.29372123452767</c:v>
                </c:pt>
                <c:pt idx="23">
                  <c:v>2.84679331762274</c:v>
                </c:pt>
                <c:pt idx="24">
                  <c:v>2.41849290483025</c:v>
                </c:pt>
                <c:pt idx="25">
                  <c:v>2.00732917392477</c:v>
                </c:pt>
                <c:pt idx="26">
                  <c:v>1.61198341086749</c:v>
                </c:pt>
                <c:pt idx="27">
                  <c:v>1.23128349650255</c:v>
                </c:pt>
                <c:pt idx="28">
                  <c:v>0.864182952405816</c:v>
                </c:pt>
                <c:pt idx="29">
                  <c:v>0.509743601879053</c:v>
                </c:pt>
                <c:pt idx="30">
                  <c:v>0.167121122536948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8.777</c:v>
                </c:pt>
                <c:pt idx="1">
                  <c:v>8.9524</c:v>
                </c:pt>
                <c:pt idx="2">
                  <c:v>9.2974</c:v>
                </c:pt>
                <c:pt idx="3">
                  <c:v>9.3735</c:v>
                </c:pt>
                <c:pt idx="4">
                  <c:v>9.4155</c:v>
                </c:pt>
                <c:pt idx="5">
                  <c:v>9.4451</c:v>
                </c:pt>
                <c:pt idx="6">
                  <c:v>9.5958</c:v>
                </c:pt>
                <c:pt idx="7">
                  <c:v>9.6166</c:v>
                </c:pt>
                <c:pt idx="8">
                  <c:v>9.694</c:v>
                </c:pt>
                <c:pt idx="9">
                  <c:v>9.7451</c:v>
                </c:pt>
                <c:pt idx="10">
                  <c:v>9.889</c:v>
                </c:pt>
                <c:pt idx="11">
                  <c:v>9.889</c:v>
                </c:pt>
                <c:pt idx="12">
                  <c:v>10.005</c:v>
                </c:pt>
                <c:pt idx="13">
                  <c:v>10.02</c:v>
                </c:pt>
                <c:pt idx="14">
                  <c:v>10.068</c:v>
                </c:pt>
                <c:pt idx="15">
                  <c:v>10.195</c:v>
                </c:pt>
                <c:pt idx="16">
                  <c:v>10.211</c:v>
                </c:pt>
                <c:pt idx="17">
                  <c:v>10.263</c:v>
                </c:pt>
                <c:pt idx="18">
                  <c:v>10.318</c:v>
                </c:pt>
                <c:pt idx="19">
                  <c:v>10.335</c:v>
                </c:pt>
                <c:pt idx="20">
                  <c:v>10.671</c:v>
                </c:pt>
                <c:pt idx="21">
                  <c:v>10.694</c:v>
                </c:pt>
                <c:pt idx="22">
                  <c:v>10.81</c:v>
                </c:pt>
                <c:pt idx="23">
                  <c:v>10.832</c:v>
                </c:pt>
                <c:pt idx="24">
                  <c:v>10.84</c:v>
                </c:pt>
                <c:pt idx="25">
                  <c:v>11.049</c:v>
                </c:pt>
                <c:pt idx="26">
                  <c:v>11.232</c:v>
                </c:pt>
                <c:pt idx="27">
                  <c:v>11.631</c:v>
                </c:pt>
                <c:pt idx="28">
                  <c:v>11.64</c:v>
                </c:pt>
                <c:pt idx="29">
                  <c:v>11.974</c:v>
                </c:pt>
                <c:pt idx="30">
                  <c:v>12.131</c:v>
                </c:pt>
              </c:numCache>
            </c:numRef>
          </c:yVal>
          <c:smooth val="0"/>
        </c:ser>
        <c:axId val="60203926"/>
        <c:axId val="18645324"/>
      </c:scatterChart>
      <c:valAx>
        <c:axId val="602039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e1exp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45324"/>
        <c:crosses val="autoZero"/>
        <c:crossBetween val="midCat"/>
      </c:valAx>
      <c:valAx>
        <c:axId val="18645324"/>
        <c:scaling>
          <c:orientation val="minMax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y1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039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308880</xdr:colOff>
      <xdr:row>5</xdr:row>
      <xdr:rowOff>57600</xdr:rowOff>
    </xdr:from>
    <xdr:to>
      <xdr:col>10</xdr:col>
      <xdr:colOff>613080</xdr:colOff>
      <xdr:row>19</xdr:row>
      <xdr:rowOff>26280</xdr:rowOff>
    </xdr:to>
    <xdr:graphicFrame>
      <xdr:nvGraphicFramePr>
        <xdr:cNvPr id="0" name="Chart 2"/>
        <xdr:cNvGraphicFramePr/>
      </xdr:nvGraphicFramePr>
      <xdr:xfrm>
        <a:off x="6151320" y="1047960"/>
        <a:ext cx="5746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758160</xdr:colOff>
      <xdr:row>4</xdr:row>
      <xdr:rowOff>163800</xdr:rowOff>
    </xdr:from>
    <xdr:to>
      <xdr:col>16</xdr:col>
      <xdr:colOff>209520</xdr:colOff>
      <xdr:row>18</xdr:row>
      <xdr:rowOff>132840</xdr:rowOff>
    </xdr:to>
    <xdr:graphicFrame>
      <xdr:nvGraphicFramePr>
        <xdr:cNvPr id="1" name="Chart 3"/>
        <xdr:cNvGraphicFramePr/>
      </xdr:nvGraphicFramePr>
      <xdr:xfrm>
        <a:off x="12042720" y="956160"/>
        <a:ext cx="5981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27" activeCellId="0" sqref="G27"/>
    </sheetView>
  </sheetViews>
  <sheetFormatPr defaultColWidth="11.203125" defaultRowHeight="15.6" zeroHeight="false" outlineLevelRow="0" outlineLevelCol="0"/>
  <cols>
    <col collapsed="false" customWidth="true" hidden="false" outlineLevel="0" max="2" min="2" style="0" width="13.2"/>
    <col collapsed="false" customWidth="true" hidden="false" outlineLevel="0" max="5" min="5" style="0" width="13.31"/>
  </cols>
  <sheetData>
    <row r="1" customFormat="false" ht="15.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.6" hidden="false" customHeight="false" outlineLevel="0" collapsed="false">
      <c r="A2" s="0" t="n">
        <v>9.7451</v>
      </c>
      <c r="B2" s="0" t="n">
        <v>8.777</v>
      </c>
      <c r="C2" s="0" t="n">
        <f aca="false">(ROW(A1)-1/2)/31</f>
        <v>0.0161290322580645</v>
      </c>
      <c r="D2" s="0" t="n">
        <f aca="false">_xlfn.NORM.INV(C2,$C$34,$C$35)</f>
        <v>8.4443919772569</v>
      </c>
      <c r="E2" s="0" t="n">
        <f aca="false">-LN(C2)/$C$36</f>
        <v>42.417542262535</v>
      </c>
    </row>
    <row r="3" customFormat="false" ht="15.6" hidden="false" customHeight="false" outlineLevel="0" collapsed="false">
      <c r="A3" s="0" t="n">
        <v>9.694</v>
      </c>
      <c r="B3" s="0" t="n">
        <v>8.9524</v>
      </c>
      <c r="C3" s="0" t="n">
        <f aca="false">(ROW(A2)-1/2)/31</f>
        <v>0.0483870967741936</v>
      </c>
      <c r="D3" s="0" t="n">
        <f aca="false">_xlfn.NORM.INV(C3,$C$34,$C$35)</f>
        <v>8.85580476622995</v>
      </c>
      <c r="E3" s="0" t="n">
        <f aca="false">-LN(C3)/$C$36</f>
        <v>31.1263099359165</v>
      </c>
    </row>
    <row r="4" customFormat="false" ht="15.6" hidden="false" customHeight="false" outlineLevel="0" collapsed="false">
      <c r="A4" s="0" t="n">
        <v>10.671</v>
      </c>
      <c r="B4" s="0" t="n">
        <v>9.2974</v>
      </c>
      <c r="C4" s="0" t="n">
        <f aca="false">(ROW(A3)-1/2)/31</f>
        <v>0.0806451612903226</v>
      </c>
      <c r="D4" s="0" t="n">
        <f aca="false">_xlfn.NORM.INV(C4,$C$34,$C$35)</f>
        <v>9.07838060338345</v>
      </c>
      <c r="E4" s="0" t="n">
        <f aca="false">-LN(C4)/$C$36</f>
        <v>25.8761858877647</v>
      </c>
    </row>
    <row r="5" customFormat="false" ht="15.6" hidden="false" customHeight="false" outlineLevel="0" collapsed="false">
      <c r="A5" s="0" t="n">
        <v>10.02</v>
      </c>
      <c r="B5" s="0" t="n">
        <v>9.3735</v>
      </c>
      <c r="C5" s="0" t="n">
        <f aca="false">(ROW(A4)-1/2)/31</f>
        <v>0.112903225806452</v>
      </c>
      <c r="D5" s="0" t="n">
        <f aca="false">_xlfn.NORM.INV(C5,$C$34,$C$35)</f>
        <v>9.24064482885953</v>
      </c>
      <c r="E5" s="0" t="n">
        <f aca="false">-LN(C5)/$C$36</f>
        <v>22.4180175836826</v>
      </c>
    </row>
    <row r="6" customFormat="false" ht="15.6" hidden="false" customHeight="false" outlineLevel="0" collapsed="false">
      <c r="A6" s="0" t="n">
        <v>10.068</v>
      </c>
      <c r="B6" s="0" t="n">
        <v>9.4155</v>
      </c>
      <c r="C6" s="0" t="n">
        <f aca="false">(ROW(A5)-1/2)/31</f>
        <v>0.145161290322581</v>
      </c>
      <c r="D6" s="0" t="n">
        <f aca="false">_xlfn.NORM.INV(C6,$C$34,$C$35)</f>
        <v>9.37234635854096</v>
      </c>
      <c r="E6" s="0" t="n">
        <f aca="false">-LN(C6)/$C$36</f>
        <v>19.835077609298</v>
      </c>
    </row>
    <row r="7" customFormat="false" ht="15.6" hidden="false" customHeight="false" outlineLevel="0" collapsed="false">
      <c r="A7" s="0" t="n">
        <v>11.049</v>
      </c>
      <c r="B7" s="0" t="n">
        <v>9.4451</v>
      </c>
      <c r="C7" s="0" t="n">
        <f aca="false">(ROW(A6)-1/2)/31</f>
        <v>0.17741935483871</v>
      </c>
      <c r="D7" s="0" t="n">
        <f aca="false">_xlfn.NORM.INV(C7,$C$34,$C$35)</f>
        <v>9.48551229866104</v>
      </c>
      <c r="E7" s="0" t="n">
        <f aca="false">-LN(C7)/$C$36</f>
        <v>17.7726398712729</v>
      </c>
    </row>
    <row r="8" customFormat="false" ht="15.6" hidden="false" customHeight="false" outlineLevel="0" collapsed="false">
      <c r="A8" s="0" t="n">
        <v>10.005</v>
      </c>
      <c r="B8" s="0" t="n">
        <v>9.5958</v>
      </c>
      <c r="C8" s="0" t="n">
        <f aca="false">(ROW(A7)-1/2)/31</f>
        <v>0.209677419354839</v>
      </c>
      <c r="D8" s="0" t="n">
        <f aca="false">_xlfn.NORM.INV(C8,$C$34,$C$35)</f>
        <v>9.58629207194534</v>
      </c>
      <c r="E8" s="0" t="n">
        <f aca="false">-LN(C8)/$C$36</f>
        <v>16.0557043331413</v>
      </c>
    </row>
    <row r="9" customFormat="false" ht="15.6" hidden="false" customHeight="false" outlineLevel="0" collapsed="false">
      <c r="A9" s="0" t="n">
        <v>10.81</v>
      </c>
      <c r="B9" s="0" t="n">
        <v>9.6166</v>
      </c>
      <c r="C9" s="0" t="n">
        <f aca="false">(ROW(A8)-1/2)/31</f>
        <v>0.241935483870968</v>
      </c>
      <c r="D9" s="0" t="n">
        <f aca="false">_xlfn.NORM.INV(C9,$C$34,$C$35)</f>
        <v>9.67829331749814</v>
      </c>
      <c r="E9" s="0" t="n">
        <f aca="false">-LN(C9)/$C$36</f>
        <v>14.5849535611462</v>
      </c>
    </row>
    <row r="10" customFormat="false" ht="15.6" hidden="false" customHeight="false" outlineLevel="0" collapsed="false">
      <c r="A10" s="0" t="n">
        <v>10.832</v>
      </c>
      <c r="B10" s="0" t="n">
        <v>9.694</v>
      </c>
      <c r="C10" s="0" t="n">
        <f aca="false">(ROW(A9)-1/2)/31</f>
        <v>0.274193548387097</v>
      </c>
      <c r="D10" s="0" t="n">
        <f aca="false">_xlfn.NORM.INV(C10,$C$34,$C$35)</f>
        <v>9.76383920537544</v>
      </c>
      <c r="E10" s="0" t="n">
        <f aca="false">-LN(C10)/$C$36</f>
        <v>13.2985615005433</v>
      </c>
    </row>
    <row r="11" customFormat="false" ht="15.6" hidden="false" customHeight="false" outlineLevel="0" collapsed="false">
      <c r="A11" s="0" t="n">
        <v>9.4155</v>
      </c>
      <c r="B11" s="0" t="n">
        <v>9.7451</v>
      </c>
      <c r="C11" s="0" t="n">
        <f aca="false">(ROW(A10)-1/2)/31</f>
        <v>0.306451612903226</v>
      </c>
      <c r="D11" s="0" t="n">
        <f aca="false">_xlfn.NORM.INV(C11,$C$34,$C$35)</f>
        <v>9.84453349721501</v>
      </c>
      <c r="E11" s="0" t="n">
        <f aca="false">-LN(C11)/$C$36</f>
        <v>12.1554152790243</v>
      </c>
    </row>
    <row r="12" customFormat="false" ht="15.6" hidden="false" customHeight="false" outlineLevel="0" collapsed="false">
      <c r="A12" s="0" t="n">
        <v>9.3735</v>
      </c>
      <c r="B12" s="0" t="n">
        <v>9.889</v>
      </c>
      <c r="C12" s="0" t="n">
        <f aca="false">(ROW(A11)-1/2)/31</f>
        <v>0.338709677419355</v>
      </c>
      <c r="D12" s="0" t="n">
        <f aca="false">_xlfn.NORM.INV(C12,$C$34,$C$35)</f>
        <v>9.921547178695</v>
      </c>
      <c r="E12" s="0" t="n">
        <f aca="false">-LN(C12)/$C$36</f>
        <v>11.1267852570641</v>
      </c>
    </row>
    <row r="13" customFormat="false" ht="15.6" hidden="false" customHeight="false" outlineLevel="0" collapsed="false">
      <c r="A13" s="0" t="n">
        <v>10.694</v>
      </c>
      <c r="B13" s="0" t="n">
        <v>9.889</v>
      </c>
      <c r="C13" s="0" t="n">
        <f aca="false">(ROW(A12)-1/2)/31</f>
        <v>0.370967741935484</v>
      </c>
      <c r="D13" s="0" t="n">
        <f aca="false">_xlfn.NORM.INV(C13,$C$34,$C$35)</f>
        <v>9.99577767422432</v>
      </c>
      <c r="E13" s="0" t="n">
        <f aca="false">-LN(C13)/$C$36</f>
        <v>10.1918025579977</v>
      </c>
    </row>
    <row r="14" customFormat="false" ht="15.6" hidden="false" customHeight="false" outlineLevel="0" collapsed="false">
      <c r="A14" s="0" t="n">
        <v>11.631</v>
      </c>
      <c r="B14" s="0" t="n">
        <v>10.005</v>
      </c>
      <c r="C14" s="0" t="n">
        <f aca="false">(ROW(A13)-1/2)/31</f>
        <v>0.403225806451613</v>
      </c>
      <c r="D14" s="0" t="n">
        <f aca="false">_xlfn.NORM.INV(C14,$C$34,$C$35)</f>
        <v>10.0679440448266</v>
      </c>
      <c r="E14" s="0" t="n">
        <f aca="false">-LN(C14)/$C$36</f>
        <v>9.3348295129943</v>
      </c>
    </row>
    <row r="15" customFormat="false" ht="15.6" hidden="false" customHeight="false" outlineLevel="0" collapsed="false">
      <c r="A15" s="0" t="n">
        <v>9.889</v>
      </c>
      <c r="B15" s="0" t="n">
        <v>10.02</v>
      </c>
      <c r="C15" s="0" t="n">
        <f aca="false">(ROW(A14)-1/2)/31</f>
        <v>0.435483870967742</v>
      </c>
      <c r="D15" s="0" t="n">
        <f aca="false">_xlfn.NORM.INV(C15,$C$34,$C$35)</f>
        <v>10.1386477622826</v>
      </c>
      <c r="E15" s="0" t="n">
        <f aca="false">-LN(C15)/$C$36</f>
        <v>8.54384528267955</v>
      </c>
    </row>
    <row r="16" customFormat="false" ht="15.6" hidden="false" customHeight="false" outlineLevel="0" collapsed="false">
      <c r="A16" s="0" t="n">
        <v>9.889</v>
      </c>
      <c r="B16" s="0" t="n">
        <v>10.068</v>
      </c>
      <c r="C16" s="0" t="n">
        <f aca="false">(ROW(A15)-1/2)/31</f>
        <v>0.467741935483871</v>
      </c>
      <c r="D16" s="0" t="n">
        <f aca="false">_xlfn.NORM.INV(C16,$C$34,$C$35)</f>
        <v>10.2084141203737</v>
      </c>
      <c r="E16" s="0" t="n">
        <f aca="false">-LN(C16)/$C$36</f>
        <v>7.80940987497075</v>
      </c>
    </row>
    <row r="17" customFormat="false" ht="15.6" hidden="false" customHeight="false" outlineLevel="0" collapsed="false">
      <c r="A17" s="0" t="n">
        <v>9.2974</v>
      </c>
      <c r="B17" s="0" t="n">
        <v>10.195</v>
      </c>
      <c r="C17" s="0" t="n">
        <f aca="false">(ROW(A16)-1/2)/31</f>
        <v>0.5</v>
      </c>
      <c r="D17" s="0" t="n">
        <f aca="false">_xlfn.NORM.INV(C17,$C$34,$C$35)</f>
        <v>10.2777225806452</v>
      </c>
      <c r="E17" s="0" t="n">
        <f aca="false">-LN(C17)/$C$36</f>
        <v>7.12397442935148</v>
      </c>
    </row>
    <row r="18" customFormat="false" ht="15.6" hidden="false" customHeight="false" outlineLevel="0" collapsed="false">
      <c r="A18" s="0" t="n">
        <v>9.6166</v>
      </c>
      <c r="B18" s="0" t="n">
        <v>10.211</v>
      </c>
      <c r="C18" s="0" t="n">
        <f aca="false">(ROW(A17)-1/2)/31</f>
        <v>0.532258064516129</v>
      </c>
      <c r="D18" s="0" t="n">
        <f aca="false">_xlfn.NORM.INV(C18,$C$34,$C$35)</f>
        <v>10.3470310409166</v>
      </c>
      <c r="E18" s="0" t="n">
        <f aca="false">-LN(C18)/$C$36</f>
        <v>6.48140754465443</v>
      </c>
    </row>
    <row r="19" customFormat="false" ht="15.6" hidden="false" customHeight="false" outlineLevel="0" collapsed="false">
      <c r="A19" s="0" t="n">
        <v>10.263</v>
      </c>
      <c r="B19" s="0" t="n">
        <v>10.263</v>
      </c>
      <c r="C19" s="0" t="n">
        <f aca="false">(ROW(A18)-1/2)/31</f>
        <v>0.564516129032258</v>
      </c>
      <c r="D19" s="0" t="n">
        <f aca="false">_xlfn.NORM.INV(C19,$C$34,$C$35)</f>
        <v>10.4167973990077</v>
      </c>
      <c r="E19" s="0" t="n">
        <f aca="false">-LN(C19)/$C$36</f>
        <v>5.87666120891227</v>
      </c>
    </row>
    <row r="20" customFormat="false" ht="15.6" hidden="false" customHeight="false" outlineLevel="0" collapsed="false">
      <c r="A20" s="0" t="n">
        <v>12.131</v>
      </c>
      <c r="B20" s="0" t="n">
        <v>10.318</v>
      </c>
      <c r="C20" s="0" t="n">
        <f aca="false">(ROW(A19)-1/2)/31</f>
        <v>0.596774193548387</v>
      </c>
      <c r="D20" s="0" t="n">
        <f aca="false">_xlfn.NORM.INV(C20,$C$34,$C$35)</f>
        <v>10.4875011164637</v>
      </c>
      <c r="E20" s="0" t="n">
        <f aca="false">-LN(C20)/$C$36</f>
        <v>5.30552969489538</v>
      </c>
    </row>
    <row r="21" customFormat="false" ht="15.6" hidden="false" customHeight="false" outlineLevel="0" collapsed="false">
      <c r="A21" s="0" t="n">
        <v>10.195</v>
      </c>
      <c r="B21" s="0" t="n">
        <v>10.335</v>
      </c>
      <c r="C21" s="0" t="n">
        <f aca="false">(ROW(A20)-1/2)/31</f>
        <v>0.629032258064516</v>
      </c>
      <c r="D21" s="0" t="n">
        <f aca="false">_xlfn.NORM.INV(C21,$C$34,$C$35)</f>
        <v>10.559667487066</v>
      </c>
      <c r="E21" s="0" t="n">
        <f aca="false">-LN(C21)/$C$36</f>
        <v>4.7644720065228</v>
      </c>
      <c r="G21" s="1" t="s">
        <v>5</v>
      </c>
    </row>
    <row r="22" customFormat="false" ht="15.6" hidden="false" customHeight="false" outlineLevel="0" collapsed="false">
      <c r="A22" s="0" t="n">
        <v>11.64</v>
      </c>
      <c r="B22" s="0" t="n">
        <v>10.671</v>
      </c>
      <c r="C22" s="0" t="n">
        <f aca="false">(ROW(A21)-1/2)/31</f>
        <v>0.661290322580645</v>
      </c>
      <c r="D22" s="0" t="n">
        <f aca="false">_xlfn.NORM.INV(C22,$C$34,$C$35)</f>
        <v>10.6338979825953</v>
      </c>
      <c r="E22" s="0" t="n">
        <f aca="false">-LN(C22)/$C$36</f>
        <v>4.25047877771504</v>
      </c>
      <c r="G22" s="0" t="s">
        <v>6</v>
      </c>
    </row>
    <row r="23" customFormat="false" ht="15.6" hidden="false" customHeight="false" outlineLevel="0" collapsed="false">
      <c r="A23" s="0" t="n">
        <v>10.84</v>
      </c>
      <c r="B23" s="0" t="n">
        <v>10.694</v>
      </c>
      <c r="C23" s="0" t="n">
        <f aca="false">(ROW(A22)-1/2)/31</f>
        <v>0.693548387096774</v>
      </c>
      <c r="D23" s="0" t="n">
        <f aca="false">_xlfn.NORM.INV(C23,$C$34,$C$35)</f>
        <v>10.7109116640753</v>
      </c>
      <c r="E23" s="0" t="n">
        <f aca="false">-LN(C23)/$C$36</f>
        <v>3.7609709031461</v>
      </c>
      <c r="G23" s="0" t="s">
        <v>7</v>
      </c>
    </row>
    <row r="24" customFormat="false" ht="15.6" hidden="false" customHeight="false" outlineLevel="0" collapsed="false">
      <c r="A24" s="0" t="n">
        <v>10.211</v>
      </c>
      <c r="B24" s="0" t="n">
        <v>10.81</v>
      </c>
      <c r="C24" s="0" t="n">
        <f aca="false">(ROW(A23)-1/2)/31</f>
        <v>0.725806451612903</v>
      </c>
      <c r="D24" s="0" t="n">
        <f aca="false">_xlfn.NORM.INV(C24,$C$34,$C$35)</f>
        <v>10.7916059559149</v>
      </c>
      <c r="E24" s="0" t="n">
        <f aca="false">-LN(C24)/$C$36</f>
        <v>3.29372123452767</v>
      </c>
    </row>
    <row r="25" customFormat="false" ht="15.6" hidden="false" customHeight="false" outlineLevel="0" collapsed="false">
      <c r="A25" s="0" t="n">
        <v>11.232</v>
      </c>
      <c r="B25" s="0" t="n">
        <v>10.832</v>
      </c>
      <c r="C25" s="0" t="n">
        <f aca="false">(ROW(A24)-1/2)/31</f>
        <v>0.758064516129032</v>
      </c>
      <c r="D25" s="0" t="n">
        <f aca="false">_xlfn.NORM.INV(C25,$C$34,$C$35)</f>
        <v>10.8771518437922</v>
      </c>
      <c r="E25" s="0" t="n">
        <f aca="false">-LN(C25)/$C$36</f>
        <v>2.84679331762274</v>
      </c>
    </row>
    <row r="26" customFormat="false" ht="15.6" hidden="false" customHeight="false" outlineLevel="0" collapsed="false">
      <c r="A26" s="0" t="n">
        <v>8.9524</v>
      </c>
      <c r="B26" s="0" t="n">
        <v>10.84</v>
      </c>
      <c r="C26" s="0" t="n">
        <f aca="false">(ROW(A25)-1/2)/31</f>
        <v>0.790322580645161</v>
      </c>
      <c r="D26" s="0" t="n">
        <f aca="false">_xlfn.NORM.INV(C26,$C$34,$C$35)</f>
        <v>10.969153089345</v>
      </c>
      <c r="E26" s="0" t="n">
        <f aca="false">-LN(C26)/$C$36</f>
        <v>2.41849290483025</v>
      </c>
    </row>
    <row r="27" customFormat="false" ht="15.6" hidden="false" customHeight="false" outlineLevel="0" collapsed="false">
      <c r="A27" s="0" t="n">
        <v>10.335</v>
      </c>
      <c r="B27" s="0" t="n">
        <v>11.049</v>
      </c>
      <c r="C27" s="0" t="n">
        <f aca="false">(ROW(A26)-1/2)/31</f>
        <v>0.82258064516129</v>
      </c>
      <c r="D27" s="0" t="n">
        <f aca="false">_xlfn.NORM.INV(C27,$C$34,$C$35)</f>
        <v>11.0699328626293</v>
      </c>
      <c r="E27" s="0" t="n">
        <f aca="false">-LN(C27)/$C$36</f>
        <v>2.00732917392477</v>
      </c>
    </row>
    <row r="28" customFormat="false" ht="15.6" hidden="false" customHeight="false" outlineLevel="0" collapsed="false">
      <c r="A28" s="0" t="n">
        <v>8.777</v>
      </c>
      <c r="B28" s="0" t="n">
        <v>11.232</v>
      </c>
      <c r="C28" s="0" t="n">
        <f aca="false">(ROW(A27)-1/2)/31</f>
        <v>0.854838709677419</v>
      </c>
      <c r="D28" s="0" t="n">
        <f aca="false">_xlfn.NORM.INV(C28,$C$34,$C$35)</f>
        <v>11.1830988027494</v>
      </c>
      <c r="E28" s="0" t="n">
        <f aca="false">-LN(C28)/$C$36</f>
        <v>1.61198341086749</v>
      </c>
    </row>
    <row r="29" customFormat="false" ht="15.6" hidden="false" customHeight="false" outlineLevel="0" collapsed="false">
      <c r="A29" s="0" t="n">
        <v>10.318</v>
      </c>
      <c r="B29" s="0" t="n">
        <v>11.631</v>
      </c>
      <c r="C29" s="0" t="n">
        <f aca="false">(ROW(A28)-1/2)/31</f>
        <v>0.887096774193548</v>
      </c>
      <c r="D29" s="0" t="n">
        <f aca="false">_xlfn.NORM.INV(C29,$C$34,$C$35)</f>
        <v>11.3148003324308</v>
      </c>
      <c r="E29" s="0" t="n">
        <f aca="false">-LN(C29)/$C$36</f>
        <v>1.23128349650255</v>
      </c>
    </row>
    <row r="30" customFormat="false" ht="15.6" hidden="false" customHeight="false" outlineLevel="0" collapsed="false">
      <c r="A30" s="0" t="n">
        <v>9.5958</v>
      </c>
      <c r="B30" s="0" t="n">
        <v>11.64</v>
      </c>
      <c r="C30" s="0" t="n">
        <f aca="false">(ROW(A29)-1/2)/31</f>
        <v>0.919354838709677</v>
      </c>
      <c r="D30" s="0" t="n">
        <f aca="false">_xlfn.NORM.INV(C30,$C$34,$C$35)</f>
        <v>11.4770645579069</v>
      </c>
      <c r="E30" s="0" t="n">
        <f aca="false">-LN(C30)/$C$36</f>
        <v>0.864182952405816</v>
      </c>
    </row>
    <row r="31" customFormat="false" ht="15.6" hidden="false" customHeight="false" outlineLevel="0" collapsed="false">
      <c r="A31" s="0" t="n">
        <v>9.4451</v>
      </c>
      <c r="B31" s="0" t="n">
        <v>11.974</v>
      </c>
      <c r="C31" s="0" t="n">
        <f aca="false">(ROW(A30)-1/2)/31</f>
        <v>0.951612903225806</v>
      </c>
      <c r="D31" s="0" t="n">
        <f aca="false">_xlfn.NORM.INV(C31,$C$34,$C$35)</f>
        <v>11.6996403950604</v>
      </c>
      <c r="E31" s="0" t="n">
        <f aca="false">-LN(C31)/$C$36</f>
        <v>0.509743601879053</v>
      </c>
    </row>
    <row r="32" customFormat="false" ht="15.6" hidden="false" customHeight="false" outlineLevel="0" collapsed="false">
      <c r="A32" s="0" t="n">
        <v>11.974</v>
      </c>
      <c r="B32" s="0" t="n">
        <v>12.131</v>
      </c>
      <c r="C32" s="0" t="n">
        <f aca="false">(ROW(A31)-1/2)/31</f>
        <v>0.983870967741935</v>
      </c>
      <c r="D32" s="0" t="n">
        <f aca="false">_xlfn.NORM.INV(C32,$C$34,$C$35)</f>
        <v>12.1110531840334</v>
      </c>
      <c r="E32" s="0" t="n">
        <f aca="false">-LN(C32)/$C$36</f>
        <v>0.167121122536948</v>
      </c>
    </row>
    <row r="34" customFormat="false" ht="15.6" hidden="false" customHeight="false" outlineLevel="0" collapsed="false">
      <c r="B34" s="0" t="s">
        <v>8</v>
      </c>
      <c r="C34" s="0" t="n">
        <f aca="false">AVERAGE(B2:B32)</f>
        <v>10.2777225806452</v>
      </c>
    </row>
    <row r="35" customFormat="false" ht="15.6" hidden="false" customHeight="false" outlineLevel="0" collapsed="false">
      <c r="B35" s="0" t="s">
        <v>9</v>
      </c>
      <c r="C35" s="0" t="n">
        <f aca="false">_xlfn.STDEV.S(B2:B32)</f>
        <v>0.856217173661635</v>
      </c>
    </row>
    <row r="36" customFormat="false" ht="15.6" hidden="false" customHeight="false" outlineLevel="0" collapsed="false">
      <c r="B36" s="0" t="s">
        <v>10</v>
      </c>
      <c r="C36" s="0" t="n">
        <f aca="false">1/C34</f>
        <v>0.097297819838335</v>
      </c>
    </row>
    <row r="38" customFormat="false" ht="15.6" hidden="false" customHeight="false" outlineLevel="0" collapsed="false">
      <c r="B38" s="0" t="s">
        <v>11</v>
      </c>
    </row>
    <row r="39" customFormat="false" ht="15.6" hidden="false" customHeight="false" outlineLevel="0" collapsed="false">
      <c r="B39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LibreOffice/6.3.5.2$Linux_X86_64 LibreOffice_project/30$Build-2</Application>
  <Company>Stevens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2019-11-06T13:33:41Z</dcterms:created>
  <dc:creator>Cristina Comaniciu</dc:creator>
  <dc:description/>
  <dc:language>en-US</dc:language>
  <cp:lastModifiedBy/>
  <dcterms:modified xsi:type="dcterms:W3CDTF">2020-04-16T12:13:23Z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