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<sst xmlns="http://schemas.openxmlformats.org/spreadsheetml/2006/main" count="12" uniqueCount="12">
  <si>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t xml:space="preserve">y</t>
  </si>
  <si>
    <t xml:space="preserve">y1 (sorted)</t>
  </si>
  <si>
    <t xml:space="preserve">index</t>
  </si>
  <si>
    <t xml:space="preserve">E1 normal</t>
  </si>
  <si>
    <t xml:space="preserve">E1 exponential</t>
  </si>
  <si>
    <t xml:space="preserve">Conclusion:</t>
  </si>
  <si>
    <t xml:space="preserve">The normal distribution graph shows a linear relationship with the given data, whereas the exponential graph shows a non-linear trend.</t>
  </si>
  <si>
    <t xml:space="preserve">Therefore the data is most likely from a normal distribution, as opposed to an exponential one.</t>
  </si>
  <si>
    <t xml:space="preserve">count</t>
  </si>
  <si>
    <t xml:space="preserve">mean</t>
  </si>
  <si>
    <t xml:space="preserve">std dev</t>
  </si>
  <si>
    <t xml:space="preserve">lambda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</si>
</sst>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normal distrbution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"Normal Fit"</c:f>
              <c:strCache>
                <c:ptCount val="1"/>
                <c:pt idx="0">
                  <c:v>Normal Fit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Sheet1!$D$2:$D$51</c:f>
              <c:numCache>
                <c:formatCode>General</c:formatCode>
                <c:ptCount val="50"/>
                <c:pt idx="0">
                  <c:v>-0.650008151007452</c:v>
                </c:pt>
                <c:pt idx="1">
                  <c:v>0.645660080314011</c:v>
                </c:pt>
                <c:pt idx="2">
                  <c:v>1.33177165311823</c:v>
                </c:pt>
                <c:pt idx="3">
                  <c:v>1.82340433426105</c:v>
                </c:pt>
                <c:pt idx="4">
                  <c:v>2.21608792308251</c:v>
                </c:pt>
                <c:pt idx="5">
                  <c:v>2.54825887174885</c:v>
                </c:pt>
                <c:pt idx="6">
                  <c:v>2.83945643835039</c:v>
                </c:pt>
                <c:pt idx="7">
                  <c:v>3.10105282337714</c:v>
                </c:pt>
                <c:pt idx="8">
                  <c:v>3.34028790398574</c:v>
                </c:pt>
                <c:pt idx="9">
                  <c:v>3.56207742235637</c:v>
                </c:pt>
                <c:pt idx="10">
                  <c:v>3.76992628871975</c:v>
                </c:pt>
                <c:pt idx="11">
                  <c:v>3.96643209558959</c:v>
                </c:pt>
                <c:pt idx="12">
                  <c:v>4.15358202322801</c:v>
                </c:pt>
                <c:pt idx="13">
                  <c:v>4.33293754419947</c:v>
                </c:pt>
                <c:pt idx="14">
                  <c:v>4.50575448092113</c:v>
                </c:pt>
                <c:pt idx="15">
                  <c:v>4.67306397380721</c:v>
                </c:pt>
                <c:pt idx="16">
                  <c:v>4.83572884943181</c:v>
                </c:pt>
                <c:pt idx="17">
                  <c:v>4.99448398099673</c:v>
                </c:pt>
                <c:pt idx="18">
                  <c:v>5.14996593700054</c:v>
                </c:pt>
                <c:pt idx="19">
                  <c:v>5.30273529487672</c:v>
                </c:pt>
                <c:pt idx="20">
                  <c:v>5.45329383968674</c:v>
                </c:pt>
                <c:pt idx="21">
                  <c:v>5.6020981501245</c:v>
                </c:pt>
                <c:pt idx="22">
                  <c:v>5.74957061787439</c:v>
                </c:pt>
                <c:pt idx="23">
                  <c:v>5.89610865134183</c:v>
                </c:pt>
                <c:pt idx="24">
                  <c:v>6.04209262243929</c:v>
                </c:pt>
                <c:pt idx="25">
                  <c:v>6.18789299070587</c:v>
                </c:pt>
                <c:pt idx="26">
                  <c:v>6.33387696180332</c:v>
                </c:pt>
                <c:pt idx="27">
                  <c:v>6.48041499527076</c:v>
                </c:pt>
                <c:pt idx="28">
                  <c:v>6.62788746302066</c:v>
                </c:pt>
                <c:pt idx="29">
                  <c:v>6.77669177345842</c:v>
                </c:pt>
                <c:pt idx="30">
                  <c:v>6.92725031826843</c:v>
                </c:pt>
                <c:pt idx="31">
                  <c:v>7.08001967614462</c:v>
                </c:pt>
                <c:pt idx="32">
                  <c:v>7.23550163214843</c:v>
                </c:pt>
                <c:pt idx="33">
                  <c:v>7.39425676371334</c:v>
                </c:pt>
                <c:pt idx="34">
                  <c:v>7.55692163933795</c:v>
                </c:pt>
                <c:pt idx="35">
                  <c:v>7.72423113222402</c:v>
                </c:pt>
                <c:pt idx="36">
                  <c:v>7.89704806894568</c:v>
                </c:pt>
                <c:pt idx="37">
                  <c:v>8.07640358991714</c:v>
                </c:pt>
                <c:pt idx="38">
                  <c:v>8.26355351755557</c:v>
                </c:pt>
                <c:pt idx="39">
                  <c:v>8.46005932442541</c:v>
                </c:pt>
                <c:pt idx="40">
                  <c:v>8.66790819078878</c:v>
                </c:pt>
                <c:pt idx="41">
                  <c:v>8.88969770915942</c:v>
                </c:pt>
                <c:pt idx="42">
                  <c:v>9.12893278976802</c:v>
                </c:pt>
                <c:pt idx="43">
                  <c:v>9.39052917479476</c:v>
                </c:pt>
                <c:pt idx="44">
                  <c:v>9.68172674139631</c:v>
                </c:pt>
                <c:pt idx="45">
                  <c:v>10.0138976900626</c:v>
                </c:pt>
                <c:pt idx="46">
                  <c:v>10.4065812788841</c:v>
                </c:pt>
                <c:pt idx="47">
                  <c:v>10.8982139600269</c:v>
                </c:pt>
                <c:pt idx="48">
                  <c:v>11.5843255328311</c:v>
                </c:pt>
                <c:pt idx="49">
                  <c:v>12.8799937641526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0.225810901297729</c:v>
                </c:pt>
                <c:pt idx="1">
                  <c:v>0.452564889498862</c:v>
                </c:pt>
                <c:pt idx="2">
                  <c:v>0.85114209740712</c:v>
                </c:pt>
                <c:pt idx="3">
                  <c:v>1.16172732976524</c:v>
                </c:pt>
                <c:pt idx="4">
                  <c:v>1.55359319382694</c:v>
                </c:pt>
                <c:pt idx="5">
                  <c:v>1.99087355536212</c:v>
                </c:pt>
                <c:pt idx="6">
                  <c:v>1.9972468350971</c:v>
                </c:pt>
                <c:pt idx="7">
                  <c:v>2.20065630829752</c:v>
                </c:pt>
                <c:pt idx="8">
                  <c:v>2.69892293803122</c:v>
                </c:pt>
                <c:pt idx="9">
                  <c:v>2.87421296489675</c:v>
                </c:pt>
                <c:pt idx="10">
                  <c:v>2.98017646379535</c:v>
                </c:pt>
                <c:pt idx="11">
                  <c:v>3.46978129412003</c:v>
                </c:pt>
                <c:pt idx="12">
                  <c:v>3.72250252009628</c:v>
                </c:pt>
                <c:pt idx="13">
                  <c:v>4.3455449249459</c:v>
                </c:pt>
                <c:pt idx="14">
                  <c:v>4.81491429975111</c:v>
                </c:pt>
                <c:pt idx="15">
                  <c:v>5.03101508024081</c:v>
                </c:pt>
                <c:pt idx="16">
                  <c:v>5.144295064249</c:v>
                </c:pt>
                <c:pt idx="17">
                  <c:v>5.31425544940021</c:v>
                </c:pt>
                <c:pt idx="18">
                  <c:v>5.34138105928232</c:v>
                </c:pt>
                <c:pt idx="19">
                  <c:v>5.37055877556111</c:v>
                </c:pt>
                <c:pt idx="20">
                  <c:v>5.75173357920645</c:v>
                </c:pt>
                <c:pt idx="21">
                  <c:v>5.93482847356372</c:v>
                </c:pt>
                <c:pt idx="22">
                  <c:v>5.94362895723937</c:v>
                </c:pt>
                <c:pt idx="23">
                  <c:v>5.97161081918015</c:v>
                </c:pt>
                <c:pt idx="24">
                  <c:v>6.39720506923506</c:v>
                </c:pt>
                <c:pt idx="25">
                  <c:v>6.79686898602015</c:v>
                </c:pt>
                <c:pt idx="26">
                  <c:v>6.86415070235558</c:v>
                </c:pt>
                <c:pt idx="27">
                  <c:v>6.95235207939044</c:v>
                </c:pt>
                <c:pt idx="28">
                  <c:v>7.14095415934308</c:v>
                </c:pt>
                <c:pt idx="29">
                  <c:v>7.28915326299834</c:v>
                </c:pt>
                <c:pt idx="30">
                  <c:v>8.02471197150085</c:v>
                </c:pt>
                <c:pt idx="31">
                  <c:v>8.33369909707294</c:v>
                </c:pt>
                <c:pt idx="32">
                  <c:v>8.38430432101535</c:v>
                </c:pt>
                <c:pt idx="33">
                  <c:v>8.39669740272668</c:v>
                </c:pt>
                <c:pt idx="34">
                  <c:v>8.45860375382962</c:v>
                </c:pt>
                <c:pt idx="35">
                  <c:v>8.47664420249915</c:v>
                </c:pt>
                <c:pt idx="36">
                  <c:v>8.56753142075927</c:v>
                </c:pt>
                <c:pt idx="37">
                  <c:v>8.62445508122771</c:v>
                </c:pt>
                <c:pt idx="38">
                  <c:v>8.69177624919869</c:v>
                </c:pt>
                <c:pt idx="39">
                  <c:v>8.93299738429709</c:v>
                </c:pt>
                <c:pt idx="40">
                  <c:v>8.95449555300817</c:v>
                </c:pt>
                <c:pt idx="41">
                  <c:v>9.10434751087259</c:v>
                </c:pt>
                <c:pt idx="42">
                  <c:v>9.16145291191537</c:v>
                </c:pt>
                <c:pt idx="43">
                  <c:v>9.35193756797632</c:v>
                </c:pt>
                <c:pt idx="44">
                  <c:v>9.39542030232531</c:v>
                </c:pt>
                <c:pt idx="45">
                  <c:v>9.51595464195117</c:v>
                </c:pt>
                <c:pt idx="46">
                  <c:v>9.58606280736399</c:v>
                </c:pt>
                <c:pt idx="47">
                  <c:v>9.62203598573727</c:v>
                </c:pt>
                <c:pt idx="48">
                  <c:v>9.68245419388071</c:v>
                </c:pt>
                <c:pt idx="49">
                  <c:v>9.90039593601559</c:v>
                </c:pt>
              </c:numCache>
            </c:numRef>
          </c:yVal>
          <c:smooth val="0"/>
        </c:ser>
        <c:axId val="53307603"/>
        <c:axId val="13364506"/>
      </c:scatterChart>
      <c:valAx>
        <c:axId val="53307603"/>
        <c:scaling>
          <c:orientation val="minMax"/>
          <c:min val="8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e1Norm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364506"/>
        <c:crosses val="autoZero"/>
        <c:crossBetween val="midCat"/>
      </c:valAx>
      <c:valAx>
        <c:axId val="13364506"/>
        <c:scaling>
          <c:orientation val="minMax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y1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30760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Exponential Distribution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"Exponential Fit"</c:f>
              <c:strCache>
                <c:ptCount val="1"/>
                <c:pt idx="0">
                  <c:v>Exponential Fit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Sheet1!$E$2:$E$51</c:f>
              <c:numCache>
                <c:formatCode>General</c:formatCode>
                <c:ptCount val="50"/>
                <c:pt idx="0">
                  <c:v>28.1605825603597</c:v>
                </c:pt>
                <c:pt idx="1">
                  <c:v>21.442576317942</c:v>
                </c:pt>
                <c:pt idx="2">
                  <c:v>18.3188813032</c:v>
                </c:pt>
                <c:pt idx="3">
                  <c:v>16.2613559966499</c:v>
                </c:pt>
                <c:pt idx="4">
                  <c:v>14.7245700755242</c:v>
                </c:pt>
                <c:pt idx="5">
                  <c:v>13.4974702162833</c:v>
                </c:pt>
                <c:pt idx="6">
                  <c:v>12.4759356902594</c:v>
                </c:pt>
                <c:pt idx="7">
                  <c:v>11.6008750607822</c:v>
                </c:pt>
                <c:pt idx="8">
                  <c:v>10.8355033419705</c:v>
                </c:pt>
                <c:pt idx="9">
                  <c:v>10.155359383365</c:v>
                </c:pt>
                <c:pt idx="10">
                  <c:v>9.54334975423214</c:v>
                </c:pt>
                <c:pt idx="11">
                  <c:v>8.98705798490301</c:v>
                </c:pt>
                <c:pt idx="12">
                  <c:v>8.47718004604026</c:v>
                </c:pt>
                <c:pt idx="13">
                  <c:v>8.0065638331065</c:v>
                </c:pt>
                <c:pt idx="14">
                  <c:v>7.56959278239055</c:v>
                </c:pt>
                <c:pt idx="15">
                  <c:v>7.16177550707074</c:v>
                </c:pt>
                <c:pt idx="16">
                  <c:v>6.77946397386553</c:v>
                </c:pt>
                <c:pt idx="17">
                  <c:v>6.41965473949016</c:v>
                </c:pt>
                <c:pt idx="18">
                  <c:v>6.07984549941618</c:v>
                </c:pt>
                <c:pt idx="19">
                  <c:v>5.7579294478417</c:v>
                </c:pt>
                <c:pt idx="20">
                  <c:v>5.45211608577398</c:v>
                </c:pt>
                <c:pt idx="21">
                  <c:v>5.1608709088136</c:v>
                </c:pt>
                <c:pt idx="22">
                  <c:v>4.88286881836452</c:v>
                </c:pt>
                <c:pt idx="23">
                  <c:v>4.61695767166001</c:v>
                </c:pt>
                <c:pt idx="24">
                  <c:v>4.36212943294005</c:v>
                </c:pt>
                <c:pt idx="25">
                  <c:v>4.11749709955275</c:v>
                </c:pt>
                <c:pt idx="26">
                  <c:v>3.88227606899518</c:v>
                </c:pt>
                <c:pt idx="27">
                  <c:v>3.65576895912354</c:v>
                </c:pt>
                <c:pt idx="28">
                  <c:v>3.43735314094727</c:v>
                </c:pt>
                <c:pt idx="29">
                  <c:v>3.22647042234587</c:v>
                </c:pt>
                <c:pt idx="30">
                  <c:v>3.02261845221267</c:v>
                </c:pt>
                <c:pt idx="31">
                  <c:v>2.82534351181441</c:v>
                </c:pt>
                <c:pt idx="32">
                  <c:v>2.63423443309972</c:v>
                </c:pt>
                <c:pt idx="33">
                  <c:v>2.44891743893511</c:v>
                </c:pt>
                <c:pt idx="34">
                  <c:v>2.26905174248528</c:v>
                </c:pt>
                <c:pt idx="35">
                  <c:v>2.09432577553036</c:v>
                </c:pt>
                <c:pt idx="36">
                  <c:v>1.92445394084587</c:v>
                </c:pt>
                <c:pt idx="37">
                  <c:v>1.75917380362253</c:v>
                </c:pt>
                <c:pt idx="38">
                  <c:v>1.59824365257344</c:v>
                </c:pt>
                <c:pt idx="39">
                  <c:v>1.44144037382984</c:v>
                </c:pt>
                <c:pt idx="40">
                  <c:v>1.28855759068877</c:v>
                </c:pt>
                <c:pt idx="41">
                  <c:v>1.13940403029269</c:v>
                </c:pt>
                <c:pt idx="42">
                  <c:v>0.99380208481077</c:v>
                </c:pt>
                <c:pt idx="43">
                  <c:v>0.851586539972825</c:v>
                </c:pt>
                <c:pt idx="44">
                  <c:v>0.712603448127594</c:v>
                </c:pt>
                <c:pt idx="45">
                  <c:v>0.576709126549613</c:v>
                </c:pt>
                <c:pt idx="46">
                  <c:v>0.443769264653007</c:v>
                </c:pt>
                <c:pt idx="47">
                  <c:v>0.313658126205281</c:v>
                </c:pt>
                <c:pt idx="48">
                  <c:v>0.186257834662895</c:v>
                </c:pt>
                <c:pt idx="49">
                  <c:v>0.0614577314477999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0.225810901297729</c:v>
                </c:pt>
                <c:pt idx="1">
                  <c:v>0.452564889498862</c:v>
                </c:pt>
                <c:pt idx="2">
                  <c:v>0.85114209740712</c:v>
                </c:pt>
                <c:pt idx="3">
                  <c:v>1.16172732976524</c:v>
                </c:pt>
                <c:pt idx="4">
                  <c:v>1.55359319382694</c:v>
                </c:pt>
                <c:pt idx="5">
                  <c:v>1.99087355536212</c:v>
                </c:pt>
                <c:pt idx="6">
                  <c:v>1.9972468350971</c:v>
                </c:pt>
                <c:pt idx="7">
                  <c:v>2.20065630829752</c:v>
                </c:pt>
                <c:pt idx="8">
                  <c:v>2.69892293803122</c:v>
                </c:pt>
                <c:pt idx="9">
                  <c:v>2.87421296489675</c:v>
                </c:pt>
                <c:pt idx="10">
                  <c:v>2.98017646379535</c:v>
                </c:pt>
                <c:pt idx="11">
                  <c:v>3.46978129412003</c:v>
                </c:pt>
                <c:pt idx="12">
                  <c:v>3.72250252009628</c:v>
                </c:pt>
                <c:pt idx="13">
                  <c:v>4.3455449249459</c:v>
                </c:pt>
                <c:pt idx="14">
                  <c:v>4.81491429975111</c:v>
                </c:pt>
                <c:pt idx="15">
                  <c:v>5.03101508024081</c:v>
                </c:pt>
                <c:pt idx="16">
                  <c:v>5.144295064249</c:v>
                </c:pt>
                <c:pt idx="17">
                  <c:v>5.31425544940021</c:v>
                </c:pt>
                <c:pt idx="18">
                  <c:v>5.34138105928232</c:v>
                </c:pt>
                <c:pt idx="19">
                  <c:v>5.37055877556111</c:v>
                </c:pt>
                <c:pt idx="20">
                  <c:v>5.75173357920645</c:v>
                </c:pt>
                <c:pt idx="21">
                  <c:v>5.93482847356372</c:v>
                </c:pt>
                <c:pt idx="22">
                  <c:v>5.94362895723937</c:v>
                </c:pt>
                <c:pt idx="23">
                  <c:v>5.97161081918015</c:v>
                </c:pt>
                <c:pt idx="24">
                  <c:v>6.39720506923506</c:v>
                </c:pt>
                <c:pt idx="25">
                  <c:v>6.79686898602015</c:v>
                </c:pt>
                <c:pt idx="26">
                  <c:v>6.86415070235558</c:v>
                </c:pt>
                <c:pt idx="27">
                  <c:v>6.95235207939044</c:v>
                </c:pt>
                <c:pt idx="28">
                  <c:v>7.14095415934308</c:v>
                </c:pt>
                <c:pt idx="29">
                  <c:v>7.28915326299834</c:v>
                </c:pt>
                <c:pt idx="30">
                  <c:v>8.02471197150085</c:v>
                </c:pt>
                <c:pt idx="31">
                  <c:v>8.33369909707294</c:v>
                </c:pt>
                <c:pt idx="32">
                  <c:v>8.38430432101535</c:v>
                </c:pt>
                <c:pt idx="33">
                  <c:v>8.39669740272668</c:v>
                </c:pt>
                <c:pt idx="34">
                  <c:v>8.45860375382962</c:v>
                </c:pt>
                <c:pt idx="35">
                  <c:v>8.47664420249915</c:v>
                </c:pt>
                <c:pt idx="36">
                  <c:v>8.56753142075927</c:v>
                </c:pt>
                <c:pt idx="37">
                  <c:v>8.62445508122771</c:v>
                </c:pt>
                <c:pt idx="38">
                  <c:v>8.69177624919869</c:v>
                </c:pt>
                <c:pt idx="39">
                  <c:v>8.93299738429709</c:v>
                </c:pt>
                <c:pt idx="40">
                  <c:v>8.95449555300817</c:v>
                </c:pt>
                <c:pt idx="41">
                  <c:v>9.10434751087259</c:v>
                </c:pt>
                <c:pt idx="42">
                  <c:v>9.16145291191537</c:v>
                </c:pt>
                <c:pt idx="43">
                  <c:v>9.35193756797632</c:v>
                </c:pt>
                <c:pt idx="44">
                  <c:v>9.39542030232531</c:v>
                </c:pt>
                <c:pt idx="45">
                  <c:v>9.51595464195117</c:v>
                </c:pt>
                <c:pt idx="46">
                  <c:v>9.58606280736399</c:v>
                </c:pt>
                <c:pt idx="47">
                  <c:v>9.62203598573727</c:v>
                </c:pt>
                <c:pt idx="48">
                  <c:v>9.68245419388071</c:v>
                </c:pt>
                <c:pt idx="49">
                  <c:v>9.90039593601559</c:v>
                </c:pt>
              </c:numCache>
            </c:numRef>
          </c:yVal>
          <c:smooth val="0"/>
        </c:ser>
        <c:axId val="22334880"/>
        <c:axId val="47873326"/>
      </c:scatterChart>
      <c:valAx>
        <c:axId val="22334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e1exp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873326"/>
        <c:crosses val="autoZero"/>
        <c:crossBetween val="midCat"/>
      </c:valAx>
      <c:valAx>
        <c:axId val="47873326"/>
        <c:scaling>
          <c:orientation val="minMax"/>
          <c:min val="8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y1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3348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417240</xdr:colOff>
      <xdr:row>3</xdr:row>
      <xdr:rowOff>149400</xdr:rowOff>
    </xdr:from>
    <xdr:to>
      <xdr:col>10</xdr:col>
      <xdr:colOff>720720</xdr:colOff>
      <xdr:row>18</xdr:row>
      <xdr:rowOff>33480</xdr:rowOff>
    </xdr:to>
    <xdr:graphicFrame>
      <xdr:nvGraphicFramePr>
        <xdr:cNvPr id="0" name="Chart 2"/>
        <xdr:cNvGraphicFramePr/>
      </xdr:nvGraphicFramePr>
      <xdr:xfrm>
        <a:off x="6263640" y="728280"/>
        <a:ext cx="575172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758160</xdr:colOff>
      <xdr:row>4</xdr:row>
      <xdr:rowOff>164160</xdr:rowOff>
    </xdr:from>
    <xdr:to>
      <xdr:col>16</xdr:col>
      <xdr:colOff>208800</xdr:colOff>
      <xdr:row>19</xdr:row>
      <xdr:rowOff>48600</xdr:rowOff>
    </xdr:to>
    <xdr:graphicFrame>
      <xdr:nvGraphicFramePr>
        <xdr:cNvPr id="1" name="Chart 3"/>
        <xdr:cNvGraphicFramePr/>
      </xdr:nvGraphicFramePr>
      <xdr:xfrm>
        <a:off x="12052800" y="933480"/>
        <a:ext cx="5988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1.21875" defaultRowHeight="15.6" zeroHeight="false" outlineLevelRow="0" outlineLevelCol="0"/>
  <cols>
    <col collapsed="false" customWidth="true" hidden="false" outlineLevel="0" max="2" min="2" style="0" width="13.2"/>
    <col collapsed="false" customWidth="true" hidden="false" outlineLevel="0" max="5" min="5" style="0" width="13.31"/>
  </cols>
  <sheetData>
    <row r="1" customFormat="false" ht="15.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5" hidden="false" customHeight="false" outlineLevel="0" collapsed="false">
      <c r="A2" s="0" t="n">
        <v>5.97161081918015</v>
      </c>
      <c r="B2" s="0" t="n">
        <v>0.225810901297729</v>
      </c>
      <c r="C2" s="0" t="n">
        <f aca="false">(ROW(A1)-1/2)/$H$24</f>
        <v>0.01</v>
      </c>
      <c r="D2" s="0" t="n">
        <f aca="false">_xlfn.NORM.INV(C2,$H$25,$H$26)</f>
        <v>-0.650008151007452</v>
      </c>
      <c r="E2" s="0" t="n">
        <f aca="false">-LN(C2)/$H$27</f>
        <v>28.1605825603597</v>
      </c>
    </row>
    <row r="3" customFormat="false" ht="15" hidden="false" customHeight="false" outlineLevel="0" collapsed="false">
      <c r="A3" s="0" t="n">
        <v>8.93299738429709</v>
      </c>
      <c r="B3" s="0" t="n">
        <v>0.452564889498862</v>
      </c>
      <c r="C3" s="0" t="n">
        <f aca="false">(ROW(A2)-1/2)/$H$24</f>
        <v>0.03</v>
      </c>
      <c r="D3" s="0" t="n">
        <f aca="false">_xlfn.NORM.INV(C3,$H$25,$H$26)</f>
        <v>0.645660080314011</v>
      </c>
      <c r="E3" s="0" t="n">
        <f aca="false">-LN(C3)/$H$27</f>
        <v>21.442576317942</v>
      </c>
    </row>
    <row r="4" customFormat="false" ht="15" hidden="false" customHeight="false" outlineLevel="0" collapsed="false">
      <c r="A4" s="0" t="n">
        <v>1.99087355536212</v>
      </c>
      <c r="B4" s="0" t="n">
        <v>0.85114209740712</v>
      </c>
      <c r="C4" s="0" t="n">
        <f aca="false">(ROW(A3)-1/2)/$H$24</f>
        <v>0.05</v>
      </c>
      <c r="D4" s="0" t="n">
        <f aca="false">_xlfn.NORM.INV(C4,$H$25,$H$26)</f>
        <v>1.33177165311823</v>
      </c>
      <c r="E4" s="0" t="n">
        <f aca="false">-LN(C4)/$H$27</f>
        <v>18.3188813032</v>
      </c>
    </row>
    <row r="5" customFormat="false" ht="15" hidden="false" customHeight="false" outlineLevel="0" collapsed="false">
      <c r="A5" s="0" t="n">
        <v>5.93482847356372</v>
      </c>
      <c r="B5" s="0" t="n">
        <v>1.16172732976524</v>
      </c>
      <c r="C5" s="0" t="n">
        <f aca="false">(ROW(A4)-1/2)/$H$24</f>
        <v>0.07</v>
      </c>
      <c r="D5" s="0" t="n">
        <f aca="false">_xlfn.NORM.INV(C5,$H$25,$H$26)</f>
        <v>1.82340433426105</v>
      </c>
      <c r="E5" s="0" t="n">
        <f aca="false">-LN(C5)/$H$27</f>
        <v>16.2613559966499</v>
      </c>
    </row>
    <row r="6" customFormat="false" ht="15" hidden="false" customHeight="false" outlineLevel="0" collapsed="false">
      <c r="A6" s="0" t="n">
        <v>9.10434751087259</v>
      </c>
      <c r="B6" s="0" t="n">
        <v>1.55359319382694</v>
      </c>
      <c r="C6" s="0" t="n">
        <f aca="false">(ROW(A5)-1/2)/$H$24</f>
        <v>0.09</v>
      </c>
      <c r="D6" s="0" t="n">
        <f aca="false">_xlfn.NORM.INV(C6,$H$25,$H$26)</f>
        <v>2.21608792308251</v>
      </c>
      <c r="E6" s="0" t="n">
        <f aca="false">-LN(C6)/$H$27</f>
        <v>14.7245700755242</v>
      </c>
    </row>
    <row r="7" customFormat="false" ht="15" hidden="false" customHeight="false" outlineLevel="0" collapsed="false">
      <c r="A7" s="0" t="n">
        <v>8.95449555300817</v>
      </c>
      <c r="B7" s="0" t="n">
        <v>1.99087355536212</v>
      </c>
      <c r="C7" s="0" t="n">
        <f aca="false">(ROW(A6)-1/2)/$H$24</f>
        <v>0.11</v>
      </c>
      <c r="D7" s="0" t="n">
        <f aca="false">_xlfn.NORM.INV(C7,$H$25,$H$26)</f>
        <v>2.54825887174885</v>
      </c>
      <c r="E7" s="0" t="n">
        <f aca="false">-LN(C7)/$H$27</f>
        <v>13.4974702162833</v>
      </c>
    </row>
    <row r="8" customFormat="false" ht="15" hidden="false" customHeight="false" outlineLevel="0" collapsed="false">
      <c r="A8" s="0" t="n">
        <v>7.14095415934308</v>
      </c>
      <c r="B8" s="0" t="n">
        <v>1.9972468350971</v>
      </c>
      <c r="C8" s="0" t="n">
        <f aca="false">(ROW(A7)-1/2)/$H$24</f>
        <v>0.13</v>
      </c>
      <c r="D8" s="0" t="n">
        <f aca="false">_xlfn.NORM.INV(C8,$H$25,$H$26)</f>
        <v>2.83945643835039</v>
      </c>
      <c r="E8" s="0" t="n">
        <f aca="false">-LN(C8)/$H$27</f>
        <v>12.4759356902594</v>
      </c>
    </row>
    <row r="9" customFormat="false" ht="15" hidden="false" customHeight="false" outlineLevel="0" collapsed="false">
      <c r="A9" s="0" t="n">
        <v>3.72250252009628</v>
      </c>
      <c r="B9" s="0" t="n">
        <v>2.20065630829752</v>
      </c>
      <c r="C9" s="0" t="n">
        <f aca="false">(ROW(A8)-1/2)/$H$24</f>
        <v>0.15</v>
      </c>
      <c r="D9" s="0" t="n">
        <f aca="false">_xlfn.NORM.INV(C9,$H$25,$H$26)</f>
        <v>3.10105282337714</v>
      </c>
      <c r="E9" s="0" t="n">
        <f aca="false">-LN(C9)/$H$27</f>
        <v>11.6008750607822</v>
      </c>
    </row>
    <row r="10" customFormat="false" ht="15" hidden="false" customHeight="false" outlineLevel="0" collapsed="false">
      <c r="A10" s="0" t="n">
        <v>5.144295064249</v>
      </c>
      <c r="B10" s="0" t="n">
        <v>2.69892293803122</v>
      </c>
      <c r="C10" s="0" t="n">
        <f aca="false">(ROW(A9)-1/2)/$H$24</f>
        <v>0.17</v>
      </c>
      <c r="D10" s="0" t="n">
        <f aca="false">_xlfn.NORM.INV(C10,$H$25,$H$26)</f>
        <v>3.34028790398574</v>
      </c>
      <c r="E10" s="0" t="n">
        <f aca="false">-LN(C10)/$H$27</f>
        <v>10.8355033419705</v>
      </c>
    </row>
    <row r="11" customFormat="false" ht="15" hidden="false" customHeight="false" outlineLevel="0" collapsed="false">
      <c r="A11" s="0" t="n">
        <v>8.62445508122771</v>
      </c>
      <c r="B11" s="0" t="n">
        <v>2.87421296489675</v>
      </c>
      <c r="C11" s="0" t="n">
        <f aca="false">(ROW(A10)-1/2)/$H$24</f>
        <v>0.19</v>
      </c>
      <c r="D11" s="0" t="n">
        <f aca="false">_xlfn.NORM.INV(C11,$H$25,$H$26)</f>
        <v>3.56207742235637</v>
      </c>
      <c r="E11" s="0" t="n">
        <f aca="false">-LN(C11)/$H$27</f>
        <v>10.155359383365</v>
      </c>
    </row>
    <row r="12" customFormat="false" ht="15" hidden="false" customHeight="false" outlineLevel="0" collapsed="false">
      <c r="A12" s="0" t="n">
        <v>3.46978129412003</v>
      </c>
      <c r="B12" s="0" t="n">
        <v>2.98017646379535</v>
      </c>
      <c r="C12" s="0" t="n">
        <f aca="false">(ROW(A11)-1/2)/$H$24</f>
        <v>0.21</v>
      </c>
      <c r="D12" s="0" t="n">
        <f aca="false">_xlfn.NORM.INV(C12,$H$25,$H$26)</f>
        <v>3.76992628871975</v>
      </c>
      <c r="E12" s="0" t="n">
        <f aca="false">-LN(C12)/$H$27</f>
        <v>9.54334975423214</v>
      </c>
    </row>
    <row r="13" customFormat="false" ht="15" hidden="false" customHeight="false" outlineLevel="0" collapsed="false">
      <c r="A13" s="0" t="n">
        <v>1.55359319382694</v>
      </c>
      <c r="B13" s="0" t="n">
        <v>3.46978129412003</v>
      </c>
      <c r="C13" s="0" t="n">
        <f aca="false">(ROW(A12)-1/2)/$H$24</f>
        <v>0.23</v>
      </c>
      <c r="D13" s="0" t="n">
        <f aca="false">_xlfn.NORM.INV(C13,$H$25,$H$26)</f>
        <v>3.96643209558959</v>
      </c>
      <c r="E13" s="0" t="n">
        <f aca="false">-LN(C13)/$H$27</f>
        <v>8.98705798490301</v>
      </c>
    </row>
    <row r="14" customFormat="false" ht="15" hidden="false" customHeight="false" outlineLevel="0" collapsed="false">
      <c r="A14" s="0" t="n">
        <v>8.38430432101535</v>
      </c>
      <c r="B14" s="0" t="n">
        <v>3.72250252009628</v>
      </c>
      <c r="C14" s="0" t="n">
        <f aca="false">(ROW(A13)-1/2)/$H$24</f>
        <v>0.25</v>
      </c>
      <c r="D14" s="0" t="n">
        <f aca="false">_xlfn.NORM.INV(C14,$H$25,$H$26)</f>
        <v>4.15358202322801</v>
      </c>
      <c r="E14" s="0" t="n">
        <f aca="false">-LN(C14)/$H$27</f>
        <v>8.47718004604026</v>
      </c>
    </row>
    <row r="15" customFormat="false" ht="15" hidden="false" customHeight="false" outlineLevel="0" collapsed="false">
      <c r="A15" s="0" t="n">
        <v>6.39720506923506</v>
      </c>
      <c r="B15" s="0" t="n">
        <v>4.3455449249459</v>
      </c>
      <c r="C15" s="0" t="n">
        <f aca="false">(ROW(A14)-1/2)/$H$24</f>
        <v>0.27</v>
      </c>
      <c r="D15" s="0" t="n">
        <f aca="false">_xlfn.NORM.INV(C15,$H$25,$H$26)</f>
        <v>4.33293754419947</v>
      </c>
      <c r="E15" s="0" t="n">
        <f aca="false">-LN(C15)/$H$27</f>
        <v>8.0065638331065</v>
      </c>
    </row>
    <row r="16" customFormat="false" ht="15" hidden="false" customHeight="false" outlineLevel="0" collapsed="false">
      <c r="A16" s="0" t="n">
        <v>0.452564889498862</v>
      </c>
      <c r="B16" s="0" t="n">
        <v>4.81491429975111</v>
      </c>
      <c r="C16" s="0" t="n">
        <f aca="false">(ROW(A15)-1/2)/$H$24</f>
        <v>0.29</v>
      </c>
      <c r="D16" s="0" t="n">
        <f aca="false">_xlfn.NORM.INV(C16,$H$25,$H$26)</f>
        <v>4.50575448092113</v>
      </c>
      <c r="E16" s="0" t="n">
        <f aca="false">-LN(C16)/$H$27</f>
        <v>7.56959278239055</v>
      </c>
    </row>
    <row r="17" customFormat="false" ht="15" hidden="false" customHeight="false" outlineLevel="0" collapsed="false">
      <c r="A17" s="0" t="n">
        <v>8.39669740272668</v>
      </c>
      <c r="B17" s="0" t="n">
        <v>5.03101508024081</v>
      </c>
      <c r="C17" s="0" t="n">
        <f aca="false">(ROW(A16)-1/2)/$H$24</f>
        <v>0.31</v>
      </c>
      <c r="D17" s="0" t="n">
        <f aca="false">_xlfn.NORM.INV(C17,$H$25,$H$26)</f>
        <v>4.67306397380721</v>
      </c>
      <c r="E17" s="0" t="n">
        <f aca="false">-LN(C17)/$H$27</f>
        <v>7.16177550707074</v>
      </c>
    </row>
    <row r="18" customFormat="false" ht="15" hidden="false" customHeight="false" outlineLevel="0" collapsed="false">
      <c r="A18" s="0" t="n">
        <v>0.85114209740712</v>
      </c>
      <c r="B18" s="0" t="n">
        <v>5.144295064249</v>
      </c>
      <c r="C18" s="0" t="n">
        <f aca="false">(ROW(A17)-1/2)/$H$24</f>
        <v>0.33</v>
      </c>
      <c r="D18" s="0" t="n">
        <f aca="false">_xlfn.NORM.INV(C18,$H$25,$H$26)</f>
        <v>4.83572884943181</v>
      </c>
      <c r="E18" s="0" t="n">
        <f aca="false">-LN(C18)/$H$27</f>
        <v>6.77946397386553</v>
      </c>
    </row>
    <row r="19" customFormat="false" ht="15" hidden="false" customHeight="false" outlineLevel="0" collapsed="false">
      <c r="A19" s="0" t="n">
        <v>9.68245419388071</v>
      </c>
      <c r="B19" s="0" t="n">
        <v>5.31425544940021</v>
      </c>
      <c r="C19" s="0" t="n">
        <f aca="false">(ROW(A18)-1/2)/$H$24</f>
        <v>0.35</v>
      </c>
      <c r="D19" s="0" t="n">
        <f aca="false">_xlfn.NORM.INV(C19,$H$25,$H$26)</f>
        <v>4.99448398099673</v>
      </c>
      <c r="E19" s="0" t="n">
        <f aca="false">-LN(C19)/$H$27</f>
        <v>6.41965473949016</v>
      </c>
    </row>
    <row r="20" customFormat="false" ht="15" hidden="false" customHeight="false" outlineLevel="0" collapsed="false">
      <c r="A20" s="0" t="n">
        <v>6.86415070235558</v>
      </c>
      <c r="B20" s="0" t="n">
        <v>5.34138105928232</v>
      </c>
      <c r="C20" s="0" t="n">
        <f aca="false">(ROW(A19)-1/2)/$H$24</f>
        <v>0.37</v>
      </c>
      <c r="D20" s="0" t="n">
        <f aca="false">_xlfn.NORM.INV(C20,$H$25,$H$26)</f>
        <v>5.14996593700054</v>
      </c>
      <c r="E20" s="0" t="n">
        <f aca="false">-LN(C20)/$H$27</f>
        <v>6.07984549941618</v>
      </c>
    </row>
    <row r="21" customFormat="false" ht="15" hidden="false" customHeight="false" outlineLevel="0" collapsed="false">
      <c r="A21" s="0" t="n">
        <v>9.35193756797632</v>
      </c>
      <c r="B21" s="0" t="n">
        <v>5.37055877556111</v>
      </c>
      <c r="C21" s="0" t="n">
        <f aca="false">(ROW(A20)-1/2)/$H$24</f>
        <v>0.39</v>
      </c>
      <c r="D21" s="0" t="n">
        <f aca="false">_xlfn.NORM.INV(C21,$H$25,$H$26)</f>
        <v>5.30273529487672</v>
      </c>
      <c r="E21" s="0" t="n">
        <f aca="false">-LN(C21)/$H$27</f>
        <v>5.7579294478417</v>
      </c>
      <c r="G21" s="1" t="s">
        <v>5</v>
      </c>
    </row>
    <row r="22" customFormat="false" ht="15" hidden="false" customHeight="false" outlineLevel="0" collapsed="false">
      <c r="A22" s="0" t="n">
        <v>9.39542030232531</v>
      </c>
      <c r="B22" s="0" t="n">
        <v>5.75173357920645</v>
      </c>
      <c r="C22" s="0" t="n">
        <f aca="false">(ROW(A21)-1/2)/$H$24</f>
        <v>0.41</v>
      </c>
      <c r="D22" s="0" t="n">
        <f aca="false">_xlfn.NORM.INV(C22,$H$25,$H$26)</f>
        <v>5.45329383968674</v>
      </c>
      <c r="E22" s="0" t="n">
        <f aca="false">-LN(C22)/$H$27</f>
        <v>5.45211608577398</v>
      </c>
      <c r="G22" s="0" t="s">
        <v>6</v>
      </c>
    </row>
    <row r="23" customFormat="false" ht="15" hidden="false" customHeight="false" outlineLevel="0" collapsed="false">
      <c r="A23" s="0" t="n">
        <v>6.79686898602015</v>
      </c>
      <c r="B23" s="0" t="n">
        <v>5.93482847356372</v>
      </c>
      <c r="C23" s="0" t="n">
        <f aca="false">(ROW(A22)-1/2)/$H$24</f>
        <v>0.43</v>
      </c>
      <c r="D23" s="0" t="n">
        <f aca="false">_xlfn.NORM.INV(C23,$H$25,$H$26)</f>
        <v>5.6020981501245</v>
      </c>
      <c r="E23" s="0" t="n">
        <f aca="false">-LN(C23)/$H$27</f>
        <v>5.1608709088136</v>
      </c>
      <c r="G23" s="0" t="s">
        <v>7</v>
      </c>
    </row>
    <row r="24" customFormat="false" ht="15" hidden="false" customHeight="false" outlineLevel="0" collapsed="false">
      <c r="A24" s="0" t="n">
        <v>8.02471197150085</v>
      </c>
      <c r="B24" s="0" t="n">
        <v>5.94362895723937</v>
      </c>
      <c r="C24" s="0" t="n">
        <f aca="false">(ROW(A23)-1/2)/$H$24</f>
        <v>0.45</v>
      </c>
      <c r="D24" s="0" t="n">
        <f aca="false">_xlfn.NORM.INV(C24,$H$25,$H$26)</f>
        <v>5.74957061787439</v>
      </c>
      <c r="E24" s="0" t="n">
        <f aca="false">-LN(C24)/$H$27</f>
        <v>4.88286881836452</v>
      </c>
      <c r="G24" s="0" t="s">
        <v>8</v>
      </c>
      <c r="H24" s="0" t="n">
        <f aca="false">COUNT(A2:A51)</f>
        <v>50</v>
      </c>
    </row>
    <row r="25" customFormat="false" ht="15" hidden="false" customHeight="false" outlineLevel="0" collapsed="false">
      <c r="A25" s="0" t="n">
        <v>2.98017646379535</v>
      </c>
      <c r="B25" s="0" t="n">
        <v>5.97161081918015</v>
      </c>
      <c r="C25" s="0" t="n">
        <f aca="false">(ROW(A24)-1/2)/$H$24</f>
        <v>0.47</v>
      </c>
      <c r="D25" s="0" t="n">
        <f aca="false">_xlfn.NORM.INV(C25,$H$25,$H$26)</f>
        <v>5.89610865134183</v>
      </c>
      <c r="E25" s="0" t="n">
        <f aca="false">-LN(C25)/$H$27</f>
        <v>4.61695767166001</v>
      </c>
      <c r="G25" s="0" t="s">
        <v>9</v>
      </c>
      <c r="H25" s="0" t="n">
        <f aca="false">AVERAGE(B2:B51)</f>
        <v>6.11499280657258</v>
      </c>
    </row>
    <row r="26" customFormat="false" ht="15" hidden="false" customHeight="false" outlineLevel="0" collapsed="false">
      <c r="A26" s="0" t="n">
        <v>5.75173357920645</v>
      </c>
      <c r="B26" s="0" t="n">
        <v>6.39720506923506</v>
      </c>
      <c r="C26" s="0" t="n">
        <f aca="false">(ROW(A25)-1/2)/$H$24</f>
        <v>0.49</v>
      </c>
      <c r="D26" s="0" t="n">
        <f aca="false">_xlfn.NORM.INV(C26,$H$25,$H$26)</f>
        <v>6.04209262243929</v>
      </c>
      <c r="E26" s="0" t="n">
        <f aca="false">-LN(C26)/$H$27</f>
        <v>4.36212943294005</v>
      </c>
      <c r="G26" s="0" t="s">
        <v>10</v>
      </c>
      <c r="H26" s="0" t="n">
        <f aca="false">_xlfn.STDEV.S(B2:B51)</f>
        <v>2.90799197878746</v>
      </c>
    </row>
    <row r="27" customFormat="false" ht="15" hidden="false" customHeight="false" outlineLevel="0" collapsed="false">
      <c r="A27" s="0" t="n">
        <v>8.56753142075927</v>
      </c>
      <c r="B27" s="0" t="n">
        <v>6.79686898602015</v>
      </c>
      <c r="C27" s="0" t="n">
        <f aca="false">(ROW(A26)-1/2)/$H$24</f>
        <v>0.51</v>
      </c>
      <c r="D27" s="0" t="n">
        <f aca="false">_xlfn.NORM.INV(C27,$H$25,$H$26)</f>
        <v>6.18789299070587</v>
      </c>
      <c r="E27" s="0" t="n">
        <f aca="false">-LN(C27)/$H$27</f>
        <v>4.11749709955275</v>
      </c>
      <c r="G27" s="0" t="s">
        <v>11</v>
      </c>
      <c r="H27" s="0" t="n">
        <f aca="false">1/H25</f>
        <v>0.163532490001488</v>
      </c>
    </row>
    <row r="28" customFormat="false" ht="15" hidden="false" customHeight="false" outlineLevel="0" collapsed="false">
      <c r="A28" s="0" t="n">
        <v>8.47664420249915</v>
      </c>
      <c r="B28" s="0" t="n">
        <v>6.86415070235558</v>
      </c>
      <c r="C28" s="0" t="n">
        <f aca="false">(ROW(A27)-1/2)/$H$24</f>
        <v>0.53</v>
      </c>
      <c r="D28" s="0" t="n">
        <f aca="false">_xlfn.NORM.INV(C28,$H$25,$H$26)</f>
        <v>6.33387696180332</v>
      </c>
      <c r="E28" s="0" t="n">
        <f aca="false">-LN(C28)/$H$27</f>
        <v>3.88227606899518</v>
      </c>
    </row>
    <row r="29" customFormat="false" ht="15" hidden="false" customHeight="false" outlineLevel="0" collapsed="false">
      <c r="A29" s="0" t="n">
        <v>7.28915326299834</v>
      </c>
      <c r="B29" s="0" t="n">
        <v>6.95235207939044</v>
      </c>
      <c r="C29" s="0" t="n">
        <f aca="false">(ROW(A28)-1/2)/$H$24</f>
        <v>0.55</v>
      </c>
      <c r="D29" s="0" t="n">
        <f aca="false">_xlfn.NORM.INV(C29,$H$25,$H$26)</f>
        <v>6.48041499527076</v>
      </c>
      <c r="E29" s="0" t="n">
        <f aca="false">-LN(C29)/$H$27</f>
        <v>3.65576895912354</v>
      </c>
    </row>
    <row r="30" customFormat="false" ht="15" hidden="false" customHeight="false" outlineLevel="0" collapsed="false">
      <c r="A30" s="0" t="n">
        <v>5.34138105928232</v>
      </c>
      <c r="B30" s="0" t="n">
        <v>7.14095415934308</v>
      </c>
      <c r="C30" s="0" t="n">
        <f aca="false">(ROW(A29)-1/2)/$H$24</f>
        <v>0.57</v>
      </c>
      <c r="D30" s="0" t="n">
        <f aca="false">_xlfn.NORM.INV(C30,$H$25,$H$26)</f>
        <v>6.62788746302066</v>
      </c>
      <c r="E30" s="0" t="n">
        <f aca="false">-LN(C30)/$H$27</f>
        <v>3.43735314094727</v>
      </c>
    </row>
    <row r="31" customFormat="false" ht="15" hidden="false" customHeight="false" outlineLevel="0" collapsed="false">
      <c r="A31" s="0" t="n">
        <v>9.90039593601559</v>
      </c>
      <c r="B31" s="0" t="n">
        <v>7.28915326299834</v>
      </c>
      <c r="C31" s="0" t="n">
        <f aca="false">(ROW(A30)-1/2)/$H$24</f>
        <v>0.59</v>
      </c>
      <c r="D31" s="0" t="n">
        <f aca="false">_xlfn.NORM.INV(C31,$H$25,$H$26)</f>
        <v>6.77669177345842</v>
      </c>
      <c r="E31" s="0" t="n">
        <f aca="false">-LN(C31)/$H$27</f>
        <v>3.22647042234587</v>
      </c>
    </row>
    <row r="32" customFormat="false" ht="15" hidden="false" customHeight="false" outlineLevel="0" collapsed="false">
      <c r="A32" s="0" t="n">
        <v>0.225810901297729</v>
      </c>
      <c r="B32" s="0" t="n">
        <v>8.02471197150085</v>
      </c>
      <c r="C32" s="0" t="n">
        <f aca="false">(ROW(A31)-1/2)/$H$24</f>
        <v>0.61</v>
      </c>
      <c r="D32" s="0" t="n">
        <f aca="false">_xlfn.NORM.INV(C32,$H$25,$H$26)</f>
        <v>6.92725031826843</v>
      </c>
      <c r="E32" s="0" t="n">
        <f aca="false">-LN(C32)/$H$27</f>
        <v>3.02261845221267</v>
      </c>
    </row>
    <row r="33" customFormat="false" ht="15" hidden="false" customHeight="false" outlineLevel="0" collapsed="false">
      <c r="A33" s="0" t="n">
        <v>5.37055877556111</v>
      </c>
      <c r="B33" s="0" t="n">
        <v>8.33369909707294</v>
      </c>
      <c r="C33" s="0" t="n">
        <f aca="false">(ROW(A32)-1/2)/$H$24</f>
        <v>0.63</v>
      </c>
      <c r="D33" s="0" t="n">
        <f aca="false">_xlfn.NORM.INV(C33,$H$25,$H$26)</f>
        <v>7.08001967614462</v>
      </c>
      <c r="E33" s="0" t="n">
        <f aca="false">-LN(C33)/$H$27</f>
        <v>2.82534351181441</v>
      </c>
    </row>
    <row r="34" customFormat="false" ht="15" hidden="false" customHeight="false" outlineLevel="0" collapsed="false">
      <c r="A34" s="0" t="n">
        <v>1.9972468350971</v>
      </c>
      <c r="B34" s="0" t="n">
        <v>8.38430432101535</v>
      </c>
      <c r="C34" s="0" t="n">
        <f aca="false">(ROW(A33)-1/2)/$H$24</f>
        <v>0.65</v>
      </c>
      <c r="D34" s="0" t="n">
        <f aca="false">_xlfn.NORM.INV(C34,$H$25,$H$26)</f>
        <v>7.23550163214843</v>
      </c>
      <c r="E34" s="0" t="n">
        <f aca="false">-LN(C34)/$H$27</f>
        <v>2.63423443309972</v>
      </c>
    </row>
    <row r="35" customFormat="false" ht="15" hidden="false" customHeight="false" outlineLevel="0" collapsed="false">
      <c r="A35" s="0" t="n">
        <v>4.81491429975111</v>
      </c>
      <c r="B35" s="0" t="n">
        <v>8.39669740272668</v>
      </c>
      <c r="C35" s="0" t="n">
        <f aca="false">(ROW(A34)-1/2)/$H$24</f>
        <v>0.67</v>
      </c>
      <c r="D35" s="0" t="n">
        <f aca="false">_xlfn.NORM.INV(C35,$H$25,$H$26)</f>
        <v>7.39425676371334</v>
      </c>
      <c r="E35" s="0" t="n">
        <f aca="false">-LN(C35)/$H$27</f>
        <v>2.44891743893511</v>
      </c>
    </row>
    <row r="36" customFormat="false" ht="15" hidden="false" customHeight="false" outlineLevel="0" collapsed="false">
      <c r="A36" s="0" t="n">
        <v>8.33369909707294</v>
      </c>
      <c r="B36" s="0" t="n">
        <v>8.45860375382962</v>
      </c>
      <c r="C36" s="0" t="n">
        <f aca="false">(ROW(A35)-1/2)/$H$24</f>
        <v>0.69</v>
      </c>
      <c r="D36" s="0" t="n">
        <f aca="false">_xlfn.NORM.INV(C36,$H$25,$H$26)</f>
        <v>7.55692163933795</v>
      </c>
      <c r="E36" s="0" t="n">
        <f aca="false">-LN(C36)/$H$27</f>
        <v>2.26905174248528</v>
      </c>
    </row>
    <row r="37" customFormat="false" ht="15" hidden="false" customHeight="false" outlineLevel="0" collapsed="false">
      <c r="A37" s="0" t="n">
        <v>5.31425544940021</v>
      </c>
      <c r="B37" s="0" t="n">
        <v>8.47664420249915</v>
      </c>
      <c r="C37" s="0" t="n">
        <f aca="false">(ROW(A36)-1/2)/$H$24</f>
        <v>0.71</v>
      </c>
      <c r="D37" s="0" t="n">
        <f aca="false">_xlfn.NORM.INV(C37,$H$25,$H$26)</f>
        <v>7.72423113222402</v>
      </c>
      <c r="E37" s="0" t="n">
        <f aca="false">-LN(C37)/$H$27</f>
        <v>2.09432577553036</v>
      </c>
    </row>
    <row r="38" customFormat="false" ht="15" hidden="false" customHeight="false" outlineLevel="0" collapsed="false">
      <c r="A38" s="0" t="n">
        <v>5.94362895723937</v>
      </c>
      <c r="B38" s="0" t="n">
        <v>8.56753142075927</v>
      </c>
      <c r="C38" s="0" t="n">
        <f aca="false">(ROW(A37)-1/2)/$H$24</f>
        <v>0.73</v>
      </c>
      <c r="D38" s="0" t="n">
        <f aca="false">_xlfn.NORM.INV(C38,$H$25,$H$26)</f>
        <v>7.89704806894568</v>
      </c>
      <c r="E38" s="0" t="n">
        <f aca="false">-LN(C38)/$H$27</f>
        <v>1.92445394084587</v>
      </c>
    </row>
    <row r="39" customFormat="false" ht="15" hidden="false" customHeight="false" outlineLevel="0" collapsed="false">
      <c r="A39" s="0" t="n">
        <v>1.16172732976524</v>
      </c>
      <c r="B39" s="0" t="n">
        <v>8.62445508122771</v>
      </c>
      <c r="C39" s="0" t="n">
        <f aca="false">(ROW(A38)-1/2)/$H$24</f>
        <v>0.75</v>
      </c>
      <c r="D39" s="0" t="n">
        <f aca="false">_xlfn.NORM.INV(C39,$H$25,$H$26)</f>
        <v>8.07640358991714</v>
      </c>
      <c r="E39" s="0" t="n">
        <f aca="false">-LN(C39)/$H$27</f>
        <v>1.75917380362253</v>
      </c>
    </row>
    <row r="40" customFormat="false" ht="15" hidden="false" customHeight="false" outlineLevel="0" collapsed="false">
      <c r="A40" s="0" t="n">
        <v>4.3455449249459</v>
      </c>
      <c r="B40" s="0" t="n">
        <v>8.69177624919869</v>
      </c>
      <c r="C40" s="0" t="n">
        <f aca="false">(ROW(A39)-1/2)/$H$24</f>
        <v>0.77</v>
      </c>
      <c r="D40" s="0" t="n">
        <f aca="false">_xlfn.NORM.INV(C40,$H$25,$H$26)</f>
        <v>8.26355351755557</v>
      </c>
      <c r="E40" s="0" t="n">
        <f aca="false">-LN(C40)/$H$27</f>
        <v>1.59824365257344</v>
      </c>
    </row>
    <row r="41" customFormat="false" ht="15" hidden="false" customHeight="false" outlineLevel="0" collapsed="false">
      <c r="A41" s="0" t="n">
        <v>9.58606280736399</v>
      </c>
      <c r="B41" s="0" t="n">
        <v>8.93299738429709</v>
      </c>
      <c r="C41" s="0" t="n">
        <f aca="false">(ROW(A40)-1/2)/$H$24</f>
        <v>0.79</v>
      </c>
      <c r="D41" s="0" t="n">
        <f aca="false">_xlfn.NORM.INV(C41,$H$25,$H$26)</f>
        <v>8.46005932442541</v>
      </c>
      <c r="E41" s="0" t="n">
        <f aca="false">-LN(C41)/$H$27</f>
        <v>1.44144037382984</v>
      </c>
    </row>
    <row r="42" customFormat="false" ht="15" hidden="false" customHeight="false" outlineLevel="0" collapsed="false">
      <c r="A42" s="0" t="n">
        <v>2.69892293803122</v>
      </c>
      <c r="B42" s="0" t="n">
        <v>8.95449555300817</v>
      </c>
      <c r="C42" s="0" t="n">
        <f aca="false">(ROW(A41)-1/2)/$H$24</f>
        <v>0.81</v>
      </c>
      <c r="D42" s="0" t="n">
        <f aca="false">_xlfn.NORM.INV(C42,$H$25,$H$26)</f>
        <v>8.66790819078878</v>
      </c>
      <c r="E42" s="0" t="n">
        <f aca="false">-LN(C42)/$H$27</f>
        <v>1.28855759068877</v>
      </c>
    </row>
    <row r="43" customFormat="false" ht="15" hidden="false" customHeight="false" outlineLevel="0" collapsed="false">
      <c r="A43" s="0" t="n">
        <v>5.03101508024081</v>
      </c>
      <c r="B43" s="0" t="n">
        <v>9.10434751087259</v>
      </c>
      <c r="C43" s="0" t="n">
        <f aca="false">(ROW(A42)-1/2)/$H$24</f>
        <v>0.83</v>
      </c>
      <c r="D43" s="0" t="n">
        <f aca="false">_xlfn.NORM.INV(C43,$H$25,$H$26)</f>
        <v>8.88969770915942</v>
      </c>
      <c r="E43" s="0" t="n">
        <f aca="false">-LN(C43)/$H$27</f>
        <v>1.13940403029269</v>
      </c>
    </row>
    <row r="44" customFormat="false" ht="15" hidden="false" customHeight="false" outlineLevel="0" collapsed="false">
      <c r="A44" s="0" t="n">
        <v>6.95235207939044</v>
      </c>
      <c r="B44" s="0" t="n">
        <v>9.16145291191537</v>
      </c>
      <c r="C44" s="0" t="n">
        <f aca="false">(ROW(A43)-1/2)/$H$24</f>
        <v>0.85</v>
      </c>
      <c r="D44" s="0" t="n">
        <f aca="false">_xlfn.NORM.INV(C44,$H$25,$H$26)</f>
        <v>9.12893278976802</v>
      </c>
      <c r="E44" s="0" t="n">
        <f aca="false">-LN(C44)/$H$27</f>
        <v>0.99380208481077</v>
      </c>
    </row>
    <row r="45" customFormat="false" ht="15" hidden="false" customHeight="false" outlineLevel="0" collapsed="false">
      <c r="A45" s="0" t="n">
        <v>9.51595464195117</v>
      </c>
      <c r="B45" s="0" t="n">
        <v>9.35193756797632</v>
      </c>
      <c r="C45" s="0" t="n">
        <f aca="false">(ROW(A44)-1/2)/$H$24</f>
        <v>0.87</v>
      </c>
      <c r="D45" s="0" t="n">
        <f aca="false">_xlfn.NORM.INV(C45,$H$25,$H$26)</f>
        <v>9.39052917479476</v>
      </c>
      <c r="E45" s="0" t="n">
        <f aca="false">-LN(C45)/$H$27</f>
        <v>0.851586539972825</v>
      </c>
    </row>
    <row r="46" customFormat="false" ht="15" hidden="false" customHeight="false" outlineLevel="0" collapsed="false">
      <c r="A46" s="0" t="n">
        <v>9.16145291191537</v>
      </c>
      <c r="B46" s="0" t="n">
        <v>9.39542030232531</v>
      </c>
      <c r="C46" s="0" t="n">
        <f aca="false">(ROW(A45)-1/2)/$H$24</f>
        <v>0.89</v>
      </c>
      <c r="D46" s="0" t="n">
        <f aca="false">_xlfn.NORM.INV(C46,$H$25,$H$26)</f>
        <v>9.68172674139631</v>
      </c>
      <c r="E46" s="0" t="n">
        <f aca="false">-LN(C46)/$H$27</f>
        <v>0.712603448127594</v>
      </c>
    </row>
    <row r="47" customFormat="false" ht="15" hidden="false" customHeight="false" outlineLevel="0" collapsed="false">
      <c r="A47" s="0" t="n">
        <v>8.69177624919869</v>
      </c>
      <c r="B47" s="0" t="n">
        <v>9.51595464195117</v>
      </c>
      <c r="C47" s="0" t="n">
        <f aca="false">(ROW(A46)-1/2)/$H$24</f>
        <v>0.91</v>
      </c>
      <c r="D47" s="0" t="n">
        <f aca="false">_xlfn.NORM.INV(C47,$H$25,$H$26)</f>
        <v>10.0138976900626</v>
      </c>
      <c r="E47" s="0" t="n">
        <f aca="false">-LN(C47)/$H$27</f>
        <v>0.576709126549613</v>
      </c>
    </row>
    <row r="48" customFormat="false" ht="15" hidden="false" customHeight="false" outlineLevel="0" collapsed="false">
      <c r="A48" s="0" t="n">
        <v>2.20065630829752</v>
      </c>
      <c r="B48" s="0" t="n">
        <v>9.58606280736399</v>
      </c>
      <c r="C48" s="0" t="n">
        <f aca="false">(ROW(A47)-1/2)/$H$24</f>
        <v>0.93</v>
      </c>
      <c r="D48" s="0" t="n">
        <f aca="false">_xlfn.NORM.INV(C48,$H$25,$H$26)</f>
        <v>10.4065812788841</v>
      </c>
      <c r="E48" s="0" t="n">
        <f aca="false">-LN(C48)/$H$27</f>
        <v>0.443769264653007</v>
      </c>
    </row>
    <row r="49" customFormat="false" ht="15" hidden="false" customHeight="false" outlineLevel="0" collapsed="false">
      <c r="A49" s="0" t="n">
        <v>2.87421296489675</v>
      </c>
      <c r="B49" s="0" t="n">
        <v>9.62203598573727</v>
      </c>
      <c r="C49" s="0" t="n">
        <f aca="false">(ROW(A48)-1/2)/$H$24</f>
        <v>0.95</v>
      </c>
      <c r="D49" s="0" t="n">
        <f aca="false">_xlfn.NORM.INV(C49,$H$25,$H$26)</f>
        <v>10.8982139600269</v>
      </c>
      <c r="E49" s="0" t="n">
        <f aca="false">-LN(C49)/$H$27</f>
        <v>0.313658126205281</v>
      </c>
    </row>
    <row r="50" customFormat="false" ht="15" hidden="false" customHeight="false" outlineLevel="0" collapsed="false">
      <c r="A50" s="0" t="n">
        <v>9.62203598573727</v>
      </c>
      <c r="B50" s="0" t="n">
        <v>9.68245419388071</v>
      </c>
      <c r="C50" s="0" t="n">
        <f aca="false">(ROW(A49)-1/2)/$H$24</f>
        <v>0.97</v>
      </c>
      <c r="D50" s="0" t="n">
        <f aca="false">_xlfn.NORM.INV(C50,$H$25,$H$26)</f>
        <v>11.5843255328311</v>
      </c>
      <c r="E50" s="0" t="n">
        <f aca="false">-LN(C50)/$H$27</f>
        <v>0.186257834662895</v>
      </c>
    </row>
    <row r="51" customFormat="false" ht="15" hidden="false" customHeight="false" outlineLevel="0" collapsed="false">
      <c r="A51" s="0" t="n">
        <v>8.45860375382962</v>
      </c>
      <c r="B51" s="0" t="n">
        <v>9.90039593601559</v>
      </c>
      <c r="C51" s="0" t="n">
        <f aca="false">(ROW(A50)-1/2)/$H$24</f>
        <v>0.99</v>
      </c>
      <c r="D51" s="0" t="n">
        <f aca="false">_xlfn.NORM.INV(C51,$H$25,$H$26)</f>
        <v>12.8799937641526</v>
      </c>
      <c r="E51" s="0" t="n">
        <f aca="false">-LN(C51)/$H$27</f>
        <v>0.0614577314477999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LibreOffice/6.3.5.2$Linux_X86_64 LibreOffice_project/30$Build-2</Application>
  <Company>Stevens Institute of Technology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2019-11-06T13:33:41Z</dcterms:created>
  <dc:creator>Cristina Comaniciu</dc:creator>
  <dc:description/>
  <dc:language>en-US</dc:language>
  <cp:lastModifiedBy/>
  <dcterms:modified xsi:type="dcterms:W3CDTF">2020-05-06T13:01:49Z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