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u\VI semestre\metodos\"/>
    </mc:Choice>
  </mc:AlternateContent>
  <xr:revisionPtr revIDLastSave="0" documentId="13_ncr:1_{41D020A3-77BE-4537-97BF-7A3F1D0E832B}" xr6:coauthVersionLast="36" xr6:coauthVersionMax="36" xr10:uidLastSave="{00000000-0000-0000-0000-000000000000}"/>
  <bookViews>
    <workbookView xWindow="0" yWindow="0" windowWidth="21268" windowHeight="8108" xr2:uid="{0AFD1FAC-D62E-4B90-9BB1-4461A5BDEF68}"/>
  </bookViews>
  <sheets>
    <sheet name="Newton" sheetId="1" r:id="rId1"/>
    <sheet name="Regla falsa" sheetId="8" r:id="rId2"/>
    <sheet name="Biseccion " sheetId="5" r:id="rId3"/>
    <sheet name="Secante" sheetId="7" r:id="rId4"/>
    <sheet name="Regla falsa (2)" sheetId="14" r:id="rId5"/>
    <sheet name="Biseccion  (2)" sheetId="10" r:id="rId6"/>
    <sheet name="Secante (2)" sheetId="9" r:id="rId7"/>
    <sheet name="grafico de raices" sheetId="11" r:id="rId8"/>
    <sheet name="problema poblacional" sheetId="1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B3" i="1"/>
  <c r="C2" i="1"/>
  <c r="B2" i="1"/>
  <c r="D3" i="15" l="1"/>
  <c r="E3" i="15"/>
  <c r="D4" i="15"/>
  <c r="E2" i="15"/>
  <c r="D2" i="15"/>
  <c r="A3" i="15"/>
  <c r="M15" i="14"/>
  <c r="M14" i="14"/>
  <c r="D2" i="14"/>
  <c r="E2" i="14"/>
  <c r="C2" i="14" s="1"/>
  <c r="H16" i="9"/>
  <c r="H14" i="9"/>
  <c r="H15" i="9" s="1"/>
  <c r="J21" i="10"/>
  <c r="C3" i="11"/>
  <c r="C4" i="11"/>
  <c r="C5" i="11"/>
  <c r="C6" i="11"/>
  <c r="C11" i="11"/>
  <c r="C12" i="11"/>
  <c r="C13" i="11"/>
  <c r="C14" i="11"/>
  <c r="C19" i="11"/>
  <c r="C20" i="11"/>
  <c r="C21" i="11"/>
  <c r="C2" i="11"/>
  <c r="B3" i="11"/>
  <c r="B4" i="11"/>
  <c r="B5" i="11"/>
  <c r="B6" i="11"/>
  <c r="B7" i="11"/>
  <c r="C7" i="11" s="1"/>
  <c r="B8" i="11"/>
  <c r="C8" i="11" s="1"/>
  <c r="B9" i="11"/>
  <c r="C9" i="11" s="1"/>
  <c r="B10" i="11"/>
  <c r="C10" i="11" s="1"/>
  <c r="B11" i="11"/>
  <c r="B12" i="11"/>
  <c r="B13" i="11"/>
  <c r="B14" i="11"/>
  <c r="B15" i="11"/>
  <c r="C15" i="11" s="1"/>
  <c r="B16" i="11"/>
  <c r="C16" i="11" s="1"/>
  <c r="B17" i="11"/>
  <c r="C17" i="11" s="1"/>
  <c r="B18" i="11"/>
  <c r="C18" i="11" s="1"/>
  <c r="B19" i="11"/>
  <c r="B20" i="11"/>
  <c r="B21" i="11"/>
  <c r="B2" i="11"/>
  <c r="I21" i="10"/>
  <c r="H21" i="10"/>
  <c r="E2" i="10"/>
  <c r="D2" i="10"/>
  <c r="C2" i="10"/>
  <c r="F2" i="10" s="1"/>
  <c r="J3" i="9"/>
  <c r="A13" i="9"/>
  <c r="B13" i="9"/>
  <c r="D13" i="9"/>
  <c r="E13" i="9"/>
  <c r="C13" i="9" s="1"/>
  <c r="B14" i="9" s="1"/>
  <c r="A14" i="9"/>
  <c r="D14" i="9" s="1"/>
  <c r="B2" i="9"/>
  <c r="E2" i="9"/>
  <c r="C2" i="9" s="1"/>
  <c r="D2" i="9"/>
  <c r="A3" i="9"/>
  <c r="D3" i="9" s="1"/>
  <c r="A3" i="7"/>
  <c r="D3" i="7" s="1"/>
  <c r="E2" i="7"/>
  <c r="C2" i="7" s="1"/>
  <c r="D2" i="7"/>
  <c r="C2" i="8"/>
  <c r="E2" i="8"/>
  <c r="D2" i="8"/>
  <c r="E2" i="5"/>
  <c r="D2" i="5"/>
  <c r="C2" i="5"/>
  <c r="F2" i="5" s="1"/>
  <c r="A3" i="5" s="1"/>
  <c r="D3" i="5" s="1"/>
  <c r="D2" i="1"/>
  <c r="A3" i="1" s="1"/>
  <c r="C2" i="15" l="1"/>
  <c r="B3" i="15" s="1"/>
  <c r="A4" i="15"/>
  <c r="C3" i="15"/>
  <c r="B4" i="15" s="1"/>
  <c r="E4" i="15" s="1"/>
  <c r="B3" i="10"/>
  <c r="E3" i="10" s="1"/>
  <c r="A3" i="10"/>
  <c r="D3" i="10" s="1"/>
  <c r="A15" i="9"/>
  <c r="D15" i="9" s="1"/>
  <c r="E14" i="9"/>
  <c r="C14" i="9" s="1"/>
  <c r="B15" i="9" s="1"/>
  <c r="B3" i="9"/>
  <c r="E3" i="9" s="1"/>
  <c r="B3" i="7"/>
  <c r="F2" i="8"/>
  <c r="B3" i="8" s="1"/>
  <c r="E3" i="8" s="1"/>
  <c r="B3" i="5"/>
  <c r="E3" i="5" s="1"/>
  <c r="A5" i="15" l="1"/>
  <c r="D5" i="15" s="1"/>
  <c r="C4" i="15"/>
  <c r="B5" i="15" s="1"/>
  <c r="E5" i="15" s="1"/>
  <c r="C3" i="10"/>
  <c r="F3" i="10" s="1"/>
  <c r="A16" i="9"/>
  <c r="D16" i="9" s="1"/>
  <c r="E15" i="9"/>
  <c r="C15" i="9" s="1"/>
  <c r="B16" i="9" s="1"/>
  <c r="A4" i="9"/>
  <c r="D4" i="9" s="1"/>
  <c r="C3" i="9"/>
  <c r="B4" i="9" s="1"/>
  <c r="E4" i="9" s="1"/>
  <c r="C4" i="9" s="1"/>
  <c r="B5" i="9" s="1"/>
  <c r="E5" i="9" s="1"/>
  <c r="A5" i="9"/>
  <c r="D5" i="9" s="1"/>
  <c r="A4" i="7"/>
  <c r="D4" i="7" s="1"/>
  <c r="E3" i="7"/>
  <c r="C3" i="7"/>
  <c r="A3" i="8"/>
  <c r="D3" i="8" s="1"/>
  <c r="C3" i="8" s="1"/>
  <c r="C3" i="5"/>
  <c r="F3" i="5" s="1"/>
  <c r="B4" i="5" s="1"/>
  <c r="E4" i="5" s="1"/>
  <c r="D3" i="1"/>
  <c r="A4" i="1" s="1"/>
  <c r="B4" i="1" l="1"/>
  <c r="C4" i="1"/>
  <c r="D4" i="1" s="1"/>
  <c r="A5" i="1" s="1"/>
  <c r="C5" i="15"/>
  <c r="B6" i="15" s="1"/>
  <c r="E6" i="15" s="1"/>
  <c r="A6" i="15"/>
  <c r="D6" i="15" s="1"/>
  <c r="B4" i="10"/>
  <c r="E4" i="10" s="1"/>
  <c r="A4" i="10"/>
  <c r="D4" i="10" s="1"/>
  <c r="E16" i="9"/>
  <c r="C16" i="9"/>
  <c r="B17" i="9" s="1"/>
  <c r="A17" i="9"/>
  <c r="D17" i="9" s="1"/>
  <c r="C5" i="9"/>
  <c r="B6" i="9" s="1"/>
  <c r="E6" i="9" s="1"/>
  <c r="A6" i="9"/>
  <c r="D6" i="9" s="1"/>
  <c r="B4" i="7"/>
  <c r="F3" i="8"/>
  <c r="A4" i="8" s="1"/>
  <c r="A4" i="5"/>
  <c r="C4" i="5" s="1"/>
  <c r="F4" i="5" s="1"/>
  <c r="B5" i="1" l="1"/>
  <c r="D5" i="1" s="1"/>
  <c r="A6" i="1" s="1"/>
  <c r="C6" i="1" s="1"/>
  <c r="C5" i="1"/>
  <c r="A7" i="15"/>
  <c r="D7" i="15" s="1"/>
  <c r="C6" i="15"/>
  <c r="B7" i="15" s="1"/>
  <c r="E7" i="15" s="1"/>
  <c r="C4" i="10"/>
  <c r="F4" i="10" s="1"/>
  <c r="E17" i="9"/>
  <c r="C17" i="9" s="1"/>
  <c r="B18" i="9" s="1"/>
  <c r="A18" i="9"/>
  <c r="D18" i="9" s="1"/>
  <c r="A7" i="9"/>
  <c r="D7" i="9" s="1"/>
  <c r="C6" i="9"/>
  <c r="B7" i="9" s="1"/>
  <c r="E7" i="9" s="1"/>
  <c r="A5" i="7"/>
  <c r="D5" i="7" s="1"/>
  <c r="E4" i="7"/>
  <c r="C4" i="7" s="1"/>
  <c r="B4" i="8"/>
  <c r="E4" i="8" s="1"/>
  <c r="D4" i="8"/>
  <c r="D4" i="5"/>
  <c r="A5" i="5"/>
  <c r="D5" i="5" s="1"/>
  <c r="B5" i="5"/>
  <c r="E5" i="5" s="1"/>
  <c r="B6" i="1" l="1"/>
  <c r="D6" i="1" s="1"/>
  <c r="A7" i="1" s="1"/>
  <c r="C7" i="1" s="1"/>
  <c r="C7" i="15"/>
  <c r="B8" i="15" s="1"/>
  <c r="E8" i="15" s="1"/>
  <c r="A8" i="15"/>
  <c r="D8" i="15" s="1"/>
  <c r="B5" i="10"/>
  <c r="E5" i="10" s="1"/>
  <c r="A5" i="10"/>
  <c r="D5" i="10" s="1"/>
  <c r="A19" i="9"/>
  <c r="D19" i="9" s="1"/>
  <c r="E18" i="9"/>
  <c r="C18" i="9" s="1"/>
  <c r="B19" i="9" s="1"/>
  <c r="A8" i="9"/>
  <c r="D8" i="9" s="1"/>
  <c r="C7" i="9"/>
  <c r="B8" i="9" s="1"/>
  <c r="E8" i="9" s="1"/>
  <c r="B5" i="7"/>
  <c r="C4" i="8"/>
  <c r="F4" i="8" s="1"/>
  <c r="C5" i="5"/>
  <c r="B7" i="1" l="1"/>
  <c r="D7" i="1" s="1"/>
  <c r="A8" i="1" s="1"/>
  <c r="C8" i="1" s="1"/>
  <c r="C8" i="15"/>
  <c r="B9" i="15" s="1"/>
  <c r="E9" i="15" s="1"/>
  <c r="A9" i="15"/>
  <c r="D9" i="15" s="1"/>
  <c r="C5" i="10"/>
  <c r="F5" i="10" s="1"/>
  <c r="E19" i="9"/>
  <c r="C19" i="9" s="1"/>
  <c r="B20" i="9" s="1"/>
  <c r="A20" i="9"/>
  <c r="D20" i="9" s="1"/>
  <c r="A9" i="9"/>
  <c r="D9" i="9" s="1"/>
  <c r="C8" i="9"/>
  <c r="B9" i="9" s="1"/>
  <c r="E9" i="9" s="1"/>
  <c r="A6" i="7"/>
  <c r="D6" i="7" s="1"/>
  <c r="E5" i="7"/>
  <c r="C5" i="7" s="1"/>
  <c r="B5" i="8"/>
  <c r="E5" i="8" s="1"/>
  <c r="A5" i="8"/>
  <c r="D5" i="8" s="1"/>
  <c r="F5" i="5"/>
  <c r="B6" i="5" s="1"/>
  <c r="B8" i="1" l="1"/>
  <c r="D8" i="1" s="1"/>
  <c r="A9" i="1" s="1"/>
  <c r="C9" i="1" s="1"/>
  <c r="A10" i="15"/>
  <c r="D10" i="15" s="1"/>
  <c r="C9" i="15"/>
  <c r="B10" i="15" s="1"/>
  <c r="E10" i="15" s="1"/>
  <c r="A6" i="10"/>
  <c r="D6" i="10" s="1"/>
  <c r="B6" i="10"/>
  <c r="E6" i="10" s="1"/>
  <c r="A21" i="9"/>
  <c r="D21" i="9" s="1"/>
  <c r="E20" i="9"/>
  <c r="C20" i="9" s="1"/>
  <c r="B21" i="9" s="1"/>
  <c r="A10" i="9"/>
  <c r="D10" i="9" s="1"/>
  <c r="C9" i="9"/>
  <c r="B10" i="9" s="1"/>
  <c r="E10" i="9" s="1"/>
  <c r="B6" i="7"/>
  <c r="C5" i="8"/>
  <c r="F5" i="8" s="1"/>
  <c r="A6" i="8" s="1"/>
  <c r="A6" i="5"/>
  <c r="D6" i="5" s="1"/>
  <c r="B9" i="1" l="1"/>
  <c r="D9" i="1" s="1"/>
  <c r="A10" i="1" s="1"/>
  <c r="A11" i="15"/>
  <c r="D11" i="15" s="1"/>
  <c r="C10" i="15"/>
  <c r="B11" i="15" s="1"/>
  <c r="E11" i="15" s="1"/>
  <c r="C6" i="10"/>
  <c r="F6" i="10" s="1"/>
  <c r="A22" i="9"/>
  <c r="D22" i="9" s="1"/>
  <c r="E21" i="9"/>
  <c r="C21" i="9" s="1"/>
  <c r="B22" i="9" s="1"/>
  <c r="A11" i="9"/>
  <c r="D11" i="9" s="1"/>
  <c r="C10" i="9"/>
  <c r="B11" i="9" s="1"/>
  <c r="E11" i="9" s="1"/>
  <c r="E6" i="7"/>
  <c r="C6" i="7" s="1"/>
  <c r="A7" i="7"/>
  <c r="D7" i="7" s="1"/>
  <c r="B6" i="8"/>
  <c r="E6" i="8" s="1"/>
  <c r="D6" i="8"/>
  <c r="C6" i="5"/>
  <c r="E6" i="5"/>
  <c r="B10" i="1" l="1"/>
  <c r="C10" i="1"/>
  <c r="A12" i="15"/>
  <c r="D12" i="15" s="1"/>
  <c r="C11" i="15"/>
  <c r="B12" i="15" s="1"/>
  <c r="E12" i="15" s="1"/>
  <c r="B7" i="10"/>
  <c r="E7" i="10" s="1"/>
  <c r="A7" i="10"/>
  <c r="D7" i="10" s="1"/>
  <c r="E22" i="9"/>
  <c r="C22" i="9" s="1"/>
  <c r="B23" i="9" s="1"/>
  <c r="A23" i="9"/>
  <c r="D23" i="9" s="1"/>
  <c r="A12" i="9"/>
  <c r="D12" i="9" s="1"/>
  <c r="C11" i="9"/>
  <c r="B12" i="9" s="1"/>
  <c r="E12" i="9" s="1"/>
  <c r="B7" i="7"/>
  <c r="C6" i="8"/>
  <c r="F6" i="8" s="1"/>
  <c r="B7" i="8" s="1"/>
  <c r="E7" i="8" s="1"/>
  <c r="F6" i="5"/>
  <c r="C12" i="15" l="1"/>
  <c r="C7" i="10"/>
  <c r="F7" i="10" s="1"/>
  <c r="E23" i="9"/>
  <c r="C23" i="9" s="1"/>
  <c r="C12" i="9"/>
  <c r="E7" i="7"/>
  <c r="C7" i="7"/>
  <c r="A8" i="7"/>
  <c r="D8" i="7" s="1"/>
  <c r="A7" i="8"/>
  <c r="D7" i="8" s="1"/>
  <c r="A7" i="5"/>
  <c r="D7" i="5" s="1"/>
  <c r="B7" i="5"/>
  <c r="E7" i="5" s="1"/>
  <c r="D10" i="1"/>
  <c r="A11" i="1" s="1"/>
  <c r="B11" i="1" l="1"/>
  <c r="D11" i="1" s="1"/>
  <c r="A12" i="1" s="1"/>
  <c r="C11" i="1"/>
  <c r="B8" i="10"/>
  <c r="E8" i="10" s="1"/>
  <c r="A8" i="10"/>
  <c r="D8" i="10" s="1"/>
  <c r="B8" i="7"/>
  <c r="C7" i="8"/>
  <c r="F7" i="8" s="1"/>
  <c r="C7" i="5"/>
  <c r="F7" i="5" s="1"/>
  <c r="B12" i="1" l="1"/>
  <c r="C12" i="1"/>
  <c r="C8" i="10"/>
  <c r="F8" i="10" s="1"/>
  <c r="A9" i="7"/>
  <c r="D9" i="7" s="1"/>
  <c r="E8" i="7"/>
  <c r="C8" i="7" s="1"/>
  <c r="A8" i="8"/>
  <c r="D8" i="8" s="1"/>
  <c r="B8" i="8"/>
  <c r="E8" i="8" s="1"/>
  <c r="A8" i="5"/>
  <c r="D8" i="5" s="1"/>
  <c r="B8" i="5"/>
  <c r="E8" i="5" s="1"/>
  <c r="D12" i="1" l="1"/>
  <c r="A13" i="1" s="1"/>
  <c r="B9" i="10"/>
  <c r="E9" i="10" s="1"/>
  <c r="A9" i="10"/>
  <c r="D9" i="10" s="1"/>
  <c r="B9" i="7"/>
  <c r="C8" i="8"/>
  <c r="F8" i="8" s="1"/>
  <c r="B9" i="8" s="1"/>
  <c r="E9" i="8" s="1"/>
  <c r="C8" i="5"/>
  <c r="B13" i="1" l="1"/>
  <c r="C13" i="1"/>
  <c r="D13" i="1"/>
  <c r="A14" i="1" s="1"/>
  <c r="C14" i="1" s="1"/>
  <c r="C9" i="10"/>
  <c r="F9" i="10" s="1"/>
  <c r="A10" i="7"/>
  <c r="D10" i="7" s="1"/>
  <c r="E9" i="7"/>
  <c r="C9" i="7" s="1"/>
  <c r="A9" i="8"/>
  <c r="F8" i="5"/>
  <c r="B14" i="1" l="1"/>
  <c r="D14" i="1" s="1"/>
  <c r="A15" i="1" s="1"/>
  <c r="C15" i="1" s="1"/>
  <c r="A10" i="10"/>
  <c r="D10" i="10" s="1"/>
  <c r="B10" i="10"/>
  <c r="E10" i="10" s="1"/>
  <c r="B10" i="7"/>
  <c r="D9" i="8"/>
  <c r="C9" i="8" s="1"/>
  <c r="F9" i="8" s="1"/>
  <c r="A9" i="5"/>
  <c r="D9" i="5" s="1"/>
  <c r="B9" i="5"/>
  <c r="E9" i="5" s="1"/>
  <c r="B15" i="1" l="1"/>
  <c r="C10" i="10"/>
  <c r="F10" i="10" s="1"/>
  <c r="E10" i="7"/>
  <c r="C10" i="7" s="1"/>
  <c r="A11" i="7"/>
  <c r="D11" i="7" s="1"/>
  <c r="B10" i="8"/>
  <c r="E10" i="8" s="1"/>
  <c r="A10" i="8"/>
  <c r="D10" i="8" s="1"/>
  <c r="C9" i="5"/>
  <c r="D15" i="1"/>
  <c r="B11" i="10" l="1"/>
  <c r="E11" i="10" s="1"/>
  <c r="A11" i="10"/>
  <c r="D11" i="10" s="1"/>
  <c r="B11" i="7"/>
  <c r="C10" i="8"/>
  <c r="F10" i="8" s="1"/>
  <c r="F9" i="5"/>
  <c r="C11" i="10" l="1"/>
  <c r="F11" i="10" s="1"/>
  <c r="A12" i="7"/>
  <c r="D12" i="7" s="1"/>
  <c r="E11" i="7"/>
  <c r="C11" i="7" s="1"/>
  <c r="B11" i="8"/>
  <c r="E11" i="8" s="1"/>
  <c r="A11" i="8"/>
  <c r="D11" i="8" s="1"/>
  <c r="A10" i="5"/>
  <c r="D10" i="5" s="1"/>
  <c r="B10" i="5"/>
  <c r="E10" i="5" s="1"/>
  <c r="B12" i="10" l="1"/>
  <c r="E12" i="10" s="1"/>
  <c r="A12" i="10"/>
  <c r="D12" i="10" s="1"/>
  <c r="B12" i="7"/>
  <c r="E12" i="7" s="1"/>
  <c r="C12" i="7" s="1"/>
  <c r="C11" i="8"/>
  <c r="F11" i="8" s="1"/>
  <c r="A12" i="8" s="1"/>
  <c r="C10" i="5"/>
  <c r="C12" i="10" l="1"/>
  <c r="F12" i="10" s="1"/>
  <c r="B12" i="8"/>
  <c r="E12" i="8" s="1"/>
  <c r="D12" i="8"/>
  <c r="F10" i="5"/>
  <c r="B13" i="10" l="1"/>
  <c r="E13" i="10" s="1"/>
  <c r="A13" i="10"/>
  <c r="D13" i="10" s="1"/>
  <c r="C12" i="8"/>
  <c r="F12" i="8" s="1"/>
  <c r="A13" i="8" s="1"/>
  <c r="A11" i="5"/>
  <c r="D11" i="5" s="1"/>
  <c r="B11" i="5"/>
  <c r="E11" i="5" s="1"/>
  <c r="C13" i="10" l="1"/>
  <c r="F13" i="10" s="1"/>
  <c r="B13" i="8"/>
  <c r="E13" i="8" s="1"/>
  <c r="D13" i="8"/>
  <c r="C11" i="5"/>
  <c r="B14" i="10" l="1"/>
  <c r="E14" i="10" s="1"/>
  <c r="A14" i="10"/>
  <c r="D14" i="10" s="1"/>
  <c r="C13" i="8"/>
  <c r="F13" i="8" s="1"/>
  <c r="A14" i="8" s="1"/>
  <c r="F11" i="5"/>
  <c r="C14" i="10" l="1"/>
  <c r="F14" i="10" s="1"/>
  <c r="B14" i="8"/>
  <c r="E14" i="8" s="1"/>
  <c r="D14" i="8"/>
  <c r="A12" i="5"/>
  <c r="B12" i="5"/>
  <c r="E12" i="5" s="1"/>
  <c r="D12" i="5"/>
  <c r="B15" i="10" l="1"/>
  <c r="E15" i="10" s="1"/>
  <c r="A15" i="10"/>
  <c r="D15" i="10" s="1"/>
  <c r="C14" i="8"/>
  <c r="F14" i="8" s="1"/>
  <c r="C12" i="5"/>
  <c r="F12" i="5" s="1"/>
  <c r="C15" i="10" l="1"/>
  <c r="F15" i="10" s="1"/>
  <c r="B15" i="8"/>
  <c r="E15" i="8" s="1"/>
  <c r="A15" i="8"/>
  <c r="D15" i="8" s="1"/>
  <c r="A13" i="5"/>
  <c r="B13" i="5"/>
  <c r="E13" i="5" s="1"/>
  <c r="B16" i="10" l="1"/>
  <c r="E16" i="10" s="1"/>
  <c r="A16" i="10"/>
  <c r="D16" i="10" s="1"/>
  <c r="C15" i="8"/>
  <c r="F15" i="8" s="1"/>
  <c r="C13" i="5"/>
  <c r="F13" i="5" s="1"/>
  <c r="D13" i="5"/>
  <c r="C16" i="10" l="1"/>
  <c r="F16" i="10" s="1"/>
  <c r="A16" i="8"/>
  <c r="D16" i="8" s="1"/>
  <c r="B16" i="8"/>
  <c r="E16" i="8" s="1"/>
  <c r="A14" i="5"/>
  <c r="B14" i="5"/>
  <c r="E14" i="5" s="1"/>
  <c r="B17" i="10" l="1"/>
  <c r="E17" i="10" s="1"/>
  <c r="A17" i="10"/>
  <c r="D17" i="10" s="1"/>
  <c r="C16" i="8"/>
  <c r="F16" i="8" s="1"/>
  <c r="B17" i="8" s="1"/>
  <c r="E17" i="8" s="1"/>
  <c r="C14" i="5"/>
  <c r="F14" i="5" s="1"/>
  <c r="D14" i="5"/>
  <c r="C17" i="10" l="1"/>
  <c r="F17" i="10" s="1"/>
  <c r="A17" i="8"/>
  <c r="D17" i="8" s="1"/>
  <c r="B15" i="5"/>
  <c r="E15" i="5" s="1"/>
  <c r="A15" i="5"/>
  <c r="A18" i="10" l="1"/>
  <c r="D18" i="10" s="1"/>
  <c r="B18" i="10"/>
  <c r="E18" i="10" s="1"/>
  <c r="C17" i="8"/>
  <c r="F17" i="8" s="1"/>
  <c r="C15" i="5"/>
  <c r="F15" i="5" s="1"/>
  <c r="D15" i="5"/>
  <c r="C18" i="10" l="1"/>
  <c r="F18" i="10" s="1"/>
  <c r="A18" i="8"/>
  <c r="D18" i="8" s="1"/>
  <c r="B18" i="8"/>
  <c r="E18" i="8" s="1"/>
  <c r="A16" i="5"/>
  <c r="B16" i="5"/>
  <c r="E16" i="5" s="1"/>
  <c r="B19" i="10" l="1"/>
  <c r="E19" i="10" s="1"/>
  <c r="A19" i="10"/>
  <c r="D19" i="10" s="1"/>
  <c r="C18" i="8"/>
  <c r="F18" i="8"/>
  <c r="A19" i="8" s="1"/>
  <c r="C16" i="5"/>
  <c r="F16" i="5" s="1"/>
  <c r="D16" i="5"/>
  <c r="C19" i="10" l="1"/>
  <c r="F19" i="10" s="1"/>
  <c r="B19" i="8"/>
  <c r="E19" i="8" s="1"/>
  <c r="D19" i="8"/>
  <c r="B17" i="5"/>
  <c r="E17" i="5" s="1"/>
  <c r="A17" i="5"/>
  <c r="B20" i="10" l="1"/>
  <c r="E20" i="10" s="1"/>
  <c r="A20" i="10"/>
  <c r="D20" i="10" s="1"/>
  <c r="C19" i="8"/>
  <c r="F19" i="8" s="1"/>
  <c r="B20" i="8" s="1"/>
  <c r="E20" i="8" s="1"/>
  <c r="D17" i="5"/>
  <c r="C17" i="5"/>
  <c r="F17" i="5" s="1"/>
  <c r="C20" i="10" l="1"/>
  <c r="F20" i="10" s="1"/>
  <c r="A20" i="8"/>
  <c r="D20" i="8" s="1"/>
  <c r="B18" i="5"/>
  <c r="E18" i="5" s="1"/>
  <c r="A18" i="5"/>
  <c r="B21" i="10" l="1"/>
  <c r="E21" i="10" s="1"/>
  <c r="A21" i="10"/>
  <c r="D21" i="10" s="1"/>
  <c r="C20" i="8"/>
  <c r="F20" i="8" s="1"/>
  <c r="B21" i="8" s="1"/>
  <c r="E21" i="8" s="1"/>
  <c r="C18" i="5"/>
  <c r="F18" i="5" s="1"/>
  <c r="D18" i="5"/>
  <c r="C21" i="10" l="1"/>
  <c r="F21" i="10" s="1"/>
  <c r="A21" i="8"/>
  <c r="D21" i="8" s="1"/>
  <c r="A19" i="5"/>
  <c r="B19" i="5"/>
  <c r="E19" i="5" s="1"/>
  <c r="C21" i="8" l="1"/>
  <c r="F21" i="8" s="1"/>
  <c r="C19" i="5"/>
  <c r="F19" i="5" s="1"/>
  <c r="D19" i="5"/>
  <c r="A20" i="5" l="1"/>
  <c r="B20" i="5"/>
  <c r="E20" i="5" s="1"/>
  <c r="D20" i="5" l="1"/>
  <c r="C20" i="5"/>
  <c r="F20" i="5" s="1"/>
  <c r="A21" i="5" l="1"/>
  <c r="B21" i="5"/>
  <c r="E21" i="5" s="1"/>
  <c r="D21" i="5" l="1"/>
  <c r="C21" i="5"/>
  <c r="F21" i="5" s="1"/>
  <c r="F2" i="14"/>
  <c r="A3" i="14" l="1"/>
  <c r="D3" i="14" s="1"/>
  <c r="B3" i="14"/>
  <c r="E3" i="14" s="1"/>
  <c r="C3" i="14" l="1"/>
  <c r="F3" i="14" s="1"/>
  <c r="A4" i="14" s="1"/>
  <c r="D4" i="14" s="1"/>
  <c r="B4" i="14" l="1"/>
  <c r="E4" i="14" s="1"/>
  <c r="C4" i="14" l="1"/>
  <c r="F4" i="14" s="1"/>
  <c r="A5" i="14" s="1"/>
  <c r="D5" i="14" s="1"/>
  <c r="B5" i="14" l="1"/>
  <c r="E5" i="14" s="1"/>
  <c r="C5" i="14" s="1"/>
  <c r="F5" i="14" l="1"/>
  <c r="B6" i="14" s="1"/>
  <c r="E6" i="14" s="1"/>
  <c r="A6" i="14" l="1"/>
  <c r="D6" i="14" l="1"/>
  <c r="C6" i="14" s="1"/>
  <c r="F6" i="14" s="1"/>
  <c r="A7" i="14" l="1"/>
  <c r="D7" i="14" s="1"/>
  <c r="B7" i="14"/>
  <c r="E7" i="14" s="1"/>
  <c r="C7" i="14" l="1"/>
  <c r="F7" i="14" s="1"/>
  <c r="B8" i="14" s="1"/>
  <c r="E8" i="14" s="1"/>
  <c r="A8" i="14" l="1"/>
  <c r="D8" i="14" s="1"/>
  <c r="C8" i="14" l="1"/>
  <c r="F8" i="14" s="1"/>
  <c r="A9" i="14" s="1"/>
  <c r="D9" i="14" s="1"/>
  <c r="B9" i="14" l="1"/>
  <c r="E9" i="14" s="1"/>
  <c r="C9" i="14" s="1"/>
  <c r="F9" i="14" s="1"/>
  <c r="B10" i="14" l="1"/>
  <c r="E10" i="14" s="1"/>
  <c r="A10" i="14"/>
  <c r="D10" i="14" s="1"/>
  <c r="C10" i="14" l="1"/>
  <c r="F10" i="14" l="1"/>
  <c r="A11" i="14" s="1"/>
  <c r="D11" i="14" s="1"/>
  <c r="B11" i="14" l="1"/>
  <c r="E11" i="14" s="1"/>
  <c r="C11" i="14" l="1"/>
  <c r="F11" i="14" s="1"/>
  <c r="A12" i="14" s="1"/>
  <c r="D12" i="14" s="1"/>
  <c r="B12" i="14" l="1"/>
  <c r="E12" i="14" s="1"/>
  <c r="C12" i="14" l="1"/>
  <c r="F12" i="14" l="1"/>
  <c r="B13" i="14" s="1"/>
  <c r="E13" i="14" s="1"/>
  <c r="A13" i="14" l="1"/>
  <c r="D13" i="14" l="1"/>
  <c r="C13" i="14" s="1"/>
  <c r="F13" i="14" s="1"/>
  <c r="B14" i="14" s="1"/>
  <c r="E14" i="14" s="1"/>
  <c r="A14" i="14" l="1"/>
  <c r="D14" i="14" s="1"/>
  <c r="C14" i="14" l="1"/>
  <c r="F14" i="14" s="1"/>
  <c r="A15" i="14" l="1"/>
  <c r="D15" i="14" s="1"/>
  <c r="B15" i="14"/>
  <c r="E15" i="14" s="1"/>
  <c r="C15" i="14" l="1"/>
  <c r="F15" i="14" s="1"/>
  <c r="B16" i="14" l="1"/>
  <c r="E16" i="14" s="1"/>
  <c r="A16" i="14"/>
  <c r="D16" i="14" l="1"/>
  <c r="C16" i="14" s="1"/>
  <c r="F16" i="14" s="1"/>
  <c r="A17" i="14" l="1"/>
  <c r="D17" i="14" s="1"/>
  <c r="B17" i="14"/>
  <c r="E17" i="14" s="1"/>
  <c r="C17" i="14" l="1"/>
  <c r="F17" i="14" s="1"/>
  <c r="B18" i="14" l="1"/>
  <c r="E18" i="14" s="1"/>
  <c r="A18" i="14"/>
  <c r="D18" i="14" s="1"/>
  <c r="C18" i="14" l="1"/>
  <c r="F18" i="14" s="1"/>
  <c r="A19" i="14" l="1"/>
  <c r="D19" i="14" s="1"/>
  <c r="B19" i="14"/>
  <c r="E19" i="14" s="1"/>
  <c r="C19" i="14" l="1"/>
  <c r="F19" i="14" s="1"/>
  <c r="A20" i="14" s="1"/>
  <c r="D20" i="14" s="1"/>
  <c r="B20" i="14" l="1"/>
  <c r="E20" i="14" s="1"/>
  <c r="C20" i="14" s="1"/>
  <c r="F20" i="14" s="1"/>
  <c r="B21" i="14" l="1"/>
  <c r="E21" i="14" s="1"/>
  <c r="A21" i="14"/>
  <c r="D21" i="14" s="1"/>
  <c r="C21" i="14" l="1"/>
  <c r="F21" i="14" s="1"/>
</calcChain>
</file>

<file path=xl/sharedStrings.xml><?xml version="1.0" encoding="utf-8"?>
<sst xmlns="http://schemas.openxmlformats.org/spreadsheetml/2006/main" count="60" uniqueCount="26">
  <si>
    <t>x</t>
  </si>
  <si>
    <t>f(x)</t>
  </si>
  <si>
    <t>f'(x)</t>
  </si>
  <si>
    <t>f(x)   (Error)</t>
  </si>
  <si>
    <t>x_n+1</t>
  </si>
  <si>
    <t>a</t>
  </si>
  <si>
    <t>b</t>
  </si>
  <si>
    <t>c</t>
  </si>
  <si>
    <t>f(a)</t>
  </si>
  <si>
    <t>f(b)</t>
  </si>
  <si>
    <t>f(c) (Error)</t>
  </si>
  <si>
    <t>x_n-1</t>
  </si>
  <si>
    <t>f(x_n-1)</t>
  </si>
  <si>
    <t>Nota:     f(b) &gt;0 y f(a)&lt;0</t>
  </si>
  <si>
    <t>f(x_n)</t>
  </si>
  <si>
    <t>x= 2</t>
  </si>
  <si>
    <t>rta en grados</t>
  </si>
  <si>
    <t>i</t>
  </si>
  <si>
    <t>n</t>
  </si>
  <si>
    <t xml:space="preserve">Rta en grados </t>
  </si>
  <si>
    <t>otra en grados</t>
  </si>
  <si>
    <t>en rad</t>
  </si>
  <si>
    <t>rta</t>
  </si>
  <si>
    <t>rad</t>
  </si>
  <si>
    <t>grados</t>
  </si>
  <si>
    <t>Rta: x=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</si>
</sst>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18" fontId="0" fillId="0" borderId="0" xfId="0" applyNumberFormat="1"/>
    <xf numFmtId="0" fontId="0" fillId="0" borderId="0" xfId="0" applyAlignment="1"/>
    <xf numFmtId="0" fontId="1" fillId="0" borderId="0" xfId="0" applyFont="1" applyAlignment="1">
      <alignment vertical="top" wrapText="1"/>
    </xf>
    <xf numFmtId="0" fontId="0" fillId="2" borderId="0" xfId="0" applyFill="1"/>
    <xf numFmtId="0" fontId="2" fillId="0" borderId="0" xfId="0" applyFont="1" applyAlignment="1">
      <alignment horizontal="center" vertical="top" wrapText="1"/>
    </xf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Newton!$A$2:$A$15</c:f>
              <c:numCache>
                <c:formatCode>General</c:formatCode>
                <c:ptCount val="14"/>
                <c:pt idx="0">
                  <c:v>1</c:v>
                </c:pt>
                <c:pt idx="1">
                  <c:v>1.0300433675603586</c:v>
                </c:pt>
                <c:pt idx="2">
                  <c:v>1.0298665352529512</c:v>
                </c:pt>
                <c:pt idx="3">
                  <c:v>1.0298665293222589</c:v>
                </c:pt>
                <c:pt idx="4">
                  <c:v>1.0298665293222589</c:v>
                </c:pt>
                <c:pt idx="5">
                  <c:v>1.0298665293222589</c:v>
                </c:pt>
                <c:pt idx="6">
                  <c:v>1.0298665293222589</c:v>
                </c:pt>
                <c:pt idx="7">
                  <c:v>1.0298665293222589</c:v>
                </c:pt>
                <c:pt idx="8">
                  <c:v>1.0298665293222589</c:v>
                </c:pt>
                <c:pt idx="9">
                  <c:v>1.0298665293222589</c:v>
                </c:pt>
                <c:pt idx="10">
                  <c:v>1.0298665293222589</c:v>
                </c:pt>
                <c:pt idx="11">
                  <c:v>1.0298665293222589</c:v>
                </c:pt>
                <c:pt idx="12">
                  <c:v>1.0298665293222589</c:v>
                </c:pt>
                <c:pt idx="13">
                  <c:v>1.0298665293222589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97-43F4-BA51-F696A9A9F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178448"/>
        <c:axId val="1835536576"/>
      </c:scatterChart>
      <c:valAx>
        <c:axId val="1836178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5536576"/>
        <c:crosses val="autoZero"/>
        <c:crossBetween val="midCat"/>
      </c:valAx>
      <c:valAx>
        <c:axId val="183553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617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'grafico de raices'!$B$2:$B$21</c:f>
              <c:numCache>
                <c:formatCode>General</c:formatCode>
                <c:ptCount val="20"/>
                <c:pt idx="0">
                  <c:v>0.12566370614359174</c:v>
                </c:pt>
                <c:pt idx="1">
                  <c:v>0.25132741228718347</c:v>
                </c:pt>
                <c:pt idx="2">
                  <c:v>0.37699111843077515</c:v>
                </c:pt>
                <c:pt idx="3">
                  <c:v>0.50265482457436694</c:v>
                </c:pt>
                <c:pt idx="4">
                  <c:v>0.62831853071795862</c:v>
                </c:pt>
                <c:pt idx="5">
                  <c:v>0.7539822368615503</c:v>
                </c:pt>
                <c:pt idx="6">
                  <c:v>0.87964594300514209</c:v>
                </c:pt>
                <c:pt idx="7">
                  <c:v>1.0053096491487339</c:v>
                </c:pt>
                <c:pt idx="8">
                  <c:v>1.1309733552923256</c:v>
                </c:pt>
                <c:pt idx="9">
                  <c:v>1.2566370614359172</c:v>
                </c:pt>
                <c:pt idx="10">
                  <c:v>1.3823007675795089</c:v>
                </c:pt>
                <c:pt idx="11">
                  <c:v>1.5079644737231006</c:v>
                </c:pt>
                <c:pt idx="12">
                  <c:v>1.6336281798666925</c:v>
                </c:pt>
                <c:pt idx="13">
                  <c:v>1.7592918860102842</c:v>
                </c:pt>
                <c:pt idx="14">
                  <c:v>1.8849555921538756</c:v>
                </c:pt>
                <c:pt idx="15">
                  <c:v>2.0106192982974678</c:v>
                </c:pt>
                <c:pt idx="16">
                  <c:v>2.1362830044410597</c:v>
                </c:pt>
                <c:pt idx="17">
                  <c:v>2.2619467105846511</c:v>
                </c:pt>
                <c:pt idx="18">
                  <c:v>2.3876104167282426</c:v>
                </c:pt>
                <c:pt idx="19">
                  <c:v>2.5132741228718345</c:v>
                </c:pt>
              </c:numCache>
            </c:numRef>
          </c:xVal>
          <c:yVal>
            <c:numRef>
              <c:f>'grafico de raices'!$C$2:$C$21</c:f>
              <c:numCache>
                <c:formatCode>General</c:formatCode>
                <c:ptCount val="20"/>
                <c:pt idx="0">
                  <c:v>-6.8533965219951716</c:v>
                </c:pt>
                <c:pt idx="1">
                  <c:v>-2.772382346211113</c:v>
                </c:pt>
                <c:pt idx="2">
                  <c:v>-1.3483473389811942</c:v>
                </c:pt>
                <c:pt idx="3">
                  <c:v>-0.59399593354707747</c:v>
                </c:pt>
                <c:pt idx="4">
                  <c:v>-0.11351636441160662</c:v>
                </c:pt>
                <c:pt idx="5">
                  <c:v>0.22372725680617533</c:v>
                </c:pt>
                <c:pt idx="6">
                  <c:v>0.47267701559106223</c:v>
                </c:pt>
                <c:pt idx="7">
                  <c:v>0.65995397576509696</c:v>
                </c:pt>
                <c:pt idx="8">
                  <c:v>0.79964347370962008</c:v>
                </c:pt>
                <c:pt idx="9">
                  <c:v>0.89959429205688635</c:v>
                </c:pt>
                <c:pt idx="10">
                  <c:v>0.96425510253764624</c:v>
                </c:pt>
                <c:pt idx="11">
                  <c:v>0.99604955535712936</c:v>
                </c:pt>
                <c:pt idx="12">
                  <c:v>0.99604955535712936</c:v>
                </c:pt>
                <c:pt idx="13">
                  <c:v>0.96425510253764635</c:v>
                </c:pt>
                <c:pt idx="14">
                  <c:v>0.89959429205688646</c:v>
                </c:pt>
                <c:pt idx="15">
                  <c:v>0.79964347370961975</c:v>
                </c:pt>
                <c:pt idx="16">
                  <c:v>0.65995397576509662</c:v>
                </c:pt>
                <c:pt idx="17">
                  <c:v>0.47267701559106223</c:v>
                </c:pt>
                <c:pt idx="18">
                  <c:v>0.223727256806176</c:v>
                </c:pt>
                <c:pt idx="19">
                  <c:v>-0.1135163644116064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3A-4FD9-9806-E494B280F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193456"/>
        <c:axId val="1950991216"/>
      </c:scatterChart>
      <c:valAx>
        <c:axId val="195119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50991216"/>
        <c:crosses val="autoZero"/>
        <c:crossBetween val="midCat"/>
      </c:valAx>
      <c:valAx>
        <c:axId val="195099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5119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105507</xdr:colOff>
      <xdr:row>16</xdr:row>
      <xdr:rowOff>130127</xdr:rowOff>
    </xdr:from>
    <xdr:to>
      <xdr:col>5</xdr:col>
      <xdr:colOff>400929</xdr:colOff>
      <xdr:row>31</xdr:row>
      <xdr:rowOff>130127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FE2908-A463-4A94-AF08-35BC959ED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3447</xdr:colOff>
      <xdr:row>1</xdr:row>
      <xdr:rowOff>114969</xdr:rowOff>
    </xdr:from>
    <xdr:to>
      <xdr:col>12</xdr:col>
      <xdr:colOff>188146</xdr:colOff>
      <xdr:row>7</xdr:row>
      <xdr:rowOff>145426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6FFC397-5DFC-4803-AE88-1F9B50CE39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3969" t="38014" r="33886" b="43090"/>
        <a:stretch/>
      </xdr:blipFill>
      <xdr:spPr>
        <a:xfrm>
          <a:off x="6305773" y="297849"/>
          <a:ext cx="3420268" cy="11277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3447</xdr:colOff>
      <xdr:row>1</xdr:row>
      <xdr:rowOff>114969</xdr:rowOff>
    </xdr:from>
    <xdr:to>
      <xdr:col>12</xdr:col>
      <xdr:colOff>188146</xdr:colOff>
      <xdr:row>7</xdr:row>
      <xdr:rowOff>145426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73E3433-9C92-41D9-AA94-A46BF85080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3969" t="38014" r="33886" b="43090"/>
        <a:stretch/>
      </xdr:blipFill>
      <xdr:spPr>
        <a:xfrm>
          <a:off x="6305773" y="297849"/>
          <a:ext cx="3420268" cy="112773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78748</xdr:colOff>
      <xdr:row>4</xdr:row>
      <xdr:rowOff>45107</xdr:rowOff>
    </xdr:from>
    <xdr:to>
      <xdr:col>12</xdr:col>
      <xdr:colOff>385332</xdr:colOff>
      <xdr:row>21</xdr:row>
      <xdr:rowOff>12233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ED8809-03A0-4B93-894C-2FDE536AD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393896</xdr:colOff>
      <xdr:row>2</xdr:row>
      <xdr:rowOff>49237</xdr:rowOff>
    </xdr:from>
    <xdr:to>
      <xdr:col>11</xdr:col>
      <xdr:colOff>104678</xdr:colOff>
      <xdr:row>7</xdr:row>
      <xdr:rowOff>9867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78DD6BB-66FB-4DF3-B6BE-9345D36A128C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29671" t="41636" r="19312" b="30615"/>
        <a:stretch/>
      </xdr:blipFill>
      <xdr:spPr bwMode="auto">
        <a:xfrm>
          <a:off x="5908431" y="414997"/>
          <a:ext cx="2861945" cy="87503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56F0C-A6B1-48FC-9BAC-418BA0747ECA}">
  <dimension ref="A1:N15"/>
  <sheetViews>
    <sheetView tabSelected="1" workbookViewId="0">
      <selection activeCell="B4" sqref="B4"/>
    </sheetView>
  </sheetViews>
  <sheetFormatPr baseColWidth="10" defaultRowHeight="14.4" x14ac:dyDescent="0.3"/>
  <cols>
    <col min="2" max="2" width="14.69921875" customWidth="1"/>
    <col min="3" max="3" width="12.3984375" bestFit="1" customWidth="1"/>
    <col min="4" max="4" width="11.296875" bestFit="1" customWidth="1"/>
  </cols>
  <sheetData>
    <row r="1" spans="1:14" x14ac:dyDescent="0.3">
      <c r="A1" s="2" t="s">
        <v>0</v>
      </c>
      <c r="B1" s="2" t="s">
        <v>3</v>
      </c>
      <c r="C1" s="2" t="s">
        <v>2</v>
      </c>
      <c r="D1" s="2" t="s">
        <v>4</v>
      </c>
    </row>
    <row r="2" spans="1:14" x14ac:dyDescent="0.3">
      <c r="A2">
        <v>1</v>
      </c>
      <c r="B2">
        <f>A2-2*COS(A2)</f>
        <v>-8.060461173627953E-2</v>
      </c>
      <c r="C2" s="1">
        <f>1+2*SIN(A2)</f>
        <v>2.682941969615793</v>
      </c>
      <c r="D2" s="1">
        <f>A2-B2/C2</f>
        <v>1.0300433675603586</v>
      </c>
    </row>
    <row r="3" spans="1:14" x14ac:dyDescent="0.3">
      <c r="A3">
        <f>D2</f>
        <v>1.0300433675603586</v>
      </c>
      <c r="B3">
        <f t="shared" ref="B3:B15" si="0">A3-2*COS(A3)</f>
        <v>4.8003651998573815E-4</v>
      </c>
      <c r="C3" s="1">
        <f t="shared" ref="C3:C15" si="1">1+2*SIN(A3)</f>
        <v>2.7146426296394974</v>
      </c>
      <c r="D3" s="1">
        <f t="shared" ref="D3:D15" si="2">A3-B3/C3</f>
        <v>1.0298665352529512</v>
      </c>
    </row>
    <row r="4" spans="1:14" x14ac:dyDescent="0.3">
      <c r="A4">
        <f t="shared" ref="A4:A15" si="3">D3</f>
        <v>1.0298665352529512</v>
      </c>
      <c r="B4">
        <f t="shared" si="0"/>
        <v>1.6098630428729166E-8</v>
      </c>
      <c r="C4" s="1">
        <f t="shared" si="1"/>
        <v>2.7144605427728461</v>
      </c>
      <c r="D4" s="1">
        <f t="shared" si="2"/>
        <v>1.0298665293222589</v>
      </c>
      <c r="N4" s="3"/>
    </row>
    <row r="5" spans="1:14" x14ac:dyDescent="0.3">
      <c r="A5">
        <f t="shared" si="3"/>
        <v>1.0298665293222589</v>
      </c>
      <c r="B5">
        <f t="shared" si="0"/>
        <v>0</v>
      </c>
      <c r="C5" s="1">
        <f t="shared" si="1"/>
        <v>2.7144605366650252</v>
      </c>
      <c r="D5" s="1">
        <f t="shared" si="2"/>
        <v>1.0298665293222589</v>
      </c>
    </row>
    <row r="6" spans="1:14" x14ac:dyDescent="0.3">
      <c r="A6">
        <f t="shared" si="3"/>
        <v>1.0298665293222589</v>
      </c>
      <c r="B6">
        <f t="shared" si="0"/>
        <v>0</v>
      </c>
      <c r="C6" s="1">
        <f t="shared" si="1"/>
        <v>2.7144605366650252</v>
      </c>
      <c r="D6" s="1">
        <f t="shared" si="2"/>
        <v>1.0298665293222589</v>
      </c>
    </row>
    <row r="7" spans="1:14" x14ac:dyDescent="0.3">
      <c r="A7">
        <f t="shared" si="3"/>
        <v>1.0298665293222589</v>
      </c>
      <c r="B7">
        <f t="shared" si="0"/>
        <v>0</v>
      </c>
      <c r="C7" s="1">
        <f t="shared" si="1"/>
        <v>2.7144605366650252</v>
      </c>
      <c r="D7" s="1">
        <f t="shared" si="2"/>
        <v>1.0298665293222589</v>
      </c>
    </row>
    <row r="8" spans="1:14" x14ac:dyDescent="0.3">
      <c r="A8">
        <f t="shared" si="3"/>
        <v>1.0298665293222589</v>
      </c>
      <c r="B8">
        <f t="shared" si="0"/>
        <v>0</v>
      </c>
      <c r="C8" s="1">
        <f t="shared" si="1"/>
        <v>2.7144605366650252</v>
      </c>
      <c r="D8" s="1">
        <f t="shared" si="2"/>
        <v>1.0298665293222589</v>
      </c>
    </row>
    <row r="9" spans="1:14" x14ac:dyDescent="0.3">
      <c r="A9">
        <f t="shared" si="3"/>
        <v>1.0298665293222589</v>
      </c>
      <c r="B9">
        <f t="shared" si="0"/>
        <v>0</v>
      </c>
      <c r="C9" s="1">
        <f t="shared" si="1"/>
        <v>2.7144605366650252</v>
      </c>
      <c r="D9" s="1">
        <f t="shared" si="2"/>
        <v>1.0298665293222589</v>
      </c>
    </row>
    <row r="10" spans="1:14" x14ac:dyDescent="0.3">
      <c r="A10">
        <f t="shared" si="3"/>
        <v>1.0298665293222589</v>
      </c>
      <c r="B10">
        <f t="shared" si="0"/>
        <v>0</v>
      </c>
      <c r="C10" s="1">
        <f t="shared" si="1"/>
        <v>2.7144605366650252</v>
      </c>
      <c r="D10" s="1">
        <f t="shared" si="2"/>
        <v>1.0298665293222589</v>
      </c>
    </row>
    <row r="11" spans="1:14" x14ac:dyDescent="0.3">
      <c r="A11">
        <f t="shared" si="3"/>
        <v>1.0298665293222589</v>
      </c>
      <c r="B11">
        <f t="shared" si="0"/>
        <v>0</v>
      </c>
      <c r="C11" s="1">
        <f t="shared" si="1"/>
        <v>2.7144605366650252</v>
      </c>
      <c r="D11" s="1">
        <f t="shared" si="2"/>
        <v>1.0298665293222589</v>
      </c>
    </row>
    <row r="12" spans="1:14" x14ac:dyDescent="0.3">
      <c r="A12">
        <f t="shared" si="3"/>
        <v>1.0298665293222589</v>
      </c>
      <c r="B12">
        <f t="shared" si="0"/>
        <v>0</v>
      </c>
      <c r="C12" s="1">
        <f t="shared" si="1"/>
        <v>2.7144605366650252</v>
      </c>
      <c r="D12" s="1">
        <f t="shared" si="2"/>
        <v>1.0298665293222589</v>
      </c>
    </row>
    <row r="13" spans="1:14" x14ac:dyDescent="0.3">
      <c r="A13">
        <f t="shared" si="3"/>
        <v>1.0298665293222589</v>
      </c>
      <c r="B13">
        <f t="shared" si="0"/>
        <v>0</v>
      </c>
      <c r="C13" s="1">
        <f t="shared" si="1"/>
        <v>2.7144605366650252</v>
      </c>
      <c r="D13" s="1">
        <f t="shared" si="2"/>
        <v>1.0298665293222589</v>
      </c>
    </row>
    <row r="14" spans="1:14" x14ac:dyDescent="0.3">
      <c r="A14">
        <f t="shared" si="3"/>
        <v>1.0298665293222589</v>
      </c>
      <c r="B14">
        <f t="shared" si="0"/>
        <v>0</v>
      </c>
      <c r="C14" s="1">
        <f t="shared" si="1"/>
        <v>2.7144605366650252</v>
      </c>
      <c r="D14" s="1">
        <f t="shared" si="2"/>
        <v>1.0298665293222589</v>
      </c>
    </row>
    <row r="15" spans="1:14" x14ac:dyDescent="0.3">
      <c r="A15">
        <f t="shared" si="3"/>
        <v>1.0298665293222589</v>
      </c>
      <c r="B15">
        <f t="shared" si="0"/>
        <v>0</v>
      </c>
      <c r="C15" s="1">
        <f t="shared" si="1"/>
        <v>2.7144605366650252</v>
      </c>
      <c r="D15" s="1">
        <f t="shared" si="2"/>
        <v>1.0298665293222589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C961E-AA20-45E8-B7B5-413808CE30CE}">
  <dimension ref="A1:K21"/>
  <sheetViews>
    <sheetView zoomScaleNormal="100" workbookViewId="0">
      <selection activeCell="C6" sqref="C6"/>
    </sheetView>
  </sheetViews>
  <sheetFormatPr baseColWidth="10" defaultRowHeight="14.4" x14ac:dyDescent="0.3"/>
  <cols>
    <col min="9" max="9" width="12.3984375" customWidth="1"/>
  </cols>
  <sheetData>
    <row r="1" spans="1:11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11" x14ac:dyDescent="0.3">
      <c r="A2">
        <v>1</v>
      </c>
      <c r="B2">
        <v>14</v>
      </c>
      <c r="C2">
        <f>(E2*A2-D2*B2)/(E2-D2)</f>
        <v>9.1018123600993039</v>
      </c>
      <c r="D2">
        <f>A2*LOG10(A2)-10</f>
        <v>-10</v>
      </c>
      <c r="E2">
        <f t="shared" ref="E2:F17" si="0">B2*LOG10(B2)-10</f>
        <v>6.0457924994953309</v>
      </c>
      <c r="F2">
        <f t="shared" si="0"/>
        <v>-1.2701980251604841</v>
      </c>
      <c r="I2" s="4"/>
    </row>
    <row r="3" spans="1:11" x14ac:dyDescent="0.3">
      <c r="A3">
        <f>IF(F2&lt;0,C2,A2)</f>
        <v>9.1018123600993039</v>
      </c>
      <c r="B3">
        <f>IF(F2&gt;=0,C2,B2)</f>
        <v>14</v>
      </c>
      <c r="C3">
        <f t="shared" ref="C3:C21" si="1">(E3*A3-D3*B3)/(E3-D3)</f>
        <v>9.9522328528677892</v>
      </c>
      <c r="D3">
        <f t="shared" ref="D3:F18" si="2">A3*LOG10(A3)-10</f>
        <v>-1.2701980251604841</v>
      </c>
      <c r="E3">
        <f t="shared" si="0"/>
        <v>6.0457924994953309</v>
      </c>
      <c r="F3">
        <f t="shared" si="0"/>
        <v>-6.8462529975747088E-2</v>
      </c>
      <c r="I3" s="4"/>
    </row>
    <row r="4" spans="1:11" x14ac:dyDescent="0.3">
      <c r="A4">
        <f t="shared" ref="A4:A21" si="3">IF(F3&lt;0,C3,A3)</f>
        <v>9.9522328528677892</v>
      </c>
      <c r="B4">
        <f t="shared" ref="B4:B21" si="4">IF(F3&gt;=0,C3,B3)</f>
        <v>14</v>
      </c>
      <c r="C4">
        <f t="shared" si="1"/>
        <v>9.9975565069040773</v>
      </c>
      <c r="D4">
        <f t="shared" si="2"/>
        <v>-6.8462529975747088E-2</v>
      </c>
      <c r="E4">
        <f t="shared" si="0"/>
        <v>6.0457924994953309</v>
      </c>
      <c r="F4">
        <f t="shared" si="0"/>
        <v>-3.5045590022875217E-3</v>
      </c>
      <c r="I4" s="4"/>
    </row>
    <row r="5" spans="1:11" x14ac:dyDescent="0.3">
      <c r="A5">
        <f t="shared" si="3"/>
        <v>9.9975565069040773</v>
      </c>
      <c r="B5">
        <f t="shared" si="4"/>
        <v>14</v>
      </c>
      <c r="C5">
        <f t="shared" si="1"/>
        <v>9.9998752555519346</v>
      </c>
      <c r="D5">
        <f t="shared" si="2"/>
        <v>-3.5045590022875217E-3</v>
      </c>
      <c r="E5">
        <f t="shared" si="0"/>
        <v>6.0457924994953309</v>
      </c>
      <c r="F5">
        <f t="shared" si="0"/>
        <v>-1.7891993559970842E-4</v>
      </c>
      <c r="I5" s="4"/>
    </row>
    <row r="6" spans="1:11" x14ac:dyDescent="0.3">
      <c r="A6">
        <f t="shared" si="3"/>
        <v>9.9998752555519346</v>
      </c>
      <c r="B6">
        <f t="shared" si="4"/>
        <v>14</v>
      </c>
      <c r="C6" s="6">
        <f t="shared" si="1"/>
        <v>9.9999936322381622</v>
      </c>
      <c r="D6">
        <f t="shared" si="2"/>
        <v>-1.7891993559970842E-4</v>
      </c>
      <c r="E6">
        <f t="shared" si="0"/>
        <v>6.0457924994953309</v>
      </c>
      <c r="F6">
        <f t="shared" si="0"/>
        <v>-9.1332447862413346E-6</v>
      </c>
      <c r="I6" s="4"/>
    </row>
    <row r="7" spans="1:11" x14ac:dyDescent="0.3">
      <c r="A7">
        <f t="shared" si="3"/>
        <v>9.9999936322381622</v>
      </c>
      <c r="B7">
        <f t="shared" si="4"/>
        <v>14</v>
      </c>
      <c r="C7">
        <f t="shared" si="1"/>
        <v>9.9999996749500344</v>
      </c>
      <c r="D7">
        <f t="shared" si="2"/>
        <v>-9.1332447862413346E-6</v>
      </c>
      <c r="E7">
        <f t="shared" si="0"/>
        <v>6.0457924994953309</v>
      </c>
      <c r="F7">
        <f t="shared" si="0"/>
        <v>-4.6621737048724299E-7</v>
      </c>
      <c r="I7" s="4"/>
    </row>
    <row r="8" spans="1:11" x14ac:dyDescent="0.3">
      <c r="A8">
        <f t="shared" si="3"/>
        <v>9.9999996749500344</v>
      </c>
      <c r="B8">
        <f t="shared" si="4"/>
        <v>14</v>
      </c>
      <c r="C8">
        <f t="shared" si="1"/>
        <v>9.9999999834074433</v>
      </c>
      <c r="D8">
        <f t="shared" si="2"/>
        <v>-4.6621737048724299E-7</v>
      </c>
      <c r="E8">
        <f t="shared" si="0"/>
        <v>6.0457924994953309</v>
      </c>
      <c r="F8">
        <f t="shared" si="0"/>
        <v>-2.3798612858172419E-8</v>
      </c>
      <c r="I8" s="4"/>
    </row>
    <row r="9" spans="1:11" x14ac:dyDescent="0.3">
      <c r="A9">
        <f t="shared" si="3"/>
        <v>9.9999999834074433</v>
      </c>
      <c r="B9">
        <f t="shared" si="4"/>
        <v>14</v>
      </c>
      <c r="C9">
        <f t="shared" si="1"/>
        <v>9.9999999991530135</v>
      </c>
      <c r="D9">
        <f t="shared" si="2"/>
        <v>-2.3798612858172419E-8</v>
      </c>
      <c r="E9">
        <f t="shared" si="0"/>
        <v>6.0457924994953309</v>
      </c>
      <c r="F9">
        <f t="shared" si="0"/>
        <v>-1.2148273498269191E-9</v>
      </c>
    </row>
    <row r="10" spans="1:11" ht="14.4" customHeight="1" x14ac:dyDescent="0.3">
      <c r="A10">
        <f t="shared" si="3"/>
        <v>9.9999999991530135</v>
      </c>
      <c r="B10">
        <f t="shared" si="4"/>
        <v>14</v>
      </c>
      <c r="C10">
        <f t="shared" si="1"/>
        <v>9.9999999999567635</v>
      </c>
      <c r="D10">
        <f t="shared" si="2"/>
        <v>-1.2148273498269191E-9</v>
      </c>
      <c r="E10">
        <f t="shared" si="0"/>
        <v>6.0457924994953309</v>
      </c>
      <c r="F10">
        <f t="shared" si="0"/>
        <v>-6.2014393620302144E-11</v>
      </c>
      <c r="I10" s="7" t="s">
        <v>13</v>
      </c>
      <c r="J10" s="7"/>
      <c r="K10" s="5"/>
    </row>
    <row r="11" spans="1:11" ht="14.4" customHeight="1" x14ac:dyDescent="0.3">
      <c r="A11">
        <f t="shared" si="3"/>
        <v>9.9999999999567635</v>
      </c>
      <c r="B11">
        <f t="shared" si="4"/>
        <v>14</v>
      </c>
      <c r="C11">
        <f t="shared" si="1"/>
        <v>9.999999999997792</v>
      </c>
      <c r="D11">
        <f t="shared" si="2"/>
        <v>-6.2014393620302144E-11</v>
      </c>
      <c r="E11">
        <f t="shared" si="0"/>
        <v>6.0457924994953309</v>
      </c>
      <c r="F11">
        <f t="shared" si="0"/>
        <v>-3.1672442446506466E-12</v>
      </c>
      <c r="I11" s="7"/>
      <c r="J11" s="7"/>
      <c r="K11" s="5"/>
    </row>
    <row r="12" spans="1:11" ht="14.4" customHeight="1" x14ac:dyDescent="0.3">
      <c r="A12">
        <f t="shared" si="3"/>
        <v>9.999999999997792</v>
      </c>
      <c r="B12">
        <f t="shared" si="4"/>
        <v>14</v>
      </c>
      <c r="C12">
        <f t="shared" si="1"/>
        <v>9.9999999999998863</v>
      </c>
      <c r="D12">
        <f t="shared" si="2"/>
        <v>-3.1672442446506466E-12</v>
      </c>
      <c r="E12">
        <f t="shared" si="0"/>
        <v>6.0457924994953309</v>
      </c>
      <c r="F12">
        <f t="shared" si="0"/>
        <v>-1.6342482922482304E-13</v>
      </c>
      <c r="I12" s="7"/>
      <c r="J12" s="7"/>
      <c r="K12" s="5"/>
    </row>
    <row r="13" spans="1:11" ht="14.4" customHeight="1" x14ac:dyDescent="0.3">
      <c r="A13">
        <f t="shared" si="3"/>
        <v>9.9999999999998863</v>
      </c>
      <c r="B13">
        <f t="shared" si="4"/>
        <v>14</v>
      </c>
      <c r="C13">
        <f t="shared" si="1"/>
        <v>9.9999999999999947</v>
      </c>
      <c r="D13">
        <f t="shared" si="2"/>
        <v>-1.6342482922482304E-13</v>
      </c>
      <c r="E13">
        <f t="shared" si="0"/>
        <v>6.0457924994953309</v>
      </c>
      <c r="F13">
        <f t="shared" si="0"/>
        <v>0</v>
      </c>
      <c r="I13" s="7"/>
      <c r="J13" s="7"/>
      <c r="K13" s="5"/>
    </row>
    <row r="14" spans="1:11" ht="14.4" customHeight="1" x14ac:dyDescent="0.3">
      <c r="A14">
        <f t="shared" si="3"/>
        <v>9.9999999999998863</v>
      </c>
      <c r="B14">
        <f t="shared" si="4"/>
        <v>9.9999999999999947</v>
      </c>
      <c r="C14">
        <f t="shared" si="1"/>
        <v>9.9999999999999947</v>
      </c>
      <c r="D14">
        <f t="shared" si="2"/>
        <v>-1.6342482922482304E-13</v>
      </c>
      <c r="E14">
        <f t="shared" si="0"/>
        <v>0</v>
      </c>
      <c r="F14">
        <f t="shared" si="0"/>
        <v>0</v>
      </c>
      <c r="I14" s="7"/>
      <c r="J14" s="7"/>
      <c r="K14" s="5"/>
    </row>
    <row r="15" spans="1:11" x14ac:dyDescent="0.3">
      <c r="A15">
        <f t="shared" si="3"/>
        <v>9.9999999999998863</v>
      </c>
      <c r="B15">
        <f t="shared" si="4"/>
        <v>9.9999999999999947</v>
      </c>
      <c r="C15">
        <f t="shared" si="1"/>
        <v>9.9999999999999947</v>
      </c>
      <c r="D15">
        <f t="shared" si="2"/>
        <v>-1.6342482922482304E-13</v>
      </c>
      <c r="E15">
        <f t="shared" si="0"/>
        <v>0</v>
      </c>
      <c r="F15">
        <f t="shared" si="0"/>
        <v>0</v>
      </c>
      <c r="I15" s="7"/>
      <c r="J15" s="7"/>
    </row>
    <row r="16" spans="1:11" x14ac:dyDescent="0.3">
      <c r="A16">
        <f t="shared" si="3"/>
        <v>9.9999999999998863</v>
      </c>
      <c r="B16">
        <f t="shared" si="4"/>
        <v>9.9999999999999947</v>
      </c>
      <c r="C16">
        <f t="shared" si="1"/>
        <v>9.9999999999999947</v>
      </c>
      <c r="D16">
        <f t="shared" si="2"/>
        <v>-1.6342482922482304E-13</v>
      </c>
      <c r="E16">
        <f t="shared" si="0"/>
        <v>0</v>
      </c>
      <c r="F16">
        <f t="shared" si="0"/>
        <v>0</v>
      </c>
      <c r="I16" s="7"/>
      <c r="J16" s="7"/>
    </row>
    <row r="17" spans="1:10" x14ac:dyDescent="0.3">
      <c r="A17">
        <f t="shared" si="3"/>
        <v>9.9999999999998863</v>
      </c>
      <c r="B17">
        <f t="shared" si="4"/>
        <v>9.9999999999999947</v>
      </c>
      <c r="C17">
        <f t="shared" si="1"/>
        <v>9.9999999999999947</v>
      </c>
      <c r="D17">
        <f t="shared" si="2"/>
        <v>-1.6342482922482304E-13</v>
      </c>
      <c r="E17">
        <f t="shared" si="0"/>
        <v>0</v>
      </c>
      <c r="F17">
        <f t="shared" si="0"/>
        <v>0</v>
      </c>
      <c r="I17" s="7"/>
      <c r="J17" s="7"/>
    </row>
    <row r="18" spans="1:10" x14ac:dyDescent="0.3">
      <c r="A18">
        <f t="shared" si="3"/>
        <v>9.9999999999998863</v>
      </c>
      <c r="B18">
        <f t="shared" si="4"/>
        <v>9.9999999999999947</v>
      </c>
      <c r="C18">
        <f t="shared" si="1"/>
        <v>9.9999999999999947</v>
      </c>
      <c r="D18">
        <f t="shared" si="2"/>
        <v>-1.6342482922482304E-13</v>
      </c>
      <c r="E18">
        <f t="shared" si="2"/>
        <v>0</v>
      </c>
      <c r="F18">
        <f t="shared" si="2"/>
        <v>0</v>
      </c>
    </row>
    <row r="19" spans="1:10" x14ac:dyDescent="0.3">
      <c r="A19">
        <f t="shared" si="3"/>
        <v>9.9999999999998863</v>
      </c>
      <c r="B19">
        <f t="shared" si="4"/>
        <v>9.9999999999999947</v>
      </c>
      <c r="C19">
        <f t="shared" si="1"/>
        <v>9.9999999999999947</v>
      </c>
      <c r="D19">
        <f t="shared" ref="D19:F21" si="5">A19*LOG10(A19)-10</f>
        <v>-1.6342482922482304E-13</v>
      </c>
      <c r="E19">
        <f t="shared" si="5"/>
        <v>0</v>
      </c>
      <c r="F19">
        <f t="shared" si="5"/>
        <v>0</v>
      </c>
    </row>
    <row r="20" spans="1:10" x14ac:dyDescent="0.3">
      <c r="A20">
        <f t="shared" si="3"/>
        <v>9.9999999999998863</v>
      </c>
      <c r="B20">
        <f t="shared" si="4"/>
        <v>9.9999999999999947</v>
      </c>
      <c r="C20">
        <f t="shared" si="1"/>
        <v>9.9999999999999947</v>
      </c>
      <c r="D20">
        <f t="shared" si="5"/>
        <v>-1.6342482922482304E-13</v>
      </c>
      <c r="E20">
        <f t="shared" si="5"/>
        <v>0</v>
      </c>
      <c r="F20">
        <f t="shared" si="5"/>
        <v>0</v>
      </c>
    </row>
    <row r="21" spans="1:10" x14ac:dyDescent="0.3">
      <c r="A21">
        <f t="shared" si="3"/>
        <v>9.9999999999998863</v>
      </c>
      <c r="B21">
        <f t="shared" si="4"/>
        <v>9.9999999999999947</v>
      </c>
      <c r="C21">
        <f t="shared" si="1"/>
        <v>9.9999999999999947</v>
      </c>
      <c r="D21">
        <f t="shared" si="5"/>
        <v>-1.6342482922482304E-13</v>
      </c>
      <c r="E21">
        <f t="shared" si="5"/>
        <v>0</v>
      </c>
      <c r="F21">
        <f t="shared" si="5"/>
        <v>0</v>
      </c>
    </row>
  </sheetData>
  <mergeCells count="1">
    <mergeCell ref="I10:J17"/>
  </mergeCells>
  <conditionalFormatting sqref="A3:B21">
    <cfRule type="cellIs" dxfId="3" priority="1" operator="equal">
      <formula>$C2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BBBDF-EEF7-4742-84C6-A9E42181D2F1}">
  <dimension ref="A1:I21"/>
  <sheetViews>
    <sheetView workbookViewId="0">
      <selection activeCell="C19" sqref="C19"/>
    </sheetView>
  </sheetViews>
  <sheetFormatPr baseColWidth="10" defaultRowHeight="14.4" x14ac:dyDescent="0.3"/>
  <sheetData>
    <row r="1" spans="1:9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9" x14ac:dyDescent="0.3">
      <c r="A2">
        <v>3</v>
      </c>
      <c r="B2">
        <v>40</v>
      </c>
      <c r="C2">
        <f>(A2+B2)/2</f>
        <v>21.5</v>
      </c>
      <c r="D2">
        <f>A2*LOG10(A2)-10</f>
        <v>-8.5686362358410122</v>
      </c>
      <c r="E2">
        <f t="shared" ref="E2:F12" si="0">B2*LOG10(B2)-10</f>
        <v>54.082399653118486</v>
      </c>
      <c r="F2">
        <f t="shared" si="0"/>
        <v>18.647426888185517</v>
      </c>
    </row>
    <row r="3" spans="1:9" x14ac:dyDescent="0.3">
      <c r="A3">
        <f>IF(F2&lt;0,C2,A2)</f>
        <v>3</v>
      </c>
      <c r="B3">
        <f>IF(F2&gt;=0,C2,B2)</f>
        <v>21.5</v>
      </c>
      <c r="C3">
        <f>(A3+B3)/2</f>
        <v>12.25</v>
      </c>
      <c r="D3">
        <f t="shared" ref="D3:D12" si="1">A3*LOG10(A3)-10</f>
        <v>-8.5686362358410122</v>
      </c>
      <c r="E3">
        <f t="shared" si="0"/>
        <v>18.647426888185517</v>
      </c>
      <c r="F3">
        <f t="shared" si="0"/>
        <v>3.3296670865817539</v>
      </c>
    </row>
    <row r="4" spans="1:9" x14ac:dyDescent="0.3">
      <c r="A4">
        <f t="shared" ref="A4:A12" si="2">IF(F3&lt;0,C3,A3)</f>
        <v>3</v>
      </c>
      <c r="B4">
        <f t="shared" ref="B4:B12" si="3">IF(F3&gt;=0,C3,B3)</f>
        <v>12.25</v>
      </c>
      <c r="C4">
        <f t="shared" ref="C4:C12" si="4">(A4+B4)/2</f>
        <v>7.625</v>
      </c>
      <c r="D4">
        <f t="shared" si="1"/>
        <v>-8.5686362358410122</v>
      </c>
      <c r="E4">
        <f t="shared" si="0"/>
        <v>3.3296670865817539</v>
      </c>
      <c r="F4">
        <f t="shared" si="0"/>
        <v>-3.2729211588564713</v>
      </c>
      <c r="H4" s="7" t="s">
        <v>13</v>
      </c>
      <c r="I4" s="7"/>
    </row>
    <row r="5" spans="1:9" x14ac:dyDescent="0.3">
      <c r="A5">
        <f t="shared" si="2"/>
        <v>7.625</v>
      </c>
      <c r="B5">
        <f t="shared" si="3"/>
        <v>12.25</v>
      </c>
      <c r="C5">
        <f t="shared" si="4"/>
        <v>9.9375</v>
      </c>
      <c r="D5">
        <f t="shared" si="1"/>
        <v>-3.2729211588564713</v>
      </c>
      <c r="E5">
        <f t="shared" si="0"/>
        <v>3.3296670865817539</v>
      </c>
      <c r="F5">
        <f t="shared" si="0"/>
        <v>-8.9558404708766304E-2</v>
      </c>
      <c r="H5" s="7"/>
      <c r="I5" s="7"/>
    </row>
    <row r="6" spans="1:9" x14ac:dyDescent="0.3">
      <c r="A6">
        <f t="shared" si="2"/>
        <v>9.9375</v>
      </c>
      <c r="B6">
        <f t="shared" si="3"/>
        <v>12.25</v>
      </c>
      <c r="C6">
        <f t="shared" si="4"/>
        <v>11.09375</v>
      </c>
      <c r="D6">
        <f t="shared" si="1"/>
        <v>-8.9558404708766304E-2</v>
      </c>
      <c r="E6">
        <f t="shared" si="0"/>
        <v>3.3296670865817539</v>
      </c>
      <c r="F6">
        <f t="shared" si="0"/>
        <v>1.5938382197184939</v>
      </c>
      <c r="H6" s="7"/>
      <c r="I6" s="7"/>
    </row>
    <row r="7" spans="1:9" x14ac:dyDescent="0.3">
      <c r="A7">
        <f t="shared" si="2"/>
        <v>9.9375</v>
      </c>
      <c r="B7">
        <f t="shared" si="3"/>
        <v>11.09375</v>
      </c>
      <c r="C7">
        <f t="shared" si="4"/>
        <v>10.515625</v>
      </c>
      <c r="D7">
        <f t="shared" si="1"/>
        <v>-8.9558404708766304E-2</v>
      </c>
      <c r="E7">
        <f t="shared" si="0"/>
        <v>1.5938382197184939</v>
      </c>
      <c r="F7">
        <f t="shared" si="0"/>
        <v>0.74523462080594349</v>
      </c>
      <c r="H7" s="7"/>
      <c r="I7" s="7"/>
    </row>
    <row r="8" spans="1:9" x14ac:dyDescent="0.3">
      <c r="A8">
        <f t="shared" si="2"/>
        <v>9.9375</v>
      </c>
      <c r="B8">
        <f t="shared" si="3"/>
        <v>10.515625</v>
      </c>
      <c r="C8">
        <f t="shared" si="4"/>
        <v>10.2265625</v>
      </c>
      <c r="D8">
        <f t="shared" si="1"/>
        <v>-8.9558404708766304E-2</v>
      </c>
      <c r="E8">
        <f t="shared" si="0"/>
        <v>0.74523462080594349</v>
      </c>
      <c r="F8">
        <f t="shared" si="0"/>
        <v>0.32606364895218398</v>
      </c>
      <c r="H8" s="7"/>
      <c r="I8" s="7"/>
    </row>
    <row r="9" spans="1:9" x14ac:dyDescent="0.3">
      <c r="A9">
        <f t="shared" si="2"/>
        <v>9.9375</v>
      </c>
      <c r="B9">
        <f t="shared" si="3"/>
        <v>10.2265625</v>
      </c>
      <c r="C9">
        <f t="shared" si="4"/>
        <v>10.08203125</v>
      </c>
      <c r="D9">
        <f t="shared" si="1"/>
        <v>-8.9558404708766304E-2</v>
      </c>
      <c r="E9">
        <f t="shared" si="0"/>
        <v>0.32606364895218398</v>
      </c>
      <c r="F9">
        <f t="shared" si="0"/>
        <v>0.11780269241344499</v>
      </c>
      <c r="H9" s="7"/>
      <c r="I9" s="7"/>
    </row>
    <row r="10" spans="1:9" x14ac:dyDescent="0.3">
      <c r="A10">
        <f t="shared" si="2"/>
        <v>9.9375</v>
      </c>
      <c r="B10">
        <f t="shared" si="3"/>
        <v>10.08203125</v>
      </c>
      <c r="C10">
        <f t="shared" si="4"/>
        <v>10.009765625</v>
      </c>
      <c r="D10">
        <f t="shared" si="1"/>
        <v>-8.9558404708766304E-2</v>
      </c>
      <c r="E10">
        <f t="shared" si="0"/>
        <v>0.11780269241344499</v>
      </c>
      <c r="F10">
        <f t="shared" si="0"/>
        <v>1.4008852253516224E-2</v>
      </c>
      <c r="H10" s="7"/>
      <c r="I10" s="7"/>
    </row>
    <row r="11" spans="1:9" x14ac:dyDescent="0.3">
      <c r="A11">
        <f t="shared" si="2"/>
        <v>9.9375</v>
      </c>
      <c r="B11">
        <f t="shared" si="3"/>
        <v>10.009765625</v>
      </c>
      <c r="C11">
        <f t="shared" si="4"/>
        <v>9.9736328125</v>
      </c>
      <c r="D11">
        <f t="shared" si="1"/>
        <v>-8.9558404708766304E-2</v>
      </c>
      <c r="E11">
        <f t="shared" si="0"/>
        <v>1.4008852253516224E-2</v>
      </c>
      <c r="F11">
        <f t="shared" si="0"/>
        <v>-3.7803201551732002E-2</v>
      </c>
      <c r="H11" s="7"/>
      <c r="I11" s="7"/>
    </row>
    <row r="12" spans="1:9" x14ac:dyDescent="0.3">
      <c r="A12">
        <f t="shared" si="2"/>
        <v>9.9736328125</v>
      </c>
      <c r="B12">
        <f t="shared" si="3"/>
        <v>10.009765625</v>
      </c>
      <c r="C12">
        <f t="shared" si="4"/>
        <v>9.99169921875</v>
      </c>
      <c r="D12">
        <f t="shared" si="1"/>
        <v>-3.7803201551732002E-2</v>
      </c>
      <c r="E12">
        <f t="shared" si="0"/>
        <v>1.4008852253516224E-2</v>
      </c>
      <c r="F12">
        <f t="shared" si="0"/>
        <v>-1.1904268119231176E-2</v>
      </c>
    </row>
    <row r="13" spans="1:9" x14ac:dyDescent="0.3">
      <c r="A13">
        <f t="shared" ref="A13:A21" si="5">IF(F12&lt;0,C12,A12)</f>
        <v>9.99169921875</v>
      </c>
      <c r="B13">
        <f t="shared" ref="B13:B21" si="6">IF(F12&gt;=0,C12,B12)</f>
        <v>10.009765625</v>
      </c>
      <c r="C13">
        <f t="shared" ref="C13:C21" si="7">(A13+B13)/2</f>
        <v>10.000732421875</v>
      </c>
      <c r="D13">
        <f t="shared" ref="D13:D21" si="8">A13*LOG10(A13)-10</f>
        <v>-1.1904268119231176E-2</v>
      </c>
      <c r="E13">
        <f t="shared" ref="E13:E21" si="9">B13*LOG10(B13)-10</f>
        <v>1.4008852253516224E-2</v>
      </c>
      <c r="F13">
        <f t="shared" ref="F13:F21" si="10">C13*LOG10(C13)-10</f>
        <v>1.0505203021384801E-3</v>
      </c>
    </row>
    <row r="14" spans="1:9" x14ac:dyDescent="0.3">
      <c r="A14">
        <f t="shared" si="5"/>
        <v>9.99169921875</v>
      </c>
      <c r="B14">
        <f t="shared" si="6"/>
        <v>10.000732421875</v>
      </c>
      <c r="C14">
        <f t="shared" si="7"/>
        <v>9.9962158203125</v>
      </c>
      <c r="D14">
        <f t="shared" si="8"/>
        <v>-1.1904268119231176E-2</v>
      </c>
      <c r="E14">
        <f t="shared" si="9"/>
        <v>1.0505203021384801E-3</v>
      </c>
      <c r="F14">
        <f t="shared" si="10"/>
        <v>-5.4273170498859713E-3</v>
      </c>
    </row>
    <row r="15" spans="1:9" x14ac:dyDescent="0.3">
      <c r="A15">
        <f t="shared" si="5"/>
        <v>9.9962158203125</v>
      </c>
      <c r="B15">
        <f t="shared" si="6"/>
        <v>10.000732421875</v>
      </c>
      <c r="C15">
        <f t="shared" si="7"/>
        <v>9.99847412109375</v>
      </c>
      <c r="D15">
        <f t="shared" si="8"/>
        <v>-5.4273170498859713E-3</v>
      </c>
      <c r="E15">
        <f t="shared" si="9"/>
        <v>1.0505203021384801E-3</v>
      </c>
      <c r="F15">
        <f t="shared" si="10"/>
        <v>-2.1885091341840024E-3</v>
      </c>
    </row>
    <row r="16" spans="1:9" x14ac:dyDescent="0.3">
      <c r="A16">
        <f t="shared" si="5"/>
        <v>9.99847412109375</v>
      </c>
      <c r="B16">
        <f t="shared" si="6"/>
        <v>10.000732421875</v>
      </c>
      <c r="C16">
        <f t="shared" si="7"/>
        <v>9.999603271484375</v>
      </c>
      <c r="D16">
        <f t="shared" si="8"/>
        <v>-2.1885091341840024E-3</v>
      </c>
      <c r="E16">
        <f t="shared" si="9"/>
        <v>1.0505203021384801E-3</v>
      </c>
      <c r="F16">
        <f t="shared" si="10"/>
        <v>-5.6902210297238298E-4</v>
      </c>
    </row>
    <row r="17" spans="1:6" x14ac:dyDescent="0.3">
      <c r="A17">
        <f t="shared" si="5"/>
        <v>9.999603271484375</v>
      </c>
      <c r="B17">
        <f t="shared" si="6"/>
        <v>10.000732421875</v>
      </c>
      <c r="C17">
        <f t="shared" si="7"/>
        <v>10.000167846679688</v>
      </c>
      <c r="D17">
        <f t="shared" si="8"/>
        <v>-5.6902210297238298E-4</v>
      </c>
      <c r="E17">
        <f t="shared" si="9"/>
        <v>1.0505203021384801E-3</v>
      </c>
      <c r="F17">
        <f t="shared" si="10"/>
        <v>2.4074217823688571E-4</v>
      </c>
    </row>
    <row r="18" spans="1:6" x14ac:dyDescent="0.3">
      <c r="A18">
        <f t="shared" si="5"/>
        <v>9.999603271484375</v>
      </c>
      <c r="B18">
        <f t="shared" si="6"/>
        <v>10.000167846679688</v>
      </c>
      <c r="C18">
        <f t="shared" si="7"/>
        <v>9.9998855590820313</v>
      </c>
      <c r="D18">
        <f t="shared" si="8"/>
        <v>-5.6902210297238298E-4</v>
      </c>
      <c r="E18">
        <f t="shared" si="9"/>
        <v>2.4074217823688571E-4</v>
      </c>
      <c r="F18">
        <f t="shared" si="10"/>
        <v>-1.6414169275336121E-4</v>
      </c>
    </row>
    <row r="19" spans="1:6" x14ac:dyDescent="0.3">
      <c r="A19">
        <f t="shared" si="5"/>
        <v>9.9998855590820313</v>
      </c>
      <c r="B19">
        <f t="shared" si="6"/>
        <v>10.000167846679688</v>
      </c>
      <c r="C19" s="6">
        <f t="shared" si="7"/>
        <v>10.000026702880859</v>
      </c>
      <c r="D19">
        <f t="shared" si="8"/>
        <v>-1.6414169275336121E-4</v>
      </c>
      <c r="E19">
        <f t="shared" si="9"/>
        <v>2.4074217823688571E-4</v>
      </c>
      <c r="F19">
        <f t="shared" si="10"/>
        <v>3.829981015002204E-5</v>
      </c>
    </row>
    <row r="20" spans="1:6" x14ac:dyDescent="0.3">
      <c r="A20">
        <f t="shared" si="5"/>
        <v>9.9998855590820313</v>
      </c>
      <c r="B20">
        <f t="shared" si="6"/>
        <v>10.000026702880859</v>
      </c>
      <c r="C20">
        <f t="shared" si="7"/>
        <v>9.9999561309814453</v>
      </c>
      <c r="D20">
        <f t="shared" si="8"/>
        <v>-1.6414169275336121E-4</v>
      </c>
      <c r="E20">
        <f t="shared" si="9"/>
        <v>3.829981015002204E-5</v>
      </c>
      <c r="F20">
        <f t="shared" si="10"/>
        <v>-6.2921049449826683E-5</v>
      </c>
    </row>
    <row r="21" spans="1:6" x14ac:dyDescent="0.3">
      <c r="A21">
        <f t="shared" si="5"/>
        <v>9.9999561309814453</v>
      </c>
      <c r="B21">
        <f t="shared" si="6"/>
        <v>10.000026702880859</v>
      </c>
      <c r="C21">
        <f t="shared" si="7"/>
        <v>9.9999914169311523</v>
      </c>
      <c r="D21">
        <f t="shared" si="8"/>
        <v>-6.2921049449826683E-5</v>
      </c>
      <c r="E21">
        <f t="shared" si="9"/>
        <v>3.829981015002204E-5</v>
      </c>
      <c r="F21">
        <f t="shared" si="10"/>
        <v>-1.2310646686941595E-5</v>
      </c>
    </row>
  </sheetData>
  <mergeCells count="1">
    <mergeCell ref="H4:I11"/>
  </mergeCells>
  <conditionalFormatting sqref="A3:B21">
    <cfRule type="cellIs" dxfId="2" priority="1" operator="equal">
      <formula>$C2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64C45-BE0A-488E-A4EC-329C675FDF19}">
  <dimension ref="A1:E12"/>
  <sheetViews>
    <sheetView workbookViewId="0">
      <selection activeCell="C7" sqref="C7"/>
    </sheetView>
  </sheetViews>
  <sheetFormatPr baseColWidth="10" defaultRowHeight="14.4" x14ac:dyDescent="0.3"/>
  <sheetData>
    <row r="1" spans="1:5" x14ac:dyDescent="0.3">
      <c r="A1" t="s">
        <v>11</v>
      </c>
      <c r="B1" t="s">
        <v>0</v>
      </c>
      <c r="C1" t="s">
        <v>4</v>
      </c>
      <c r="D1" t="s">
        <v>12</v>
      </c>
      <c r="E1" t="s">
        <v>14</v>
      </c>
    </row>
    <row r="2" spans="1:5" x14ac:dyDescent="0.3">
      <c r="A2">
        <v>1</v>
      </c>
      <c r="B2">
        <v>40</v>
      </c>
      <c r="C2">
        <f>B2-(E2*(B2-A2))/(E2-D2)</f>
        <v>7.0859144181724005</v>
      </c>
      <c r="D2">
        <f>A2*LOG10(A2)-10</f>
        <v>-10</v>
      </c>
      <c r="E2">
        <f>B2*LOG10(B2)-10</f>
        <v>54.082399653118486</v>
      </c>
    </row>
    <row r="3" spans="1:5" x14ac:dyDescent="0.3">
      <c r="A3">
        <f>B2</f>
        <v>40</v>
      </c>
      <c r="B3">
        <f>C2</f>
        <v>7.0859144181724005</v>
      </c>
      <c r="C3">
        <f t="shared" ref="C3:C12" si="0">B3-(E3*(B3-A3))/(E3-D3)</f>
        <v>9.3389943524056722</v>
      </c>
      <c r="D3">
        <f t="shared" ref="D3:D12" si="1">A3*LOG10(A3)-10</f>
        <v>54.082399653118486</v>
      </c>
      <c r="E3">
        <f t="shared" ref="E3:E12" si="2">B3*LOG10(B3)-10</f>
        <v>-3.9741674116676027</v>
      </c>
    </row>
    <row r="4" spans="1:5" x14ac:dyDescent="0.3">
      <c r="A4">
        <f t="shared" ref="A4:B12" si="3">B3</f>
        <v>7.0859144181724005</v>
      </c>
      <c r="B4">
        <f t="shared" si="3"/>
        <v>9.3389943524056722</v>
      </c>
      <c r="C4">
        <f t="shared" si="0"/>
        <v>10.035427735015302</v>
      </c>
      <c r="D4">
        <f t="shared" si="1"/>
        <v>-3.9741674116676027</v>
      </c>
      <c r="E4">
        <f t="shared" si="2"/>
        <v>-0.93837272670026906</v>
      </c>
    </row>
    <row r="5" spans="1:5" x14ac:dyDescent="0.3">
      <c r="A5">
        <f t="shared" si="3"/>
        <v>9.3389943524056722</v>
      </c>
      <c r="B5">
        <f t="shared" si="3"/>
        <v>10.035427735015302</v>
      </c>
      <c r="C5">
        <f t="shared" si="0"/>
        <v>9.9996342692104818</v>
      </c>
      <c r="D5">
        <f t="shared" si="1"/>
        <v>-0.93837272670026906</v>
      </c>
      <c r="E5">
        <f t="shared" si="2"/>
        <v>5.0841027390182703E-2</v>
      </c>
    </row>
    <row r="6" spans="1:5" x14ac:dyDescent="0.3">
      <c r="A6">
        <f t="shared" si="3"/>
        <v>10.035427735015302</v>
      </c>
      <c r="B6">
        <f t="shared" si="3"/>
        <v>9.9996342692104818</v>
      </c>
      <c r="C6">
        <f t="shared" si="0"/>
        <v>9.9999998041679703</v>
      </c>
      <c r="D6">
        <f t="shared" si="1"/>
        <v>5.0841027390182703E-2</v>
      </c>
      <c r="E6">
        <f t="shared" si="2"/>
        <v>-5.2456274869250308E-4</v>
      </c>
    </row>
    <row r="7" spans="1:5" x14ac:dyDescent="0.3">
      <c r="A7">
        <f t="shared" si="3"/>
        <v>9.9996342692104818</v>
      </c>
      <c r="B7">
        <f t="shared" si="3"/>
        <v>9.9999998041679703</v>
      </c>
      <c r="C7" s="6">
        <f t="shared" si="0"/>
        <v>10.000000000001084</v>
      </c>
      <c r="D7">
        <f t="shared" si="1"/>
        <v>-5.2456274869250308E-4</v>
      </c>
      <c r="E7">
        <f t="shared" si="2"/>
        <v>-2.8088079773169738E-7</v>
      </c>
    </row>
    <row r="8" spans="1:5" x14ac:dyDescent="0.3">
      <c r="A8">
        <f t="shared" si="3"/>
        <v>9.9999998041679703</v>
      </c>
      <c r="B8">
        <f t="shared" si="3"/>
        <v>10.000000000001084</v>
      </c>
      <c r="C8">
        <f t="shared" si="0"/>
        <v>10</v>
      </c>
      <c r="D8">
        <f t="shared" si="1"/>
        <v>-2.8088079773169738E-7</v>
      </c>
      <c r="E8">
        <f t="shared" si="2"/>
        <v>1.5543122344752192E-12</v>
      </c>
    </row>
    <row r="9" spans="1:5" x14ac:dyDescent="0.3">
      <c r="A9">
        <f t="shared" si="3"/>
        <v>10.000000000001084</v>
      </c>
      <c r="B9">
        <f t="shared" si="3"/>
        <v>10</v>
      </c>
      <c r="C9">
        <f t="shared" si="0"/>
        <v>10</v>
      </c>
      <c r="D9">
        <f t="shared" si="1"/>
        <v>1.5543122344752192E-12</v>
      </c>
      <c r="E9">
        <f t="shared" si="2"/>
        <v>0</v>
      </c>
    </row>
    <row r="10" spans="1:5" x14ac:dyDescent="0.3">
      <c r="A10">
        <f t="shared" si="3"/>
        <v>10</v>
      </c>
      <c r="B10">
        <f t="shared" si="3"/>
        <v>10</v>
      </c>
      <c r="C10" t="e">
        <f t="shared" si="0"/>
        <v>#DIV/0!</v>
      </c>
      <c r="D10">
        <f t="shared" si="1"/>
        <v>0</v>
      </c>
      <c r="E10">
        <f t="shared" si="2"/>
        <v>0</v>
      </c>
    </row>
    <row r="11" spans="1:5" x14ac:dyDescent="0.3">
      <c r="A11">
        <f t="shared" si="3"/>
        <v>10</v>
      </c>
      <c r="B11" t="e">
        <f t="shared" si="3"/>
        <v>#DIV/0!</v>
      </c>
      <c r="C11" t="e">
        <f t="shared" si="0"/>
        <v>#DIV/0!</v>
      </c>
      <c r="D11">
        <f t="shared" si="1"/>
        <v>0</v>
      </c>
      <c r="E11" t="e">
        <f t="shared" si="2"/>
        <v>#DIV/0!</v>
      </c>
    </row>
    <row r="12" spans="1:5" x14ac:dyDescent="0.3">
      <c r="A12" t="e">
        <f t="shared" si="3"/>
        <v>#DIV/0!</v>
      </c>
      <c r="B12" t="e">
        <f t="shared" si="3"/>
        <v>#DIV/0!</v>
      </c>
      <c r="C12" t="e">
        <f t="shared" si="0"/>
        <v>#DIV/0!</v>
      </c>
      <c r="D12" t="e">
        <f t="shared" si="1"/>
        <v>#DIV/0!</v>
      </c>
      <c r="E12" t="e">
        <f t="shared" si="2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892F-334E-436B-9E46-9AAD39D1930D}">
  <dimension ref="A1:M21"/>
  <sheetViews>
    <sheetView zoomScaleNormal="100" workbookViewId="0">
      <selection activeCell="M15" sqref="M15"/>
    </sheetView>
  </sheetViews>
  <sheetFormatPr baseColWidth="10" defaultRowHeight="14.4" x14ac:dyDescent="0.3"/>
  <cols>
    <col min="9" max="9" width="12.3984375" customWidth="1"/>
  </cols>
  <sheetData>
    <row r="1" spans="1:13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13" x14ac:dyDescent="0.3">
      <c r="A2">
        <v>0.15</v>
      </c>
      <c r="B2">
        <v>3</v>
      </c>
      <c r="C2">
        <f>(E2*A2-D2*B2)/(E2-D2)</f>
        <v>-39.068915706936764</v>
      </c>
      <c r="D2">
        <f>SIN(A2)-_xlfn.CSC(A2)+1</f>
        <v>-5.5422943152446358</v>
      </c>
      <c r="E2">
        <f>SIN(B2)-_xlfn.CSC(B2)+1</f>
        <v>-5.9450473876773193</v>
      </c>
      <c r="F2">
        <f>SIN(C2)-_xlfn.CSC(C2)+1</f>
        <v>1.0406757396821218</v>
      </c>
      <c r="I2" s="4"/>
    </row>
    <row r="3" spans="1:13" x14ac:dyDescent="0.3">
      <c r="A3">
        <f>IF(F2&lt;0,C2,A2)</f>
        <v>0.15</v>
      </c>
      <c r="B3">
        <f>IF(F2&gt;=0,C2,B2)</f>
        <v>-39.068915706936764</v>
      </c>
      <c r="C3">
        <f t="shared" ref="C3:C20" si="0">(E3*A3-D3*B3)/(E3-D3)</f>
        <v>-32.86895219923381</v>
      </c>
      <c r="D3">
        <f t="shared" ref="D3:D21" si="1">SIN(A3)-_xlfn.CSC(A3)+1</f>
        <v>-5.5422943152446358</v>
      </c>
      <c r="E3">
        <f t="shared" ref="E3:E21" si="2">SIN(B3)-_xlfn.CSC(B3)+1</f>
        <v>1.0406757396821218</v>
      </c>
      <c r="F3">
        <f t="shared" ref="F3:F21" si="3">SIN(C3)-_xlfn.CSC(C3)+1</f>
        <v>1.0139022227022547</v>
      </c>
      <c r="I3" s="4"/>
    </row>
    <row r="4" spans="1:13" x14ac:dyDescent="0.3">
      <c r="A4">
        <f t="shared" ref="A4:A21" si="4">IF(F3&lt;0,C3,A3)</f>
        <v>0.15</v>
      </c>
      <c r="B4">
        <f t="shared" ref="B4:B21" si="5">IF(F3&gt;=0,C3,B3)</f>
        <v>-32.86895219923381</v>
      </c>
      <c r="C4">
        <f t="shared" si="0"/>
        <v>-27.762639593695834</v>
      </c>
      <c r="D4">
        <f t="shared" si="1"/>
        <v>-5.5422943152446358</v>
      </c>
      <c r="E4">
        <f t="shared" si="2"/>
        <v>1.0139022227022547</v>
      </c>
      <c r="F4">
        <f t="shared" si="3"/>
        <v>2.5525980686708256</v>
      </c>
      <c r="I4" s="4"/>
    </row>
    <row r="5" spans="1:13" x14ac:dyDescent="0.3">
      <c r="A5">
        <f t="shared" si="4"/>
        <v>0.15</v>
      </c>
      <c r="B5">
        <f t="shared" si="5"/>
        <v>-27.762639593695834</v>
      </c>
      <c r="C5">
        <f t="shared" si="0"/>
        <v>-18.960824011817817</v>
      </c>
      <c r="D5">
        <f t="shared" si="1"/>
        <v>-5.5422943152446358</v>
      </c>
      <c r="E5">
        <f t="shared" si="2"/>
        <v>2.5525980686708256</v>
      </c>
      <c r="F5">
        <f t="shared" si="3"/>
        <v>9.8948354908031799</v>
      </c>
      <c r="I5" s="4"/>
    </row>
    <row r="6" spans="1:13" x14ac:dyDescent="0.3">
      <c r="A6">
        <f t="shared" si="4"/>
        <v>0.15</v>
      </c>
      <c r="B6">
        <f t="shared" si="5"/>
        <v>-18.960824011817817</v>
      </c>
      <c r="C6">
        <f t="shared" si="0"/>
        <v>-6.7112373291596645</v>
      </c>
      <c r="D6">
        <f t="shared" si="1"/>
        <v>-5.5422943152446358</v>
      </c>
      <c r="E6">
        <f t="shared" si="2"/>
        <v>9.8948354908031799</v>
      </c>
      <c r="F6">
        <f t="shared" si="3"/>
        <v>2.9939623628139129</v>
      </c>
      <c r="I6" s="4"/>
    </row>
    <row r="7" spans="1:13" x14ac:dyDescent="0.3">
      <c r="A7">
        <f t="shared" si="4"/>
        <v>0.15</v>
      </c>
      <c r="B7">
        <f t="shared" si="5"/>
        <v>-6.7112373291596645</v>
      </c>
      <c r="C7">
        <f t="shared" si="0"/>
        <v>-4.304762559177707</v>
      </c>
      <c r="D7">
        <f t="shared" si="1"/>
        <v>-5.5422943152446358</v>
      </c>
      <c r="E7">
        <f t="shared" si="2"/>
        <v>2.9939623628139129</v>
      </c>
      <c r="F7">
        <f t="shared" si="3"/>
        <v>0.82881612720221298</v>
      </c>
      <c r="I7" s="4"/>
    </row>
    <row r="8" spans="1:13" x14ac:dyDescent="0.3">
      <c r="A8">
        <f t="shared" si="4"/>
        <v>0.15</v>
      </c>
      <c r="B8">
        <f t="shared" si="5"/>
        <v>-4.304762559177707</v>
      </c>
      <c r="C8">
        <f t="shared" si="0"/>
        <v>-3.7252436377500802</v>
      </c>
      <c r="D8">
        <f t="shared" si="1"/>
        <v>-5.5422943152446358</v>
      </c>
      <c r="E8">
        <f t="shared" si="2"/>
        <v>0.82881612720221298</v>
      </c>
      <c r="F8">
        <f t="shared" si="3"/>
        <v>-0.26356351134309941</v>
      </c>
      <c r="I8" s="4"/>
    </row>
    <row r="9" spans="1:13" x14ac:dyDescent="0.3">
      <c r="A9">
        <f t="shared" si="4"/>
        <v>-3.7252436377500802</v>
      </c>
      <c r="B9">
        <f t="shared" si="5"/>
        <v>-4.304762559177707</v>
      </c>
      <c r="C9">
        <f t="shared" si="0"/>
        <v>-3.8650668607686178</v>
      </c>
      <c r="D9">
        <f t="shared" si="1"/>
        <v>-0.26356351134309941</v>
      </c>
      <c r="E9">
        <f t="shared" si="2"/>
        <v>0.82881612720221298</v>
      </c>
      <c r="F9">
        <f t="shared" si="3"/>
        <v>0.1514017491417341</v>
      </c>
    </row>
    <row r="10" spans="1:13" ht="14.4" customHeight="1" x14ac:dyDescent="0.3">
      <c r="A10">
        <f t="shared" si="4"/>
        <v>-3.7252436377500802</v>
      </c>
      <c r="B10">
        <f t="shared" si="5"/>
        <v>-3.8650668607686178</v>
      </c>
      <c r="C10">
        <f t="shared" si="0"/>
        <v>-3.8140517938425149</v>
      </c>
      <c r="D10">
        <f t="shared" si="1"/>
        <v>-0.26356351134309941</v>
      </c>
      <c r="E10">
        <f t="shared" si="2"/>
        <v>0.1514017491417341</v>
      </c>
      <c r="F10">
        <f t="shared" si="3"/>
        <v>1.7547496375553084E-2</v>
      </c>
      <c r="I10" s="7" t="s">
        <v>13</v>
      </c>
      <c r="J10" s="7"/>
      <c r="K10" s="5"/>
    </row>
    <row r="11" spans="1:13" ht="14.4" customHeight="1" x14ac:dyDescent="0.3">
      <c r="A11">
        <f t="shared" si="4"/>
        <v>-3.7252436377500802</v>
      </c>
      <c r="B11">
        <f t="shared" si="5"/>
        <v>-3.8140517938425149</v>
      </c>
      <c r="C11">
        <f t="shared" si="0"/>
        <v>-3.8085082158453445</v>
      </c>
      <c r="D11">
        <f t="shared" si="1"/>
        <v>-0.26356351134309941</v>
      </c>
      <c r="E11">
        <f t="shared" si="2"/>
        <v>1.7547496375553084E-2</v>
      </c>
      <c r="F11">
        <f t="shared" si="3"/>
        <v>1.9214246021873604E-3</v>
      </c>
      <c r="I11" s="7"/>
      <c r="J11" s="7"/>
      <c r="K11" s="5"/>
    </row>
    <row r="12" spans="1:13" ht="14.4" customHeight="1" x14ac:dyDescent="0.3">
      <c r="A12">
        <f t="shared" si="4"/>
        <v>-3.7252436377500802</v>
      </c>
      <c r="B12">
        <f t="shared" si="5"/>
        <v>-3.8085082158453445</v>
      </c>
      <c r="C12">
        <f t="shared" si="0"/>
        <v>-3.8079055955562748</v>
      </c>
      <c r="D12">
        <f t="shared" si="1"/>
        <v>-0.26356351134309941</v>
      </c>
      <c r="E12">
        <f t="shared" si="2"/>
        <v>1.9214246021873604E-3</v>
      </c>
      <c r="F12">
        <f t="shared" si="3"/>
        <v>2.0906445735935364E-4</v>
      </c>
      <c r="I12" s="7"/>
      <c r="J12" s="7"/>
      <c r="K12" s="5"/>
    </row>
    <row r="13" spans="1:13" ht="14.4" customHeight="1" x14ac:dyDescent="0.3">
      <c r="A13">
        <f t="shared" si="4"/>
        <v>-3.7252436377500802</v>
      </c>
      <c r="B13">
        <f t="shared" si="5"/>
        <v>-3.8079055955562748</v>
      </c>
      <c r="C13" s="6">
        <f t="shared" si="0"/>
        <v>-3.8078400782169508</v>
      </c>
      <c r="D13">
        <f t="shared" si="1"/>
        <v>-0.26356351134309941</v>
      </c>
      <c r="E13">
        <f t="shared" si="2"/>
        <v>2.0906445735935364E-4</v>
      </c>
      <c r="F13">
        <f t="shared" si="3"/>
        <v>2.2731968991163143E-5</v>
      </c>
      <c r="I13" s="7"/>
      <c r="J13" s="7"/>
      <c r="K13" s="5"/>
    </row>
    <row r="14" spans="1:13" ht="14.4" customHeight="1" x14ac:dyDescent="0.3">
      <c r="A14">
        <f t="shared" si="4"/>
        <v>-3.7252436377500802</v>
      </c>
      <c r="B14">
        <f t="shared" si="5"/>
        <v>-3.8078400782169508</v>
      </c>
      <c r="C14">
        <f t="shared" si="0"/>
        <v>-3.8078329550086236</v>
      </c>
      <c r="D14">
        <f t="shared" si="1"/>
        <v>-0.26356351134309941</v>
      </c>
      <c r="E14">
        <f t="shared" si="2"/>
        <v>2.2731968991163143E-5</v>
      </c>
      <c r="F14">
        <f t="shared" si="3"/>
        <v>2.4715037656442007E-6</v>
      </c>
      <c r="I14" s="7"/>
      <c r="J14" s="7"/>
      <c r="K14" s="5"/>
      <c r="L14" t="s">
        <v>23</v>
      </c>
      <c r="M14">
        <f>C13</f>
        <v>-3.8078400782169508</v>
      </c>
    </row>
    <row r="15" spans="1:13" x14ac:dyDescent="0.3">
      <c r="A15">
        <f t="shared" si="4"/>
        <v>-3.7252436377500802</v>
      </c>
      <c r="B15">
        <f t="shared" si="5"/>
        <v>-3.8078329550086236</v>
      </c>
      <c r="C15">
        <f t="shared" si="0"/>
        <v>-3.8078321805543243</v>
      </c>
      <c r="D15">
        <f t="shared" si="1"/>
        <v>-0.26356351134309941</v>
      </c>
      <c r="E15">
        <f t="shared" si="2"/>
        <v>2.4715037656442007E-6</v>
      </c>
      <c r="F15">
        <f t="shared" si="3"/>
        <v>2.6870883795826472E-7</v>
      </c>
      <c r="I15" s="7"/>
      <c r="J15" s="7"/>
      <c r="L15" t="s">
        <v>24</v>
      </c>
      <c r="M15">
        <f>M14*180/PI()</f>
        <v>-218.17316554259654</v>
      </c>
    </row>
    <row r="16" spans="1:13" x14ac:dyDescent="0.3">
      <c r="A16">
        <f t="shared" si="4"/>
        <v>-3.7252436377500802</v>
      </c>
      <c r="B16">
        <f t="shared" si="5"/>
        <v>-3.8078321805543243</v>
      </c>
      <c r="C16">
        <f t="shared" si="0"/>
        <v>-3.8078320963535615</v>
      </c>
      <c r="D16">
        <f t="shared" si="1"/>
        <v>-0.26356351134309941</v>
      </c>
      <c r="E16">
        <f t="shared" si="2"/>
        <v>2.6870883795826472E-7</v>
      </c>
      <c r="F16">
        <f t="shared" si="3"/>
        <v>2.9214754393436237E-8</v>
      </c>
      <c r="I16" s="7"/>
      <c r="J16" s="7"/>
    </row>
    <row r="17" spans="1:10" x14ac:dyDescent="0.3">
      <c r="A17">
        <f t="shared" si="4"/>
        <v>-3.7252436377500802</v>
      </c>
      <c r="B17">
        <f t="shared" si="5"/>
        <v>-3.8078320963535615</v>
      </c>
      <c r="C17">
        <f t="shared" si="0"/>
        <v>-3.807832087199027</v>
      </c>
      <c r="D17">
        <f t="shared" si="1"/>
        <v>-0.26356351134309941</v>
      </c>
      <c r="E17">
        <f t="shared" si="2"/>
        <v>2.9214754393436237E-8</v>
      </c>
      <c r="F17">
        <f t="shared" si="3"/>
        <v>3.1763074392898716E-9</v>
      </c>
      <c r="I17" s="7"/>
      <c r="J17" s="7"/>
    </row>
    <row r="18" spans="1:10" x14ac:dyDescent="0.3">
      <c r="A18">
        <f t="shared" si="4"/>
        <v>-3.7252436377500802</v>
      </c>
      <c r="B18">
        <f t="shared" si="5"/>
        <v>-3.807832087199027</v>
      </c>
      <c r="C18">
        <f t="shared" si="0"/>
        <v>-3.8078320862037214</v>
      </c>
      <c r="D18">
        <f t="shared" si="1"/>
        <v>-0.26356351134309941</v>
      </c>
      <c r="E18">
        <f t="shared" si="2"/>
        <v>3.1763074392898716E-9</v>
      </c>
      <c r="F18">
        <f t="shared" si="3"/>
        <v>3.4533742532261158E-10</v>
      </c>
    </row>
    <row r="19" spans="1:10" x14ac:dyDescent="0.3">
      <c r="A19">
        <f t="shared" si="4"/>
        <v>-3.7252436377500802</v>
      </c>
      <c r="B19">
        <f t="shared" si="5"/>
        <v>-3.8078320862037214</v>
      </c>
      <c r="C19">
        <f t="shared" si="0"/>
        <v>-3.8078320860955088</v>
      </c>
      <c r="D19">
        <f t="shared" si="1"/>
        <v>-0.26356351134309941</v>
      </c>
      <c r="E19">
        <f t="shared" si="2"/>
        <v>3.4533742532261158E-10</v>
      </c>
      <c r="F19">
        <f t="shared" si="3"/>
        <v>3.7545855313680931E-11</v>
      </c>
    </row>
    <row r="20" spans="1:10" x14ac:dyDescent="0.3">
      <c r="A20">
        <f t="shared" si="4"/>
        <v>-3.7252436377500802</v>
      </c>
      <c r="B20">
        <f t="shared" si="5"/>
        <v>-3.8078320860955088</v>
      </c>
      <c r="C20">
        <f t="shared" si="0"/>
        <v>-3.8078320860837436</v>
      </c>
      <c r="D20">
        <f t="shared" si="1"/>
        <v>-0.26356351134309941</v>
      </c>
      <c r="E20">
        <f t="shared" si="2"/>
        <v>3.7545855313680931E-11</v>
      </c>
      <c r="F20">
        <f t="shared" si="3"/>
        <v>4.081734950034388E-12</v>
      </c>
    </row>
    <row r="21" spans="1:10" x14ac:dyDescent="0.3">
      <c r="A21">
        <f t="shared" si="4"/>
        <v>-3.7252436377500802</v>
      </c>
      <c r="B21">
        <f t="shared" si="5"/>
        <v>-3.8078320860837436</v>
      </c>
      <c r="C21">
        <f t="shared" ref="C21" si="6">(E21*A21-D21*B21)/(E21-D21)</f>
        <v>-3.8078320860824642</v>
      </c>
      <c r="D21">
        <f t="shared" si="1"/>
        <v>-0.26356351134309941</v>
      </c>
      <c r="E21">
        <f t="shared" si="2"/>
        <v>4.081734950034388E-12</v>
      </c>
      <c r="F21">
        <f t="shared" si="3"/>
        <v>4.4275694222051243E-13</v>
      </c>
    </row>
  </sheetData>
  <mergeCells count="1">
    <mergeCell ref="I10:J17"/>
  </mergeCells>
  <conditionalFormatting sqref="A3:B21">
    <cfRule type="cellIs" dxfId="1" priority="1" operator="equal">
      <formula>$C2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C508D-708A-4816-977C-F31D6B8EF6D2}">
  <dimension ref="A1:J21"/>
  <sheetViews>
    <sheetView workbookViewId="0">
      <selection activeCell="G16" sqref="G16"/>
    </sheetView>
  </sheetViews>
  <sheetFormatPr baseColWidth="10" defaultRowHeight="14.4" x14ac:dyDescent="0.3"/>
  <cols>
    <col min="8" max="8" width="13.19921875" customWidth="1"/>
    <col min="9" max="9" width="12.59765625" customWidth="1"/>
  </cols>
  <sheetData>
    <row r="1" spans="1:9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9" x14ac:dyDescent="0.3">
      <c r="A2">
        <v>3</v>
      </c>
      <c r="B2">
        <v>1</v>
      </c>
      <c r="C2">
        <f>(A2+B2)/2</f>
        <v>2</v>
      </c>
      <c r="D2">
        <f>SIN(A2)-_xlfn.CSC(A2)+1</f>
        <v>-5.9450473876773193</v>
      </c>
      <c r="E2">
        <f t="shared" ref="E2:F2" si="0">SIN(B2)-_xlfn.CSC(B2)+1</f>
        <v>0.65307587902977526</v>
      </c>
      <c r="F2">
        <f t="shared" si="0"/>
        <v>0.8095472565310653</v>
      </c>
    </row>
    <row r="3" spans="1:9" x14ac:dyDescent="0.3">
      <c r="A3">
        <f>IF(F2&lt;0,C2,A2)</f>
        <v>3</v>
      </c>
      <c r="B3">
        <f>IF(F2&gt;=0,C2,B2)</f>
        <v>2</v>
      </c>
      <c r="C3">
        <f>(A3+B3)/2</f>
        <v>2.5</v>
      </c>
      <c r="D3">
        <f t="shared" ref="D3:D21" si="1">SIN(A3)-_xlfn.CSC(A3)+1</f>
        <v>-5.9450473876773193</v>
      </c>
      <c r="E3">
        <f t="shared" ref="E3:E21" si="2">SIN(B3)-_xlfn.CSC(B3)+1</f>
        <v>0.8095472565310653</v>
      </c>
      <c r="F3">
        <f t="shared" ref="F3:F21" si="3">SIN(C3)-_xlfn.CSC(C3)+1</f>
        <v>-7.2449401454723006E-2</v>
      </c>
    </row>
    <row r="4" spans="1:9" x14ac:dyDescent="0.3">
      <c r="A4">
        <f t="shared" ref="A4:A21" si="4">IF(F3&lt;0,C3,A3)</f>
        <v>2.5</v>
      </c>
      <c r="B4">
        <f t="shared" ref="B4:B21" si="5">IF(F3&gt;=0,C3,B3)</f>
        <v>2</v>
      </c>
      <c r="C4">
        <f t="shared" ref="C4:C21" si="6">(A4+B4)/2</f>
        <v>2.25</v>
      </c>
      <c r="D4">
        <f t="shared" si="1"/>
        <v>-7.2449401454723006E-2</v>
      </c>
      <c r="E4">
        <f t="shared" si="2"/>
        <v>0.8095472565310653</v>
      </c>
      <c r="F4">
        <f t="shared" si="3"/>
        <v>0.49284707163424979</v>
      </c>
      <c r="H4" s="7" t="s">
        <v>13</v>
      </c>
      <c r="I4" s="7"/>
    </row>
    <row r="5" spans="1:9" x14ac:dyDescent="0.3">
      <c r="A5">
        <f t="shared" si="4"/>
        <v>2.5</v>
      </c>
      <c r="B5">
        <f t="shared" si="5"/>
        <v>2.25</v>
      </c>
      <c r="C5">
        <f t="shared" si="6"/>
        <v>2.375</v>
      </c>
      <c r="D5">
        <f t="shared" si="1"/>
        <v>-7.2449401454723006E-2</v>
      </c>
      <c r="E5">
        <f t="shared" si="2"/>
        <v>0.49284707163424979</v>
      </c>
      <c r="F5">
        <f t="shared" si="3"/>
        <v>0.25210859028750698</v>
      </c>
      <c r="H5" s="7"/>
      <c r="I5" s="7"/>
    </row>
    <row r="6" spans="1:9" x14ac:dyDescent="0.3">
      <c r="A6">
        <f t="shared" si="4"/>
        <v>2.5</v>
      </c>
      <c r="B6">
        <f t="shared" si="5"/>
        <v>2.375</v>
      </c>
      <c r="C6">
        <f t="shared" si="6"/>
        <v>2.4375</v>
      </c>
      <c r="D6">
        <f t="shared" si="1"/>
        <v>-7.2449401454723006E-2</v>
      </c>
      <c r="E6">
        <f t="shared" si="2"/>
        <v>0.25210859028750698</v>
      </c>
      <c r="F6">
        <f t="shared" si="3"/>
        <v>0.10256525776866254</v>
      </c>
      <c r="H6" s="7"/>
      <c r="I6" s="7"/>
    </row>
    <row r="7" spans="1:9" x14ac:dyDescent="0.3">
      <c r="A7">
        <f t="shared" si="4"/>
        <v>2.5</v>
      </c>
      <c r="B7">
        <f t="shared" si="5"/>
        <v>2.4375</v>
      </c>
      <c r="C7">
        <f t="shared" si="6"/>
        <v>2.46875</v>
      </c>
      <c r="D7">
        <f t="shared" si="1"/>
        <v>-7.2449401454723006E-2</v>
      </c>
      <c r="E7">
        <f t="shared" si="2"/>
        <v>0.10256525776866254</v>
      </c>
      <c r="F7">
        <f t="shared" si="3"/>
        <v>1.8620188303832719E-2</v>
      </c>
      <c r="H7" s="7"/>
      <c r="I7" s="7"/>
    </row>
    <row r="8" spans="1:9" x14ac:dyDescent="0.3">
      <c r="A8">
        <f t="shared" si="4"/>
        <v>2.5</v>
      </c>
      <c r="B8">
        <f t="shared" si="5"/>
        <v>2.46875</v>
      </c>
      <c r="C8">
        <f t="shared" si="6"/>
        <v>2.484375</v>
      </c>
      <c r="D8">
        <f t="shared" si="1"/>
        <v>-7.2449401454723006E-2</v>
      </c>
      <c r="E8">
        <f t="shared" si="2"/>
        <v>1.8620188303832719E-2</v>
      </c>
      <c r="F8">
        <f t="shared" si="3"/>
        <v>-2.5968595412862561E-2</v>
      </c>
      <c r="H8" s="7"/>
      <c r="I8" s="7"/>
    </row>
    <row r="9" spans="1:9" x14ac:dyDescent="0.3">
      <c r="A9">
        <f t="shared" si="4"/>
        <v>2.484375</v>
      </c>
      <c r="B9">
        <f t="shared" si="5"/>
        <v>2.46875</v>
      </c>
      <c r="C9">
        <f t="shared" si="6"/>
        <v>2.4765625</v>
      </c>
      <c r="D9">
        <f t="shared" si="1"/>
        <v>-2.5968595412862561E-2</v>
      </c>
      <c r="E9">
        <f t="shared" si="2"/>
        <v>1.8620188303832719E-2</v>
      </c>
      <c r="F9">
        <f t="shared" si="3"/>
        <v>-3.4450512430903579E-3</v>
      </c>
      <c r="H9" s="7"/>
      <c r="I9" s="7"/>
    </row>
    <row r="10" spans="1:9" x14ac:dyDescent="0.3">
      <c r="A10">
        <f t="shared" si="4"/>
        <v>2.4765625</v>
      </c>
      <c r="B10">
        <f t="shared" si="5"/>
        <v>2.46875</v>
      </c>
      <c r="C10">
        <f t="shared" si="6"/>
        <v>2.47265625</v>
      </c>
      <c r="D10">
        <f t="shared" si="1"/>
        <v>-3.4450512430903579E-3</v>
      </c>
      <c r="E10">
        <f t="shared" si="2"/>
        <v>1.8620188303832719E-2</v>
      </c>
      <c r="F10">
        <f t="shared" si="3"/>
        <v>7.6439764578786207E-3</v>
      </c>
      <c r="H10" s="7"/>
      <c r="I10" s="7"/>
    </row>
    <row r="11" spans="1:9" x14ac:dyDescent="0.3">
      <c r="A11">
        <f t="shared" si="4"/>
        <v>2.4765625</v>
      </c>
      <c r="B11">
        <f t="shared" si="5"/>
        <v>2.47265625</v>
      </c>
      <c r="C11">
        <f t="shared" si="6"/>
        <v>2.474609375</v>
      </c>
      <c r="D11">
        <f t="shared" si="1"/>
        <v>-3.4450512430903579E-3</v>
      </c>
      <c r="E11">
        <f t="shared" si="2"/>
        <v>7.6439764578786207E-3</v>
      </c>
      <c r="F11">
        <f t="shared" si="3"/>
        <v>2.1136729480381033E-3</v>
      </c>
      <c r="H11" s="7"/>
      <c r="I11" s="7"/>
    </row>
    <row r="12" spans="1:9" x14ac:dyDescent="0.3">
      <c r="A12">
        <f t="shared" si="4"/>
        <v>2.4765625</v>
      </c>
      <c r="B12">
        <f t="shared" si="5"/>
        <v>2.474609375</v>
      </c>
      <c r="C12">
        <f t="shared" si="6"/>
        <v>2.4755859375</v>
      </c>
      <c r="D12">
        <f t="shared" si="1"/>
        <v>-3.4450512430903579E-3</v>
      </c>
      <c r="E12">
        <f t="shared" si="2"/>
        <v>2.1136729480381033E-3</v>
      </c>
      <c r="F12">
        <f t="shared" si="3"/>
        <v>-6.6212287418832005E-4</v>
      </c>
    </row>
    <row r="13" spans="1:9" x14ac:dyDescent="0.3">
      <c r="A13">
        <f t="shared" si="4"/>
        <v>2.4755859375</v>
      </c>
      <c r="B13">
        <f t="shared" si="5"/>
        <v>2.474609375</v>
      </c>
      <c r="C13">
        <f t="shared" si="6"/>
        <v>2.47509765625</v>
      </c>
      <c r="D13">
        <f t="shared" si="1"/>
        <v>-6.6212287418832005E-4</v>
      </c>
      <c r="E13">
        <f t="shared" si="2"/>
        <v>2.1136729480381033E-3</v>
      </c>
      <c r="F13">
        <f t="shared" si="3"/>
        <v>7.2666488777761717E-4</v>
      </c>
    </row>
    <row r="14" spans="1:9" x14ac:dyDescent="0.3">
      <c r="A14">
        <f t="shared" si="4"/>
        <v>2.4755859375</v>
      </c>
      <c r="B14">
        <f t="shared" si="5"/>
        <v>2.47509765625</v>
      </c>
      <c r="C14">
        <f t="shared" si="6"/>
        <v>2.475341796875</v>
      </c>
      <c r="D14">
        <f t="shared" si="1"/>
        <v>-6.6212287418832005E-4</v>
      </c>
      <c r="E14">
        <f t="shared" si="2"/>
        <v>7.2666488777761717E-4</v>
      </c>
      <c r="F14">
        <f t="shared" si="3"/>
        <v>3.2493683787770955E-5</v>
      </c>
    </row>
    <row r="15" spans="1:9" x14ac:dyDescent="0.3">
      <c r="A15">
        <f t="shared" si="4"/>
        <v>2.4755859375</v>
      </c>
      <c r="B15">
        <f t="shared" si="5"/>
        <v>2.475341796875</v>
      </c>
      <c r="C15">
        <f t="shared" si="6"/>
        <v>2.4754638671875</v>
      </c>
      <c r="D15">
        <f t="shared" si="1"/>
        <v>-6.6212287418832005E-4</v>
      </c>
      <c r="E15">
        <f t="shared" si="2"/>
        <v>3.2493683787770955E-5</v>
      </c>
      <c r="F15">
        <f t="shared" si="3"/>
        <v>-3.1475889913146204E-4</v>
      </c>
    </row>
    <row r="16" spans="1:9" x14ac:dyDescent="0.3">
      <c r="A16">
        <f t="shared" si="4"/>
        <v>2.4754638671875</v>
      </c>
      <c r="B16">
        <f t="shared" si="5"/>
        <v>2.475341796875</v>
      </c>
      <c r="C16">
        <f t="shared" si="6"/>
        <v>2.47540283203125</v>
      </c>
      <c r="D16">
        <f t="shared" si="1"/>
        <v>-3.1475889913146204E-4</v>
      </c>
      <c r="E16">
        <f t="shared" si="2"/>
        <v>3.2493683787770955E-5</v>
      </c>
      <c r="F16">
        <f t="shared" si="3"/>
        <v>-1.4111868700927843E-4</v>
      </c>
    </row>
    <row r="17" spans="1:10" x14ac:dyDescent="0.3">
      <c r="A17">
        <f t="shared" si="4"/>
        <v>2.47540283203125</v>
      </c>
      <c r="B17">
        <f t="shared" si="5"/>
        <v>2.475341796875</v>
      </c>
      <c r="C17" s="6">
        <f t="shared" si="6"/>
        <v>2.475372314453125</v>
      </c>
      <c r="D17">
        <f t="shared" si="1"/>
        <v>-1.4111868700927843E-4</v>
      </c>
      <c r="E17">
        <f t="shared" si="2"/>
        <v>3.2493683787770955E-5</v>
      </c>
      <c r="F17">
        <f t="shared" si="3"/>
        <v>-5.4309021863652163E-5</v>
      </c>
    </row>
    <row r="18" spans="1:10" x14ac:dyDescent="0.3">
      <c r="A18">
        <f t="shared" si="4"/>
        <v>2.475372314453125</v>
      </c>
      <c r="B18">
        <f t="shared" si="5"/>
        <v>2.475341796875</v>
      </c>
      <c r="C18">
        <f t="shared" si="6"/>
        <v>2.4753570556640625</v>
      </c>
      <c r="D18">
        <f t="shared" si="1"/>
        <v>-5.4309021863652163E-5</v>
      </c>
      <c r="E18">
        <f t="shared" si="2"/>
        <v>3.2493683787770955E-5</v>
      </c>
      <c r="F18">
        <f t="shared" si="3"/>
        <v>-1.0906799154053459E-5</v>
      </c>
    </row>
    <row r="19" spans="1:10" x14ac:dyDescent="0.3">
      <c r="A19">
        <f t="shared" si="4"/>
        <v>2.4753570556640625</v>
      </c>
      <c r="B19">
        <f t="shared" si="5"/>
        <v>2.475341796875</v>
      </c>
      <c r="C19">
        <f t="shared" si="6"/>
        <v>2.4753494262695313</v>
      </c>
      <c r="D19">
        <f t="shared" si="1"/>
        <v>-1.0906799154053459E-5</v>
      </c>
      <c r="E19">
        <f t="shared" si="2"/>
        <v>3.2493683787770955E-5</v>
      </c>
      <c r="F19">
        <f t="shared" si="3"/>
        <v>1.0793659781516141E-5</v>
      </c>
    </row>
    <row r="20" spans="1:10" x14ac:dyDescent="0.3">
      <c r="A20">
        <f t="shared" si="4"/>
        <v>2.4753570556640625</v>
      </c>
      <c r="B20">
        <f t="shared" si="5"/>
        <v>2.4753494262695313</v>
      </c>
      <c r="C20">
        <f t="shared" si="6"/>
        <v>2.4753532409667969</v>
      </c>
      <c r="D20">
        <f t="shared" si="1"/>
        <v>-1.0906799154053459E-5</v>
      </c>
      <c r="E20">
        <f t="shared" si="2"/>
        <v>1.0793659781516141E-5</v>
      </c>
      <c r="F20">
        <f t="shared" si="3"/>
        <v>-5.6515319313277246E-8</v>
      </c>
      <c r="H20" t="s">
        <v>19</v>
      </c>
      <c r="I20" t="s">
        <v>20</v>
      </c>
      <c r="J20" t="s">
        <v>21</v>
      </c>
    </row>
    <row r="21" spans="1:10" x14ac:dyDescent="0.3">
      <c r="A21">
        <f t="shared" si="4"/>
        <v>2.4753532409667969</v>
      </c>
      <c r="B21">
        <f t="shared" si="5"/>
        <v>2.4753494262695313</v>
      </c>
      <c r="C21">
        <f t="shared" si="6"/>
        <v>2.4753513336181641</v>
      </c>
      <c r="D21">
        <f t="shared" si="1"/>
        <v>-5.6515319313277246E-8</v>
      </c>
      <c r="E21">
        <f t="shared" si="2"/>
        <v>1.0793659781516141E-5</v>
      </c>
      <c r="F21">
        <f t="shared" si="3"/>
        <v>5.368585822784766E-6</v>
      </c>
      <c r="H21" s="6">
        <f>C21*180/PI()</f>
        <v>141.82718422840063</v>
      </c>
      <c r="I21" s="6">
        <f>180-H21</f>
        <v>38.172815771599375</v>
      </c>
      <c r="J21" s="6">
        <f>I21*PI()/180</f>
        <v>0.66624131997162883</v>
      </c>
    </row>
  </sheetData>
  <mergeCells count="1">
    <mergeCell ref="H4:I11"/>
  </mergeCells>
  <conditionalFormatting sqref="A3:B21">
    <cfRule type="cellIs" dxfId="0" priority="1" operator="equal">
      <formula>$C2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8FFC8-DD57-4190-AA0B-A37278F38461}">
  <dimension ref="A1:J23"/>
  <sheetViews>
    <sheetView workbookViewId="0">
      <selection activeCell="H16" sqref="H16"/>
    </sheetView>
  </sheetViews>
  <sheetFormatPr baseColWidth="10" defaultRowHeight="14.4" x14ac:dyDescent="0.3"/>
  <sheetData>
    <row r="1" spans="1:10" x14ac:dyDescent="0.3">
      <c r="A1" t="s">
        <v>11</v>
      </c>
      <c r="B1" t="s">
        <v>0</v>
      </c>
      <c r="C1" t="s">
        <v>4</v>
      </c>
      <c r="D1" t="s">
        <v>12</v>
      </c>
      <c r="E1" t="s">
        <v>14</v>
      </c>
    </row>
    <row r="2" spans="1:10" x14ac:dyDescent="0.3">
      <c r="A2">
        <v>1</v>
      </c>
      <c r="B2">
        <f>PI()/2</f>
        <v>1.5707963267948966</v>
      </c>
      <c r="C2">
        <f>B2-(E2*(B2-A2))/(E2-D2)</f>
        <v>-7.4509641549362682E-2</v>
      </c>
      <c r="D2">
        <f>SIN(A2)-_xlfn.CSC(A2)+1</f>
        <v>0.65307587902977526</v>
      </c>
      <c r="E2">
        <f>SIN(B2)-_xlfn.CSC(B2)+1</f>
        <v>1</v>
      </c>
      <c r="J2" t="s">
        <v>15</v>
      </c>
    </row>
    <row r="3" spans="1:10" x14ac:dyDescent="0.3">
      <c r="A3">
        <f>B2</f>
        <v>1.5707963267948966</v>
      </c>
      <c r="B3">
        <f>C2</f>
        <v>-7.4509641549362682E-2</v>
      </c>
      <c r="C3">
        <f t="shared" ref="C3:C12" si="0">B3-(E3*(B3-A3))/(E3-D3)</f>
        <v>1.6939565676233892</v>
      </c>
      <c r="D3">
        <f t="shared" ref="D3:D12" si="1">SIN(A3)-_xlfn.CSC(A3)+1</f>
        <v>1</v>
      </c>
      <c r="E3">
        <f t="shared" ref="E3:E12" si="2">SIN(B3)-_xlfn.CSC(B3)+1</f>
        <v>14.35906748213848</v>
      </c>
      <c r="J3" t="e">
        <f>x</f>
        <v>#NAME?</v>
      </c>
    </row>
    <row r="4" spans="1:10" x14ac:dyDescent="0.3">
      <c r="A4">
        <f t="shared" ref="A4:B19" si="3">B3</f>
        <v>-7.4509641549362682E-2</v>
      </c>
      <c r="B4">
        <f t="shared" si="3"/>
        <v>1.6939565676233892</v>
      </c>
      <c r="C4">
        <f t="shared" si="0"/>
        <v>1.8241746939931236</v>
      </c>
      <c r="D4">
        <f t="shared" si="1"/>
        <v>14.35906748213848</v>
      </c>
      <c r="E4">
        <f t="shared" si="2"/>
        <v>0.98479290577094125</v>
      </c>
    </row>
    <row r="5" spans="1:10" x14ac:dyDescent="0.3">
      <c r="A5">
        <f t="shared" si="3"/>
        <v>1.6939565676233892</v>
      </c>
      <c r="B5">
        <f t="shared" si="3"/>
        <v>1.8241746939931236</v>
      </c>
      <c r="C5">
        <f t="shared" si="0"/>
        <v>4.2739963655714535</v>
      </c>
      <c r="D5">
        <f t="shared" si="1"/>
        <v>0.98479290577094125</v>
      </c>
      <c r="E5">
        <f t="shared" si="2"/>
        <v>0.93508906509620149</v>
      </c>
    </row>
    <row r="6" spans="1:10" x14ac:dyDescent="0.3">
      <c r="A6">
        <f t="shared" si="3"/>
        <v>1.8241746939931236</v>
      </c>
      <c r="B6">
        <f t="shared" si="3"/>
        <v>4.2739963655714535</v>
      </c>
      <c r="C6">
        <f t="shared" si="0"/>
        <v>-6.8558282427304915</v>
      </c>
      <c r="D6">
        <f t="shared" si="1"/>
        <v>0.93508906509620149</v>
      </c>
      <c r="E6">
        <f t="shared" si="2"/>
        <v>1.1990061942986125</v>
      </c>
    </row>
    <row r="7" spans="1:10" x14ac:dyDescent="0.3">
      <c r="A7">
        <f t="shared" si="3"/>
        <v>4.2739963655714535</v>
      </c>
      <c r="B7">
        <f t="shared" si="3"/>
        <v>-6.8558282427304915</v>
      </c>
      <c r="C7">
        <f t="shared" si="0"/>
        <v>16.354501661129305</v>
      </c>
      <c r="D7">
        <f t="shared" si="1"/>
        <v>1.1990061942986125</v>
      </c>
      <c r="E7">
        <f t="shared" si="2"/>
        <v>2.3036560678198947</v>
      </c>
    </row>
    <row r="8" spans="1:10" x14ac:dyDescent="0.3">
      <c r="A8">
        <f t="shared" si="3"/>
        <v>-6.8558282427304915</v>
      </c>
      <c r="B8">
        <f t="shared" si="3"/>
        <v>16.354501661129305</v>
      </c>
      <c r="C8">
        <f t="shared" si="0"/>
        <v>210.38048695344611</v>
      </c>
      <c r="D8">
        <f t="shared" si="1"/>
        <v>2.3036560678198947</v>
      </c>
      <c r="E8">
        <f t="shared" si="2"/>
        <v>2.0575249489466851</v>
      </c>
    </row>
    <row r="9" spans="1:10" x14ac:dyDescent="0.3">
      <c r="A9">
        <f t="shared" si="3"/>
        <v>16.354501661129305</v>
      </c>
      <c r="B9">
        <f t="shared" si="3"/>
        <v>210.38048695344611</v>
      </c>
      <c r="C9">
        <f t="shared" si="0"/>
        <v>54.801100436943415</v>
      </c>
      <c r="D9">
        <f t="shared" si="1"/>
        <v>2.0575249489466851</v>
      </c>
      <c r="E9">
        <f t="shared" si="2"/>
        <v>-8.3260543062887677</v>
      </c>
    </row>
    <row r="10" spans="1:10" x14ac:dyDescent="0.3">
      <c r="A10">
        <f t="shared" si="3"/>
        <v>210.38048695344611</v>
      </c>
      <c r="B10">
        <f t="shared" si="3"/>
        <v>54.801100436943415</v>
      </c>
      <c r="C10">
        <f t="shared" si="0"/>
        <v>71.949614032488924</v>
      </c>
      <c r="D10">
        <f t="shared" si="1"/>
        <v>-8.3260543062887677</v>
      </c>
      <c r="E10">
        <f t="shared" si="2"/>
        <v>1.0314133867390187</v>
      </c>
    </row>
    <row r="11" spans="1:10" x14ac:dyDescent="0.3">
      <c r="A11">
        <f t="shared" si="3"/>
        <v>54.801100436943415</v>
      </c>
      <c r="B11">
        <f t="shared" si="3"/>
        <v>71.949614032488924</v>
      </c>
      <c r="C11">
        <f t="shared" si="0"/>
        <v>60.622930908231055</v>
      </c>
      <c r="D11">
        <f t="shared" si="1"/>
        <v>1.0314133867390187</v>
      </c>
      <c r="E11">
        <f t="shared" si="2"/>
        <v>-2.0066700085697651</v>
      </c>
    </row>
    <row r="12" spans="1:10" x14ac:dyDescent="0.3">
      <c r="A12">
        <f t="shared" si="3"/>
        <v>71.949614032488924</v>
      </c>
      <c r="B12">
        <f t="shared" si="3"/>
        <v>60.622930908231055</v>
      </c>
      <c r="C12">
        <f t="shared" si="0"/>
        <v>65.358571515552896</v>
      </c>
      <c r="D12">
        <f t="shared" si="1"/>
        <v>-2.0066700085697651</v>
      </c>
      <c r="E12">
        <f t="shared" si="2"/>
        <v>1.4417852644190572</v>
      </c>
    </row>
    <row r="13" spans="1:10" x14ac:dyDescent="0.3">
      <c r="A13">
        <f t="shared" si="3"/>
        <v>60.622930908231055</v>
      </c>
      <c r="B13">
        <f t="shared" si="3"/>
        <v>65.358571515552896</v>
      </c>
      <c r="C13">
        <f t="shared" ref="C13:C23" si="4">B13-(E13*(B13-A13))/(E13-D13)</f>
        <v>64.89438923703193</v>
      </c>
      <c r="D13">
        <f t="shared" ref="D13:D23" si="5">SIN(A13)-_xlfn.CSC(A13)+1</f>
        <v>1.4417852644190572</v>
      </c>
      <c r="E13">
        <f t="shared" ref="E13:E23" si="6">SIN(B13)-_xlfn.CSC(B13)+1</f>
        <v>-0.15667978420003958</v>
      </c>
    </row>
    <row r="14" spans="1:10" x14ac:dyDescent="0.3">
      <c r="A14">
        <f t="shared" si="3"/>
        <v>65.358571515552896</v>
      </c>
      <c r="B14">
        <f t="shared" si="3"/>
        <v>64.89438923703193</v>
      </c>
      <c r="C14">
        <f t="shared" si="4"/>
        <v>65.278100529820819</v>
      </c>
      <c r="D14">
        <f t="shared" si="5"/>
        <v>-0.15667978420003958</v>
      </c>
      <c r="E14">
        <f t="shared" si="6"/>
        <v>0.74709911904701398</v>
      </c>
      <c r="G14" t="s">
        <v>16</v>
      </c>
      <c r="H14" s="6">
        <f>A23*180/PI()</f>
        <v>3741.8272923729878</v>
      </c>
    </row>
    <row r="15" spans="1:10" x14ac:dyDescent="0.3">
      <c r="A15">
        <f t="shared" si="3"/>
        <v>64.89438923703193</v>
      </c>
      <c r="B15">
        <f t="shared" si="3"/>
        <v>65.278100529820819</v>
      </c>
      <c r="C15">
        <f t="shared" si="4"/>
        <v>65.323946766008262</v>
      </c>
      <c r="D15">
        <f t="shared" si="5"/>
        <v>0.74709911904701398</v>
      </c>
      <c r="E15">
        <f t="shared" si="6"/>
        <v>7.9737125662494357E-2</v>
      </c>
      <c r="H15">
        <f>H14/360</f>
        <v>10.393964701036078</v>
      </c>
    </row>
    <row r="16" spans="1:10" x14ac:dyDescent="0.3">
      <c r="A16">
        <f t="shared" si="3"/>
        <v>65.278100529820819</v>
      </c>
      <c r="B16">
        <f t="shared" si="3"/>
        <v>65.323946766008262</v>
      </c>
      <c r="C16">
        <f t="shared" si="4"/>
        <v>65.306566179460376</v>
      </c>
      <c r="D16">
        <f t="shared" si="5"/>
        <v>7.9737125662494357E-2</v>
      </c>
      <c r="E16">
        <f t="shared" si="6"/>
        <v>-4.8685978757019743E-2</v>
      </c>
      <c r="H16" s="6">
        <f>(H15-10)*360</f>
        <v>141.82729237298793</v>
      </c>
    </row>
    <row r="17" spans="1:5" x14ac:dyDescent="0.3">
      <c r="A17">
        <f t="shared" si="3"/>
        <v>65.323946766008262</v>
      </c>
      <c r="B17">
        <f t="shared" si="3"/>
        <v>65.306566179460376</v>
      </c>
      <c r="C17">
        <f t="shared" si="4"/>
        <v>65.307192215920381</v>
      </c>
      <c r="D17">
        <f t="shared" si="5"/>
        <v>-4.8685978757019743E-2</v>
      </c>
      <c r="E17">
        <f t="shared" si="6"/>
        <v>1.819159430300088E-3</v>
      </c>
    </row>
    <row r="18" spans="1:5" x14ac:dyDescent="0.3">
      <c r="A18" s="6">
        <f t="shared" si="3"/>
        <v>65.306566179460376</v>
      </c>
      <c r="B18">
        <f t="shared" si="3"/>
        <v>65.307192215920381</v>
      </c>
      <c r="C18">
        <f t="shared" si="4"/>
        <v>65.30720630472905</v>
      </c>
      <c r="D18">
        <f t="shared" si="5"/>
        <v>1.819159430300088E-3</v>
      </c>
      <c r="E18">
        <f t="shared" si="6"/>
        <v>4.0038708691736424E-5</v>
      </c>
    </row>
    <row r="19" spans="1:5" x14ac:dyDescent="0.3">
      <c r="A19">
        <f t="shared" si="3"/>
        <v>65.307192215920381</v>
      </c>
      <c r="B19">
        <f t="shared" si="3"/>
        <v>65.30720630472905</v>
      </c>
      <c r="C19">
        <f t="shared" si="4"/>
        <v>65.307206292892928</v>
      </c>
      <c r="D19">
        <f t="shared" si="5"/>
        <v>4.0038708691736424E-5</v>
      </c>
      <c r="E19">
        <f t="shared" si="6"/>
        <v>-3.3665136456306755E-8</v>
      </c>
    </row>
    <row r="20" spans="1:5" x14ac:dyDescent="0.3">
      <c r="A20">
        <f t="shared" ref="A20:B23" si="7">B19</f>
        <v>65.30720630472905</v>
      </c>
      <c r="B20">
        <f t="shared" si="7"/>
        <v>65.307206292892928</v>
      </c>
      <c r="C20">
        <f t="shared" si="4"/>
        <v>65.307206292893142</v>
      </c>
      <c r="D20">
        <f t="shared" si="5"/>
        <v>-3.3665136456306755E-8</v>
      </c>
      <c r="E20">
        <f t="shared" si="6"/>
        <v>6.0962346282167346E-13</v>
      </c>
    </row>
    <row r="21" spans="1:5" x14ac:dyDescent="0.3">
      <c r="A21">
        <f t="shared" si="7"/>
        <v>65.307206292892928</v>
      </c>
      <c r="B21">
        <f t="shared" si="7"/>
        <v>65.307206292893142</v>
      </c>
      <c r="C21">
        <f t="shared" si="4"/>
        <v>65.307206292893142</v>
      </c>
      <c r="D21">
        <f t="shared" si="5"/>
        <v>6.0962346282167346E-13</v>
      </c>
      <c r="E21">
        <f t="shared" si="6"/>
        <v>3.3306690738754696E-15</v>
      </c>
    </row>
    <row r="22" spans="1:5" x14ac:dyDescent="0.3">
      <c r="A22">
        <f t="shared" si="7"/>
        <v>65.307206292893142</v>
      </c>
      <c r="B22">
        <f t="shared" si="7"/>
        <v>65.307206292893142</v>
      </c>
      <c r="C22" t="e">
        <f t="shared" si="4"/>
        <v>#DIV/0!</v>
      </c>
      <c r="D22">
        <f t="shared" si="5"/>
        <v>3.3306690738754696E-15</v>
      </c>
      <c r="E22">
        <f t="shared" si="6"/>
        <v>3.3306690738754696E-15</v>
      </c>
    </row>
    <row r="23" spans="1:5" x14ac:dyDescent="0.3">
      <c r="A23">
        <f t="shared" si="7"/>
        <v>65.307206292893142</v>
      </c>
      <c r="B23" t="e">
        <f t="shared" si="7"/>
        <v>#DIV/0!</v>
      </c>
      <c r="C23" t="e">
        <f t="shared" si="4"/>
        <v>#DIV/0!</v>
      </c>
      <c r="D23">
        <f t="shared" si="5"/>
        <v>3.3306690738754696E-15</v>
      </c>
      <c r="E23" t="e">
        <f t="shared" si="6"/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E11B2-3A1F-4147-8CA7-2B6B9D7396EA}">
  <dimension ref="A1:G21"/>
  <sheetViews>
    <sheetView zoomScale="115" zoomScaleNormal="115" workbookViewId="0">
      <selection activeCell="D20" sqref="D20"/>
    </sheetView>
  </sheetViews>
  <sheetFormatPr baseColWidth="10" defaultRowHeight="14.4" x14ac:dyDescent="0.3"/>
  <sheetData>
    <row r="1" spans="1:7" x14ac:dyDescent="0.3">
      <c r="A1" t="s">
        <v>17</v>
      </c>
      <c r="B1" t="s">
        <v>0</v>
      </c>
      <c r="C1" t="s">
        <v>1</v>
      </c>
      <c r="D1" t="s">
        <v>18</v>
      </c>
      <c r="G1" t="s">
        <v>22</v>
      </c>
    </row>
    <row r="2" spans="1:7" x14ac:dyDescent="0.3">
      <c r="A2">
        <v>1</v>
      </c>
      <c r="B2">
        <f>4*PI()*A2/$D$2</f>
        <v>0.12566370614359174</v>
      </c>
      <c r="C2">
        <f>SIN(B2)-_xlfn.CSC(B2)+1</f>
        <v>-6.8533965219951716</v>
      </c>
      <c r="D2">
        <v>100</v>
      </c>
      <c r="G2">
        <v>0.66624131997162883</v>
      </c>
    </row>
    <row r="3" spans="1:7" x14ac:dyDescent="0.3">
      <c r="A3">
        <v>2</v>
      </c>
      <c r="B3">
        <f t="shared" ref="B3:B21" si="0">4*PI()*A3/$D$2</f>
        <v>0.25132741228718347</v>
      </c>
      <c r="C3">
        <f t="shared" ref="C3:C21" si="1">SIN(B3)-_xlfn.CSC(B3)+1</f>
        <v>-2.772382346211113</v>
      </c>
      <c r="G3">
        <v>2.4753532409667969</v>
      </c>
    </row>
    <row r="4" spans="1:7" x14ac:dyDescent="0.3">
      <c r="A4">
        <v>3</v>
      </c>
      <c r="B4">
        <f t="shared" si="0"/>
        <v>0.37699111843077515</v>
      </c>
      <c r="C4">
        <f t="shared" si="1"/>
        <v>-1.3483473389811942</v>
      </c>
    </row>
    <row r="5" spans="1:7" x14ac:dyDescent="0.3">
      <c r="A5">
        <v>4</v>
      </c>
      <c r="B5">
        <f t="shared" si="0"/>
        <v>0.50265482457436694</v>
      </c>
      <c r="C5">
        <f t="shared" si="1"/>
        <v>-0.59399593354707747</v>
      </c>
    </row>
    <row r="6" spans="1:7" x14ac:dyDescent="0.3">
      <c r="A6">
        <v>5</v>
      </c>
      <c r="B6">
        <f t="shared" si="0"/>
        <v>0.62831853071795862</v>
      </c>
      <c r="C6">
        <f t="shared" si="1"/>
        <v>-0.11351636441160662</v>
      </c>
    </row>
    <row r="7" spans="1:7" x14ac:dyDescent="0.3">
      <c r="A7">
        <v>6</v>
      </c>
      <c r="B7">
        <f t="shared" si="0"/>
        <v>0.7539822368615503</v>
      </c>
      <c r="C7">
        <f t="shared" si="1"/>
        <v>0.22372725680617533</v>
      </c>
    </row>
    <row r="8" spans="1:7" x14ac:dyDescent="0.3">
      <c r="A8">
        <v>7</v>
      </c>
      <c r="B8">
        <f t="shared" si="0"/>
        <v>0.87964594300514209</v>
      </c>
      <c r="C8">
        <f t="shared" si="1"/>
        <v>0.47267701559106223</v>
      </c>
    </row>
    <row r="9" spans="1:7" x14ac:dyDescent="0.3">
      <c r="A9">
        <v>8</v>
      </c>
      <c r="B9">
        <f t="shared" si="0"/>
        <v>1.0053096491487339</v>
      </c>
      <c r="C9">
        <f t="shared" si="1"/>
        <v>0.65995397576509696</v>
      </c>
    </row>
    <row r="10" spans="1:7" x14ac:dyDescent="0.3">
      <c r="A10">
        <v>9</v>
      </c>
      <c r="B10">
        <f t="shared" si="0"/>
        <v>1.1309733552923256</v>
      </c>
      <c r="C10">
        <f t="shared" si="1"/>
        <v>0.79964347370962008</v>
      </c>
    </row>
    <row r="11" spans="1:7" x14ac:dyDescent="0.3">
      <c r="A11">
        <v>10</v>
      </c>
      <c r="B11">
        <f t="shared" si="0"/>
        <v>1.2566370614359172</v>
      </c>
      <c r="C11">
        <f t="shared" si="1"/>
        <v>0.89959429205688635</v>
      </c>
    </row>
    <row r="12" spans="1:7" x14ac:dyDescent="0.3">
      <c r="A12">
        <v>11</v>
      </c>
      <c r="B12">
        <f t="shared" si="0"/>
        <v>1.3823007675795089</v>
      </c>
      <c r="C12">
        <f t="shared" si="1"/>
        <v>0.96425510253764624</v>
      </c>
    </row>
    <row r="13" spans="1:7" x14ac:dyDescent="0.3">
      <c r="A13">
        <v>12</v>
      </c>
      <c r="B13">
        <f t="shared" si="0"/>
        <v>1.5079644737231006</v>
      </c>
      <c r="C13">
        <f t="shared" si="1"/>
        <v>0.99604955535712936</v>
      </c>
    </row>
    <row r="14" spans="1:7" x14ac:dyDescent="0.3">
      <c r="A14">
        <v>13</v>
      </c>
      <c r="B14">
        <f t="shared" si="0"/>
        <v>1.6336281798666925</v>
      </c>
      <c r="C14">
        <f t="shared" si="1"/>
        <v>0.99604955535712936</v>
      </c>
    </row>
    <row r="15" spans="1:7" x14ac:dyDescent="0.3">
      <c r="A15">
        <v>14</v>
      </c>
      <c r="B15">
        <f t="shared" si="0"/>
        <v>1.7592918860102842</v>
      </c>
      <c r="C15">
        <f t="shared" si="1"/>
        <v>0.96425510253764635</v>
      </c>
    </row>
    <row r="16" spans="1:7" x14ac:dyDescent="0.3">
      <c r="A16">
        <v>15</v>
      </c>
      <c r="B16">
        <f t="shared" si="0"/>
        <v>1.8849555921538756</v>
      </c>
      <c r="C16">
        <f t="shared" si="1"/>
        <v>0.89959429205688646</v>
      </c>
    </row>
    <row r="17" spans="1:3" x14ac:dyDescent="0.3">
      <c r="A17">
        <v>16</v>
      </c>
      <c r="B17">
        <f t="shared" si="0"/>
        <v>2.0106192982974678</v>
      </c>
      <c r="C17">
        <f t="shared" si="1"/>
        <v>0.79964347370961975</v>
      </c>
    </row>
    <row r="18" spans="1:3" x14ac:dyDescent="0.3">
      <c r="A18">
        <v>17</v>
      </c>
      <c r="B18">
        <f t="shared" si="0"/>
        <v>2.1362830044410597</v>
      </c>
      <c r="C18">
        <f t="shared" si="1"/>
        <v>0.65995397576509662</v>
      </c>
    </row>
    <row r="19" spans="1:3" x14ac:dyDescent="0.3">
      <c r="A19">
        <v>18</v>
      </c>
      <c r="B19">
        <f t="shared" si="0"/>
        <v>2.2619467105846511</v>
      </c>
      <c r="C19">
        <f t="shared" si="1"/>
        <v>0.47267701559106223</v>
      </c>
    </row>
    <row r="20" spans="1:3" x14ac:dyDescent="0.3">
      <c r="A20">
        <v>19</v>
      </c>
      <c r="B20">
        <f t="shared" si="0"/>
        <v>2.3876104167282426</v>
      </c>
      <c r="C20">
        <f t="shared" si="1"/>
        <v>0.223727256806176</v>
      </c>
    </row>
    <row r="21" spans="1:3" x14ac:dyDescent="0.3">
      <c r="A21">
        <v>20</v>
      </c>
      <c r="B21">
        <f t="shared" si="0"/>
        <v>2.5132741228718345</v>
      </c>
      <c r="C21">
        <f t="shared" si="1"/>
        <v>-0.1135163644116064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B9277-B0B0-44E1-82E3-E0D7504C32CA}">
  <dimension ref="A1:J12"/>
  <sheetViews>
    <sheetView workbookViewId="0">
      <selection activeCell="G15" sqref="G15"/>
    </sheetView>
  </sheetViews>
  <sheetFormatPr baseColWidth="10" defaultRowHeight="14.4" x14ac:dyDescent="0.3"/>
  <sheetData>
    <row r="1" spans="1:10" x14ac:dyDescent="0.3">
      <c r="A1" t="s">
        <v>11</v>
      </c>
      <c r="B1" t="s">
        <v>0</v>
      </c>
      <c r="C1" t="s">
        <v>4</v>
      </c>
      <c r="D1" t="s">
        <v>12</v>
      </c>
      <c r="E1" t="s">
        <v>14</v>
      </c>
    </row>
    <row r="2" spans="1:10" x14ac:dyDescent="0.3">
      <c r="A2">
        <v>1</v>
      </c>
      <c r="B2">
        <v>2</v>
      </c>
      <c r="C2">
        <f>B2-(E2*(B2-A2))/(E2-D2)</f>
        <v>0.63753892856470529</v>
      </c>
      <c r="D2">
        <f>EXP(A2)+0.435*(EXP(A2)-1)/A2-1.54</f>
        <v>1.9257344238387297</v>
      </c>
      <c r="E2">
        <f>EXP(B2)+0.435*(EXP(B2)-1)/B2-1.54</f>
        <v>7.2386758004480667</v>
      </c>
    </row>
    <row r="3" spans="1:10" x14ac:dyDescent="0.3">
      <c r="A3">
        <f>B2</f>
        <v>2</v>
      </c>
      <c r="B3">
        <f>C2</f>
        <v>0.63753892856470529</v>
      </c>
      <c r="C3">
        <f t="shared" ref="C3:C12" si="0">B3-(E3*(B3-A3))/(E3-D3)</f>
        <v>0.42914124629510086</v>
      </c>
      <c r="D3">
        <f t="shared" ref="D3:D12" si="1">EXP(A3)+0.435*(EXP(A3)-1)/A3-1.54</f>
        <v>7.2386758004480667</v>
      </c>
      <c r="E3">
        <f t="shared" ref="E3:E12" si="2">EXP(B3)+0.435*(EXP(B3)-1)/B3-1.54</f>
        <v>0.96031756894537512</v>
      </c>
    </row>
    <row r="4" spans="1:10" x14ac:dyDescent="0.3">
      <c r="A4">
        <f t="shared" ref="A4:B12" si="3">B3</f>
        <v>0.63753892856470529</v>
      </c>
      <c r="B4">
        <f t="shared" si="3"/>
        <v>0.42914124629510086</v>
      </c>
      <c r="C4">
        <f t="shared" si="0"/>
        <v>0.16231656382267284</v>
      </c>
      <c r="D4">
        <f t="shared" si="1"/>
        <v>0.96031756894537512</v>
      </c>
      <c r="E4">
        <f t="shared" si="2"/>
        <v>0.53919270096986693</v>
      </c>
    </row>
    <row r="5" spans="1:10" x14ac:dyDescent="0.3">
      <c r="A5">
        <f t="shared" si="3"/>
        <v>0.42914124629510086</v>
      </c>
      <c r="B5">
        <f t="shared" si="3"/>
        <v>0.16231656382267284</v>
      </c>
      <c r="C5">
        <f t="shared" si="0"/>
        <v>9.5077508496533097E-2</v>
      </c>
      <c r="D5">
        <f t="shared" si="1"/>
        <v>0.53919270096986693</v>
      </c>
      <c r="E5">
        <f t="shared" si="2"/>
        <v>0.10852661857547785</v>
      </c>
    </row>
    <row r="6" spans="1:10" x14ac:dyDescent="0.3">
      <c r="A6">
        <f t="shared" si="3"/>
        <v>0.16231656382267284</v>
      </c>
      <c r="B6">
        <f t="shared" si="3"/>
        <v>9.5077508496533097E-2</v>
      </c>
      <c r="C6">
        <f t="shared" si="0"/>
        <v>8.3369505975710342E-2</v>
      </c>
      <c r="D6">
        <f t="shared" si="1"/>
        <v>0.10852661857547785</v>
      </c>
      <c r="E6">
        <f t="shared" si="2"/>
        <v>1.6094709017797193E-2</v>
      </c>
    </row>
    <row r="7" spans="1:10" x14ac:dyDescent="0.3">
      <c r="A7">
        <f t="shared" si="3"/>
        <v>9.5077508496533097E-2</v>
      </c>
      <c r="B7">
        <f t="shared" si="3"/>
        <v>8.3369505975710342E-2</v>
      </c>
      <c r="C7" s="6">
        <f t="shared" si="0"/>
        <v>8.2923336233919606E-2</v>
      </c>
      <c r="D7">
        <f t="shared" si="1"/>
        <v>1.6094709017797193E-2</v>
      </c>
      <c r="E7">
        <f t="shared" si="2"/>
        <v>5.9082362924511855E-4</v>
      </c>
    </row>
    <row r="8" spans="1:10" x14ac:dyDescent="0.3">
      <c r="A8">
        <f t="shared" si="3"/>
        <v>8.3369505975710342E-2</v>
      </c>
      <c r="B8">
        <f t="shared" si="3"/>
        <v>8.2923336233919606E-2</v>
      </c>
      <c r="C8">
        <f t="shared" si="0"/>
        <v>8.2920770607745636E-2</v>
      </c>
      <c r="D8">
        <f t="shared" si="1"/>
        <v>5.9082362924511855E-4</v>
      </c>
      <c r="E8">
        <f t="shared" si="2"/>
        <v>3.37801001570881E-6</v>
      </c>
    </row>
    <row r="9" spans="1:10" x14ac:dyDescent="0.3">
      <c r="A9">
        <f t="shared" si="3"/>
        <v>8.2923336233919606E-2</v>
      </c>
      <c r="B9">
        <f t="shared" si="3"/>
        <v>8.2920770607745636E-2</v>
      </c>
      <c r="C9">
        <f t="shared" si="0"/>
        <v>8.2920770065075283E-2</v>
      </c>
      <c r="D9">
        <f t="shared" si="1"/>
        <v>3.37801001570881E-6</v>
      </c>
      <c r="E9">
        <f t="shared" si="2"/>
        <v>7.1435124482377432E-10</v>
      </c>
    </row>
    <row r="10" spans="1:10" x14ac:dyDescent="0.3">
      <c r="A10">
        <f t="shared" si="3"/>
        <v>8.2920770607745636E-2</v>
      </c>
      <c r="B10">
        <f t="shared" si="3"/>
        <v>8.2920770065075283E-2</v>
      </c>
      <c r="C10">
        <f t="shared" si="0"/>
        <v>8.2920770065075283E-2</v>
      </c>
      <c r="D10">
        <f t="shared" si="1"/>
        <v>7.1435124482377432E-10</v>
      </c>
      <c r="E10">
        <f t="shared" si="2"/>
        <v>0</v>
      </c>
    </row>
    <row r="11" spans="1:10" x14ac:dyDescent="0.3">
      <c r="A11">
        <f t="shared" si="3"/>
        <v>8.2920770065075283E-2</v>
      </c>
      <c r="B11">
        <f t="shared" si="3"/>
        <v>8.2920770065075283E-2</v>
      </c>
      <c r="C11" t="e">
        <f t="shared" si="0"/>
        <v>#DIV/0!</v>
      </c>
      <c r="D11">
        <f t="shared" si="1"/>
        <v>0</v>
      </c>
      <c r="E11">
        <f t="shared" si="2"/>
        <v>0</v>
      </c>
    </row>
    <row r="12" spans="1:10" x14ac:dyDescent="0.3">
      <c r="A12">
        <f t="shared" si="3"/>
        <v>8.2920770065075283E-2</v>
      </c>
      <c r="B12" t="e">
        <f t="shared" si="3"/>
        <v>#DIV/0!</v>
      </c>
      <c r="C12" t="e">
        <f t="shared" si="0"/>
        <v>#DIV/0!</v>
      </c>
      <c r="D12">
        <f t="shared" si="1"/>
        <v>0</v>
      </c>
      <c r="E12" t="e">
        <f t="shared" si="2"/>
        <v>#DIV/0!</v>
      </c>
      <c r="I12" t="s">
        <v>25</v>
      </c>
      <c r="J12">
        <v>8.2923336233919606E-2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Newton</vt:lpstr>
      <vt:lpstr>Regla falsa</vt:lpstr>
      <vt:lpstr>Biseccion </vt:lpstr>
      <vt:lpstr>Secante</vt:lpstr>
      <vt:lpstr>Regla falsa (2)</vt:lpstr>
      <vt:lpstr>Biseccion  (2)</vt:lpstr>
      <vt:lpstr>Secante (2)</vt:lpstr>
      <vt:lpstr>grafico de raices</vt:lpstr>
      <vt:lpstr>problema poblacional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2019-05-11T21:55:19Z</dcterms:created>
  <dcterms:modified xsi:type="dcterms:W3CDTF">2019-05-12T15:03:44Z</dcterms:modified>
</cp:coreProperties>
</file>