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itaciones J\Desktop\"/>
    </mc:Choice>
  </mc:AlternateContent>
  <xr:revisionPtr revIDLastSave="0" documentId="13_ncr:1_{3ABBE7D1-3596-4DE5-A54D-C46244D49924}" xr6:coauthVersionLast="43" xr6:coauthVersionMax="47" xr10:uidLastSave="{00000000-0000-0000-0000-000000000000}"/>
  <bookViews>
    <workbookView xWindow="-120" yWindow="-120" windowWidth="29040" windowHeight="15720" xr2:uid="{E557CB57-2A6F-4C0E-8057-079EB621F910}"/>
  </bookViews>
  <sheets>
    <sheet name=" Abril" sheetId="1" r:id="rId1"/>
    <sheet name="Mayo" sheetId="7" r:id="rId2"/>
    <sheet name="Junio" sheetId="8" r:id="rId3"/>
    <sheet name="Julio" sheetId="9" r:id="rId4"/>
    <sheet name="Agosto" sheetId="10" r:id="rId5"/>
    <sheet name="Hoja2" sheetId="2" state="hidden" r:id="rId6"/>
  </sheets>
  <externalReferences>
    <externalReference r:id="rId7"/>
  </externalReferences>
  <definedNames>
    <definedName name="image">[1]INICIO!$K$14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K15" i="1" l="1"/>
  <c r="AJ15" i="1"/>
  <c r="AM15" i="1" l="1"/>
  <c r="AM16" i="1"/>
  <c r="W7" i="1"/>
  <c r="E11" i="10"/>
  <c r="V9" i="10"/>
  <c r="E11" i="9"/>
  <c r="V9" i="9"/>
  <c r="E11" i="8"/>
  <c r="V9" i="8"/>
  <c r="V9" i="7"/>
  <c r="E11" i="7" s="1"/>
  <c r="V7" i="7" s="1"/>
  <c r="W9" i="7" s="1"/>
  <c r="F13" i="7" s="1"/>
  <c r="F11" i="7" s="1"/>
  <c r="F12" i="7" s="1"/>
  <c r="AL19" i="1" l="1"/>
  <c r="E12" i="10"/>
  <c r="V7" i="10"/>
  <c r="W9" i="10" s="1"/>
  <c r="F13" i="10" s="1"/>
  <c r="E12" i="9"/>
  <c r="V7" i="9"/>
  <c r="W9" i="9" s="1"/>
  <c r="F13" i="9" s="1"/>
  <c r="E12" i="8"/>
  <c r="V7" i="8"/>
  <c r="W9" i="8" s="1"/>
  <c r="F13" i="8" s="1"/>
  <c r="E12" i="7"/>
  <c r="G13" i="7"/>
  <c r="V9" i="1"/>
  <c r="B12" i="2"/>
  <c r="B11" i="2"/>
  <c r="B10" i="2"/>
  <c r="B9" i="2"/>
  <c r="B8" i="2"/>
  <c r="B7" i="2"/>
  <c r="B6" i="2"/>
  <c r="B5" i="2"/>
  <c r="B4" i="2"/>
  <c r="B3" i="2"/>
  <c r="B2" i="2"/>
  <c r="B1" i="2"/>
  <c r="G13" i="10" l="1"/>
  <c r="F11" i="10"/>
  <c r="F12" i="10" s="1"/>
  <c r="G13" i="9"/>
  <c r="F11" i="9"/>
  <c r="F12" i="9" s="1"/>
  <c r="G13" i="8"/>
  <c r="F11" i="8"/>
  <c r="F12" i="8" s="1"/>
  <c r="G11" i="7"/>
  <c r="G12" i="7" s="1"/>
  <c r="H13" i="7"/>
  <c r="E11" i="1"/>
  <c r="E12" i="1" s="1"/>
  <c r="G11" i="10" l="1"/>
  <c r="G12" i="10" s="1"/>
  <c r="H13" i="10"/>
  <c r="G11" i="9"/>
  <c r="G12" i="9" s="1"/>
  <c r="H13" i="9"/>
  <c r="G11" i="8"/>
  <c r="G12" i="8" s="1"/>
  <c r="H13" i="8"/>
  <c r="I13" i="7"/>
  <c r="H11" i="7"/>
  <c r="H12" i="7" s="1"/>
  <c r="V7" i="1"/>
  <c r="W9" i="1" s="1"/>
  <c r="F13" i="1" s="1"/>
  <c r="H11" i="10" l="1"/>
  <c r="H12" i="10" s="1"/>
  <c r="I13" i="10"/>
  <c r="H11" i="9"/>
  <c r="H12" i="9" s="1"/>
  <c r="I13" i="9"/>
  <c r="H11" i="8"/>
  <c r="H12" i="8" s="1"/>
  <c r="I13" i="8"/>
  <c r="J13" i="7"/>
  <c r="I11" i="7"/>
  <c r="I12" i="7" s="1"/>
  <c r="G13" i="1"/>
  <c r="F11" i="1"/>
  <c r="F12" i="1" s="1"/>
  <c r="J13" i="10" l="1"/>
  <c r="I11" i="10"/>
  <c r="I12" i="10" s="1"/>
  <c r="J13" i="9"/>
  <c r="I11" i="9"/>
  <c r="I12" i="9" s="1"/>
  <c r="J13" i="8"/>
  <c r="I11" i="8"/>
  <c r="I12" i="8" s="1"/>
  <c r="J11" i="7"/>
  <c r="J12" i="7" s="1"/>
  <c r="K13" i="7"/>
  <c r="H13" i="1"/>
  <c r="G11" i="1"/>
  <c r="G12" i="1" s="1"/>
  <c r="K13" i="10" l="1"/>
  <c r="J11" i="10"/>
  <c r="J12" i="10" s="1"/>
  <c r="K13" i="9"/>
  <c r="J11" i="9"/>
  <c r="J12" i="9" s="1"/>
  <c r="K13" i="8"/>
  <c r="J11" i="8"/>
  <c r="J12" i="8" s="1"/>
  <c r="K11" i="7"/>
  <c r="K12" i="7" s="1"/>
  <c r="L13" i="7"/>
  <c r="I13" i="1"/>
  <c r="H11" i="1"/>
  <c r="H12" i="1" s="1"/>
  <c r="K11" i="10" l="1"/>
  <c r="K12" i="10" s="1"/>
  <c r="L13" i="10"/>
  <c r="K11" i="9"/>
  <c r="K12" i="9" s="1"/>
  <c r="L13" i="9"/>
  <c r="K11" i="8"/>
  <c r="K12" i="8" s="1"/>
  <c r="L13" i="8"/>
  <c r="M13" i="7"/>
  <c r="L11" i="7"/>
  <c r="L12" i="7" s="1"/>
  <c r="J13" i="1"/>
  <c r="I11" i="1"/>
  <c r="I12" i="1" s="1"/>
  <c r="L11" i="10" l="1"/>
  <c r="L12" i="10" s="1"/>
  <c r="M13" i="10"/>
  <c r="L11" i="9"/>
  <c r="L12" i="9" s="1"/>
  <c r="M13" i="9"/>
  <c r="L11" i="8"/>
  <c r="L12" i="8" s="1"/>
  <c r="M13" i="8"/>
  <c r="N13" i="7"/>
  <c r="M11" i="7"/>
  <c r="M12" i="7" s="1"/>
  <c r="K13" i="1"/>
  <c r="J11" i="1"/>
  <c r="J12" i="1" s="1"/>
  <c r="N13" i="10" l="1"/>
  <c r="M11" i="10"/>
  <c r="M12" i="10" s="1"/>
  <c r="N13" i="9"/>
  <c r="M11" i="9"/>
  <c r="M12" i="9" s="1"/>
  <c r="N13" i="8"/>
  <c r="M11" i="8"/>
  <c r="M12" i="8" s="1"/>
  <c r="N11" i="7"/>
  <c r="N12" i="7" s="1"/>
  <c r="O13" i="7"/>
  <c r="L13" i="1"/>
  <c r="K11" i="1"/>
  <c r="K12" i="1" s="1"/>
  <c r="O13" i="10" l="1"/>
  <c r="N11" i="10"/>
  <c r="N12" i="10" s="1"/>
  <c r="O13" i="9"/>
  <c r="N11" i="9"/>
  <c r="N12" i="9" s="1"/>
  <c r="O13" i="8"/>
  <c r="N11" i="8"/>
  <c r="N12" i="8" s="1"/>
  <c r="O11" i="7"/>
  <c r="O12" i="7" s="1"/>
  <c r="P13" i="7"/>
  <c r="M13" i="1"/>
  <c r="L11" i="1"/>
  <c r="L12" i="1" s="1"/>
  <c r="O11" i="10" l="1"/>
  <c r="O12" i="10" s="1"/>
  <c r="P13" i="10"/>
  <c r="O11" i="9"/>
  <c r="O12" i="9" s="1"/>
  <c r="P13" i="9"/>
  <c r="O11" i="8"/>
  <c r="O12" i="8" s="1"/>
  <c r="P13" i="8"/>
  <c r="Q13" i="7"/>
  <c r="P11" i="7"/>
  <c r="P12" i="7" s="1"/>
  <c r="N13" i="1"/>
  <c r="M11" i="1"/>
  <c r="M12" i="1" s="1"/>
  <c r="P11" i="10" l="1"/>
  <c r="P12" i="10" s="1"/>
  <c r="Q13" i="10"/>
  <c r="P11" i="9"/>
  <c r="P12" i="9" s="1"/>
  <c r="Q13" i="9"/>
  <c r="P11" i="8"/>
  <c r="P12" i="8" s="1"/>
  <c r="Q13" i="8"/>
  <c r="R13" i="7"/>
  <c r="Q11" i="7"/>
  <c r="Q12" i="7" s="1"/>
  <c r="O13" i="1"/>
  <c r="N11" i="1"/>
  <c r="N12" i="1" s="1"/>
  <c r="R13" i="10" l="1"/>
  <c r="Q11" i="10"/>
  <c r="Q12" i="10" s="1"/>
  <c r="R13" i="9"/>
  <c r="Q11" i="9"/>
  <c r="Q12" i="9" s="1"/>
  <c r="R13" i="8"/>
  <c r="Q11" i="8"/>
  <c r="Q12" i="8" s="1"/>
  <c r="R11" i="7"/>
  <c r="R12" i="7" s="1"/>
  <c r="S13" i="7"/>
  <c r="P13" i="1"/>
  <c r="O11" i="1"/>
  <c r="O12" i="1" s="1"/>
  <c r="S13" i="10" l="1"/>
  <c r="R11" i="10"/>
  <c r="R12" i="10" s="1"/>
  <c r="S13" i="9"/>
  <c r="R11" i="9"/>
  <c r="R12" i="9" s="1"/>
  <c r="S13" i="8"/>
  <c r="R11" i="8"/>
  <c r="R12" i="8" s="1"/>
  <c r="S11" i="7"/>
  <c r="S12" i="7" s="1"/>
  <c r="T13" i="7"/>
  <c r="Q13" i="1"/>
  <c r="P11" i="1"/>
  <c r="P12" i="1" s="1"/>
  <c r="S11" i="10" l="1"/>
  <c r="S12" i="10" s="1"/>
  <c r="T13" i="10"/>
  <c r="S11" i="9"/>
  <c r="S12" i="9" s="1"/>
  <c r="T13" i="9"/>
  <c r="S11" i="8"/>
  <c r="S12" i="8" s="1"/>
  <c r="T13" i="8"/>
  <c r="U13" i="7"/>
  <c r="T11" i="7"/>
  <c r="T12" i="7" s="1"/>
  <c r="R13" i="1"/>
  <c r="Q11" i="1"/>
  <c r="Q12" i="1" s="1"/>
  <c r="T11" i="10" l="1"/>
  <c r="T12" i="10" s="1"/>
  <c r="U13" i="10"/>
  <c r="T11" i="9"/>
  <c r="T12" i="9" s="1"/>
  <c r="U13" i="9"/>
  <c r="T11" i="8"/>
  <c r="T12" i="8" s="1"/>
  <c r="U13" i="8"/>
  <c r="V13" i="7"/>
  <c r="U11" i="7"/>
  <c r="U12" i="7" s="1"/>
  <c r="S13" i="1"/>
  <c r="R11" i="1"/>
  <c r="R12" i="1" s="1"/>
  <c r="V13" i="10" l="1"/>
  <c r="U11" i="10"/>
  <c r="U12" i="10" s="1"/>
  <c r="V13" i="9"/>
  <c r="U11" i="9"/>
  <c r="U12" i="9" s="1"/>
  <c r="V13" i="8"/>
  <c r="U11" i="8"/>
  <c r="U12" i="8" s="1"/>
  <c r="V11" i="7"/>
  <c r="V12" i="7" s="1"/>
  <c r="W13" i="7"/>
  <c r="T13" i="1"/>
  <c r="S11" i="1"/>
  <c r="S12" i="1" s="1"/>
  <c r="W13" i="10" l="1"/>
  <c r="V11" i="10"/>
  <c r="V12" i="10" s="1"/>
  <c r="W13" i="9"/>
  <c r="V11" i="9"/>
  <c r="V12" i="9" s="1"/>
  <c r="W13" i="8"/>
  <c r="V11" i="8"/>
  <c r="V12" i="8" s="1"/>
  <c r="W11" i="7"/>
  <c r="W12" i="7" s="1"/>
  <c r="X13" i="7"/>
  <c r="U13" i="1"/>
  <c r="T11" i="1"/>
  <c r="T12" i="1" s="1"/>
  <c r="W11" i="10" l="1"/>
  <c r="W12" i="10" s="1"/>
  <c r="X13" i="10"/>
  <c r="W11" i="9"/>
  <c r="W12" i="9" s="1"/>
  <c r="X13" i="9"/>
  <c r="W11" i="8"/>
  <c r="W12" i="8" s="1"/>
  <c r="X13" i="8"/>
  <c r="Y13" i="7"/>
  <c r="X11" i="7"/>
  <c r="X12" i="7" s="1"/>
  <c r="V13" i="1"/>
  <c r="U11" i="1"/>
  <c r="U12" i="1" s="1"/>
  <c r="X11" i="10" l="1"/>
  <c r="X12" i="10" s="1"/>
  <c r="Y13" i="10"/>
  <c r="X11" i="9"/>
  <c r="X12" i="9" s="1"/>
  <c r="Y13" i="9"/>
  <c r="X11" i="8"/>
  <c r="X12" i="8" s="1"/>
  <c r="Y13" i="8"/>
  <c r="Z13" i="7"/>
  <c r="Y11" i="7"/>
  <c r="Y12" i="7" s="1"/>
  <c r="W13" i="1"/>
  <c r="V11" i="1"/>
  <c r="V12" i="1" s="1"/>
  <c r="Z13" i="10" l="1"/>
  <c r="Y11" i="10"/>
  <c r="Y12" i="10" s="1"/>
  <c r="Z13" i="9"/>
  <c r="Y11" i="9"/>
  <c r="Y12" i="9" s="1"/>
  <c r="Z13" i="8"/>
  <c r="Y11" i="8"/>
  <c r="Y12" i="8" s="1"/>
  <c r="Z11" i="7"/>
  <c r="Z12" i="7" s="1"/>
  <c r="AA13" i="7"/>
  <c r="X13" i="1"/>
  <c r="W11" i="1"/>
  <c r="W12" i="1" s="1"/>
  <c r="AA13" i="10" l="1"/>
  <c r="Z11" i="10"/>
  <c r="Z12" i="10" s="1"/>
  <c r="AA13" i="9"/>
  <c r="Z11" i="9"/>
  <c r="Z12" i="9" s="1"/>
  <c r="AA13" i="8"/>
  <c r="Z11" i="8"/>
  <c r="Z12" i="8" s="1"/>
  <c r="AA11" i="7"/>
  <c r="AA12" i="7" s="1"/>
  <c r="AB13" i="7"/>
  <c r="Y13" i="1"/>
  <c r="X11" i="1"/>
  <c r="X12" i="1" s="1"/>
  <c r="AA11" i="10" l="1"/>
  <c r="AA12" i="10" s="1"/>
  <c r="AB13" i="10"/>
  <c r="AA11" i="9"/>
  <c r="AA12" i="9" s="1"/>
  <c r="AB13" i="9"/>
  <c r="AA11" i="8"/>
  <c r="AA12" i="8" s="1"/>
  <c r="AB13" i="8"/>
  <c r="AC13" i="7"/>
  <c r="AB11" i="7"/>
  <c r="AB12" i="7" s="1"/>
  <c r="Z13" i="1"/>
  <c r="Y11" i="1"/>
  <c r="Y12" i="1" s="1"/>
  <c r="AB11" i="10" l="1"/>
  <c r="AB12" i="10" s="1"/>
  <c r="AC13" i="10"/>
  <c r="AB11" i="9"/>
  <c r="AB12" i="9" s="1"/>
  <c r="AC13" i="9"/>
  <c r="AB11" i="8"/>
  <c r="AB12" i="8" s="1"/>
  <c r="AC13" i="8"/>
  <c r="AD13" i="7"/>
  <c r="AC11" i="7"/>
  <c r="AC12" i="7" s="1"/>
  <c r="AA13" i="1"/>
  <c r="Z11" i="1"/>
  <c r="Z12" i="1" s="1"/>
  <c r="AD13" i="10" l="1"/>
  <c r="AC11" i="10"/>
  <c r="AC12" i="10" s="1"/>
  <c r="AD13" i="9"/>
  <c r="AC11" i="9"/>
  <c r="AC12" i="9" s="1"/>
  <c r="AD13" i="8"/>
  <c r="AC11" i="8"/>
  <c r="AC12" i="8" s="1"/>
  <c r="AD11" i="7"/>
  <c r="AD12" i="7" s="1"/>
  <c r="AE13" i="7"/>
  <c r="AB13" i="1"/>
  <c r="AA11" i="1"/>
  <c r="AA12" i="1" s="1"/>
  <c r="AE13" i="10" l="1"/>
  <c r="AD11" i="10"/>
  <c r="AD12" i="10" s="1"/>
  <c r="AE13" i="9"/>
  <c r="AD11" i="9"/>
  <c r="AD12" i="9" s="1"/>
  <c r="AE13" i="8"/>
  <c r="AD11" i="8"/>
  <c r="AD12" i="8" s="1"/>
  <c r="AE11" i="7"/>
  <c r="AE12" i="7" s="1"/>
  <c r="AF13" i="7"/>
  <c r="AC13" i="1"/>
  <c r="AB11" i="1"/>
  <c r="AB12" i="1" s="1"/>
  <c r="AE11" i="10" l="1"/>
  <c r="AE12" i="10" s="1"/>
  <c r="AF13" i="10"/>
  <c r="AE11" i="9"/>
  <c r="AE12" i="9" s="1"/>
  <c r="AF13" i="9"/>
  <c r="AE11" i="8"/>
  <c r="AE12" i="8" s="1"/>
  <c r="AF13" i="8"/>
  <c r="AG13" i="7"/>
  <c r="AF11" i="7"/>
  <c r="AF12" i="7" s="1"/>
  <c r="AD13" i="1"/>
  <c r="AC11" i="1"/>
  <c r="AC12" i="1" s="1"/>
  <c r="AF11" i="10" l="1"/>
  <c r="AF12" i="10" s="1"/>
  <c r="AG13" i="10"/>
  <c r="AF11" i="9"/>
  <c r="AF12" i="9" s="1"/>
  <c r="AG13" i="9"/>
  <c r="AF11" i="8"/>
  <c r="AF12" i="8" s="1"/>
  <c r="AG13" i="8"/>
  <c r="AH13" i="7"/>
  <c r="AG11" i="7"/>
  <c r="AG12" i="7" s="1"/>
  <c r="AE13" i="1"/>
  <c r="AD11" i="1"/>
  <c r="AD12" i="1" s="1"/>
  <c r="AH13" i="10" l="1"/>
  <c r="AG11" i="10"/>
  <c r="AG12" i="10" s="1"/>
  <c r="AH13" i="9"/>
  <c r="AG11" i="9"/>
  <c r="AG12" i="9" s="1"/>
  <c r="AH13" i="8"/>
  <c r="AG11" i="8"/>
  <c r="AG12" i="8" s="1"/>
  <c r="AH11" i="7"/>
  <c r="AH12" i="7" s="1"/>
  <c r="AI13" i="7"/>
  <c r="AI11" i="7" s="1"/>
  <c r="AI12" i="7" s="1"/>
  <c r="W7" i="7" s="1"/>
  <c r="AF13" i="1"/>
  <c r="AE11" i="1"/>
  <c r="AE12" i="1" s="1"/>
  <c r="AI13" i="10" l="1"/>
  <c r="AI11" i="10" s="1"/>
  <c r="AI12" i="10" s="1"/>
  <c r="W7" i="10" s="1"/>
  <c r="AH11" i="10"/>
  <c r="AH12" i="10" s="1"/>
  <c r="AI13" i="9"/>
  <c r="AI11" i="9" s="1"/>
  <c r="AI12" i="9" s="1"/>
  <c r="W7" i="9" s="1"/>
  <c r="AH11" i="9"/>
  <c r="AH12" i="9" s="1"/>
  <c r="AI13" i="8"/>
  <c r="AI11" i="8" s="1"/>
  <c r="AI12" i="8" s="1"/>
  <c r="W7" i="8" s="1"/>
  <c r="AH11" i="8"/>
  <c r="AH12" i="8" s="1"/>
  <c r="AL44" i="7"/>
  <c r="AL43" i="7"/>
  <c r="AL42" i="7"/>
  <c r="AL41" i="7"/>
  <c r="AL40" i="7"/>
  <c r="AL39" i="7"/>
  <c r="AL38" i="7"/>
  <c r="AL37" i="7"/>
  <c r="AL36" i="7"/>
  <c r="AL35" i="7"/>
  <c r="AL34" i="7"/>
  <c r="AL33" i="7"/>
  <c r="AL32" i="7"/>
  <c r="AL31" i="7"/>
  <c r="AM30" i="7"/>
  <c r="AJ29" i="7"/>
  <c r="XFD29" i="7" s="1"/>
  <c r="AK28" i="7"/>
  <c r="AL27" i="7"/>
  <c r="AM26" i="7"/>
  <c r="AJ25" i="7"/>
  <c r="XFD25" i="7" s="1"/>
  <c r="AK24" i="7"/>
  <c r="AL23" i="7"/>
  <c r="AM22" i="7"/>
  <c r="AJ21" i="7"/>
  <c r="XFD21" i="7" s="1"/>
  <c r="AK20" i="7"/>
  <c r="AL19" i="7"/>
  <c r="AM18" i="7"/>
  <c r="AJ17" i="7"/>
  <c r="XFD17" i="7" s="1"/>
  <c r="AK16" i="7"/>
  <c r="AL1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L30" i="7"/>
  <c r="AM29" i="7"/>
  <c r="AJ28" i="7"/>
  <c r="XFD28" i="7" s="1"/>
  <c r="AK27" i="7"/>
  <c r="AL26" i="7"/>
  <c r="AM25" i="7"/>
  <c r="AJ24" i="7"/>
  <c r="XFD24" i="7" s="1"/>
  <c r="AK23" i="7"/>
  <c r="AL22" i="7"/>
  <c r="AM21" i="7"/>
  <c r="AJ20" i="7"/>
  <c r="XFD20" i="7" s="1"/>
  <c r="AK19" i="7"/>
  <c r="AL18" i="7"/>
  <c r="AM17" i="7"/>
  <c r="AJ16" i="7"/>
  <c r="XFD16" i="7" s="1"/>
  <c r="AK1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AK30" i="7"/>
  <c r="AL29" i="7"/>
  <c r="AM28" i="7"/>
  <c r="AJ27" i="7"/>
  <c r="XFD27" i="7" s="1"/>
  <c r="AK26" i="7"/>
  <c r="AL25" i="7"/>
  <c r="AM24" i="7"/>
  <c r="AJ23" i="7"/>
  <c r="XFD23" i="7" s="1"/>
  <c r="AK22" i="7"/>
  <c r="AL21" i="7"/>
  <c r="AM20" i="7"/>
  <c r="AJ19" i="7"/>
  <c r="XFD19" i="7" s="1"/>
  <c r="AK18" i="7"/>
  <c r="AL17" i="7"/>
  <c r="AM16" i="7"/>
  <c r="AJ1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J30" i="7"/>
  <c r="XFD30" i="7" s="1"/>
  <c r="AK29" i="7"/>
  <c r="AL28" i="7"/>
  <c r="AM27" i="7"/>
  <c r="AJ26" i="7"/>
  <c r="XFD26" i="7" s="1"/>
  <c r="AK25" i="7"/>
  <c r="AL24" i="7"/>
  <c r="AM23" i="7"/>
  <c r="AJ22" i="7"/>
  <c r="XFD22" i="7" s="1"/>
  <c r="AL20" i="7"/>
  <c r="AK17" i="7"/>
  <c r="AM19" i="7"/>
  <c r="AL16" i="7"/>
  <c r="AM15" i="7"/>
  <c r="AK21" i="7"/>
  <c r="AJ18" i="7"/>
  <c r="XFD18" i="7" s="1"/>
  <c r="AG13" i="1"/>
  <c r="AF11" i="1"/>
  <c r="AF12" i="1" s="1"/>
  <c r="AM44" i="10" l="1"/>
  <c r="AM43" i="10"/>
  <c r="AM42" i="10"/>
  <c r="AM41" i="10"/>
  <c r="AM40" i="10"/>
  <c r="AM39" i="10"/>
  <c r="AM38" i="10"/>
  <c r="AM37" i="10"/>
  <c r="AM36" i="10"/>
  <c r="AM35" i="10"/>
  <c r="AM34" i="10"/>
  <c r="AM33" i="10"/>
  <c r="AM32" i="10"/>
  <c r="AM31" i="10"/>
  <c r="AJ30" i="10"/>
  <c r="XFD30" i="10" s="1"/>
  <c r="AK29" i="10"/>
  <c r="AL28" i="10"/>
  <c r="AM27" i="10"/>
  <c r="AJ26" i="10"/>
  <c r="XFD26" i="10" s="1"/>
  <c r="AK25" i="10"/>
  <c r="AL24" i="10"/>
  <c r="AM23" i="10"/>
  <c r="AJ22" i="10"/>
  <c r="XFD22" i="10" s="1"/>
  <c r="AK21" i="10"/>
  <c r="AL20" i="10"/>
  <c r="AM19" i="10"/>
  <c r="AJ18" i="10"/>
  <c r="XFD18" i="10" s="1"/>
  <c r="AK17" i="10"/>
  <c r="AL16" i="10"/>
  <c r="AM15" i="10"/>
  <c r="AL44" i="10"/>
  <c r="AL43" i="10"/>
  <c r="AL42" i="10"/>
  <c r="AL41" i="10"/>
  <c r="AL40" i="10"/>
  <c r="AL39" i="10"/>
  <c r="AL38" i="10"/>
  <c r="AL37" i="10"/>
  <c r="AL36" i="10"/>
  <c r="AL35" i="10"/>
  <c r="AL34" i="10"/>
  <c r="AL33" i="10"/>
  <c r="AL32" i="10"/>
  <c r="AL31" i="10"/>
  <c r="AM30" i="10"/>
  <c r="AJ29" i="10"/>
  <c r="XFD29" i="10" s="1"/>
  <c r="AK28" i="10"/>
  <c r="AL27" i="10"/>
  <c r="AM26" i="10"/>
  <c r="AJ25" i="10"/>
  <c r="XFD25" i="10" s="1"/>
  <c r="AK24" i="10"/>
  <c r="AL23" i="10"/>
  <c r="AM22" i="10"/>
  <c r="AJ21" i="10"/>
  <c r="XFD21" i="10" s="1"/>
  <c r="AK20" i="10"/>
  <c r="AL19" i="10"/>
  <c r="AM18" i="10"/>
  <c r="AJ17" i="10"/>
  <c r="XFD17" i="10" s="1"/>
  <c r="AK16" i="10"/>
  <c r="AL15" i="10"/>
  <c r="AJ44" i="10"/>
  <c r="AJ43" i="10"/>
  <c r="AJ42" i="10"/>
  <c r="AJ41" i="10"/>
  <c r="AJ40" i="10"/>
  <c r="AJ39" i="10"/>
  <c r="AJ38" i="10"/>
  <c r="AJ37" i="10"/>
  <c r="AJ36" i="10"/>
  <c r="AJ35" i="10"/>
  <c r="AJ34" i="10"/>
  <c r="AJ33" i="10"/>
  <c r="AJ32" i="10"/>
  <c r="AJ31" i="10"/>
  <c r="AK30" i="10"/>
  <c r="AL29" i="10"/>
  <c r="AM28" i="10"/>
  <c r="AJ27" i="10"/>
  <c r="XFD27" i="10" s="1"/>
  <c r="AK26" i="10"/>
  <c r="AL25" i="10"/>
  <c r="AM24" i="10"/>
  <c r="AJ23" i="10"/>
  <c r="XFD23" i="10" s="1"/>
  <c r="AK22" i="10"/>
  <c r="AK44" i="10"/>
  <c r="AK43" i="10"/>
  <c r="AK42" i="10"/>
  <c r="AK41" i="10"/>
  <c r="AK40" i="10"/>
  <c r="AK39" i="10"/>
  <c r="AK38" i="10"/>
  <c r="AK37" i="10"/>
  <c r="AK36" i="10"/>
  <c r="AK35" i="10"/>
  <c r="AK34" i="10"/>
  <c r="AK33" i="10"/>
  <c r="AK32" i="10"/>
  <c r="AK31" i="10"/>
  <c r="AL30" i="10"/>
  <c r="AM29" i="10"/>
  <c r="AJ28" i="10"/>
  <c r="XFD28" i="10" s="1"/>
  <c r="AK27" i="10"/>
  <c r="AL26" i="10"/>
  <c r="AM25" i="10"/>
  <c r="AJ24" i="10"/>
  <c r="XFD24" i="10" s="1"/>
  <c r="AK23" i="10"/>
  <c r="AL22" i="10"/>
  <c r="AM21" i="10"/>
  <c r="AJ20" i="10"/>
  <c r="XFD20" i="10" s="1"/>
  <c r="AK19" i="10"/>
  <c r="AL18" i="10"/>
  <c r="AM17" i="10"/>
  <c r="AJ16" i="10"/>
  <c r="XFD16" i="10" s="1"/>
  <c r="AK15" i="10"/>
  <c r="AJ19" i="10"/>
  <c r="XFD19" i="10" s="1"/>
  <c r="AL21" i="10"/>
  <c r="AK18" i="10"/>
  <c r="AJ15" i="10"/>
  <c r="AM20" i="10"/>
  <c r="AL17" i="10"/>
  <c r="AM16" i="10"/>
  <c r="AM44" i="9"/>
  <c r="AM43" i="9"/>
  <c r="AM42" i="9"/>
  <c r="AM41" i="9"/>
  <c r="AM40" i="9"/>
  <c r="AM39" i="9"/>
  <c r="AM38" i="9"/>
  <c r="AM37" i="9"/>
  <c r="AM36" i="9"/>
  <c r="AM35" i="9"/>
  <c r="AM34" i="9"/>
  <c r="AM33" i="9"/>
  <c r="AM32" i="9"/>
  <c r="AM31" i="9"/>
  <c r="AJ30" i="9"/>
  <c r="XFD30" i="9" s="1"/>
  <c r="AK29" i="9"/>
  <c r="AL28" i="9"/>
  <c r="AM27" i="9"/>
  <c r="AJ26" i="9"/>
  <c r="XFD26" i="9" s="1"/>
  <c r="AK25" i="9"/>
  <c r="AL24" i="9"/>
  <c r="AM23" i="9"/>
  <c r="AJ22" i="9"/>
  <c r="XFD22" i="9" s="1"/>
  <c r="AK21" i="9"/>
  <c r="AL20" i="9"/>
  <c r="AM19" i="9"/>
  <c r="AJ18" i="9"/>
  <c r="XFD18" i="9" s="1"/>
  <c r="AK17" i="9"/>
  <c r="AL16" i="9"/>
  <c r="AM15" i="9"/>
  <c r="AL44" i="9"/>
  <c r="AL43" i="9"/>
  <c r="AL42" i="9"/>
  <c r="AL41" i="9"/>
  <c r="AL40" i="9"/>
  <c r="AL39" i="9"/>
  <c r="AL38" i="9"/>
  <c r="AL37" i="9"/>
  <c r="AL36" i="9"/>
  <c r="AL35" i="9"/>
  <c r="AL34" i="9"/>
  <c r="AL33" i="9"/>
  <c r="AL32" i="9"/>
  <c r="AL31" i="9"/>
  <c r="AM30" i="9"/>
  <c r="AJ29" i="9"/>
  <c r="XFD29" i="9" s="1"/>
  <c r="AK28" i="9"/>
  <c r="AL27" i="9"/>
  <c r="AM26" i="9"/>
  <c r="AJ25" i="9"/>
  <c r="XFD25" i="9" s="1"/>
  <c r="AK24" i="9"/>
  <c r="AL23" i="9"/>
  <c r="AM22" i="9"/>
  <c r="AJ21" i="9"/>
  <c r="XFD21" i="9" s="1"/>
  <c r="AK20" i="9"/>
  <c r="AL19" i="9"/>
  <c r="AM18" i="9"/>
  <c r="AJ17" i="9"/>
  <c r="XFD17" i="9" s="1"/>
  <c r="AK16" i="9"/>
  <c r="AL15" i="9"/>
  <c r="AJ44" i="9"/>
  <c r="AJ43" i="9"/>
  <c r="AJ42" i="9"/>
  <c r="AJ41" i="9"/>
  <c r="AJ40" i="9"/>
  <c r="AJ39" i="9"/>
  <c r="AJ38" i="9"/>
  <c r="AJ37" i="9"/>
  <c r="AJ36" i="9"/>
  <c r="AJ35" i="9"/>
  <c r="AJ34" i="9"/>
  <c r="AJ33" i="9"/>
  <c r="AJ32" i="9"/>
  <c r="AJ31" i="9"/>
  <c r="AK30" i="9"/>
  <c r="AL29" i="9"/>
  <c r="AM28" i="9"/>
  <c r="AJ27" i="9"/>
  <c r="XFD27" i="9" s="1"/>
  <c r="AK26" i="9"/>
  <c r="AL25" i="9"/>
  <c r="AM24" i="9"/>
  <c r="AJ23" i="9"/>
  <c r="XFD23" i="9" s="1"/>
  <c r="AK22" i="9"/>
  <c r="AK44" i="9"/>
  <c r="AK43" i="9"/>
  <c r="AK42" i="9"/>
  <c r="AK41" i="9"/>
  <c r="AK40" i="9"/>
  <c r="AK39" i="9"/>
  <c r="AK38" i="9"/>
  <c r="AK37" i="9"/>
  <c r="AK36" i="9"/>
  <c r="AK35" i="9"/>
  <c r="AK34" i="9"/>
  <c r="AK33" i="9"/>
  <c r="AK32" i="9"/>
  <c r="AK31" i="9"/>
  <c r="AL30" i="9"/>
  <c r="AM29" i="9"/>
  <c r="AJ28" i="9"/>
  <c r="XFD28" i="9" s="1"/>
  <c r="AK27" i="9"/>
  <c r="AL26" i="9"/>
  <c r="AM25" i="9"/>
  <c r="AJ24" i="9"/>
  <c r="XFD24" i="9" s="1"/>
  <c r="AK23" i="9"/>
  <c r="AL22" i="9"/>
  <c r="AM21" i="9"/>
  <c r="AJ20" i="9"/>
  <c r="XFD20" i="9" s="1"/>
  <c r="AK19" i="9"/>
  <c r="AL18" i="9"/>
  <c r="AM17" i="9"/>
  <c r="AJ16" i="9"/>
  <c r="XFD16" i="9" s="1"/>
  <c r="AK15" i="9"/>
  <c r="AJ19" i="9"/>
  <c r="XFD19" i="9" s="1"/>
  <c r="AL21" i="9"/>
  <c r="AK18" i="9"/>
  <c r="AJ15" i="9"/>
  <c r="AM20" i="9"/>
  <c r="AL17" i="9"/>
  <c r="AM16" i="9"/>
  <c r="AM44" i="8"/>
  <c r="AM43" i="8"/>
  <c r="AM42" i="8"/>
  <c r="AM41" i="8"/>
  <c r="AM40" i="8"/>
  <c r="AM39" i="8"/>
  <c r="AM38" i="8"/>
  <c r="AM37" i="8"/>
  <c r="AM36" i="8"/>
  <c r="AM35" i="8"/>
  <c r="AM34" i="8"/>
  <c r="AM33" i="8"/>
  <c r="AM32" i="8"/>
  <c r="AM31" i="8"/>
  <c r="AJ30" i="8"/>
  <c r="XFD30" i="8" s="1"/>
  <c r="AK29" i="8"/>
  <c r="AL28" i="8"/>
  <c r="AM27" i="8"/>
  <c r="AJ26" i="8"/>
  <c r="XFD26" i="8" s="1"/>
  <c r="AK25" i="8"/>
  <c r="AL24" i="8"/>
  <c r="AM23" i="8"/>
  <c r="AJ22" i="8"/>
  <c r="XFD22" i="8" s="1"/>
  <c r="AK21" i="8"/>
  <c r="AL20" i="8"/>
  <c r="AM19" i="8"/>
  <c r="AJ18" i="8"/>
  <c r="XFD18" i="8" s="1"/>
  <c r="AK17" i="8"/>
  <c r="AL16" i="8"/>
  <c r="AM15" i="8"/>
  <c r="AL44" i="8"/>
  <c r="AL43" i="8"/>
  <c r="AL42" i="8"/>
  <c r="AL41" i="8"/>
  <c r="AL40" i="8"/>
  <c r="AL39" i="8"/>
  <c r="AL38" i="8"/>
  <c r="AL37" i="8"/>
  <c r="AL36" i="8"/>
  <c r="AL35" i="8"/>
  <c r="AL34" i="8"/>
  <c r="AL33" i="8"/>
  <c r="AL32" i="8"/>
  <c r="AL31" i="8"/>
  <c r="AM30" i="8"/>
  <c r="AJ29" i="8"/>
  <c r="XFD29" i="8" s="1"/>
  <c r="AK28" i="8"/>
  <c r="AL27" i="8"/>
  <c r="AM26" i="8"/>
  <c r="AJ25" i="8"/>
  <c r="XFD25" i="8" s="1"/>
  <c r="AK24" i="8"/>
  <c r="AL23" i="8"/>
  <c r="AM22" i="8"/>
  <c r="AJ21" i="8"/>
  <c r="XFD21" i="8" s="1"/>
  <c r="AK20" i="8"/>
  <c r="AL19" i="8"/>
  <c r="AM18" i="8"/>
  <c r="AJ17" i="8"/>
  <c r="XFD17" i="8" s="1"/>
  <c r="AK16" i="8"/>
  <c r="AL15" i="8"/>
  <c r="AJ44" i="8"/>
  <c r="AJ43" i="8"/>
  <c r="AJ42" i="8"/>
  <c r="AJ41" i="8"/>
  <c r="AJ40" i="8"/>
  <c r="AJ39" i="8"/>
  <c r="AJ38" i="8"/>
  <c r="AJ37" i="8"/>
  <c r="AJ36" i="8"/>
  <c r="AJ35" i="8"/>
  <c r="AJ34" i="8"/>
  <c r="AJ33" i="8"/>
  <c r="AJ32" i="8"/>
  <c r="AJ31" i="8"/>
  <c r="AK30" i="8"/>
  <c r="AL29" i="8"/>
  <c r="AM28" i="8"/>
  <c r="AJ27" i="8"/>
  <c r="XFD27" i="8" s="1"/>
  <c r="AK26" i="8"/>
  <c r="AL25" i="8"/>
  <c r="AM24" i="8"/>
  <c r="AJ23" i="8"/>
  <c r="XFD23" i="8" s="1"/>
  <c r="AK22" i="8"/>
  <c r="AK44" i="8"/>
  <c r="AK43" i="8"/>
  <c r="AK42" i="8"/>
  <c r="AK41" i="8"/>
  <c r="AK40" i="8"/>
  <c r="AK39" i="8"/>
  <c r="AK38" i="8"/>
  <c r="AK37" i="8"/>
  <c r="AK36" i="8"/>
  <c r="AK35" i="8"/>
  <c r="AK34" i="8"/>
  <c r="AK33" i="8"/>
  <c r="AK32" i="8"/>
  <c r="AK31" i="8"/>
  <c r="AL30" i="8"/>
  <c r="AM29" i="8"/>
  <c r="AJ28" i="8"/>
  <c r="XFD28" i="8" s="1"/>
  <c r="AK27" i="8"/>
  <c r="AL26" i="8"/>
  <c r="AM25" i="8"/>
  <c r="AJ24" i="8"/>
  <c r="XFD24" i="8" s="1"/>
  <c r="AK23" i="8"/>
  <c r="AL22" i="8"/>
  <c r="AM21" i="8"/>
  <c r="AJ20" i="8"/>
  <c r="XFD20" i="8" s="1"/>
  <c r="AK19" i="8"/>
  <c r="AL18" i="8"/>
  <c r="AM17" i="8"/>
  <c r="AJ16" i="8"/>
  <c r="XFD16" i="8" s="1"/>
  <c r="AK15" i="8"/>
  <c r="AJ19" i="8"/>
  <c r="XFD19" i="8" s="1"/>
  <c r="AL21" i="8"/>
  <c r="AK18" i="8"/>
  <c r="AJ15" i="8"/>
  <c r="AM20" i="8"/>
  <c r="AL17" i="8"/>
  <c r="AM16" i="8"/>
  <c r="AE9" i="7"/>
  <c r="AE5" i="7"/>
  <c r="XFD15" i="7"/>
  <c r="AE3" i="7"/>
  <c r="AE7" i="7"/>
  <c r="AH13" i="1"/>
  <c r="AG11" i="1"/>
  <c r="AG12" i="1" s="1"/>
  <c r="AE7" i="10" l="1"/>
  <c r="AE9" i="10"/>
  <c r="XFD15" i="10"/>
  <c r="AE3" i="10"/>
  <c r="AE5" i="10"/>
  <c r="AE7" i="9"/>
  <c r="AE9" i="9"/>
  <c r="XFD15" i="9"/>
  <c r="AE3" i="9"/>
  <c r="AE5" i="9"/>
  <c r="AE7" i="8"/>
  <c r="AE9" i="8"/>
  <c r="XFD15" i="8"/>
  <c r="AE3" i="8"/>
  <c r="AE5" i="8"/>
  <c r="AI13" i="1"/>
  <c r="AH11" i="1"/>
  <c r="AH12" i="1" s="1"/>
  <c r="AI11" i="1" l="1"/>
  <c r="AI12" i="1" s="1"/>
  <c r="XFD15" i="1" l="1"/>
  <c r="AL15" i="1"/>
  <c r="AL17" i="1"/>
  <c r="AL31" i="1"/>
  <c r="AJ33" i="1"/>
  <c r="AM20" i="1"/>
  <c r="AM44" i="1"/>
  <c r="AM35" i="1"/>
  <c r="AM43" i="1"/>
  <c r="AM34" i="1"/>
  <c r="AK44" i="1"/>
  <c r="AK29" i="1"/>
  <c r="AL18" i="1"/>
  <c r="AJ44" i="1"/>
  <c r="AM24" i="1"/>
  <c r="AJ26" i="1"/>
  <c r="XFD26" i="1" s="1"/>
  <c r="AJ28" i="1"/>
  <c r="XFD28" i="1" s="1"/>
  <c r="AK21" i="1"/>
  <c r="AL22" i="1"/>
  <c r="AM31" i="1"/>
  <c r="AK19" i="1"/>
  <c r="AK39" i="1"/>
  <c r="AK34" i="1"/>
  <c r="AL21" i="1"/>
  <c r="AL28" i="1"/>
  <c r="AJ16" i="1"/>
  <c r="XFD16" i="1" s="1"/>
  <c r="AJ35" i="1"/>
  <c r="AM21" i="1"/>
  <c r="AL39" i="1"/>
  <c r="AK35" i="1"/>
  <c r="AJ25" i="1"/>
  <c r="XFD25" i="1" s="1"/>
  <c r="AK22" i="1"/>
  <c r="AL34" i="1"/>
  <c r="AL20" i="1"/>
  <c r="AM38" i="1"/>
  <c r="AJ18" i="1"/>
  <c r="XFD18" i="1" s="1"/>
  <c r="AJ30" i="1"/>
  <c r="XFD30" i="1" s="1"/>
  <c r="AJ19" i="1"/>
  <c r="XFD19" i="1" s="1"/>
  <c r="AM19" i="1"/>
  <c r="AJ22" i="1"/>
  <c r="XFD22" i="1" s="1"/>
  <c r="AL35" i="1"/>
  <c r="AM22" i="1"/>
  <c r="AK41" i="1"/>
  <c r="AM17" i="1"/>
  <c r="AK33" i="1"/>
  <c r="AL16" i="1"/>
  <c r="AJ17" i="1"/>
  <c r="XFD17" i="1" s="1"/>
  <c r="AL44" i="1"/>
  <c r="AL43" i="1"/>
  <c r="AM42" i="1"/>
  <c r="AL25" i="1"/>
  <c r="AM33" i="1"/>
  <c r="AJ41" i="1"/>
  <c r="AM36" i="1"/>
  <c r="AL29" i="1"/>
  <c r="AJ21" i="1"/>
  <c r="XFD21" i="1" s="1"/>
  <c r="AK37" i="1"/>
  <c r="AJ39" i="1"/>
  <c r="AJ34" i="1"/>
  <c r="AJ23" i="1"/>
  <c r="XFD23" i="1" s="1"/>
  <c r="AJ27" i="1"/>
  <c r="XFD27" i="1" s="1"/>
  <c r="AM40" i="1"/>
  <c r="AM18" i="1"/>
  <c r="AL26" i="1"/>
  <c r="AJ42" i="1"/>
  <c r="AJ37" i="1"/>
  <c r="AK36" i="1"/>
  <c r="AM41" i="1"/>
  <c r="AK40" i="1"/>
  <c r="AJ43" i="1"/>
  <c r="AL40" i="1"/>
  <c r="AM39" i="1"/>
  <c r="AK27" i="1"/>
  <c r="AK32" i="1"/>
  <c r="AJ40" i="1"/>
  <c r="AK42" i="1"/>
  <c r="AJ32" i="1"/>
  <c r="AL42" i="1"/>
  <c r="AM30" i="1"/>
  <c r="AL41" i="1"/>
  <c r="AL24" i="1"/>
  <c r="AK20" i="1"/>
  <c r="AL36" i="1"/>
  <c r="AM26" i="1"/>
  <c r="AM27" i="1"/>
  <c r="AK17" i="1"/>
  <c r="AK25" i="1"/>
  <c r="AL33" i="1"/>
  <c r="AL32" i="1"/>
  <c r="AJ24" i="1"/>
  <c r="XFD24" i="1" s="1"/>
  <c r="AL38" i="1"/>
  <c r="AK31" i="1"/>
  <c r="AM25" i="1"/>
  <c r="AL27" i="1"/>
  <c r="AK30" i="1"/>
  <c r="AK38" i="1"/>
  <c r="AM29" i="1"/>
  <c r="AK16" i="1"/>
  <c r="AK23" i="1"/>
  <c r="AL30" i="1"/>
  <c r="AK26" i="1"/>
  <c r="AL23" i="1"/>
  <c r="AJ36" i="1"/>
  <c r="AM32" i="1"/>
  <c r="AM23" i="1"/>
  <c r="AL37" i="1"/>
  <c r="AJ38" i="1"/>
  <c r="AJ20" i="1"/>
  <c r="XFD20" i="1" s="1"/>
  <c r="AK18" i="1"/>
  <c r="AK24" i="1"/>
  <c r="AM37" i="1"/>
  <c r="AJ31" i="1"/>
  <c r="AM28" i="1"/>
  <c r="AJ29" i="1"/>
  <c r="XFD29" i="1" s="1"/>
  <c r="AK28" i="1"/>
  <c r="AK43" i="1"/>
  <c r="AE3" i="1" l="1"/>
  <c r="AE9" i="1"/>
  <c r="AE7" i="1"/>
  <c r="AE5" i="1"/>
</calcChain>
</file>

<file path=xl/sharedStrings.xml><?xml version="1.0" encoding="utf-8"?>
<sst xmlns="http://schemas.openxmlformats.org/spreadsheetml/2006/main" count="238" uniqueCount="56">
  <si>
    <t>Nombres y Apellidos</t>
  </si>
  <si>
    <t>INSTITUCIÓN:</t>
  </si>
  <si>
    <t>RESPONSABLE:</t>
  </si>
  <si>
    <t>NIVEL:</t>
  </si>
  <si>
    <t>LISTA DE ASISTENCIA</t>
  </si>
  <si>
    <t>MES</t>
  </si>
  <si>
    <t>Marzo</t>
  </si>
  <si>
    <t>T</t>
  </si>
  <si>
    <t>J</t>
  </si>
  <si>
    <t>Asistencia =</t>
  </si>
  <si>
    <t>Ausencia =</t>
  </si>
  <si>
    <t>Tardanza =</t>
  </si>
  <si>
    <t>Justificación =</t>
  </si>
  <si>
    <t>Leyenda</t>
  </si>
  <si>
    <t>AÑO</t>
  </si>
  <si>
    <t>Enero</t>
  </si>
  <si>
    <t>Febrero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</si>
  <si>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</si>
  <si>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</si>
  <si>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</si>
  <si>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</si>
  <si>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</si>
  <si>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</si>
  <si>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</si>
  <si>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</si>
  <si>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</si>
  <si>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</t>
  </si>
  <si>
    <t>M</t>
  </si>
  <si>
    <t>V</t>
  </si>
  <si>
    <t>S</t>
  </si>
  <si>
    <t>D</t>
  </si>
  <si>
    <t>ASISTENCIA</t>
  </si>
  <si>
    <t>%</t>
  </si>
  <si>
    <t>AUSENCIA</t>
  </si>
  <si>
    <t>TARDANZA</t>
  </si>
  <si>
    <t>JUSTIFICACIÓN</t>
  </si>
  <si>
    <t>Ministerio de Obras y Servicios Publicos</t>
  </si>
  <si>
    <t>Alicia Appiolaza</t>
  </si>
  <si>
    <t>Horas Mensuales</t>
  </si>
  <si>
    <t>Legajo</t>
  </si>
  <si>
    <t>ALDERETE SANDRA PATRICIA</t>
  </si>
  <si>
    <t>BAIZ MARIANO AGUSTIN</t>
  </si>
  <si>
    <t>BENITEZ ADRIANA MONICA</t>
  </si>
  <si>
    <t>BENITEZ LUIS AGUSTIN</t>
  </si>
  <si>
    <t>CABRAL ASIN AGUSTIN</t>
  </si>
  <si>
    <t>FRANCIOSI MARIA FLORENCIA</t>
  </si>
  <si>
    <t>GIMENEZ MARIA INES</t>
  </si>
  <si>
    <t>JIMENEZ ARACELI</t>
  </si>
  <si>
    <t>MARGALOT MAGGERI TOMAS JONATAN</t>
  </si>
  <si>
    <t>MALDONADO JUAN IGNACIO</t>
  </si>
  <si>
    <t>NAVARRO CARINA DEL CARMEN</t>
  </si>
  <si>
    <t>OJEDA SANTIAGO NICOLAS</t>
  </si>
  <si>
    <t>RODRIGUEZ MIGUEL ANGEL</t>
  </si>
  <si>
    <t>ROMERO MERCEDES BEATRIZ</t>
  </si>
  <si>
    <t>SANCHEZ PORTILLO DARIO OSCAR</t>
  </si>
  <si>
    <t>URIBE PACHECO ELIZABETH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</si>
</sst>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4"/>
      <color theme="4" tint="-0.249977111117893"/>
      <name val="Arial Narrow"/>
      <family val="2"/>
    </font>
    <font>
      <sz val="12"/>
      <color theme="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6.5"/>
      <color theme="0"/>
      <name val="Arial"/>
      <family val="2"/>
    </font>
    <font>
      <b/>
      <sz val="6.5"/>
      <name val="Arial"/>
      <family val="2"/>
    </font>
    <font>
      <sz val="7"/>
      <color theme="0" tint="-0.1499984740745262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70C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70C0"/>
      </right>
      <top style="medium">
        <color rgb="FF0070C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70C0"/>
      </top>
      <bottom style="thin">
        <color theme="0" tint="-0.49998474074526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Continuous" vertical="center" wrapText="1"/>
    </xf>
    <xf numFmtId="0" fontId="0" fillId="0" borderId="4" xfId="0" applyBorder="1"/>
    <xf numFmtId="0" fontId="0" fillId="0" borderId="0" xfId="0" applyBorder="1"/>
    <xf numFmtId="0" fontId="2" fillId="0" borderId="0" xfId="0" applyFont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left"/>
    </xf>
    <xf numFmtId="0" fontId="0" fillId="0" borderId="11" xfId="0" applyBorder="1"/>
    <xf numFmtId="0" fontId="2" fillId="0" borderId="12" xfId="0" applyFont="1" applyBorder="1" applyAlignment="1">
      <alignment horizontal="left"/>
    </xf>
    <xf numFmtId="0" fontId="0" fillId="0" borderId="13" xfId="0" applyBorder="1"/>
    <xf numFmtId="0" fontId="2" fillId="0" borderId="14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7" borderId="11" xfId="0" applyFill="1" applyBorder="1"/>
    <xf numFmtId="0" fontId="0" fillId="7" borderId="0" xfId="0" applyFill="1" applyBorder="1"/>
    <xf numFmtId="0" fontId="2" fillId="7" borderId="12" xfId="0" applyFont="1" applyFill="1" applyBorder="1" applyAlignment="1">
      <alignment horizontal="left"/>
    </xf>
    <xf numFmtId="0" fontId="0" fillId="7" borderId="16" xfId="0" applyFill="1" applyBorder="1"/>
    <xf numFmtId="0" fontId="6" fillId="0" borderId="0" xfId="0" applyFont="1" applyBorder="1" applyAlignment="1">
      <alignment horizontal="centerContinuous" vertical="center" wrapText="1"/>
    </xf>
    <xf numFmtId="0" fontId="3" fillId="0" borderId="0" xfId="0" applyFont="1"/>
    <xf numFmtId="0" fontId="9" fillId="8" borderId="1" xfId="0" applyFont="1" applyFill="1" applyBorder="1" applyAlignment="1">
      <alignment horizontal="center"/>
    </xf>
    <xf numFmtId="0" fontId="11" fillId="9" borderId="1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2" xfId="0" applyBorder="1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4" fontId="10" fillId="0" borderId="0" xfId="0" applyNumberFormat="1" applyFont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5" fillId="0" borderId="21" xfId="0" applyFont="1" applyBorder="1"/>
    <xf numFmtId="0" fontId="5" fillId="0" borderId="23" xfId="0" applyFont="1" applyBorder="1"/>
    <xf numFmtId="0" fontId="5" fillId="0" borderId="26" xfId="0" applyFont="1" applyBorder="1"/>
    <xf numFmtId="0" fontId="14" fillId="10" borderId="0" xfId="0" applyFont="1" applyFill="1" applyAlignment="1">
      <alignment textRotation="30"/>
    </xf>
    <xf numFmtId="9" fontId="2" fillId="8" borderId="29" xfId="1" applyFont="1" applyFill="1" applyBorder="1" applyAlignment="1">
      <alignment horizontal="center"/>
    </xf>
    <xf numFmtId="9" fontId="2" fillId="8" borderId="27" xfId="1" applyFont="1" applyFill="1" applyBorder="1" applyAlignment="1">
      <alignment horizontal="center"/>
    </xf>
    <xf numFmtId="9" fontId="2" fillId="8" borderId="28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Continuous" vertical="center" wrapText="1"/>
    </xf>
    <xf numFmtId="0" fontId="0" fillId="0" borderId="0" xfId="0" applyFont="1"/>
    <xf numFmtId="14" fontId="18" fillId="0" borderId="0" xfId="0" applyNumberFormat="1" applyFont="1"/>
    <xf numFmtId="0" fontId="0" fillId="0" borderId="1" xfId="0" applyFont="1" applyBorder="1" applyAlignment="1">
      <alignment horizontal="center"/>
    </xf>
    <xf numFmtId="9" fontId="2" fillId="10" borderId="8" xfId="1" applyFont="1" applyFill="1" applyBorder="1" applyAlignment="1">
      <alignment horizontal="center"/>
    </xf>
    <xf numFmtId="9" fontId="2" fillId="10" borderId="10" xfId="1" applyFont="1" applyFill="1" applyBorder="1" applyAlignment="1">
      <alignment horizontal="center"/>
    </xf>
    <xf numFmtId="9" fontId="2" fillId="10" borderId="1" xfId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12" fillId="11" borderId="0" xfId="0" applyFont="1" applyFill="1" applyAlignment="1">
      <alignment horizontal="center" vertical="center" textRotation="90"/>
    </xf>
    <xf numFmtId="0" fontId="12" fillId="12" borderId="0" xfId="0" applyFont="1" applyFill="1" applyAlignment="1">
      <alignment horizontal="center" vertical="center" textRotation="90"/>
    </xf>
    <xf numFmtId="0" fontId="13" fillId="5" borderId="0" xfId="0" applyFont="1" applyFill="1" applyAlignment="1">
      <alignment horizontal="center" vertical="center" textRotation="90"/>
    </xf>
    <xf numFmtId="0" fontId="13" fillId="6" borderId="0" xfId="0" applyFont="1" applyFill="1" applyAlignment="1">
      <alignment horizontal="center" vertical="center" textRotation="90"/>
    </xf>
    <xf numFmtId="0" fontId="5" fillId="2" borderId="4" xfId="0" applyFont="1" applyFill="1" applyBorder="1" applyAlignment="1">
      <alignment horizontal="center"/>
    </xf>
    <xf numFmtId="0" fontId="0" fillId="0" borderId="15" xfId="0" applyBorder="1" applyAlignment="1"/>
    <xf numFmtId="0" fontId="0" fillId="7" borderId="16" xfId="0" applyFill="1" applyBorder="1" applyAlignment="1"/>
    <xf numFmtId="0" fontId="0" fillId="0" borderId="16" xfId="0" applyBorder="1" applyAlignment="1"/>
    <xf numFmtId="0" fontId="2" fillId="5" borderId="16" xfId="0" applyFont="1" applyFill="1" applyBorder="1" applyAlignment="1"/>
    <xf numFmtId="0" fontId="2" fillId="6" borderId="17" xfId="0" applyFont="1" applyFill="1" applyBorder="1" applyAlignment="1"/>
  </cellXfs>
  <cellStyles count="5">
    <cellStyle name="Hipervínculo 2" xfId="4" xr:uid="{7CB2EF18-26D9-491D-9882-5C9DC12095B1}"/>
    <cellStyle name="Normal" xfId="0" builtinId="0"/>
    <cellStyle name="Normal 2" xfId="2" xr:uid="{B998CF31-103D-4B22-A824-0CF0F7CC0270}"/>
    <cellStyle name="Normal 3" xfId="3" xr:uid="{FC4018D6-F2B0-46CB-A89F-5BF20BD84CA0}"/>
    <cellStyle name="Porcentaje" xfId="1" builtinId="5"/>
  </cellStyles>
  <dxfs count="15">
    <dxf>
      <fill>
        <patternFill>
          <bgColor theme="2" tint="-0.49998474074526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CIQUE/Curso%20de%20Excel/App_Excel_For_All/Plantillas%20Web/15.%20Plantilla_Plan_Viabilidad_Proyect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 AYUDA -"/>
      <sheetName val="INICIO"/>
      <sheetName val="BBDD"/>
      <sheetName val="INVERSIONES"/>
      <sheetName val="FINANCIACIÓN"/>
      <sheetName val="INGRESOS"/>
      <sheetName val="COMPRAS-STOCK"/>
      <sheetName val="GASTO-PERSONAL"/>
      <sheetName val="OTROS GASTOS"/>
      <sheetName val="ESTADO COSTOS"/>
      <sheetName val="RESULTADOS"/>
      <sheetName val="TESORERIA"/>
      <sheetName val="BALANCE"/>
      <sheetName val="FLUJO CAJA"/>
      <sheetName val="INDICADORES"/>
      <sheetName val="SUGERENCIA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43B4-8D9D-4EDE-8E2C-420F88A5D98D}">
  <dimension ref="A1:XFD44"/>
  <sheetViews>
    <sheetView showGridLines="0" tabSelected="1" zoomScale="90" zoomScaleNormal="9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AK16" sqref="AK16"/>
    </sheetView>
  </sheetViews>
  <sheetFormatPr baseColWidth="10" defaultColWidth="0" defaultRowHeight="14.25" x14ac:dyDescent="0.2"/>
  <cols>
    <col min="1" max="1" width="1.25" customWidth="1"/>
    <col min="2" max="2" width="15" customWidth="1"/>
    <col min="3" max="3" width="40.5" customWidth="1"/>
    <col min="4" max="4" width="0.75" customWidth="1"/>
    <col min="5" max="21" width="4.125" customWidth="1"/>
    <col min="22" max="22" width="4.25" customWidth="1"/>
    <col min="23" max="35" width="4.125" customWidth="1"/>
    <col min="36" max="36" width="5" customWidth="1"/>
    <col min="37" max="37" width="5.125" bestFit="1" customWidth="1"/>
    <col min="38" max="38" width="5" customWidth="1"/>
    <col min="39" max="39" width="7.625" customWidth="1"/>
    <col min="40" max="40" width="1.75" customWidth="1"/>
    <col min="41" max="16383" width="11" hidden="1"/>
    <col min="16384" max="16384" width="19.625" customWidth="1"/>
  </cols>
  <sheetData>
    <row r="1" spans="1:40 16384:16384" ht="24.75" customHeight="1" x14ac:dyDescent="0.2">
      <c r="B1" s="2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5"/>
      <c r="W1" s="55"/>
      <c r="X1" s="55"/>
      <c r="Y1" s="55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0 16384:16384" ht="15.75" x14ac:dyDescent="0.25">
      <c r="V2" s="56"/>
      <c r="W2" s="56"/>
      <c r="X2" s="56"/>
      <c r="Y2" s="56"/>
      <c r="Z2" s="62" t="s">
        <v>13</v>
      </c>
      <c r="AA2" s="63"/>
      <c r="AB2" s="63"/>
      <c r="AC2" s="63"/>
      <c r="AD2" s="64"/>
      <c r="AE2" s="32" t="s">
        <v>32</v>
      </c>
      <c r="AF2" s="33"/>
    </row>
    <row r="3" spans="1:40 16384:16384" ht="15" x14ac:dyDescent="0.25">
      <c r="C3" s="1" t="s">
        <v>1</v>
      </c>
      <c r="E3" s="5" t="s">
        <v>36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6"/>
      <c r="W3" s="56"/>
      <c r="X3" s="56"/>
      <c r="Y3" s="56"/>
      <c r="Z3" s="9" t="s">
        <v>9</v>
      </c>
      <c r="AA3" s="10"/>
      <c r="AB3" s="10"/>
      <c r="AC3" s="11">
        <v>1</v>
      </c>
      <c r="AD3" s="71">
        <v>1</v>
      </c>
      <c r="AE3" s="59">
        <f>+AVERAGE(AJ:AJ)</f>
        <v>4.3548387096774194E-2</v>
      </c>
      <c r="AF3" s="60"/>
      <c r="AG3" s="59">
        <v>0.05</v>
      </c>
      <c r="AH3" s="60"/>
    </row>
    <row r="4" spans="1:40 16384:16384" ht="3" customHeight="1" x14ac:dyDescent="0.25">
      <c r="C4" s="1"/>
      <c r="V4" s="56"/>
      <c r="W4" s="56"/>
      <c r="X4" s="56"/>
      <c r="Y4" s="56"/>
      <c r="Z4" s="18"/>
      <c r="AA4" s="19"/>
      <c r="AB4" s="19"/>
      <c r="AC4" s="20"/>
      <c r="AD4" s="72"/>
      <c r="AE4" s="12"/>
      <c r="AF4" s="31"/>
      <c r="AG4" s="59"/>
      <c r="AH4" s="60"/>
    </row>
    <row r="5" spans="1:40 16384:16384" ht="15" x14ac:dyDescent="0.25">
      <c r="C5" s="1" t="s">
        <v>2</v>
      </c>
      <c r="E5" s="5" t="s">
        <v>37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6"/>
      <c r="W5" s="56"/>
      <c r="X5" s="56"/>
      <c r="Y5" s="56"/>
      <c r="Z5" s="12" t="s">
        <v>10</v>
      </c>
      <c r="AA5" s="6"/>
      <c r="AB5" s="6"/>
      <c r="AC5" s="13">
        <v>0</v>
      </c>
      <c r="AD5" s="73">
        <v>0</v>
      </c>
      <c r="AE5" s="59">
        <f>+AVERAGE(AK:AK)</f>
        <v>4.8387096774193551E-3</v>
      </c>
      <c r="AF5" s="60"/>
      <c r="AG5" s="59">
        <v>0.05</v>
      </c>
      <c r="AH5" s="60"/>
    </row>
    <row r="6" spans="1:40 16384:16384" ht="3" customHeight="1" x14ac:dyDescent="0.25">
      <c r="C6" s="1"/>
      <c r="V6" s="56"/>
      <c r="W6" s="56"/>
      <c r="X6" s="56"/>
      <c r="Y6" s="56"/>
      <c r="Z6" s="18"/>
      <c r="AA6" s="19"/>
      <c r="AB6" s="19"/>
      <c r="AC6" s="20"/>
      <c r="AD6" s="72"/>
      <c r="AE6" s="12"/>
      <c r="AF6" s="31"/>
    </row>
    <row r="7" spans="1:40 16384:16384" ht="15.75" x14ac:dyDescent="0.25">
      <c r="C7" s="1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14</v>
      </c>
      <c r="R7" s="8"/>
      <c r="S7" s="65">
        <v>2023</v>
      </c>
      <c r="T7" s="65"/>
      <c r="U7" s="65"/>
      <c r="V7" s="57">
        <f>+EOMONTH(E11,0)</f>
        <v>45046</v>
      </c>
      <c r="W7" s="56">
        <f>+COUNTIF($E$12:$AI$12,"S")+COUNTIF($E$12:$AI$12,"D")</f>
        <v>10</v>
      </c>
      <c r="X7" s="56"/>
      <c r="Y7" s="56"/>
      <c r="Z7" s="12" t="s">
        <v>11</v>
      </c>
      <c r="AA7" s="6"/>
      <c r="AB7" s="6"/>
      <c r="AC7" s="13" t="s">
        <v>7</v>
      </c>
      <c r="AD7" s="74" t="s">
        <v>7</v>
      </c>
      <c r="AE7" s="59">
        <f>+AVERAGE(AL:AL)</f>
        <v>0</v>
      </c>
      <c r="AF7" s="60"/>
      <c r="AG7" s="59">
        <v>4.0000000000000001E-3</v>
      </c>
      <c r="AH7" s="60"/>
    </row>
    <row r="8" spans="1:40 16384:16384" ht="3" customHeight="1" x14ac:dyDescent="0.25">
      <c r="C8" s="1"/>
      <c r="V8" s="56"/>
      <c r="W8" s="56"/>
      <c r="X8" s="56"/>
      <c r="Y8" s="56"/>
      <c r="Z8" s="18"/>
      <c r="AA8" s="19"/>
      <c r="AB8" s="19"/>
      <c r="AC8" s="20"/>
      <c r="AD8" s="72"/>
      <c r="AE8" s="12"/>
      <c r="AF8" s="31"/>
    </row>
    <row r="9" spans="1:40 16384:16384" ht="15.75" x14ac:dyDescent="0.25">
      <c r="C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7" t="s">
        <v>5</v>
      </c>
      <c r="R9" s="8"/>
      <c r="S9" s="70" t="s">
        <v>17</v>
      </c>
      <c r="T9" s="70"/>
      <c r="U9" s="70"/>
      <c r="V9" s="56">
        <f>+VLOOKUP(S9,Hoja2!$A$1:$B$12,2,FALSE)</f>
        <v>4</v>
      </c>
      <c r="W9" s="56">
        <f>+DAY(V7)</f>
        <v>30</v>
      </c>
      <c r="X9" s="56"/>
      <c r="Y9" s="56"/>
      <c r="Z9" s="14" t="s">
        <v>12</v>
      </c>
      <c r="AA9" s="3"/>
      <c r="AB9" s="3"/>
      <c r="AC9" s="15" t="s">
        <v>8</v>
      </c>
      <c r="AD9" s="75" t="s">
        <v>8</v>
      </c>
      <c r="AE9" s="61">
        <f>+AVERAGE(AM:AM)</f>
        <v>0</v>
      </c>
      <c r="AF9" s="61"/>
      <c r="AG9" s="61">
        <v>0</v>
      </c>
      <c r="AH9" s="61"/>
    </row>
    <row r="10" spans="1:40 16384:16384" ht="9" customHeight="1" x14ac:dyDescent="0.2">
      <c r="AJ10" s="23">
        <v>1</v>
      </c>
      <c r="AK10" s="23">
        <v>0</v>
      </c>
      <c r="AL10" s="23" t="s">
        <v>7</v>
      </c>
      <c r="AM10" s="23" t="s">
        <v>8</v>
      </c>
    </row>
    <row r="11" spans="1:40 16384:16384" s="58" customFormat="1" ht="13.5" customHeight="1" x14ac:dyDescent="0.2">
      <c r="A11" s="23"/>
      <c r="B11" s="23"/>
      <c r="C11" s="23"/>
      <c r="D11" s="23"/>
      <c r="E11" s="49" t="str">
        <f>+E13&amp;"/"&amp;$V$9&amp;"/"&amp;$S$7</f>
        <v>1/4/2023</v>
      </c>
      <c r="F11" s="49" t="str">
        <f t="shared" ref="F11:AI11" si="0">+F13&amp;"/"&amp;$V$9&amp;"/"&amp;$S$7</f>
        <v>2/4/2023</v>
      </c>
      <c r="G11" s="49" t="str">
        <f t="shared" si="0"/>
        <v>3/4/2023</v>
      </c>
      <c r="H11" s="49" t="str">
        <f t="shared" si="0"/>
        <v>4/4/2023</v>
      </c>
      <c r="I11" s="49" t="str">
        <f t="shared" si="0"/>
        <v>5/4/2023</v>
      </c>
      <c r="J11" s="49" t="str">
        <f t="shared" si="0"/>
        <v>6/4/2023</v>
      </c>
      <c r="K11" s="49" t="str">
        <f t="shared" si="0"/>
        <v>7/4/2023</v>
      </c>
      <c r="L11" s="49" t="str">
        <f t="shared" si="0"/>
        <v>8/4/2023</v>
      </c>
      <c r="M11" s="49" t="str">
        <f t="shared" si="0"/>
        <v>9/4/2023</v>
      </c>
      <c r="N11" s="49" t="str">
        <f t="shared" si="0"/>
        <v>10/4/2023</v>
      </c>
      <c r="O11" s="49" t="str">
        <f t="shared" si="0"/>
        <v>11/4/2023</v>
      </c>
      <c r="P11" s="49" t="str">
        <f t="shared" si="0"/>
        <v>12/4/2023</v>
      </c>
      <c r="Q11" s="49" t="str">
        <f t="shared" si="0"/>
        <v>13/4/2023</v>
      </c>
      <c r="R11" s="49" t="str">
        <f t="shared" si="0"/>
        <v>14/4/2023</v>
      </c>
      <c r="S11" s="49" t="str">
        <f t="shared" si="0"/>
        <v>15/4/2023</v>
      </c>
      <c r="T11" s="49" t="str">
        <f t="shared" si="0"/>
        <v>16/4/2023</v>
      </c>
      <c r="U11" s="49" t="str">
        <f t="shared" si="0"/>
        <v>17/4/2023</v>
      </c>
      <c r="V11" s="49" t="str">
        <f t="shared" si="0"/>
        <v>18/4/2023</v>
      </c>
      <c r="W11" s="49" t="str">
        <f t="shared" si="0"/>
        <v>19/4/2023</v>
      </c>
      <c r="X11" s="49" t="str">
        <f t="shared" si="0"/>
        <v>20/4/2023</v>
      </c>
      <c r="Y11" s="49" t="str">
        <f t="shared" si="0"/>
        <v>21/4/2023</v>
      </c>
      <c r="Z11" s="49" t="str">
        <f t="shared" si="0"/>
        <v>22/4/2023</v>
      </c>
      <c r="AA11" s="49" t="str">
        <f t="shared" si="0"/>
        <v>23/4/2023</v>
      </c>
      <c r="AB11" s="49" t="str">
        <f t="shared" si="0"/>
        <v>24/4/2023</v>
      </c>
      <c r="AC11" s="49" t="str">
        <f t="shared" si="0"/>
        <v>25/4/2023</v>
      </c>
      <c r="AD11" s="49" t="str">
        <f t="shared" si="0"/>
        <v>26/4/2023</v>
      </c>
      <c r="AE11" s="49" t="str">
        <f t="shared" si="0"/>
        <v>27/4/2023</v>
      </c>
      <c r="AF11" s="49" t="str">
        <f t="shared" si="0"/>
        <v>28/4/2023</v>
      </c>
      <c r="AG11" s="49" t="str">
        <f t="shared" si="0"/>
        <v>29/4/2023</v>
      </c>
      <c r="AH11" s="49" t="str">
        <f t="shared" si="0"/>
        <v>30/4/2023</v>
      </c>
      <c r="AI11" s="49" t="str">
        <f t="shared" si="0"/>
        <v>/4/2023</v>
      </c>
      <c r="AJ11" s="66" t="s">
        <v>31</v>
      </c>
      <c r="AK11" s="67" t="s">
        <v>33</v>
      </c>
      <c r="AL11" s="68" t="s">
        <v>34</v>
      </c>
      <c r="AM11" s="69" t="s">
        <v>35</v>
      </c>
      <c r="AN11" s="58" t="s">
        <v>38</v>
      </c>
    </row>
    <row r="12" spans="1:40 16384:16384" ht="17.25" customHeight="1" x14ac:dyDescent="0.25">
      <c r="E12" s="24" t="str">
        <f>+IFERROR(VLOOKUP(WEEKDAY(E11,2),Hoja2!$D$1:$E$7,2,FALSE),"")</f>
        <v>S</v>
      </c>
      <c r="F12" s="24" t="str">
        <f>+IFERROR(VLOOKUP(WEEKDAY(F11,2),Hoja2!$D$1:$E$7,2,FALSE),"")</f>
        <v>D</v>
      </c>
      <c r="G12" s="24" t="str">
        <f>+IFERROR(VLOOKUP(WEEKDAY(G11,2),Hoja2!$D$1:$E$7,2,FALSE),"")</f>
        <v>L</v>
      </c>
      <c r="H12" s="24" t="str">
        <f>+IFERROR(VLOOKUP(WEEKDAY(H11,2),Hoja2!$D$1:$E$7,2,FALSE),"")</f>
        <v>M</v>
      </c>
      <c r="I12" s="24" t="str">
        <f>+IFERROR(VLOOKUP(WEEKDAY(I11,2),Hoja2!$D$1:$E$7,2,FALSE),"")</f>
        <v>M</v>
      </c>
      <c r="J12" s="24" t="str">
        <f>+IFERROR(VLOOKUP(WEEKDAY(J11,2),Hoja2!$D$1:$E$7,2,FALSE),"")</f>
        <v>J</v>
      </c>
      <c r="K12" s="24" t="str">
        <f>+IFERROR(VLOOKUP(WEEKDAY(K11,2),Hoja2!$D$1:$E$7,2,FALSE),"")</f>
        <v>V</v>
      </c>
      <c r="L12" s="24" t="str">
        <f>+IFERROR(VLOOKUP(WEEKDAY(L11,2),Hoja2!$D$1:$E$7,2,FALSE),"")</f>
        <v>S</v>
      </c>
      <c r="M12" s="24" t="str">
        <f>+IFERROR(VLOOKUP(WEEKDAY(M11,2),Hoja2!$D$1:$E$7,2,FALSE),"")</f>
        <v>D</v>
      </c>
      <c r="N12" s="24" t="str">
        <f>+IFERROR(VLOOKUP(WEEKDAY(N11,2),Hoja2!$D$1:$E$7,2,FALSE),"")</f>
        <v>L</v>
      </c>
      <c r="O12" s="24" t="str">
        <f>+IFERROR(VLOOKUP(WEEKDAY(O11,2),Hoja2!$D$1:$E$7,2,FALSE),"")</f>
        <v>M</v>
      </c>
      <c r="P12" s="24" t="str">
        <f>+IFERROR(VLOOKUP(WEEKDAY(P11,2),Hoja2!$D$1:$E$7,2,FALSE),"")</f>
        <v>M</v>
      </c>
      <c r="Q12" s="24" t="str">
        <f>+IFERROR(VLOOKUP(WEEKDAY(Q11,2),Hoja2!$D$1:$E$7,2,FALSE),"")</f>
        <v>J</v>
      </c>
      <c r="R12" s="24" t="str">
        <f>+IFERROR(VLOOKUP(WEEKDAY(R11,2),Hoja2!$D$1:$E$7,2,FALSE),"")</f>
        <v>V</v>
      </c>
      <c r="S12" s="24" t="str">
        <f>+IFERROR(VLOOKUP(WEEKDAY(S11,2),Hoja2!$D$1:$E$7,2,FALSE),"")</f>
        <v>S</v>
      </c>
      <c r="T12" s="24" t="str">
        <f>+IFERROR(VLOOKUP(WEEKDAY(T11,2),Hoja2!$D$1:$E$7,2,FALSE),"")</f>
        <v>D</v>
      </c>
      <c r="U12" s="24" t="str">
        <f>+IFERROR(VLOOKUP(WEEKDAY(U11,2),Hoja2!$D$1:$E$7,2,FALSE),"")</f>
        <v>L</v>
      </c>
      <c r="V12" s="24" t="str">
        <f>+IFERROR(VLOOKUP(WEEKDAY(V11,2),Hoja2!$D$1:$E$7,2,FALSE),"")</f>
        <v>M</v>
      </c>
      <c r="W12" s="24" t="str">
        <f>+IFERROR(VLOOKUP(WEEKDAY(W11,2),Hoja2!$D$1:$E$7,2,FALSE),"")</f>
        <v>M</v>
      </c>
      <c r="X12" s="24" t="str">
        <f>+IFERROR(VLOOKUP(WEEKDAY(X11,2),Hoja2!$D$1:$E$7,2,FALSE),"")</f>
        <v>J</v>
      </c>
      <c r="Y12" s="24" t="str">
        <f>+IFERROR(VLOOKUP(WEEKDAY(Y11,2),Hoja2!$D$1:$E$7,2,FALSE),"")</f>
        <v>V</v>
      </c>
      <c r="Z12" s="24" t="str">
        <f>+IFERROR(VLOOKUP(WEEKDAY(Z11,2),Hoja2!$D$1:$E$7,2,FALSE),"")</f>
        <v>S</v>
      </c>
      <c r="AA12" s="24" t="str">
        <f>+IFERROR(VLOOKUP(WEEKDAY(AA11,2),Hoja2!$D$1:$E$7,2,FALSE),"")</f>
        <v>D</v>
      </c>
      <c r="AB12" s="24" t="str">
        <f>+IFERROR(VLOOKUP(WEEKDAY(AB11,2),Hoja2!$D$1:$E$7,2,FALSE),"")</f>
        <v>L</v>
      </c>
      <c r="AC12" s="24" t="str">
        <f>+IFERROR(VLOOKUP(WEEKDAY(AC11,2),Hoja2!$D$1:$E$7,2,FALSE),"")</f>
        <v>M</v>
      </c>
      <c r="AD12" s="24" t="str">
        <f>+IFERROR(VLOOKUP(WEEKDAY(AD11,2),Hoja2!$D$1:$E$7,2,FALSE),"")</f>
        <v>M</v>
      </c>
      <c r="AE12" s="24" t="str">
        <f>+IFERROR(VLOOKUP(WEEKDAY(AE11,2),Hoja2!$D$1:$E$7,2,FALSE),"")</f>
        <v>J</v>
      </c>
      <c r="AF12" s="24" t="str">
        <f>+IFERROR(VLOOKUP(WEEKDAY(AF11,2),Hoja2!$D$1:$E$7,2,FALSE),"")</f>
        <v>V</v>
      </c>
      <c r="AG12" s="24" t="str">
        <f>+IFERROR(VLOOKUP(WEEKDAY(AG11,2),Hoja2!$D$1:$E$7,2,FALSE),"")</f>
        <v>S</v>
      </c>
      <c r="AH12" s="24" t="str">
        <f>+IFERROR(VLOOKUP(WEEKDAY(AH11,2),Hoja2!$D$1:$E$7,2,FALSE),"")</f>
        <v>D</v>
      </c>
      <c r="AI12" s="24" t="str">
        <f>+IFERROR(VLOOKUP(WEEKDAY(AI11,2),Hoja2!$D$1:$E$7,2,FALSE),"")</f>
        <v/>
      </c>
      <c r="AJ12" s="66"/>
      <c r="AK12" s="67"/>
      <c r="AL12" s="68"/>
      <c r="AM12" s="69"/>
      <c r="XFD12" s="53">
        <v>160</v>
      </c>
    </row>
    <row r="13" spans="1:40 16384:16384" s="2" customFormat="1" ht="22.5" customHeight="1" x14ac:dyDescent="0.2">
      <c r="B13" s="26" t="s">
        <v>39</v>
      </c>
      <c r="C13" s="26" t="s">
        <v>0</v>
      </c>
      <c r="E13" s="25">
        <v>1</v>
      </c>
      <c r="F13" s="25">
        <f>+IF((E13+1)&lt;=$W$9,(E13+1),"")</f>
        <v>2</v>
      </c>
      <c r="G13" s="25">
        <f t="shared" ref="G13:AI13" si="1">+IF((F13+1)&lt;=$W$9,(F13+1),"")</f>
        <v>3</v>
      </c>
      <c r="H13" s="25">
        <f t="shared" si="1"/>
        <v>4</v>
      </c>
      <c r="I13" s="25">
        <f t="shared" si="1"/>
        <v>5</v>
      </c>
      <c r="J13" s="25">
        <f t="shared" si="1"/>
        <v>6</v>
      </c>
      <c r="K13" s="25">
        <f t="shared" si="1"/>
        <v>7</v>
      </c>
      <c r="L13" s="25">
        <f t="shared" si="1"/>
        <v>8</v>
      </c>
      <c r="M13" s="25">
        <f t="shared" si="1"/>
        <v>9</v>
      </c>
      <c r="N13" s="25">
        <f t="shared" si="1"/>
        <v>10</v>
      </c>
      <c r="O13" s="25">
        <f t="shared" si="1"/>
        <v>11</v>
      </c>
      <c r="P13" s="25">
        <f t="shared" si="1"/>
        <v>12</v>
      </c>
      <c r="Q13" s="25">
        <f t="shared" si="1"/>
        <v>13</v>
      </c>
      <c r="R13" s="25">
        <f t="shared" si="1"/>
        <v>14</v>
      </c>
      <c r="S13" s="25">
        <f t="shared" si="1"/>
        <v>15</v>
      </c>
      <c r="T13" s="25">
        <f t="shared" si="1"/>
        <v>16</v>
      </c>
      <c r="U13" s="25">
        <f t="shared" si="1"/>
        <v>17</v>
      </c>
      <c r="V13" s="25">
        <f t="shared" si="1"/>
        <v>18</v>
      </c>
      <c r="W13" s="25">
        <f t="shared" si="1"/>
        <v>19</v>
      </c>
      <c r="X13" s="25">
        <f t="shared" si="1"/>
        <v>20</v>
      </c>
      <c r="Y13" s="25">
        <f t="shared" si="1"/>
        <v>21</v>
      </c>
      <c r="Z13" s="25">
        <f t="shared" si="1"/>
        <v>22</v>
      </c>
      <c r="AA13" s="25">
        <f t="shared" si="1"/>
        <v>23</v>
      </c>
      <c r="AB13" s="25">
        <f t="shared" si="1"/>
        <v>24</v>
      </c>
      <c r="AC13" s="25">
        <f t="shared" si="1"/>
        <v>25</v>
      </c>
      <c r="AD13" s="25">
        <f t="shared" si="1"/>
        <v>26</v>
      </c>
      <c r="AE13" s="25">
        <f t="shared" si="1"/>
        <v>27</v>
      </c>
      <c r="AF13" s="25">
        <f t="shared" si="1"/>
        <v>28</v>
      </c>
      <c r="AG13" s="25">
        <f t="shared" si="1"/>
        <v>29</v>
      </c>
      <c r="AH13" s="25">
        <f t="shared" si="1"/>
        <v>30</v>
      </c>
      <c r="AI13" s="25" t="str">
        <f t="shared" si="1"/>
        <v/>
      </c>
      <c r="AJ13" s="66"/>
      <c r="AK13" s="67"/>
      <c r="AL13" s="68"/>
      <c r="AM13" s="69"/>
    </row>
    <row r="14" spans="1:40 16384:16384" ht="3.75" customHeight="1" thickBot="1" x14ac:dyDescent="0.25"/>
    <row r="15" spans="1:40 16384:16384" ht="16.5" thickBot="1" x14ac:dyDescent="0.3">
      <c r="B15" s="43">
        <v>18471221</v>
      </c>
      <c r="C15" s="46"/>
      <c r="E15" s="34"/>
      <c r="F15" s="35"/>
      <c r="G15" s="35">
        <v>1</v>
      </c>
      <c r="H15" s="35">
        <v>0</v>
      </c>
      <c r="I15" s="35">
        <v>1</v>
      </c>
      <c r="J15" s="35">
        <v>1</v>
      </c>
      <c r="K15" s="35">
        <v>0</v>
      </c>
      <c r="L15" s="35"/>
      <c r="M15" s="35"/>
      <c r="N15" s="35">
        <v>0</v>
      </c>
      <c r="O15" s="35">
        <v>1</v>
      </c>
      <c r="P15" s="35">
        <v>1</v>
      </c>
      <c r="Q15" s="35">
        <v>1</v>
      </c>
      <c r="R15" s="35">
        <v>1</v>
      </c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  <c r="AJ15" s="50">
        <f>+COUNTIF($E15:$AI15,AJ$10)/(MAX($E$13:$AI$13)-$W$7)</f>
        <v>0.35</v>
      </c>
      <c r="AK15" s="51">
        <f>+COUNTIF($E15:$AI15,AK$10)/(MAX($E$13:$AI$13)-$W$7)</f>
        <v>0.15</v>
      </c>
      <c r="AL15" s="51">
        <f>+COUNTIF($E15:$AI15,AL$10)/(MAX($E$13:$AI$13)-$W$7)</f>
        <v>0</v>
      </c>
      <c r="AM15" s="52">
        <f>+COUNTIF($E15:$AI15,AM$10)/(MAX($E$13:$AI$13)-$W$7)</f>
        <v>0</v>
      </c>
      <c r="XFD15" s="54">
        <f>$XFD$12*AJ15</f>
        <v>56</v>
      </c>
    </row>
    <row r="16" spans="1:40 16384:16384" ht="16.5" thickBot="1" x14ac:dyDescent="0.3">
      <c r="B16" s="44">
        <v>34375179</v>
      </c>
      <c r="C16" s="47" t="s">
        <v>41</v>
      </c>
      <c r="E16" s="3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8"/>
      <c r="AJ16" s="50">
        <f t="shared" ref="AJ16:AM44" si="2">+COUNTIF($E16:$AI16,AJ$10)/(MAX($E$13:$AI$13)-$W$7)</f>
        <v>0</v>
      </c>
      <c r="AK16" s="51">
        <f t="shared" ref="AK15:AM30" si="3">+COUNTIF($E16:$AI16,AK$10)/(MAX($E$13:$AI$13)-$W$7)</f>
        <v>0</v>
      </c>
      <c r="AL16" s="51">
        <f t="shared" si="3"/>
        <v>0</v>
      </c>
      <c r="AM16" s="52">
        <f>+COUNTIF($E16:$AI16,AM$10)/(MAX($E$13:$AI$13)-$W$7)</f>
        <v>0</v>
      </c>
      <c r="XFD16" s="54">
        <f t="shared" ref="XFD16:XFD30" si="4">$XFD$12*AJ16</f>
        <v>0</v>
      </c>
    </row>
    <row r="17" spans="2:39 16384:16384" ht="16.5" thickBot="1" x14ac:dyDescent="0.3">
      <c r="B17" s="44">
        <v>28977121</v>
      </c>
      <c r="C17" s="47" t="s">
        <v>42</v>
      </c>
      <c r="E17" s="37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8"/>
      <c r="AJ17" s="50">
        <f t="shared" si="2"/>
        <v>0</v>
      </c>
      <c r="AK17" s="51">
        <f t="shared" si="3"/>
        <v>0</v>
      </c>
      <c r="AL17" s="51">
        <f t="shared" si="3"/>
        <v>0</v>
      </c>
      <c r="AM17" s="52">
        <f t="shared" si="3"/>
        <v>0</v>
      </c>
      <c r="XFD17" s="54">
        <f t="shared" si="4"/>
        <v>0</v>
      </c>
    </row>
    <row r="18" spans="2:39 16384:16384" ht="16.5" thickBot="1" x14ac:dyDescent="0.3">
      <c r="B18" s="44">
        <v>37909262</v>
      </c>
      <c r="C18" s="47" t="s">
        <v>43</v>
      </c>
      <c r="E18" s="3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8"/>
      <c r="AJ18" s="50">
        <f t="shared" si="2"/>
        <v>0</v>
      </c>
      <c r="AK18" s="51">
        <f t="shared" si="3"/>
        <v>0</v>
      </c>
      <c r="AL18" s="51">
        <f t="shared" si="3"/>
        <v>0</v>
      </c>
      <c r="AM18" s="52">
        <f t="shared" si="3"/>
        <v>0</v>
      </c>
      <c r="XFD18" s="54">
        <f t="shared" si="4"/>
        <v>0</v>
      </c>
    </row>
    <row r="19" spans="2:39 16384:16384" ht="16.5" thickBot="1" x14ac:dyDescent="0.3">
      <c r="B19" s="44">
        <v>35885686</v>
      </c>
      <c r="C19" s="47" t="s">
        <v>44</v>
      </c>
      <c r="E19" s="37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8"/>
      <c r="AJ19" s="50">
        <f t="shared" si="2"/>
        <v>0</v>
      </c>
      <c r="AK19" s="51">
        <f t="shared" si="3"/>
        <v>0</v>
      </c>
      <c r="AL19" s="51">
        <f>+COUNTIF($E19:$AI19,AL$10)/(MAX($E$13:$AI$13)-$W$7)</f>
        <v>0</v>
      </c>
      <c r="AM19" s="52">
        <f t="shared" si="3"/>
        <v>0</v>
      </c>
      <c r="XFD19" s="54">
        <f t="shared" si="4"/>
        <v>0</v>
      </c>
    </row>
    <row r="20" spans="2:39 16384:16384" ht="16.5" thickBot="1" x14ac:dyDescent="0.3">
      <c r="B20" s="44">
        <v>34978247</v>
      </c>
      <c r="C20" s="47" t="s">
        <v>45</v>
      </c>
      <c r="E20" s="37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8"/>
      <c r="AJ20" s="50">
        <f t="shared" si="2"/>
        <v>0</v>
      </c>
      <c r="AK20" s="51">
        <f t="shared" si="3"/>
        <v>0</v>
      </c>
      <c r="AL20" s="51">
        <f t="shared" si="3"/>
        <v>0</v>
      </c>
      <c r="AM20" s="52">
        <f t="shared" si="3"/>
        <v>0</v>
      </c>
      <c r="XFD20" s="54">
        <f t="shared" si="4"/>
        <v>0</v>
      </c>
    </row>
    <row r="21" spans="2:39 16384:16384" ht="16.5" thickBot="1" x14ac:dyDescent="0.3">
      <c r="B21" s="44">
        <v>36274569</v>
      </c>
      <c r="C21" s="47" t="s">
        <v>46</v>
      </c>
      <c r="E21" s="3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8"/>
      <c r="AJ21" s="50">
        <f t="shared" si="2"/>
        <v>0</v>
      </c>
      <c r="AK21" s="51">
        <f t="shared" si="3"/>
        <v>0</v>
      </c>
      <c r="AL21" s="51">
        <f t="shared" si="3"/>
        <v>0</v>
      </c>
      <c r="AM21" s="52">
        <f t="shared" si="3"/>
        <v>0</v>
      </c>
      <c r="XFD21" s="54">
        <f t="shared" si="4"/>
        <v>0</v>
      </c>
    </row>
    <row r="22" spans="2:39 16384:16384" ht="16.5" thickBot="1" x14ac:dyDescent="0.3">
      <c r="B22" s="44">
        <v>43224977</v>
      </c>
      <c r="C22" s="47" t="s">
        <v>47</v>
      </c>
      <c r="E22" s="37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8"/>
      <c r="AJ22" s="50">
        <f t="shared" si="2"/>
        <v>0</v>
      </c>
      <c r="AK22" s="51">
        <f t="shared" si="3"/>
        <v>0</v>
      </c>
      <c r="AL22" s="51">
        <f t="shared" si="3"/>
        <v>0</v>
      </c>
      <c r="AM22" s="52">
        <f t="shared" si="3"/>
        <v>0</v>
      </c>
      <c r="XFD22" s="54">
        <f t="shared" si="4"/>
        <v>0</v>
      </c>
    </row>
    <row r="23" spans="2:39 16384:16384" ht="16.5" thickBot="1" x14ac:dyDescent="0.3">
      <c r="B23" s="44">
        <v>41053356</v>
      </c>
      <c r="C23" s="47" t="s">
        <v>48</v>
      </c>
      <c r="E23" s="37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8"/>
      <c r="AJ23" s="50">
        <f t="shared" si="2"/>
        <v>0</v>
      </c>
      <c r="AK23" s="51">
        <f t="shared" si="3"/>
        <v>0</v>
      </c>
      <c r="AL23" s="51">
        <f t="shared" si="3"/>
        <v>0</v>
      </c>
      <c r="AM23" s="52">
        <f t="shared" si="3"/>
        <v>0</v>
      </c>
      <c r="XFD23" s="54">
        <f t="shared" si="4"/>
        <v>0</v>
      </c>
    </row>
    <row r="24" spans="2:39 16384:16384" ht="16.5" thickBot="1" x14ac:dyDescent="0.3">
      <c r="B24" s="44">
        <v>35611091</v>
      </c>
      <c r="C24" s="47" t="s">
        <v>49</v>
      </c>
      <c r="E24" s="37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8"/>
      <c r="AJ24" s="50">
        <f t="shared" si="2"/>
        <v>0</v>
      </c>
      <c r="AK24" s="51">
        <f t="shared" si="3"/>
        <v>0</v>
      </c>
      <c r="AL24" s="51">
        <f t="shared" si="3"/>
        <v>0</v>
      </c>
      <c r="AM24" s="52">
        <f t="shared" si="3"/>
        <v>0</v>
      </c>
      <c r="XFD24" s="54">
        <f t="shared" si="4"/>
        <v>0</v>
      </c>
    </row>
    <row r="25" spans="2:39 16384:16384" ht="16.5" thickBot="1" x14ac:dyDescent="0.3">
      <c r="B25" s="44">
        <v>25883641</v>
      </c>
      <c r="C25" s="47" t="s">
        <v>50</v>
      </c>
      <c r="E25" s="37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8"/>
      <c r="AJ25" s="50">
        <f t="shared" si="2"/>
        <v>0</v>
      </c>
      <c r="AK25" s="51">
        <f t="shared" si="3"/>
        <v>0</v>
      </c>
      <c r="AL25" s="51">
        <f t="shared" si="3"/>
        <v>0</v>
      </c>
      <c r="AM25" s="52">
        <f t="shared" si="3"/>
        <v>0</v>
      </c>
      <c r="XFD25" s="54">
        <f t="shared" si="4"/>
        <v>0</v>
      </c>
    </row>
    <row r="26" spans="2:39 16384:16384" ht="16.5" thickBot="1" x14ac:dyDescent="0.3">
      <c r="B26" s="44">
        <v>39546393</v>
      </c>
      <c r="C26" s="47" t="s">
        <v>51</v>
      </c>
      <c r="E26" s="37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8"/>
      <c r="AJ26" s="50">
        <f t="shared" si="2"/>
        <v>0</v>
      </c>
      <c r="AK26" s="51">
        <f t="shared" si="3"/>
        <v>0</v>
      </c>
      <c r="AL26" s="51">
        <f t="shared" si="3"/>
        <v>0</v>
      </c>
      <c r="AM26" s="52">
        <f t="shared" si="3"/>
        <v>0</v>
      </c>
      <c r="XFD26" s="54">
        <f t="shared" si="4"/>
        <v>0</v>
      </c>
    </row>
    <row r="27" spans="2:39 16384:16384" ht="16.5" thickBot="1" x14ac:dyDescent="0.3">
      <c r="B27" s="44">
        <v>32001266</v>
      </c>
      <c r="C27" s="47" t="s">
        <v>52</v>
      </c>
      <c r="E27" s="37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8"/>
      <c r="AJ27" s="50">
        <f t="shared" si="2"/>
        <v>0</v>
      </c>
      <c r="AK27" s="51">
        <f t="shared" si="3"/>
        <v>0</v>
      </c>
      <c r="AL27" s="51">
        <f t="shared" si="3"/>
        <v>0</v>
      </c>
      <c r="AM27" s="52">
        <f t="shared" si="3"/>
        <v>0</v>
      </c>
      <c r="XFD27" s="54">
        <f t="shared" si="4"/>
        <v>0</v>
      </c>
    </row>
    <row r="28" spans="2:39 16384:16384" ht="16.5" thickBot="1" x14ac:dyDescent="0.3">
      <c r="B28" s="44">
        <v>31062987</v>
      </c>
      <c r="C28" s="47" t="s">
        <v>53</v>
      </c>
      <c r="E28" s="37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8"/>
      <c r="AJ28" s="50">
        <f t="shared" si="2"/>
        <v>0</v>
      </c>
      <c r="AK28" s="51">
        <f t="shared" si="3"/>
        <v>0</v>
      </c>
      <c r="AL28" s="51">
        <f t="shared" si="3"/>
        <v>0</v>
      </c>
      <c r="AM28" s="52">
        <f t="shared" si="3"/>
        <v>0</v>
      </c>
      <c r="XFD28" s="54">
        <f t="shared" si="4"/>
        <v>0</v>
      </c>
    </row>
    <row r="29" spans="2:39 16384:16384" ht="16.5" thickBot="1" x14ac:dyDescent="0.3">
      <c r="B29" s="44">
        <v>26240470</v>
      </c>
      <c r="C29" s="47" t="s">
        <v>54</v>
      </c>
      <c r="E29" s="37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8"/>
      <c r="AJ29" s="50">
        <f t="shared" si="2"/>
        <v>0</v>
      </c>
      <c r="AK29" s="51">
        <f t="shared" si="3"/>
        <v>0</v>
      </c>
      <c r="AL29" s="51">
        <f t="shared" si="3"/>
        <v>0</v>
      </c>
      <c r="AM29" s="52">
        <f t="shared" si="3"/>
        <v>0</v>
      </c>
      <c r="XFD29" s="54">
        <f t="shared" si="4"/>
        <v>0</v>
      </c>
    </row>
    <row r="30" spans="2:39 16384:16384" ht="16.5" thickBot="1" x14ac:dyDescent="0.3">
      <c r="B30" s="44">
        <v>93608553</v>
      </c>
      <c r="C30" s="47" t="s">
        <v>55</v>
      </c>
      <c r="E30" s="37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8"/>
      <c r="AJ30" s="50">
        <f t="shared" si="2"/>
        <v>0</v>
      </c>
      <c r="AK30" s="51">
        <f t="shared" si="3"/>
        <v>0</v>
      </c>
      <c r="AL30" s="51">
        <f t="shared" si="3"/>
        <v>0</v>
      </c>
      <c r="AM30" s="52">
        <f t="shared" si="3"/>
        <v>0</v>
      </c>
      <c r="XFD30" s="54">
        <f t="shared" si="4"/>
        <v>0</v>
      </c>
    </row>
    <row r="31" spans="2:39 16384:16384" ht="16.5" thickBot="1" x14ac:dyDescent="0.3">
      <c r="B31" s="44"/>
      <c r="C31" s="47"/>
      <c r="E31" s="3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8"/>
      <c r="AJ31" s="50">
        <f t="shared" si="2"/>
        <v>0</v>
      </c>
      <c r="AK31" s="51">
        <f t="shared" si="2"/>
        <v>0</v>
      </c>
      <c r="AL31" s="51">
        <f t="shared" si="2"/>
        <v>0</v>
      </c>
      <c r="AM31" s="52">
        <f t="shared" si="2"/>
        <v>0</v>
      </c>
      <c r="XFD31" s="54"/>
    </row>
    <row r="32" spans="2:39 16384:16384" ht="16.5" thickBot="1" x14ac:dyDescent="0.3">
      <c r="B32" s="44"/>
      <c r="C32" s="47"/>
      <c r="E32" s="37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8"/>
      <c r="AJ32" s="50">
        <f t="shared" si="2"/>
        <v>0</v>
      </c>
      <c r="AK32" s="51">
        <f t="shared" si="2"/>
        <v>0</v>
      </c>
      <c r="AL32" s="51">
        <f t="shared" si="2"/>
        <v>0</v>
      </c>
      <c r="AM32" s="52">
        <f t="shared" si="2"/>
        <v>0</v>
      </c>
      <c r="XFD32" s="54"/>
    </row>
    <row r="33" spans="2:39 16384:16384" ht="16.5" thickBot="1" x14ac:dyDescent="0.3">
      <c r="B33" s="44"/>
      <c r="C33" s="47"/>
      <c r="E33" s="37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8"/>
      <c r="AJ33" s="50">
        <f t="shared" si="2"/>
        <v>0</v>
      </c>
      <c r="AK33" s="51">
        <f t="shared" si="2"/>
        <v>0</v>
      </c>
      <c r="AL33" s="51">
        <f t="shared" si="2"/>
        <v>0</v>
      </c>
      <c r="AM33" s="52">
        <f t="shared" si="2"/>
        <v>0</v>
      </c>
      <c r="XFD33" s="54"/>
    </row>
    <row r="34" spans="2:39 16384:16384" ht="16.5" thickBot="1" x14ac:dyDescent="0.3">
      <c r="B34" s="44"/>
      <c r="C34" s="47"/>
      <c r="E34" s="3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8"/>
      <c r="AJ34" s="50">
        <f t="shared" si="2"/>
        <v>0</v>
      </c>
      <c r="AK34" s="51">
        <f t="shared" si="2"/>
        <v>0</v>
      </c>
      <c r="AL34" s="51">
        <f t="shared" si="2"/>
        <v>0</v>
      </c>
      <c r="AM34" s="52">
        <f t="shared" si="2"/>
        <v>0</v>
      </c>
      <c r="XFD34" s="54"/>
    </row>
    <row r="35" spans="2:39 16384:16384" ht="16.5" thickBot="1" x14ac:dyDescent="0.3">
      <c r="B35" s="44"/>
      <c r="C35" s="47"/>
      <c r="E35" s="37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8"/>
      <c r="AJ35" s="50">
        <f t="shared" si="2"/>
        <v>0</v>
      </c>
      <c r="AK35" s="51">
        <f t="shared" si="2"/>
        <v>0</v>
      </c>
      <c r="AL35" s="51">
        <f t="shared" si="2"/>
        <v>0</v>
      </c>
      <c r="AM35" s="52">
        <f t="shared" si="2"/>
        <v>0</v>
      </c>
      <c r="XFD35" s="54"/>
    </row>
    <row r="36" spans="2:39 16384:16384" ht="16.5" thickBot="1" x14ac:dyDescent="0.3">
      <c r="B36" s="44"/>
      <c r="C36" s="47"/>
      <c r="E36" s="37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8"/>
      <c r="AJ36" s="50">
        <f t="shared" si="2"/>
        <v>0</v>
      </c>
      <c r="AK36" s="51">
        <f t="shared" si="2"/>
        <v>0</v>
      </c>
      <c r="AL36" s="51">
        <f t="shared" si="2"/>
        <v>0</v>
      </c>
      <c r="AM36" s="52">
        <f t="shared" si="2"/>
        <v>0</v>
      </c>
      <c r="XFD36" s="54"/>
    </row>
    <row r="37" spans="2:39 16384:16384" ht="16.5" thickBot="1" x14ac:dyDescent="0.3">
      <c r="B37" s="44"/>
      <c r="C37" s="47"/>
      <c r="E37" s="3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8"/>
      <c r="AJ37" s="50">
        <f t="shared" si="2"/>
        <v>0</v>
      </c>
      <c r="AK37" s="51">
        <f t="shared" si="2"/>
        <v>0</v>
      </c>
      <c r="AL37" s="51">
        <f t="shared" si="2"/>
        <v>0</v>
      </c>
      <c r="AM37" s="52">
        <f t="shared" si="2"/>
        <v>0</v>
      </c>
      <c r="XFD37" s="54"/>
    </row>
    <row r="38" spans="2:39 16384:16384" ht="16.5" thickBot="1" x14ac:dyDescent="0.3">
      <c r="B38" s="44"/>
      <c r="C38" s="47"/>
      <c r="E38" s="37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8"/>
      <c r="AJ38" s="50">
        <f t="shared" si="2"/>
        <v>0</v>
      </c>
      <c r="AK38" s="51">
        <f t="shared" si="2"/>
        <v>0</v>
      </c>
      <c r="AL38" s="51">
        <f t="shared" si="2"/>
        <v>0</v>
      </c>
      <c r="AM38" s="52">
        <f t="shared" si="2"/>
        <v>0</v>
      </c>
      <c r="XFD38" s="54"/>
    </row>
    <row r="39" spans="2:39 16384:16384" ht="16.5" thickBot="1" x14ac:dyDescent="0.3">
      <c r="B39" s="44"/>
      <c r="C39" s="47"/>
      <c r="E39" s="37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8"/>
      <c r="AJ39" s="50">
        <f t="shared" si="2"/>
        <v>0</v>
      </c>
      <c r="AK39" s="51">
        <f t="shared" si="2"/>
        <v>0</v>
      </c>
      <c r="AL39" s="51">
        <f t="shared" si="2"/>
        <v>0</v>
      </c>
      <c r="AM39" s="52">
        <f t="shared" si="2"/>
        <v>0</v>
      </c>
      <c r="XFD39" s="54"/>
    </row>
    <row r="40" spans="2:39 16384:16384" ht="16.5" thickBot="1" x14ac:dyDescent="0.3">
      <c r="B40" s="44"/>
      <c r="C40" s="47"/>
      <c r="E40" s="37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8"/>
      <c r="AJ40" s="50">
        <f t="shared" si="2"/>
        <v>0</v>
      </c>
      <c r="AK40" s="51">
        <f t="shared" si="2"/>
        <v>0</v>
      </c>
      <c r="AL40" s="51">
        <f t="shared" si="2"/>
        <v>0</v>
      </c>
      <c r="AM40" s="52">
        <f t="shared" si="2"/>
        <v>0</v>
      </c>
      <c r="XFD40" s="54"/>
    </row>
    <row r="41" spans="2:39 16384:16384" ht="16.5" thickBot="1" x14ac:dyDescent="0.3">
      <c r="B41" s="44"/>
      <c r="C41" s="47"/>
      <c r="E41" s="37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8"/>
      <c r="AJ41" s="50">
        <f t="shared" si="2"/>
        <v>0</v>
      </c>
      <c r="AK41" s="51">
        <f t="shared" si="2"/>
        <v>0</v>
      </c>
      <c r="AL41" s="51">
        <f t="shared" si="2"/>
        <v>0</v>
      </c>
      <c r="AM41" s="52">
        <f t="shared" si="2"/>
        <v>0</v>
      </c>
      <c r="XFD41" s="54"/>
    </row>
    <row r="42" spans="2:39 16384:16384" ht="16.5" thickBot="1" x14ac:dyDescent="0.3">
      <c r="B42" s="44"/>
      <c r="C42" s="47"/>
      <c r="E42" s="37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8"/>
      <c r="AJ42" s="50">
        <f t="shared" si="2"/>
        <v>0</v>
      </c>
      <c r="AK42" s="51">
        <f t="shared" si="2"/>
        <v>0</v>
      </c>
      <c r="AL42" s="51">
        <f t="shared" si="2"/>
        <v>0</v>
      </c>
      <c r="AM42" s="52">
        <f t="shared" si="2"/>
        <v>0</v>
      </c>
      <c r="XFD42" s="54"/>
    </row>
    <row r="43" spans="2:39 16384:16384" ht="16.5" thickBot="1" x14ac:dyDescent="0.3">
      <c r="B43" s="44"/>
      <c r="C43" s="47"/>
      <c r="E43" s="37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8"/>
      <c r="AJ43" s="50">
        <f t="shared" si="2"/>
        <v>0</v>
      </c>
      <c r="AK43" s="51">
        <f t="shared" si="2"/>
        <v>0</v>
      </c>
      <c r="AL43" s="51">
        <f t="shared" si="2"/>
        <v>0</v>
      </c>
      <c r="AM43" s="52">
        <f t="shared" si="2"/>
        <v>0</v>
      </c>
      <c r="XFD43" s="54"/>
    </row>
    <row r="44" spans="2:39 16384:16384" ht="16.5" thickBot="1" x14ac:dyDescent="0.3">
      <c r="B44" s="45"/>
      <c r="C44" s="48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1"/>
      <c r="AJ44" s="50">
        <f t="shared" si="2"/>
        <v>0</v>
      </c>
      <c r="AK44" s="51">
        <f t="shared" si="2"/>
        <v>0</v>
      </c>
      <c r="AL44" s="51">
        <f t="shared" si="2"/>
        <v>0</v>
      </c>
      <c r="AM44" s="52">
        <f t="shared" si="2"/>
        <v>0</v>
      </c>
      <c r="XFD44" s="54"/>
    </row>
  </sheetData>
  <mergeCells count="17">
    <mergeCell ref="S9:U9"/>
    <mergeCell ref="AE9:AF9"/>
    <mergeCell ref="Z2:AD2"/>
    <mergeCell ref="S7:U7"/>
    <mergeCell ref="AE3:AF3"/>
    <mergeCell ref="AE5:AF5"/>
    <mergeCell ref="AE7:AF7"/>
    <mergeCell ref="AN11:XFD11"/>
    <mergeCell ref="AG3:AH3"/>
    <mergeCell ref="AG4:AH4"/>
    <mergeCell ref="AG5:AH5"/>
    <mergeCell ref="AG7:AH7"/>
    <mergeCell ref="AG9:AH9"/>
    <mergeCell ref="AJ11:AJ13"/>
    <mergeCell ref="AK11:AK13"/>
    <mergeCell ref="AL11:AL13"/>
    <mergeCell ref="AM11:AM13"/>
  </mergeCells>
  <conditionalFormatting sqref="E15:AI44">
    <cfRule type="cellIs" dxfId="14" priority="1" operator="equal">
      <formula>"J"</formula>
    </cfRule>
    <cfRule type="cellIs" dxfId="13" priority="2" operator="equal">
      <formula>"T"</formula>
    </cfRule>
    <cfRule type="expression" dxfId="12" priority="4">
      <formula>OR(E$12="S",E$12="D")</formula>
    </cfRule>
  </conditionalFormatting>
  <dataValidations count="2">
    <dataValidation type="list" allowBlank="1" showInputMessage="1" showErrorMessage="1" sqref="S9:U9" xr:uid="{10380BA8-8DAF-4709-B8BA-29FBB6D3334E}">
      <formula1>"Enero,Febrero,Marzo,Abril,Mayo,Junio,Julio,Agosto,Septiembre,Octubre,Noviembre,Diciembre"</formula1>
    </dataValidation>
    <dataValidation type="list" allowBlank="1" showInputMessage="1" showErrorMessage="1" sqref="E15:AI44" xr:uid="{89C2EC14-AF03-4059-BAF6-9A1D8441A524}">
      <formula1>"1,0,T,J"</formula1>
    </dataValidation>
  </dataValidations>
  <pageMargins left="0.7" right="0.7" top="0.75" bottom="0.75" header="0.3" footer="0.3"/>
  <pageSetup paperSize="9" scale="4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A7D34C6E-760E-4B9D-8363-A3D1155594B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AD3 AD5</xm:sqref>
        </x14:conditionalFormatting>
        <x14:conditionalFormatting xmlns:xm="http://schemas.microsoft.com/office/excel/2006/main">
          <x14:cfRule type="iconSet" priority="12" id="{69543037-124F-4121-A9C4-20640F0329C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E15:AI36 E43:AI44 E41:AI41</xm:sqref>
        </x14:conditionalFormatting>
        <x14:conditionalFormatting xmlns:xm="http://schemas.microsoft.com/office/excel/2006/main">
          <x14:cfRule type="iconSet" priority="10" id="{7CC3EAFC-98D4-4518-BFD2-4B6CCC62BD5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E42:AI42</xm:sqref>
        </x14:conditionalFormatting>
        <x14:conditionalFormatting xmlns:xm="http://schemas.microsoft.com/office/excel/2006/main">
          <x14:cfRule type="iconSet" priority="8" id="{159829E6-AFC3-4959-9875-425CB101F2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E37:AI37 E39:AI40</xm:sqref>
        </x14:conditionalFormatting>
        <x14:conditionalFormatting xmlns:xm="http://schemas.microsoft.com/office/excel/2006/main">
          <x14:cfRule type="iconSet" priority="6" id="{9056CF41-8095-4FCA-9163-452D676E4EC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E38:AI38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67B-D27B-4067-B4BF-1C863812435A}">
  <dimension ref="A1:XFD44"/>
  <sheetViews>
    <sheetView showGridLines="0" zoomScale="90" zoomScaleNormal="9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AA22" sqref="AA22"/>
    </sheetView>
  </sheetViews>
  <sheetFormatPr baseColWidth="10" defaultColWidth="0" defaultRowHeight="14.25" x14ac:dyDescent="0.2"/>
  <cols>
    <col min="1" max="1" width="1.25" customWidth="1"/>
    <col min="2" max="2" width="15" customWidth="1"/>
    <col min="3" max="3" width="40.5" customWidth="1"/>
    <col min="4" max="4" width="0.75" customWidth="1"/>
    <col min="5" max="21" width="4.125" customWidth="1"/>
    <col min="22" max="22" width="4.25" customWidth="1"/>
    <col min="23" max="35" width="4.125" customWidth="1"/>
    <col min="36" max="36" width="5" customWidth="1"/>
    <col min="37" max="39" width="4.625" customWidth="1"/>
    <col min="40" max="40" width="1.75" customWidth="1"/>
    <col min="41" max="16383" width="11" hidden="1"/>
    <col min="16384" max="16384" width="19.625" customWidth="1"/>
  </cols>
  <sheetData>
    <row r="1" spans="1:40 16384:16384" ht="24.75" customHeight="1" x14ac:dyDescent="0.2">
      <c r="B1" s="2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0 16384:16384" ht="15.75" x14ac:dyDescent="0.25">
      <c r="Z2" s="62" t="s">
        <v>13</v>
      </c>
      <c r="AA2" s="63"/>
      <c r="AB2" s="63"/>
      <c r="AC2" s="63"/>
      <c r="AD2" s="64"/>
      <c r="AE2" s="32" t="s">
        <v>32</v>
      </c>
      <c r="AF2" s="33"/>
    </row>
    <row r="3" spans="1:40 16384:16384" ht="15" x14ac:dyDescent="0.25">
      <c r="C3" s="1" t="s">
        <v>1</v>
      </c>
      <c r="E3" s="5" t="s">
        <v>36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Z3" s="9" t="s">
        <v>9</v>
      </c>
      <c r="AA3" s="10"/>
      <c r="AB3" s="10"/>
      <c r="AC3" s="11">
        <v>1</v>
      </c>
      <c r="AD3" s="16">
        <v>1</v>
      </c>
      <c r="AE3" s="59">
        <f>+AVERAGE(AJ:AJ)</f>
        <v>3.2258064516129031E-2</v>
      </c>
      <c r="AF3" s="60"/>
    </row>
    <row r="4" spans="1:40 16384:16384" ht="3" customHeight="1" x14ac:dyDescent="0.25">
      <c r="C4" s="1"/>
      <c r="Z4" s="18"/>
      <c r="AA4" s="19"/>
      <c r="AB4" s="19"/>
      <c r="AC4" s="20"/>
      <c r="AD4" s="21"/>
      <c r="AE4" s="12"/>
      <c r="AF4" s="31"/>
    </row>
    <row r="5" spans="1:40 16384:16384" ht="15" x14ac:dyDescent="0.25">
      <c r="C5" s="1" t="s">
        <v>2</v>
      </c>
      <c r="E5" s="5" t="s">
        <v>37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3"/>
      <c r="W5" s="23"/>
      <c r="X5" s="23"/>
      <c r="Z5" s="12" t="s">
        <v>10</v>
      </c>
      <c r="AA5" s="6"/>
      <c r="AB5" s="6"/>
      <c r="AC5" s="13">
        <v>0</v>
      </c>
      <c r="AD5" s="17">
        <v>0</v>
      </c>
      <c r="AE5" s="59">
        <f>+AVERAGE(AK:AK)</f>
        <v>0</v>
      </c>
      <c r="AF5" s="60"/>
    </row>
    <row r="6" spans="1:40 16384:16384" ht="3" customHeight="1" x14ac:dyDescent="0.25">
      <c r="C6" s="1"/>
      <c r="V6" s="23"/>
      <c r="W6" s="23"/>
      <c r="X6" s="23"/>
      <c r="Z6" s="18"/>
      <c r="AA6" s="19"/>
      <c r="AB6" s="19"/>
      <c r="AC6" s="20"/>
      <c r="AD6" s="21"/>
      <c r="AE6" s="12"/>
      <c r="AF6" s="31"/>
    </row>
    <row r="7" spans="1:40 16384:16384" ht="15.75" x14ac:dyDescent="0.25">
      <c r="C7" s="1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14</v>
      </c>
      <c r="R7" s="8"/>
      <c r="S7" s="65">
        <v>2023</v>
      </c>
      <c r="T7" s="65"/>
      <c r="U7" s="65"/>
      <c r="V7" s="42">
        <f>+EOMONTH(E11,0)</f>
        <v>45077</v>
      </c>
      <c r="W7" s="23">
        <f>+COUNTIF($E$12:$AI$12,"S")+COUNTIF($E$12:$AI$12,"D")</f>
        <v>8</v>
      </c>
      <c r="X7" s="23"/>
      <c r="Z7" s="12" t="s">
        <v>11</v>
      </c>
      <c r="AA7" s="6"/>
      <c r="AB7" s="6"/>
      <c r="AC7" s="13" t="s">
        <v>7</v>
      </c>
      <c r="AD7" s="27" t="s">
        <v>7</v>
      </c>
      <c r="AE7" s="59">
        <f>+AVERAGE(AL:AL)</f>
        <v>0</v>
      </c>
      <c r="AF7" s="60"/>
    </row>
    <row r="8" spans="1:40 16384:16384" ht="3" customHeight="1" x14ac:dyDescent="0.25">
      <c r="C8" s="1"/>
      <c r="V8" s="23"/>
      <c r="W8" s="23"/>
      <c r="X8" s="23"/>
      <c r="Z8" s="18"/>
      <c r="AA8" s="19"/>
      <c r="AB8" s="19"/>
      <c r="AC8" s="20"/>
      <c r="AD8" s="28"/>
      <c r="AE8" s="12"/>
      <c r="AF8" s="31"/>
    </row>
    <row r="9" spans="1:40 16384:16384" ht="15.75" x14ac:dyDescent="0.25">
      <c r="C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7" t="s">
        <v>5</v>
      </c>
      <c r="R9" s="8"/>
      <c r="S9" s="70" t="s">
        <v>18</v>
      </c>
      <c r="T9" s="70"/>
      <c r="U9" s="70"/>
      <c r="V9" s="23">
        <f>+VLOOKUP(S9,Hoja2!$A$1:$B$12,2,FALSE)</f>
        <v>5</v>
      </c>
      <c r="W9" s="23">
        <f>+DAY(V7)</f>
        <v>31</v>
      </c>
      <c r="X9" s="23"/>
      <c r="Z9" s="14" t="s">
        <v>12</v>
      </c>
      <c r="AA9" s="3"/>
      <c r="AB9" s="3"/>
      <c r="AC9" s="15" t="s">
        <v>8</v>
      </c>
      <c r="AD9" s="29" t="s">
        <v>8</v>
      </c>
      <c r="AE9" s="61">
        <f>+AVERAGE(AM:AM)</f>
        <v>0</v>
      </c>
      <c r="AF9" s="61"/>
    </row>
    <row r="10" spans="1:40 16384:16384" ht="9" customHeight="1" x14ac:dyDescent="0.2">
      <c r="AJ10" s="23">
        <v>1</v>
      </c>
      <c r="AK10" s="23">
        <v>0</v>
      </c>
      <c r="AL10" s="23" t="s">
        <v>7</v>
      </c>
      <c r="AM10" s="23" t="s">
        <v>8</v>
      </c>
    </row>
    <row r="11" spans="1:40 16384:16384" s="58" customFormat="1" ht="13.5" customHeight="1" x14ac:dyDescent="0.2">
      <c r="A11" s="23"/>
      <c r="B11" s="23"/>
      <c r="C11" s="23"/>
      <c r="D11" s="23"/>
      <c r="E11" s="49" t="str">
        <f>+E13&amp;"/"&amp;$V$9&amp;"/"&amp;$S$7</f>
        <v>1/5/2023</v>
      </c>
      <c r="F11" s="49" t="str">
        <f t="shared" ref="F11:AI11" si="0">+F13&amp;"/"&amp;$V$9&amp;"/"&amp;$S$7</f>
        <v>2/5/2023</v>
      </c>
      <c r="G11" s="49" t="str">
        <f t="shared" si="0"/>
        <v>3/5/2023</v>
      </c>
      <c r="H11" s="49" t="str">
        <f t="shared" si="0"/>
        <v>4/5/2023</v>
      </c>
      <c r="I11" s="49" t="str">
        <f t="shared" si="0"/>
        <v>5/5/2023</v>
      </c>
      <c r="J11" s="49" t="str">
        <f t="shared" si="0"/>
        <v>6/5/2023</v>
      </c>
      <c r="K11" s="49" t="str">
        <f t="shared" si="0"/>
        <v>7/5/2023</v>
      </c>
      <c r="L11" s="49" t="str">
        <f t="shared" si="0"/>
        <v>8/5/2023</v>
      </c>
      <c r="M11" s="49" t="str">
        <f t="shared" si="0"/>
        <v>9/5/2023</v>
      </c>
      <c r="N11" s="49" t="str">
        <f t="shared" si="0"/>
        <v>10/5/2023</v>
      </c>
      <c r="O11" s="49" t="str">
        <f t="shared" si="0"/>
        <v>11/5/2023</v>
      </c>
      <c r="P11" s="49" t="str">
        <f t="shared" si="0"/>
        <v>12/5/2023</v>
      </c>
      <c r="Q11" s="49" t="str">
        <f t="shared" si="0"/>
        <v>13/5/2023</v>
      </c>
      <c r="R11" s="49" t="str">
        <f t="shared" si="0"/>
        <v>14/5/2023</v>
      </c>
      <c r="S11" s="49" t="str">
        <f t="shared" si="0"/>
        <v>15/5/2023</v>
      </c>
      <c r="T11" s="49" t="str">
        <f t="shared" si="0"/>
        <v>16/5/2023</v>
      </c>
      <c r="U11" s="49" t="str">
        <f t="shared" si="0"/>
        <v>17/5/2023</v>
      </c>
      <c r="V11" s="49" t="str">
        <f t="shared" si="0"/>
        <v>18/5/2023</v>
      </c>
      <c r="W11" s="49" t="str">
        <f t="shared" si="0"/>
        <v>19/5/2023</v>
      </c>
      <c r="X11" s="49" t="str">
        <f t="shared" si="0"/>
        <v>20/5/2023</v>
      </c>
      <c r="Y11" s="49" t="str">
        <f t="shared" si="0"/>
        <v>21/5/2023</v>
      </c>
      <c r="Z11" s="49" t="str">
        <f t="shared" si="0"/>
        <v>22/5/2023</v>
      </c>
      <c r="AA11" s="49" t="str">
        <f t="shared" si="0"/>
        <v>23/5/2023</v>
      </c>
      <c r="AB11" s="49" t="str">
        <f t="shared" si="0"/>
        <v>24/5/2023</v>
      </c>
      <c r="AC11" s="49" t="str">
        <f t="shared" si="0"/>
        <v>25/5/2023</v>
      </c>
      <c r="AD11" s="49" t="str">
        <f t="shared" si="0"/>
        <v>26/5/2023</v>
      </c>
      <c r="AE11" s="49" t="str">
        <f t="shared" si="0"/>
        <v>27/5/2023</v>
      </c>
      <c r="AF11" s="49" t="str">
        <f t="shared" si="0"/>
        <v>28/5/2023</v>
      </c>
      <c r="AG11" s="49" t="str">
        <f t="shared" si="0"/>
        <v>29/5/2023</v>
      </c>
      <c r="AH11" s="49" t="str">
        <f t="shared" si="0"/>
        <v>30/5/2023</v>
      </c>
      <c r="AI11" s="49" t="str">
        <f t="shared" si="0"/>
        <v>31/5/2023</v>
      </c>
      <c r="AJ11" s="66" t="s">
        <v>31</v>
      </c>
      <c r="AK11" s="67" t="s">
        <v>33</v>
      </c>
      <c r="AL11" s="68" t="s">
        <v>34</v>
      </c>
      <c r="AM11" s="69" t="s">
        <v>35</v>
      </c>
      <c r="AN11" s="58" t="s">
        <v>38</v>
      </c>
    </row>
    <row r="12" spans="1:40 16384:16384" ht="17.25" customHeight="1" x14ac:dyDescent="0.25">
      <c r="E12" s="24" t="str">
        <f>+IFERROR(VLOOKUP(WEEKDAY(E11,2),Hoja2!$D$1:$E$7,2,FALSE),"")</f>
        <v>L</v>
      </c>
      <c r="F12" s="24" t="str">
        <f>+IFERROR(VLOOKUP(WEEKDAY(F11,2),Hoja2!$D$1:$E$7,2,FALSE),"")</f>
        <v>M</v>
      </c>
      <c r="G12" s="24" t="str">
        <f>+IFERROR(VLOOKUP(WEEKDAY(G11,2),Hoja2!$D$1:$E$7,2,FALSE),"")</f>
        <v>M</v>
      </c>
      <c r="H12" s="24" t="str">
        <f>+IFERROR(VLOOKUP(WEEKDAY(H11,2),Hoja2!$D$1:$E$7,2,FALSE),"")</f>
        <v>J</v>
      </c>
      <c r="I12" s="24" t="str">
        <f>+IFERROR(VLOOKUP(WEEKDAY(I11,2),Hoja2!$D$1:$E$7,2,FALSE),"")</f>
        <v>V</v>
      </c>
      <c r="J12" s="24" t="str">
        <f>+IFERROR(VLOOKUP(WEEKDAY(J11,2),Hoja2!$D$1:$E$7,2,FALSE),"")</f>
        <v>S</v>
      </c>
      <c r="K12" s="24" t="str">
        <f>+IFERROR(VLOOKUP(WEEKDAY(K11,2),Hoja2!$D$1:$E$7,2,FALSE),"")</f>
        <v>D</v>
      </c>
      <c r="L12" s="24" t="str">
        <f>+IFERROR(VLOOKUP(WEEKDAY(L11,2),Hoja2!$D$1:$E$7,2,FALSE),"")</f>
        <v>L</v>
      </c>
      <c r="M12" s="24" t="str">
        <f>+IFERROR(VLOOKUP(WEEKDAY(M11,2),Hoja2!$D$1:$E$7,2,FALSE),"")</f>
        <v>M</v>
      </c>
      <c r="N12" s="24" t="str">
        <f>+IFERROR(VLOOKUP(WEEKDAY(N11,2),Hoja2!$D$1:$E$7,2,FALSE),"")</f>
        <v>M</v>
      </c>
      <c r="O12" s="24" t="str">
        <f>+IFERROR(VLOOKUP(WEEKDAY(O11,2),Hoja2!$D$1:$E$7,2,FALSE),"")</f>
        <v>J</v>
      </c>
      <c r="P12" s="24" t="str">
        <f>+IFERROR(VLOOKUP(WEEKDAY(P11,2),Hoja2!$D$1:$E$7,2,FALSE),"")</f>
        <v>V</v>
      </c>
      <c r="Q12" s="24" t="str">
        <f>+IFERROR(VLOOKUP(WEEKDAY(Q11,2),Hoja2!$D$1:$E$7,2,FALSE),"")</f>
        <v>S</v>
      </c>
      <c r="R12" s="24" t="str">
        <f>+IFERROR(VLOOKUP(WEEKDAY(R11,2),Hoja2!$D$1:$E$7,2,FALSE),"")</f>
        <v>D</v>
      </c>
      <c r="S12" s="24" t="str">
        <f>+IFERROR(VLOOKUP(WEEKDAY(S11,2),Hoja2!$D$1:$E$7,2,FALSE),"")</f>
        <v>L</v>
      </c>
      <c r="T12" s="24" t="str">
        <f>+IFERROR(VLOOKUP(WEEKDAY(T11,2),Hoja2!$D$1:$E$7,2,FALSE),"")</f>
        <v>M</v>
      </c>
      <c r="U12" s="24" t="str">
        <f>+IFERROR(VLOOKUP(WEEKDAY(U11,2),Hoja2!$D$1:$E$7,2,FALSE),"")</f>
        <v>M</v>
      </c>
      <c r="V12" s="24" t="str">
        <f>+IFERROR(VLOOKUP(WEEKDAY(V11,2),Hoja2!$D$1:$E$7,2,FALSE),"")</f>
        <v>J</v>
      </c>
      <c r="W12" s="24" t="str">
        <f>+IFERROR(VLOOKUP(WEEKDAY(W11,2),Hoja2!$D$1:$E$7,2,FALSE),"")</f>
        <v>V</v>
      </c>
      <c r="X12" s="24" t="str">
        <f>+IFERROR(VLOOKUP(WEEKDAY(X11,2),Hoja2!$D$1:$E$7,2,FALSE),"")</f>
        <v>S</v>
      </c>
      <c r="Y12" s="24" t="str">
        <f>+IFERROR(VLOOKUP(WEEKDAY(Y11,2),Hoja2!$D$1:$E$7,2,FALSE),"")</f>
        <v>D</v>
      </c>
      <c r="Z12" s="24" t="str">
        <f>+IFERROR(VLOOKUP(WEEKDAY(Z11,2),Hoja2!$D$1:$E$7,2,FALSE),"")</f>
        <v>L</v>
      </c>
      <c r="AA12" s="24" t="str">
        <f>+IFERROR(VLOOKUP(WEEKDAY(AA11,2),Hoja2!$D$1:$E$7,2,FALSE),"")</f>
        <v>M</v>
      </c>
      <c r="AB12" s="24" t="str">
        <f>+IFERROR(VLOOKUP(WEEKDAY(AB11,2),Hoja2!$D$1:$E$7,2,FALSE),"")</f>
        <v>M</v>
      </c>
      <c r="AC12" s="24" t="str">
        <f>+IFERROR(VLOOKUP(WEEKDAY(AC11,2),Hoja2!$D$1:$E$7,2,FALSE),"")</f>
        <v>J</v>
      </c>
      <c r="AD12" s="24" t="str">
        <f>+IFERROR(VLOOKUP(WEEKDAY(AD11,2),Hoja2!$D$1:$E$7,2,FALSE),"")</f>
        <v>V</v>
      </c>
      <c r="AE12" s="24" t="str">
        <f>+IFERROR(VLOOKUP(WEEKDAY(AE11,2),Hoja2!$D$1:$E$7,2,FALSE),"")</f>
        <v>S</v>
      </c>
      <c r="AF12" s="24" t="str">
        <f>+IFERROR(VLOOKUP(WEEKDAY(AF11,2),Hoja2!$D$1:$E$7,2,FALSE),"")</f>
        <v>D</v>
      </c>
      <c r="AG12" s="24" t="str">
        <f>+IFERROR(VLOOKUP(WEEKDAY(AG11,2),Hoja2!$D$1:$E$7,2,FALSE),"")</f>
        <v>L</v>
      </c>
      <c r="AH12" s="24" t="str">
        <f>+IFERROR(VLOOKUP(WEEKDAY(AH11,2),Hoja2!$D$1:$E$7,2,FALSE),"")</f>
        <v>M</v>
      </c>
      <c r="AI12" s="24" t="str">
        <f>+IFERROR(VLOOKUP(WEEKDAY(AI11,2),Hoja2!$D$1:$E$7,2,FALSE),"")</f>
        <v>M</v>
      </c>
      <c r="AJ12" s="66"/>
      <c r="AK12" s="67"/>
      <c r="AL12" s="68"/>
      <c r="AM12" s="69"/>
      <c r="XFD12" s="53">
        <v>160</v>
      </c>
    </row>
    <row r="13" spans="1:40 16384:16384" s="2" customFormat="1" ht="22.5" customHeight="1" x14ac:dyDescent="0.2">
      <c r="B13" s="26" t="s">
        <v>39</v>
      </c>
      <c r="C13" s="26" t="s">
        <v>0</v>
      </c>
      <c r="E13" s="25">
        <v>1</v>
      </c>
      <c r="F13" s="25">
        <f>+IF((E13+1)&lt;=$W$9,(E13+1),"")</f>
        <v>2</v>
      </c>
      <c r="G13" s="25">
        <f t="shared" ref="G13:AI13" si="1">+IF((F13+1)&lt;=$W$9,(F13+1),"")</f>
        <v>3</v>
      </c>
      <c r="H13" s="25">
        <f t="shared" si="1"/>
        <v>4</v>
      </c>
      <c r="I13" s="25">
        <f t="shared" si="1"/>
        <v>5</v>
      </c>
      <c r="J13" s="25">
        <f t="shared" si="1"/>
        <v>6</v>
      </c>
      <c r="K13" s="25">
        <f t="shared" si="1"/>
        <v>7</v>
      </c>
      <c r="L13" s="25">
        <f t="shared" si="1"/>
        <v>8</v>
      </c>
      <c r="M13" s="25">
        <f t="shared" si="1"/>
        <v>9</v>
      </c>
      <c r="N13" s="25">
        <f t="shared" si="1"/>
        <v>10</v>
      </c>
      <c r="O13" s="25">
        <f t="shared" si="1"/>
        <v>11</v>
      </c>
      <c r="P13" s="25">
        <f t="shared" si="1"/>
        <v>12</v>
      </c>
      <c r="Q13" s="25">
        <f t="shared" si="1"/>
        <v>13</v>
      </c>
      <c r="R13" s="25">
        <f t="shared" si="1"/>
        <v>14</v>
      </c>
      <c r="S13" s="25">
        <f t="shared" si="1"/>
        <v>15</v>
      </c>
      <c r="T13" s="25">
        <f t="shared" si="1"/>
        <v>16</v>
      </c>
      <c r="U13" s="25">
        <f t="shared" si="1"/>
        <v>17</v>
      </c>
      <c r="V13" s="25">
        <f t="shared" si="1"/>
        <v>18</v>
      </c>
      <c r="W13" s="25">
        <f t="shared" si="1"/>
        <v>19</v>
      </c>
      <c r="X13" s="25">
        <f t="shared" si="1"/>
        <v>20</v>
      </c>
      <c r="Y13" s="25">
        <f t="shared" si="1"/>
        <v>21</v>
      </c>
      <c r="Z13" s="25">
        <f t="shared" si="1"/>
        <v>22</v>
      </c>
      <c r="AA13" s="25">
        <f t="shared" si="1"/>
        <v>23</v>
      </c>
      <c r="AB13" s="25">
        <f t="shared" si="1"/>
        <v>24</v>
      </c>
      <c r="AC13" s="25">
        <f t="shared" si="1"/>
        <v>25</v>
      </c>
      <c r="AD13" s="25">
        <f t="shared" si="1"/>
        <v>26</v>
      </c>
      <c r="AE13" s="25">
        <f t="shared" si="1"/>
        <v>27</v>
      </c>
      <c r="AF13" s="25">
        <f t="shared" si="1"/>
        <v>28</v>
      </c>
      <c r="AG13" s="25">
        <f t="shared" si="1"/>
        <v>29</v>
      </c>
      <c r="AH13" s="25">
        <f t="shared" si="1"/>
        <v>30</v>
      </c>
      <c r="AI13" s="25">
        <f t="shared" si="1"/>
        <v>31</v>
      </c>
      <c r="AJ13" s="66"/>
      <c r="AK13" s="67"/>
      <c r="AL13" s="68"/>
      <c r="AM13" s="69"/>
    </row>
    <row r="14" spans="1:40 16384:16384" ht="3.75" customHeight="1" thickBot="1" x14ac:dyDescent="0.25"/>
    <row r="15" spans="1:40 16384:16384" ht="16.5" thickBot="1" x14ac:dyDescent="0.3">
      <c r="B15" s="43">
        <v>18471221</v>
      </c>
      <c r="C15" s="46" t="s">
        <v>40</v>
      </c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  <c r="AJ15" s="50">
        <f>+COUNTIF($E15:$AI15,AJ$10)/(MAX($E$13:$AI$13)-$W$7)</f>
        <v>0</v>
      </c>
      <c r="AK15" s="51">
        <f t="shared" ref="AK15:AM30" si="2">+COUNTIF($E15:$AI15,AK$10)/(MAX($E$13:$AI$13)-$W$7)</f>
        <v>0</v>
      </c>
      <c r="AL15" s="51">
        <f>+COUNTIF($E15:$AI15,AL$10)/(MAX($E$13:$AI$13)-$W$7)</f>
        <v>0</v>
      </c>
      <c r="AM15" s="52">
        <f t="shared" si="2"/>
        <v>0</v>
      </c>
      <c r="XFD15" s="54">
        <f>$XFD$12*AJ15</f>
        <v>0</v>
      </c>
    </row>
    <row r="16" spans="1:40 16384:16384" ht="16.5" thickBot="1" x14ac:dyDescent="0.3">
      <c r="B16" s="44">
        <v>34375179</v>
      </c>
      <c r="C16" s="47" t="s">
        <v>41</v>
      </c>
      <c r="E16" s="3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8"/>
      <c r="AJ16" s="50">
        <f t="shared" ref="AJ16:AM44" si="3">+COUNTIF($E16:$AI16,AJ$10)/(MAX($E$13:$AI$13)-$W$7)</f>
        <v>0</v>
      </c>
      <c r="AK16" s="51">
        <f t="shared" si="2"/>
        <v>0</v>
      </c>
      <c r="AL16" s="51">
        <f t="shared" si="2"/>
        <v>0</v>
      </c>
      <c r="AM16" s="52">
        <f t="shared" si="2"/>
        <v>0</v>
      </c>
      <c r="XFD16" s="54">
        <f t="shared" ref="XFD16:XFD30" si="4">$XFD$12*AJ16</f>
        <v>0</v>
      </c>
    </row>
    <row r="17" spans="2:39 16384:16384" ht="16.5" thickBot="1" x14ac:dyDescent="0.3">
      <c r="B17" s="44">
        <v>28977121</v>
      </c>
      <c r="C17" s="47" t="s">
        <v>42</v>
      </c>
      <c r="E17" s="37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8"/>
      <c r="AJ17" s="50">
        <f t="shared" si="3"/>
        <v>0</v>
      </c>
      <c r="AK17" s="51">
        <f t="shared" si="2"/>
        <v>0</v>
      </c>
      <c r="AL17" s="51">
        <f t="shared" si="2"/>
        <v>0</v>
      </c>
      <c r="AM17" s="52">
        <f t="shared" si="2"/>
        <v>0</v>
      </c>
      <c r="XFD17" s="54">
        <f t="shared" si="4"/>
        <v>0</v>
      </c>
    </row>
    <row r="18" spans="2:39 16384:16384" ht="16.5" thickBot="1" x14ac:dyDescent="0.3">
      <c r="B18" s="44">
        <v>37909262</v>
      </c>
      <c r="C18" s="47" t="s">
        <v>43</v>
      </c>
      <c r="E18" s="3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8"/>
      <c r="AJ18" s="50">
        <f t="shared" si="3"/>
        <v>0</v>
      </c>
      <c r="AK18" s="51">
        <f t="shared" si="2"/>
        <v>0</v>
      </c>
      <c r="AL18" s="51">
        <f t="shared" si="2"/>
        <v>0</v>
      </c>
      <c r="AM18" s="52">
        <f t="shared" si="2"/>
        <v>0</v>
      </c>
      <c r="XFD18" s="54">
        <f t="shared" si="4"/>
        <v>0</v>
      </c>
    </row>
    <row r="19" spans="2:39 16384:16384" ht="16.5" thickBot="1" x14ac:dyDescent="0.3">
      <c r="B19" s="44">
        <v>35885686</v>
      </c>
      <c r="C19" s="47" t="s">
        <v>44</v>
      </c>
      <c r="E19" s="37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8"/>
      <c r="AJ19" s="50">
        <f t="shared" si="3"/>
        <v>0</v>
      </c>
      <c r="AK19" s="51">
        <f t="shared" si="2"/>
        <v>0</v>
      </c>
      <c r="AL19" s="51">
        <f t="shared" si="2"/>
        <v>0</v>
      </c>
      <c r="AM19" s="52">
        <f t="shared" si="2"/>
        <v>0</v>
      </c>
      <c r="XFD19" s="54">
        <f t="shared" si="4"/>
        <v>0</v>
      </c>
    </row>
    <row r="20" spans="2:39 16384:16384" ht="16.5" thickBot="1" x14ac:dyDescent="0.3">
      <c r="B20" s="44">
        <v>34978247</v>
      </c>
      <c r="C20" s="47" t="s">
        <v>45</v>
      </c>
      <c r="E20" s="37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8"/>
      <c r="AJ20" s="50">
        <f t="shared" si="3"/>
        <v>0</v>
      </c>
      <c r="AK20" s="51">
        <f t="shared" si="2"/>
        <v>0</v>
      </c>
      <c r="AL20" s="51">
        <f t="shared" si="2"/>
        <v>0</v>
      </c>
      <c r="AM20" s="52">
        <f t="shared" si="2"/>
        <v>0</v>
      </c>
      <c r="XFD20" s="54">
        <f t="shared" si="4"/>
        <v>0</v>
      </c>
    </row>
    <row r="21" spans="2:39 16384:16384" ht="16.5" thickBot="1" x14ac:dyDescent="0.3">
      <c r="B21" s="44">
        <v>36274569</v>
      </c>
      <c r="C21" s="47" t="s">
        <v>46</v>
      </c>
      <c r="E21" s="3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8"/>
      <c r="AJ21" s="50">
        <f t="shared" si="3"/>
        <v>0</v>
      </c>
      <c r="AK21" s="51">
        <f t="shared" si="2"/>
        <v>0</v>
      </c>
      <c r="AL21" s="51">
        <f t="shared" si="2"/>
        <v>0</v>
      </c>
      <c r="AM21" s="52">
        <f t="shared" si="2"/>
        <v>0</v>
      </c>
      <c r="XFD21" s="54">
        <f t="shared" si="4"/>
        <v>0</v>
      </c>
    </row>
    <row r="22" spans="2:39 16384:16384" ht="16.5" thickBot="1" x14ac:dyDescent="0.3">
      <c r="B22" s="44">
        <v>43224977</v>
      </c>
      <c r="C22" s="47" t="s">
        <v>47</v>
      </c>
      <c r="E22" s="37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8"/>
      <c r="AJ22" s="50">
        <f t="shared" si="3"/>
        <v>0</v>
      </c>
      <c r="AK22" s="51">
        <f t="shared" si="2"/>
        <v>0</v>
      </c>
      <c r="AL22" s="51">
        <f t="shared" si="2"/>
        <v>0</v>
      </c>
      <c r="AM22" s="52">
        <f t="shared" si="2"/>
        <v>0</v>
      </c>
      <c r="XFD22" s="54">
        <f t="shared" si="4"/>
        <v>0</v>
      </c>
    </row>
    <row r="23" spans="2:39 16384:16384" ht="16.5" thickBot="1" x14ac:dyDescent="0.3">
      <c r="B23" s="44">
        <v>41053356</v>
      </c>
      <c r="C23" s="47" t="s">
        <v>48</v>
      </c>
      <c r="E23" s="37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8"/>
      <c r="AJ23" s="50">
        <f t="shared" si="3"/>
        <v>0</v>
      </c>
      <c r="AK23" s="51">
        <f t="shared" si="2"/>
        <v>0</v>
      </c>
      <c r="AL23" s="51">
        <f t="shared" si="2"/>
        <v>0</v>
      </c>
      <c r="AM23" s="52">
        <f t="shared" si="2"/>
        <v>0</v>
      </c>
      <c r="XFD23" s="54">
        <f t="shared" si="4"/>
        <v>0</v>
      </c>
    </row>
    <row r="24" spans="2:39 16384:16384" ht="16.5" thickBot="1" x14ac:dyDescent="0.3">
      <c r="B24" s="44">
        <v>35611091</v>
      </c>
      <c r="C24" s="47" t="s">
        <v>49</v>
      </c>
      <c r="E24" s="37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8"/>
      <c r="AJ24" s="50">
        <f t="shared" si="3"/>
        <v>0</v>
      </c>
      <c r="AK24" s="51">
        <f t="shared" si="2"/>
        <v>0</v>
      </c>
      <c r="AL24" s="51">
        <f t="shared" si="2"/>
        <v>0</v>
      </c>
      <c r="AM24" s="52">
        <f t="shared" si="2"/>
        <v>0</v>
      </c>
      <c r="XFD24" s="54">
        <f t="shared" si="4"/>
        <v>0</v>
      </c>
    </row>
    <row r="25" spans="2:39 16384:16384" ht="16.5" thickBot="1" x14ac:dyDescent="0.3">
      <c r="B25" s="44">
        <v>25883641</v>
      </c>
      <c r="C25" s="47" t="s">
        <v>50</v>
      </c>
      <c r="E25" s="37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8"/>
      <c r="AJ25" s="50">
        <f t="shared" si="3"/>
        <v>0</v>
      </c>
      <c r="AK25" s="51">
        <f t="shared" si="2"/>
        <v>0</v>
      </c>
      <c r="AL25" s="51">
        <f t="shared" si="2"/>
        <v>0</v>
      </c>
      <c r="AM25" s="52">
        <f t="shared" si="2"/>
        <v>0</v>
      </c>
      <c r="XFD25" s="54">
        <f t="shared" si="4"/>
        <v>0</v>
      </c>
    </row>
    <row r="26" spans="2:39 16384:16384" ht="16.5" thickBot="1" x14ac:dyDescent="0.3">
      <c r="B26" s="44">
        <v>39546393</v>
      </c>
      <c r="C26" s="47" t="s">
        <v>51</v>
      </c>
      <c r="E26" s="37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8"/>
      <c r="AJ26" s="50">
        <f t="shared" si="3"/>
        <v>0</v>
      </c>
      <c r="AK26" s="51">
        <f t="shared" si="2"/>
        <v>0</v>
      </c>
      <c r="AL26" s="51">
        <f t="shared" si="2"/>
        <v>0</v>
      </c>
      <c r="AM26" s="52">
        <f t="shared" si="2"/>
        <v>0</v>
      </c>
      <c r="XFD26" s="54">
        <f t="shared" si="4"/>
        <v>0</v>
      </c>
    </row>
    <row r="27" spans="2:39 16384:16384" ht="16.5" thickBot="1" x14ac:dyDescent="0.3">
      <c r="B27" s="44">
        <v>32001266</v>
      </c>
      <c r="C27" s="47" t="s">
        <v>52</v>
      </c>
      <c r="E27" s="37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8"/>
      <c r="AJ27" s="50">
        <f t="shared" si="3"/>
        <v>0</v>
      </c>
      <c r="AK27" s="51">
        <f t="shared" si="2"/>
        <v>0</v>
      </c>
      <c r="AL27" s="51">
        <f t="shared" si="2"/>
        <v>0</v>
      </c>
      <c r="AM27" s="52">
        <f t="shared" si="2"/>
        <v>0</v>
      </c>
      <c r="XFD27" s="54">
        <f t="shared" si="4"/>
        <v>0</v>
      </c>
    </row>
    <row r="28" spans="2:39 16384:16384" ht="16.5" thickBot="1" x14ac:dyDescent="0.3">
      <c r="B28" s="44">
        <v>31062987</v>
      </c>
      <c r="C28" s="47" t="s">
        <v>53</v>
      </c>
      <c r="E28" s="37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8"/>
      <c r="AJ28" s="50">
        <f t="shared" si="3"/>
        <v>0</v>
      </c>
      <c r="AK28" s="51">
        <f t="shared" si="2"/>
        <v>0</v>
      </c>
      <c r="AL28" s="51">
        <f t="shared" si="2"/>
        <v>0</v>
      </c>
      <c r="AM28" s="52">
        <f t="shared" si="2"/>
        <v>0</v>
      </c>
      <c r="XFD28" s="54">
        <f t="shared" si="4"/>
        <v>0</v>
      </c>
    </row>
    <row r="29" spans="2:39 16384:16384" ht="16.5" thickBot="1" x14ac:dyDescent="0.3">
      <c r="B29" s="44">
        <v>26240470</v>
      </c>
      <c r="C29" s="47" t="s">
        <v>54</v>
      </c>
      <c r="E29" s="37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8"/>
      <c r="AJ29" s="50">
        <f t="shared" si="3"/>
        <v>0</v>
      </c>
      <c r="AK29" s="51">
        <f t="shared" si="2"/>
        <v>0</v>
      </c>
      <c r="AL29" s="51">
        <f t="shared" si="2"/>
        <v>0</v>
      </c>
      <c r="AM29" s="52">
        <f t="shared" si="2"/>
        <v>0</v>
      </c>
      <c r="XFD29" s="54">
        <f t="shared" si="4"/>
        <v>0</v>
      </c>
    </row>
    <row r="30" spans="2:39 16384:16384" ht="16.5" thickBot="1" x14ac:dyDescent="0.3">
      <c r="B30" s="44">
        <v>93608553</v>
      </c>
      <c r="C30" s="47" t="s">
        <v>55</v>
      </c>
      <c r="E30" s="37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8"/>
      <c r="AJ30" s="50">
        <f t="shared" si="3"/>
        <v>0</v>
      </c>
      <c r="AK30" s="51">
        <f t="shared" si="2"/>
        <v>0</v>
      </c>
      <c r="AL30" s="51">
        <f t="shared" si="2"/>
        <v>0</v>
      </c>
      <c r="AM30" s="52">
        <f t="shared" si="2"/>
        <v>0</v>
      </c>
      <c r="XFD30" s="54">
        <f t="shared" si="4"/>
        <v>0</v>
      </c>
    </row>
    <row r="31" spans="2:39 16384:16384" ht="16.5" thickBot="1" x14ac:dyDescent="0.3">
      <c r="B31" s="44"/>
      <c r="C31" s="47"/>
      <c r="E31" s="3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8"/>
      <c r="AJ31" s="50">
        <f t="shared" si="3"/>
        <v>0</v>
      </c>
      <c r="AK31" s="51">
        <f t="shared" si="3"/>
        <v>0</v>
      </c>
      <c r="AL31" s="51">
        <f t="shared" si="3"/>
        <v>0</v>
      </c>
      <c r="AM31" s="52">
        <f t="shared" si="3"/>
        <v>0</v>
      </c>
      <c r="XFD31" s="54"/>
    </row>
    <row r="32" spans="2:39 16384:16384" ht="16.5" thickBot="1" x14ac:dyDescent="0.3">
      <c r="B32" s="44"/>
      <c r="C32" s="47"/>
      <c r="E32" s="37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8"/>
      <c r="AJ32" s="50">
        <f t="shared" si="3"/>
        <v>0</v>
      </c>
      <c r="AK32" s="51">
        <f t="shared" si="3"/>
        <v>0</v>
      </c>
      <c r="AL32" s="51">
        <f t="shared" si="3"/>
        <v>0</v>
      </c>
      <c r="AM32" s="52">
        <f t="shared" si="3"/>
        <v>0</v>
      </c>
      <c r="XFD32" s="54"/>
    </row>
    <row r="33" spans="2:39 16384:16384" ht="16.5" thickBot="1" x14ac:dyDescent="0.3">
      <c r="B33" s="44"/>
      <c r="C33" s="47"/>
      <c r="E33" s="37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8"/>
      <c r="AJ33" s="50">
        <f t="shared" si="3"/>
        <v>0</v>
      </c>
      <c r="AK33" s="51">
        <f t="shared" si="3"/>
        <v>0</v>
      </c>
      <c r="AL33" s="51">
        <f t="shared" si="3"/>
        <v>0</v>
      </c>
      <c r="AM33" s="52">
        <f t="shared" si="3"/>
        <v>0</v>
      </c>
      <c r="XFD33" s="54"/>
    </row>
    <row r="34" spans="2:39 16384:16384" ht="16.5" thickBot="1" x14ac:dyDescent="0.3">
      <c r="B34" s="44"/>
      <c r="C34" s="47"/>
      <c r="E34" s="3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8"/>
      <c r="AJ34" s="50">
        <f t="shared" si="3"/>
        <v>0</v>
      </c>
      <c r="AK34" s="51">
        <f t="shared" si="3"/>
        <v>0</v>
      </c>
      <c r="AL34" s="51">
        <f t="shared" si="3"/>
        <v>0</v>
      </c>
      <c r="AM34" s="52">
        <f t="shared" si="3"/>
        <v>0</v>
      </c>
      <c r="XFD34" s="54"/>
    </row>
    <row r="35" spans="2:39 16384:16384" ht="16.5" thickBot="1" x14ac:dyDescent="0.3">
      <c r="B35" s="44"/>
      <c r="C35" s="47"/>
      <c r="E35" s="37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8"/>
      <c r="AJ35" s="50">
        <f t="shared" si="3"/>
        <v>0</v>
      </c>
      <c r="AK35" s="51">
        <f t="shared" si="3"/>
        <v>0</v>
      </c>
      <c r="AL35" s="51">
        <f t="shared" si="3"/>
        <v>0</v>
      </c>
      <c r="AM35" s="52">
        <f t="shared" si="3"/>
        <v>0</v>
      </c>
      <c r="XFD35" s="54"/>
    </row>
    <row r="36" spans="2:39 16384:16384" ht="16.5" thickBot="1" x14ac:dyDescent="0.3">
      <c r="B36" s="44"/>
      <c r="C36" s="47"/>
      <c r="E36" s="37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8"/>
      <c r="AJ36" s="50">
        <f t="shared" si="3"/>
        <v>0</v>
      </c>
      <c r="AK36" s="51">
        <f t="shared" si="3"/>
        <v>0</v>
      </c>
      <c r="AL36" s="51">
        <f t="shared" si="3"/>
        <v>0</v>
      </c>
      <c r="AM36" s="52">
        <f t="shared" si="3"/>
        <v>0</v>
      </c>
      <c r="XFD36" s="54"/>
    </row>
    <row r="37" spans="2:39 16384:16384" ht="16.5" thickBot="1" x14ac:dyDescent="0.3">
      <c r="B37" s="44"/>
      <c r="C37" s="47"/>
      <c r="E37" s="3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8"/>
      <c r="AJ37" s="50">
        <f t="shared" si="3"/>
        <v>0</v>
      </c>
      <c r="AK37" s="51">
        <f t="shared" si="3"/>
        <v>0</v>
      </c>
      <c r="AL37" s="51">
        <f t="shared" si="3"/>
        <v>0</v>
      </c>
      <c r="AM37" s="52">
        <f t="shared" si="3"/>
        <v>0</v>
      </c>
      <c r="XFD37" s="54"/>
    </row>
    <row r="38" spans="2:39 16384:16384" ht="16.5" thickBot="1" x14ac:dyDescent="0.3">
      <c r="B38" s="44"/>
      <c r="C38" s="47"/>
      <c r="E38" s="37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8"/>
      <c r="AJ38" s="50">
        <f t="shared" si="3"/>
        <v>0</v>
      </c>
      <c r="AK38" s="51">
        <f t="shared" si="3"/>
        <v>0</v>
      </c>
      <c r="AL38" s="51">
        <f t="shared" si="3"/>
        <v>0</v>
      </c>
      <c r="AM38" s="52">
        <f t="shared" si="3"/>
        <v>0</v>
      </c>
      <c r="XFD38" s="54"/>
    </row>
    <row r="39" spans="2:39 16384:16384" ht="16.5" thickBot="1" x14ac:dyDescent="0.3">
      <c r="B39" s="44"/>
      <c r="C39" s="47"/>
      <c r="E39" s="37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8"/>
      <c r="AJ39" s="50">
        <f t="shared" si="3"/>
        <v>0</v>
      </c>
      <c r="AK39" s="51">
        <f t="shared" si="3"/>
        <v>0</v>
      </c>
      <c r="AL39" s="51">
        <f t="shared" si="3"/>
        <v>0</v>
      </c>
      <c r="AM39" s="52">
        <f t="shared" si="3"/>
        <v>0</v>
      </c>
      <c r="XFD39" s="54"/>
    </row>
    <row r="40" spans="2:39 16384:16384" ht="16.5" thickBot="1" x14ac:dyDescent="0.3">
      <c r="B40" s="44"/>
      <c r="C40" s="47"/>
      <c r="E40" s="37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8"/>
      <c r="AJ40" s="50">
        <f t="shared" si="3"/>
        <v>0</v>
      </c>
      <c r="AK40" s="51">
        <f t="shared" si="3"/>
        <v>0</v>
      </c>
      <c r="AL40" s="51">
        <f t="shared" si="3"/>
        <v>0</v>
      </c>
      <c r="AM40" s="52">
        <f t="shared" si="3"/>
        <v>0</v>
      </c>
      <c r="XFD40" s="54"/>
    </row>
    <row r="41" spans="2:39 16384:16384" ht="16.5" thickBot="1" x14ac:dyDescent="0.3">
      <c r="B41" s="44"/>
      <c r="C41" s="47"/>
      <c r="E41" s="37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8"/>
      <c r="AJ41" s="50">
        <f t="shared" si="3"/>
        <v>0</v>
      </c>
      <c r="AK41" s="51">
        <f t="shared" si="3"/>
        <v>0</v>
      </c>
      <c r="AL41" s="51">
        <f t="shared" si="3"/>
        <v>0</v>
      </c>
      <c r="AM41" s="52">
        <f t="shared" si="3"/>
        <v>0</v>
      </c>
      <c r="XFD41" s="54"/>
    </row>
    <row r="42" spans="2:39 16384:16384" ht="16.5" thickBot="1" x14ac:dyDescent="0.3">
      <c r="B42" s="44"/>
      <c r="C42" s="47"/>
      <c r="E42" s="37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8"/>
      <c r="AJ42" s="50">
        <f t="shared" si="3"/>
        <v>0</v>
      </c>
      <c r="AK42" s="51">
        <f t="shared" si="3"/>
        <v>0</v>
      </c>
      <c r="AL42" s="51">
        <f t="shared" si="3"/>
        <v>0</v>
      </c>
      <c r="AM42" s="52">
        <f t="shared" si="3"/>
        <v>0</v>
      </c>
      <c r="XFD42" s="54"/>
    </row>
    <row r="43" spans="2:39 16384:16384" ht="16.5" thickBot="1" x14ac:dyDescent="0.3">
      <c r="B43" s="44"/>
      <c r="C43" s="47"/>
      <c r="E43" s="37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8"/>
      <c r="AJ43" s="50">
        <f t="shared" si="3"/>
        <v>0</v>
      </c>
      <c r="AK43" s="51">
        <f t="shared" si="3"/>
        <v>0</v>
      </c>
      <c r="AL43" s="51">
        <f t="shared" si="3"/>
        <v>0</v>
      </c>
      <c r="AM43" s="52">
        <f t="shared" si="3"/>
        <v>0</v>
      </c>
      <c r="XFD43" s="54"/>
    </row>
    <row r="44" spans="2:39 16384:16384" ht="16.5" thickBot="1" x14ac:dyDescent="0.3">
      <c r="B44" s="45"/>
      <c r="C44" s="48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1"/>
      <c r="AJ44" s="50">
        <f t="shared" si="3"/>
        <v>0</v>
      </c>
      <c r="AK44" s="51">
        <f t="shared" si="3"/>
        <v>0</v>
      </c>
      <c r="AL44" s="51">
        <f t="shared" si="3"/>
        <v>0</v>
      </c>
      <c r="AM44" s="52">
        <f t="shared" si="3"/>
        <v>0</v>
      </c>
      <c r="XFD44" s="54"/>
    </row>
  </sheetData>
  <mergeCells count="12">
    <mergeCell ref="S9:U9"/>
    <mergeCell ref="AE9:AF9"/>
    <mergeCell ref="Z2:AD2"/>
    <mergeCell ref="AE3:AF3"/>
    <mergeCell ref="AE5:AF5"/>
    <mergeCell ref="S7:U7"/>
    <mergeCell ref="AE7:AF7"/>
    <mergeCell ref="AJ11:AJ13"/>
    <mergeCell ref="AK11:AK13"/>
    <mergeCell ref="AL11:AL13"/>
    <mergeCell ref="AM11:AM13"/>
    <mergeCell ref="AN11:XFD11"/>
  </mergeCells>
  <conditionalFormatting sqref="E15:AI44">
    <cfRule type="cellIs" dxfId="11" priority="1" operator="equal">
      <formula>"J"</formula>
    </cfRule>
    <cfRule type="cellIs" dxfId="10" priority="2" operator="equal">
      <formula>"T"</formula>
    </cfRule>
    <cfRule type="expression" dxfId="9" priority="3">
      <formula>OR(E$12="S",E$12="D")</formula>
    </cfRule>
  </conditionalFormatting>
  <dataValidations count="2">
    <dataValidation type="list" allowBlank="1" showInputMessage="1" showErrorMessage="1" sqref="E15:AI44" xr:uid="{18355424-A094-45E4-91C1-C095DAEB2E7D}">
      <formula1>"1,0,T,J"</formula1>
    </dataValidation>
    <dataValidation type="list" allowBlank="1" showInputMessage="1" showErrorMessage="1" sqref="S9:U9" xr:uid="{549064B8-E173-461F-B0E6-8CB6A93DB339}">
      <formula1>"Enero,Febrero,Marzo,Abril,Mayo,Junio,Julio,Agosto,Septiembre,Octubre,Noviembre,Diciembre"</formula1>
    </dataValidation>
  </dataValidations>
  <pageMargins left="0.7" right="0.7" top="0.75" bottom="0.75" header="0.3" footer="0.3"/>
  <pageSetup paperSize="9" scale="4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E33ADB8E-C3F9-4B1D-B183-791AA4A4F5C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AD3 AD5</xm:sqref>
        </x14:conditionalFormatting>
        <x14:conditionalFormatting xmlns:xm="http://schemas.microsoft.com/office/excel/2006/main">
          <x14:cfRule type="iconSet" priority="7" id="{606B0EBA-9A16-48CA-9235-E451721C8C5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E15:AI36 E43:AI44 E41:AI41</xm:sqref>
        </x14:conditionalFormatting>
        <x14:conditionalFormatting xmlns:xm="http://schemas.microsoft.com/office/excel/2006/main">
          <x14:cfRule type="iconSet" priority="6" id="{622C2900-0924-482F-A39C-338834F19D6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E42:AI42</xm:sqref>
        </x14:conditionalFormatting>
        <x14:conditionalFormatting xmlns:xm="http://schemas.microsoft.com/office/excel/2006/main">
          <x14:cfRule type="iconSet" priority="5" id="{E6EF520E-1B8A-4298-82A9-037717465A8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E37:AI37 E39:AI40</xm:sqref>
        </x14:conditionalFormatting>
        <x14:conditionalFormatting xmlns:xm="http://schemas.microsoft.com/office/excel/2006/main">
          <x14:cfRule type="iconSet" priority="4" id="{8743E750-61F5-46D5-A4D2-A1975CF461B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E38:AI38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3A66-7403-47D5-8043-AE5E3B088212}">
  <dimension ref="A1:XFD44"/>
  <sheetViews>
    <sheetView showGridLines="0" zoomScale="90" zoomScaleNormal="9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C37" sqref="C37"/>
    </sheetView>
  </sheetViews>
  <sheetFormatPr baseColWidth="10" defaultColWidth="0" defaultRowHeight="14.25" x14ac:dyDescent="0.2"/>
  <cols>
    <col min="1" max="1" width="1.25" customWidth="1"/>
    <col min="2" max="2" width="15" customWidth="1"/>
    <col min="3" max="3" width="40.5" customWidth="1"/>
    <col min="4" max="4" width="0.75" customWidth="1"/>
    <col min="5" max="21" width="4.125" customWidth="1"/>
    <col min="22" max="22" width="4.25" customWidth="1"/>
    <col min="23" max="35" width="4.125" customWidth="1"/>
    <col min="36" max="36" width="5" customWidth="1"/>
    <col min="37" max="39" width="4.625" customWidth="1"/>
    <col min="40" max="40" width="1.75" customWidth="1"/>
    <col min="41" max="16383" width="11" hidden="1"/>
    <col min="16384" max="16384" width="19.625" customWidth="1"/>
  </cols>
  <sheetData>
    <row r="1" spans="1:40 16384:16384" ht="24.75" customHeight="1" x14ac:dyDescent="0.2">
      <c r="B1" s="2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0 16384:16384" ht="15.75" x14ac:dyDescent="0.25">
      <c r="Z2" s="62" t="s">
        <v>13</v>
      </c>
      <c r="AA2" s="63"/>
      <c r="AB2" s="63"/>
      <c r="AC2" s="63"/>
      <c r="AD2" s="64"/>
      <c r="AE2" s="32" t="s">
        <v>32</v>
      </c>
      <c r="AF2" s="33"/>
    </row>
    <row r="3" spans="1:40 16384:16384" ht="15" x14ac:dyDescent="0.25">
      <c r="C3" s="1" t="s">
        <v>1</v>
      </c>
      <c r="E3" s="5" t="s">
        <v>36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Z3" s="9" t="s">
        <v>9</v>
      </c>
      <c r="AA3" s="10"/>
      <c r="AB3" s="10"/>
      <c r="AC3" s="11">
        <v>1</v>
      </c>
      <c r="AD3" s="16">
        <v>1</v>
      </c>
      <c r="AE3" s="59">
        <f>+AVERAGE(AJ:AJ)</f>
        <v>3.2258064516129031E-2</v>
      </c>
      <c r="AF3" s="60"/>
    </row>
    <row r="4" spans="1:40 16384:16384" ht="3" customHeight="1" x14ac:dyDescent="0.25">
      <c r="C4" s="1"/>
      <c r="Z4" s="18"/>
      <c r="AA4" s="19"/>
      <c r="AB4" s="19"/>
      <c r="AC4" s="20"/>
      <c r="AD4" s="21"/>
      <c r="AE4" s="12"/>
      <c r="AF4" s="31"/>
    </row>
    <row r="5" spans="1:40 16384:16384" ht="15" x14ac:dyDescent="0.25">
      <c r="C5" s="1" t="s">
        <v>2</v>
      </c>
      <c r="E5" s="5" t="s">
        <v>37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3"/>
      <c r="W5" s="23"/>
      <c r="X5" s="23"/>
      <c r="Z5" s="12" t="s">
        <v>10</v>
      </c>
      <c r="AA5" s="6"/>
      <c r="AB5" s="6"/>
      <c r="AC5" s="13">
        <v>0</v>
      </c>
      <c r="AD5" s="17">
        <v>0</v>
      </c>
      <c r="AE5" s="59">
        <f>+AVERAGE(AK:AK)</f>
        <v>0</v>
      </c>
      <c r="AF5" s="60"/>
    </row>
    <row r="6" spans="1:40 16384:16384" ht="3" customHeight="1" x14ac:dyDescent="0.25">
      <c r="C6" s="1"/>
      <c r="V6" s="23"/>
      <c r="W6" s="23"/>
      <c r="X6" s="23"/>
      <c r="Z6" s="18"/>
      <c r="AA6" s="19"/>
      <c r="AB6" s="19"/>
      <c r="AC6" s="20"/>
      <c r="AD6" s="21"/>
      <c r="AE6" s="12"/>
      <c r="AF6" s="31"/>
    </row>
    <row r="7" spans="1:40 16384:16384" ht="15.75" x14ac:dyDescent="0.25">
      <c r="C7" s="1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14</v>
      </c>
      <c r="R7" s="8"/>
      <c r="S7" s="65">
        <v>2023</v>
      </c>
      <c r="T7" s="65"/>
      <c r="U7" s="65"/>
      <c r="V7" s="42">
        <f>+EOMONTH(E11,0)</f>
        <v>45077</v>
      </c>
      <c r="W7" s="23">
        <f>+COUNTIF($E$12:$AI$12,"S")+COUNTIF($E$12:$AI$12,"D")</f>
        <v>8</v>
      </c>
      <c r="X7" s="23"/>
      <c r="Z7" s="12" t="s">
        <v>11</v>
      </c>
      <c r="AA7" s="6"/>
      <c r="AB7" s="6"/>
      <c r="AC7" s="13" t="s">
        <v>7</v>
      </c>
      <c r="AD7" s="27" t="s">
        <v>7</v>
      </c>
      <c r="AE7" s="59">
        <f>+AVERAGE(AL:AL)</f>
        <v>0</v>
      </c>
      <c r="AF7" s="60"/>
    </row>
    <row r="8" spans="1:40 16384:16384" ht="3" customHeight="1" x14ac:dyDescent="0.25">
      <c r="C8" s="1"/>
      <c r="V8" s="23"/>
      <c r="W8" s="23"/>
      <c r="X8" s="23"/>
      <c r="Z8" s="18"/>
      <c r="AA8" s="19"/>
      <c r="AB8" s="19"/>
      <c r="AC8" s="20"/>
      <c r="AD8" s="28"/>
      <c r="AE8" s="12"/>
      <c r="AF8" s="31"/>
    </row>
    <row r="9" spans="1:40 16384:16384" ht="15.75" x14ac:dyDescent="0.25">
      <c r="C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7" t="s">
        <v>5</v>
      </c>
      <c r="R9" s="8"/>
      <c r="S9" s="70" t="s">
        <v>18</v>
      </c>
      <c r="T9" s="70"/>
      <c r="U9" s="70"/>
      <c r="V9" s="23">
        <f>+VLOOKUP(S9,Hoja2!$A$1:$B$12,2,FALSE)</f>
        <v>5</v>
      </c>
      <c r="W9" s="23">
        <f>+DAY(V7)</f>
        <v>31</v>
      </c>
      <c r="X9" s="23"/>
      <c r="Z9" s="14" t="s">
        <v>12</v>
      </c>
      <c r="AA9" s="3"/>
      <c r="AB9" s="3"/>
      <c r="AC9" s="15" t="s">
        <v>8</v>
      </c>
      <c r="AD9" s="29" t="s">
        <v>8</v>
      </c>
      <c r="AE9" s="61">
        <f>+AVERAGE(AM:AM)</f>
        <v>0</v>
      </c>
      <c r="AF9" s="61"/>
    </row>
    <row r="10" spans="1:40 16384:16384" ht="9" customHeight="1" x14ac:dyDescent="0.2">
      <c r="AJ10" s="23">
        <v>1</v>
      </c>
      <c r="AK10" s="23">
        <v>0</v>
      </c>
      <c r="AL10" s="23" t="s">
        <v>7</v>
      </c>
      <c r="AM10" s="23" t="s">
        <v>8</v>
      </c>
    </row>
    <row r="11" spans="1:40 16384:16384" s="58" customFormat="1" ht="13.5" customHeight="1" x14ac:dyDescent="0.2">
      <c r="A11" s="23"/>
      <c r="B11" s="23"/>
      <c r="C11" s="23"/>
      <c r="D11" s="23"/>
      <c r="E11" s="49" t="str">
        <f>+E13&amp;"/"&amp;$V$9&amp;"/"&amp;$S$7</f>
        <v>1/5/2023</v>
      </c>
      <c r="F11" s="49" t="str">
        <f t="shared" ref="F11:AI11" si="0">+F13&amp;"/"&amp;$V$9&amp;"/"&amp;$S$7</f>
        <v>2/5/2023</v>
      </c>
      <c r="G11" s="49" t="str">
        <f t="shared" si="0"/>
        <v>3/5/2023</v>
      </c>
      <c r="H11" s="49" t="str">
        <f t="shared" si="0"/>
        <v>4/5/2023</v>
      </c>
      <c r="I11" s="49" t="str">
        <f t="shared" si="0"/>
        <v>5/5/2023</v>
      </c>
      <c r="J11" s="49" t="str">
        <f t="shared" si="0"/>
        <v>6/5/2023</v>
      </c>
      <c r="K11" s="49" t="str">
        <f t="shared" si="0"/>
        <v>7/5/2023</v>
      </c>
      <c r="L11" s="49" t="str">
        <f t="shared" si="0"/>
        <v>8/5/2023</v>
      </c>
      <c r="M11" s="49" t="str">
        <f t="shared" si="0"/>
        <v>9/5/2023</v>
      </c>
      <c r="N11" s="49" t="str">
        <f t="shared" si="0"/>
        <v>10/5/2023</v>
      </c>
      <c r="O11" s="49" t="str">
        <f t="shared" si="0"/>
        <v>11/5/2023</v>
      </c>
      <c r="P11" s="49" t="str">
        <f t="shared" si="0"/>
        <v>12/5/2023</v>
      </c>
      <c r="Q11" s="49" t="str">
        <f t="shared" si="0"/>
        <v>13/5/2023</v>
      </c>
      <c r="R11" s="49" t="str">
        <f t="shared" si="0"/>
        <v>14/5/2023</v>
      </c>
      <c r="S11" s="49" t="str">
        <f t="shared" si="0"/>
        <v>15/5/2023</v>
      </c>
      <c r="T11" s="49" t="str">
        <f t="shared" si="0"/>
        <v>16/5/2023</v>
      </c>
      <c r="U11" s="49" t="str">
        <f t="shared" si="0"/>
        <v>17/5/2023</v>
      </c>
      <c r="V11" s="49" t="str">
        <f t="shared" si="0"/>
        <v>18/5/2023</v>
      </c>
      <c r="W11" s="49" t="str">
        <f t="shared" si="0"/>
        <v>19/5/2023</v>
      </c>
      <c r="X11" s="49" t="str">
        <f t="shared" si="0"/>
        <v>20/5/2023</v>
      </c>
      <c r="Y11" s="49" t="str">
        <f t="shared" si="0"/>
        <v>21/5/2023</v>
      </c>
      <c r="Z11" s="49" t="str">
        <f t="shared" si="0"/>
        <v>22/5/2023</v>
      </c>
      <c r="AA11" s="49" t="str">
        <f t="shared" si="0"/>
        <v>23/5/2023</v>
      </c>
      <c r="AB11" s="49" t="str">
        <f t="shared" si="0"/>
        <v>24/5/2023</v>
      </c>
      <c r="AC11" s="49" t="str">
        <f t="shared" si="0"/>
        <v>25/5/2023</v>
      </c>
      <c r="AD11" s="49" t="str">
        <f t="shared" si="0"/>
        <v>26/5/2023</v>
      </c>
      <c r="AE11" s="49" t="str">
        <f t="shared" si="0"/>
        <v>27/5/2023</v>
      </c>
      <c r="AF11" s="49" t="str">
        <f t="shared" si="0"/>
        <v>28/5/2023</v>
      </c>
      <c r="AG11" s="49" t="str">
        <f t="shared" si="0"/>
        <v>29/5/2023</v>
      </c>
      <c r="AH11" s="49" t="str">
        <f t="shared" si="0"/>
        <v>30/5/2023</v>
      </c>
      <c r="AI11" s="49" t="str">
        <f t="shared" si="0"/>
        <v>31/5/2023</v>
      </c>
      <c r="AJ11" s="66" t="s">
        <v>31</v>
      </c>
      <c r="AK11" s="67" t="s">
        <v>33</v>
      </c>
      <c r="AL11" s="68" t="s">
        <v>34</v>
      </c>
      <c r="AM11" s="69" t="s">
        <v>35</v>
      </c>
      <c r="AN11" s="58" t="s">
        <v>38</v>
      </c>
    </row>
    <row r="12" spans="1:40 16384:16384" ht="17.25" customHeight="1" x14ac:dyDescent="0.25">
      <c r="E12" s="24" t="str">
        <f>+IFERROR(VLOOKUP(WEEKDAY(E11,2),Hoja2!$D$1:$E$7,2,FALSE),"")</f>
        <v>L</v>
      </c>
      <c r="F12" s="24" t="str">
        <f>+IFERROR(VLOOKUP(WEEKDAY(F11,2),Hoja2!$D$1:$E$7,2,FALSE),"")</f>
        <v>M</v>
      </c>
      <c r="G12" s="24" t="str">
        <f>+IFERROR(VLOOKUP(WEEKDAY(G11,2),Hoja2!$D$1:$E$7,2,FALSE),"")</f>
        <v>M</v>
      </c>
      <c r="H12" s="24" t="str">
        <f>+IFERROR(VLOOKUP(WEEKDAY(H11,2),Hoja2!$D$1:$E$7,2,FALSE),"")</f>
        <v>J</v>
      </c>
      <c r="I12" s="24" t="str">
        <f>+IFERROR(VLOOKUP(WEEKDAY(I11,2),Hoja2!$D$1:$E$7,2,FALSE),"")</f>
        <v>V</v>
      </c>
      <c r="J12" s="24" t="str">
        <f>+IFERROR(VLOOKUP(WEEKDAY(J11,2),Hoja2!$D$1:$E$7,2,FALSE),"")</f>
        <v>S</v>
      </c>
      <c r="K12" s="24" t="str">
        <f>+IFERROR(VLOOKUP(WEEKDAY(K11,2),Hoja2!$D$1:$E$7,2,FALSE),"")</f>
        <v>D</v>
      </c>
      <c r="L12" s="24" t="str">
        <f>+IFERROR(VLOOKUP(WEEKDAY(L11,2),Hoja2!$D$1:$E$7,2,FALSE),"")</f>
        <v>L</v>
      </c>
      <c r="M12" s="24" t="str">
        <f>+IFERROR(VLOOKUP(WEEKDAY(M11,2),Hoja2!$D$1:$E$7,2,FALSE),"")</f>
        <v>M</v>
      </c>
      <c r="N12" s="24" t="str">
        <f>+IFERROR(VLOOKUP(WEEKDAY(N11,2),Hoja2!$D$1:$E$7,2,FALSE),"")</f>
        <v>M</v>
      </c>
      <c r="O12" s="24" t="str">
        <f>+IFERROR(VLOOKUP(WEEKDAY(O11,2),Hoja2!$D$1:$E$7,2,FALSE),"")</f>
        <v>J</v>
      </c>
      <c r="P12" s="24" t="str">
        <f>+IFERROR(VLOOKUP(WEEKDAY(P11,2),Hoja2!$D$1:$E$7,2,FALSE),"")</f>
        <v>V</v>
      </c>
      <c r="Q12" s="24" t="str">
        <f>+IFERROR(VLOOKUP(WEEKDAY(Q11,2),Hoja2!$D$1:$E$7,2,FALSE),"")</f>
        <v>S</v>
      </c>
      <c r="R12" s="24" t="str">
        <f>+IFERROR(VLOOKUP(WEEKDAY(R11,2),Hoja2!$D$1:$E$7,2,FALSE),"")</f>
        <v>D</v>
      </c>
      <c r="S12" s="24" t="str">
        <f>+IFERROR(VLOOKUP(WEEKDAY(S11,2),Hoja2!$D$1:$E$7,2,FALSE),"")</f>
        <v>L</v>
      </c>
      <c r="T12" s="24" t="str">
        <f>+IFERROR(VLOOKUP(WEEKDAY(T11,2),Hoja2!$D$1:$E$7,2,FALSE),"")</f>
        <v>M</v>
      </c>
      <c r="U12" s="24" t="str">
        <f>+IFERROR(VLOOKUP(WEEKDAY(U11,2),Hoja2!$D$1:$E$7,2,FALSE),"")</f>
        <v>M</v>
      </c>
      <c r="V12" s="24" t="str">
        <f>+IFERROR(VLOOKUP(WEEKDAY(V11,2),Hoja2!$D$1:$E$7,2,FALSE),"")</f>
        <v>J</v>
      </c>
      <c r="W12" s="24" t="str">
        <f>+IFERROR(VLOOKUP(WEEKDAY(W11,2),Hoja2!$D$1:$E$7,2,FALSE),"")</f>
        <v>V</v>
      </c>
      <c r="X12" s="24" t="str">
        <f>+IFERROR(VLOOKUP(WEEKDAY(X11,2),Hoja2!$D$1:$E$7,2,FALSE),"")</f>
        <v>S</v>
      </c>
      <c r="Y12" s="24" t="str">
        <f>+IFERROR(VLOOKUP(WEEKDAY(Y11,2),Hoja2!$D$1:$E$7,2,FALSE),"")</f>
        <v>D</v>
      </c>
      <c r="Z12" s="24" t="str">
        <f>+IFERROR(VLOOKUP(WEEKDAY(Z11,2),Hoja2!$D$1:$E$7,2,FALSE),"")</f>
        <v>L</v>
      </c>
      <c r="AA12" s="24" t="str">
        <f>+IFERROR(VLOOKUP(WEEKDAY(AA11,2),Hoja2!$D$1:$E$7,2,FALSE),"")</f>
        <v>M</v>
      </c>
      <c r="AB12" s="24" t="str">
        <f>+IFERROR(VLOOKUP(WEEKDAY(AB11,2),Hoja2!$D$1:$E$7,2,FALSE),"")</f>
        <v>M</v>
      </c>
      <c r="AC12" s="24" t="str">
        <f>+IFERROR(VLOOKUP(WEEKDAY(AC11,2),Hoja2!$D$1:$E$7,2,FALSE),"")</f>
        <v>J</v>
      </c>
      <c r="AD12" s="24" t="str">
        <f>+IFERROR(VLOOKUP(WEEKDAY(AD11,2),Hoja2!$D$1:$E$7,2,FALSE),"")</f>
        <v>V</v>
      </c>
      <c r="AE12" s="24" t="str">
        <f>+IFERROR(VLOOKUP(WEEKDAY(AE11,2),Hoja2!$D$1:$E$7,2,FALSE),"")</f>
        <v>S</v>
      </c>
      <c r="AF12" s="24" t="str">
        <f>+IFERROR(VLOOKUP(WEEKDAY(AF11,2),Hoja2!$D$1:$E$7,2,FALSE),"")</f>
        <v>D</v>
      </c>
      <c r="AG12" s="24" t="str">
        <f>+IFERROR(VLOOKUP(WEEKDAY(AG11,2),Hoja2!$D$1:$E$7,2,FALSE),"")</f>
        <v>L</v>
      </c>
      <c r="AH12" s="24" t="str">
        <f>+IFERROR(VLOOKUP(WEEKDAY(AH11,2),Hoja2!$D$1:$E$7,2,FALSE),"")</f>
        <v>M</v>
      </c>
      <c r="AI12" s="24" t="str">
        <f>+IFERROR(VLOOKUP(WEEKDAY(AI11,2),Hoja2!$D$1:$E$7,2,FALSE),"")</f>
        <v>M</v>
      </c>
      <c r="AJ12" s="66"/>
      <c r="AK12" s="67"/>
      <c r="AL12" s="68"/>
      <c r="AM12" s="69"/>
      <c r="XFD12" s="53">
        <v>160</v>
      </c>
    </row>
    <row r="13" spans="1:40 16384:16384" s="2" customFormat="1" ht="22.5" customHeight="1" x14ac:dyDescent="0.2">
      <c r="B13" s="26" t="s">
        <v>39</v>
      </c>
      <c r="C13" s="26" t="s">
        <v>0</v>
      </c>
      <c r="E13" s="25">
        <v>1</v>
      </c>
      <c r="F13" s="25">
        <f>+IF((E13+1)&lt;=$W$9,(E13+1),"")</f>
        <v>2</v>
      </c>
      <c r="G13" s="25">
        <f t="shared" ref="G13:AI13" si="1">+IF((F13+1)&lt;=$W$9,(F13+1),"")</f>
        <v>3</v>
      </c>
      <c r="H13" s="25">
        <f t="shared" si="1"/>
        <v>4</v>
      </c>
      <c r="I13" s="25">
        <f t="shared" si="1"/>
        <v>5</v>
      </c>
      <c r="J13" s="25">
        <f t="shared" si="1"/>
        <v>6</v>
      </c>
      <c r="K13" s="25">
        <f t="shared" si="1"/>
        <v>7</v>
      </c>
      <c r="L13" s="25">
        <f t="shared" si="1"/>
        <v>8</v>
      </c>
      <c r="M13" s="25">
        <f t="shared" si="1"/>
        <v>9</v>
      </c>
      <c r="N13" s="25">
        <f t="shared" si="1"/>
        <v>10</v>
      </c>
      <c r="O13" s="25">
        <f t="shared" si="1"/>
        <v>11</v>
      </c>
      <c r="P13" s="25">
        <f t="shared" si="1"/>
        <v>12</v>
      </c>
      <c r="Q13" s="25">
        <f t="shared" si="1"/>
        <v>13</v>
      </c>
      <c r="R13" s="25">
        <f t="shared" si="1"/>
        <v>14</v>
      </c>
      <c r="S13" s="25">
        <f t="shared" si="1"/>
        <v>15</v>
      </c>
      <c r="T13" s="25">
        <f t="shared" si="1"/>
        <v>16</v>
      </c>
      <c r="U13" s="25">
        <f t="shared" si="1"/>
        <v>17</v>
      </c>
      <c r="V13" s="25">
        <f t="shared" si="1"/>
        <v>18</v>
      </c>
      <c r="W13" s="25">
        <f t="shared" si="1"/>
        <v>19</v>
      </c>
      <c r="X13" s="25">
        <f t="shared" si="1"/>
        <v>20</v>
      </c>
      <c r="Y13" s="25">
        <f t="shared" si="1"/>
        <v>21</v>
      </c>
      <c r="Z13" s="25">
        <f t="shared" si="1"/>
        <v>22</v>
      </c>
      <c r="AA13" s="25">
        <f t="shared" si="1"/>
        <v>23</v>
      </c>
      <c r="AB13" s="25">
        <f t="shared" si="1"/>
        <v>24</v>
      </c>
      <c r="AC13" s="25">
        <f t="shared" si="1"/>
        <v>25</v>
      </c>
      <c r="AD13" s="25">
        <f t="shared" si="1"/>
        <v>26</v>
      </c>
      <c r="AE13" s="25">
        <f t="shared" si="1"/>
        <v>27</v>
      </c>
      <c r="AF13" s="25">
        <f t="shared" si="1"/>
        <v>28</v>
      </c>
      <c r="AG13" s="25">
        <f t="shared" si="1"/>
        <v>29</v>
      </c>
      <c r="AH13" s="25">
        <f t="shared" si="1"/>
        <v>30</v>
      </c>
      <c r="AI13" s="25">
        <f t="shared" si="1"/>
        <v>31</v>
      </c>
      <c r="AJ13" s="66"/>
      <c r="AK13" s="67"/>
      <c r="AL13" s="68"/>
      <c r="AM13" s="69"/>
    </row>
    <row r="14" spans="1:40 16384:16384" ht="3.75" customHeight="1" thickBot="1" x14ac:dyDescent="0.25"/>
    <row r="15" spans="1:40 16384:16384" ht="16.5" thickBot="1" x14ac:dyDescent="0.3">
      <c r="B15" s="43">
        <v>18471221</v>
      </c>
      <c r="C15" s="46" t="s">
        <v>40</v>
      </c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  <c r="AJ15" s="50">
        <f>+COUNTIF($E15:$AI15,AJ$10)/(MAX($E$13:$AI$13)-$W$7)</f>
        <v>0</v>
      </c>
      <c r="AK15" s="51">
        <f t="shared" ref="AK15:AM30" si="2">+COUNTIF($E15:$AI15,AK$10)/(MAX($E$13:$AI$13)-$W$7)</f>
        <v>0</v>
      </c>
      <c r="AL15" s="51">
        <f>+COUNTIF($E15:$AI15,AL$10)/(MAX($E$13:$AI$13)-$W$7)</f>
        <v>0</v>
      </c>
      <c r="AM15" s="52">
        <f t="shared" si="2"/>
        <v>0</v>
      </c>
      <c r="XFD15" s="54">
        <f>$XFD$12*AJ15</f>
        <v>0</v>
      </c>
    </row>
    <row r="16" spans="1:40 16384:16384" ht="16.5" thickBot="1" x14ac:dyDescent="0.3">
      <c r="B16" s="44">
        <v>34375179</v>
      </c>
      <c r="C16" s="47" t="s">
        <v>41</v>
      </c>
      <c r="E16" s="3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8"/>
      <c r="AJ16" s="50">
        <f t="shared" ref="AJ16:AM44" si="3">+COUNTIF($E16:$AI16,AJ$10)/(MAX($E$13:$AI$13)-$W$7)</f>
        <v>0</v>
      </c>
      <c r="AK16" s="51">
        <f t="shared" si="2"/>
        <v>0</v>
      </c>
      <c r="AL16" s="51">
        <f t="shared" si="2"/>
        <v>0</v>
      </c>
      <c r="AM16" s="52">
        <f t="shared" si="2"/>
        <v>0</v>
      </c>
      <c r="XFD16" s="54">
        <f t="shared" ref="XFD16:XFD30" si="4">$XFD$12*AJ16</f>
        <v>0</v>
      </c>
    </row>
    <row r="17" spans="2:39 16384:16384" ht="16.5" thickBot="1" x14ac:dyDescent="0.3">
      <c r="B17" s="44">
        <v>28977121</v>
      </c>
      <c r="C17" s="47" t="s">
        <v>42</v>
      </c>
      <c r="E17" s="37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8"/>
      <c r="AJ17" s="50">
        <f t="shared" si="3"/>
        <v>0</v>
      </c>
      <c r="AK17" s="51">
        <f t="shared" si="2"/>
        <v>0</v>
      </c>
      <c r="AL17" s="51">
        <f t="shared" si="2"/>
        <v>0</v>
      </c>
      <c r="AM17" s="52">
        <f t="shared" si="2"/>
        <v>0</v>
      </c>
      <c r="XFD17" s="54">
        <f t="shared" si="4"/>
        <v>0</v>
      </c>
    </row>
    <row r="18" spans="2:39 16384:16384" ht="16.5" thickBot="1" x14ac:dyDescent="0.3">
      <c r="B18" s="44">
        <v>37909262</v>
      </c>
      <c r="C18" s="47" t="s">
        <v>43</v>
      </c>
      <c r="E18" s="3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8"/>
      <c r="AJ18" s="50">
        <f t="shared" si="3"/>
        <v>0</v>
      </c>
      <c r="AK18" s="51">
        <f t="shared" si="2"/>
        <v>0</v>
      </c>
      <c r="AL18" s="51">
        <f t="shared" si="2"/>
        <v>0</v>
      </c>
      <c r="AM18" s="52">
        <f t="shared" si="2"/>
        <v>0</v>
      </c>
      <c r="XFD18" s="54">
        <f t="shared" si="4"/>
        <v>0</v>
      </c>
    </row>
    <row r="19" spans="2:39 16384:16384" ht="16.5" thickBot="1" x14ac:dyDescent="0.3">
      <c r="B19" s="44">
        <v>35885686</v>
      </c>
      <c r="C19" s="47" t="s">
        <v>44</v>
      </c>
      <c r="E19" s="37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8"/>
      <c r="AJ19" s="50">
        <f t="shared" si="3"/>
        <v>0</v>
      </c>
      <c r="AK19" s="51">
        <f t="shared" si="2"/>
        <v>0</v>
      </c>
      <c r="AL19" s="51">
        <f t="shared" si="2"/>
        <v>0</v>
      </c>
      <c r="AM19" s="52">
        <f t="shared" si="2"/>
        <v>0</v>
      </c>
      <c r="XFD19" s="54">
        <f t="shared" si="4"/>
        <v>0</v>
      </c>
    </row>
    <row r="20" spans="2:39 16384:16384" ht="16.5" thickBot="1" x14ac:dyDescent="0.3">
      <c r="B20" s="44">
        <v>34978247</v>
      </c>
      <c r="C20" s="47" t="s">
        <v>45</v>
      </c>
      <c r="E20" s="37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8"/>
      <c r="AJ20" s="50">
        <f t="shared" si="3"/>
        <v>0</v>
      </c>
      <c r="AK20" s="51">
        <f t="shared" si="2"/>
        <v>0</v>
      </c>
      <c r="AL20" s="51">
        <f t="shared" si="2"/>
        <v>0</v>
      </c>
      <c r="AM20" s="52">
        <f t="shared" si="2"/>
        <v>0</v>
      </c>
      <c r="XFD20" s="54">
        <f t="shared" si="4"/>
        <v>0</v>
      </c>
    </row>
    <row r="21" spans="2:39 16384:16384" ht="16.5" thickBot="1" x14ac:dyDescent="0.3">
      <c r="B21" s="44">
        <v>36274569</v>
      </c>
      <c r="C21" s="47" t="s">
        <v>46</v>
      </c>
      <c r="E21" s="3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8"/>
      <c r="AJ21" s="50">
        <f t="shared" si="3"/>
        <v>0</v>
      </c>
      <c r="AK21" s="51">
        <f t="shared" si="2"/>
        <v>0</v>
      </c>
      <c r="AL21" s="51">
        <f t="shared" si="2"/>
        <v>0</v>
      </c>
      <c r="AM21" s="52">
        <f t="shared" si="2"/>
        <v>0</v>
      </c>
      <c r="XFD21" s="54">
        <f t="shared" si="4"/>
        <v>0</v>
      </c>
    </row>
    <row r="22" spans="2:39 16384:16384" ht="16.5" thickBot="1" x14ac:dyDescent="0.3">
      <c r="B22" s="44">
        <v>43224977</v>
      </c>
      <c r="C22" s="47" t="s">
        <v>47</v>
      </c>
      <c r="E22" s="37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8"/>
      <c r="AJ22" s="50">
        <f t="shared" si="3"/>
        <v>0</v>
      </c>
      <c r="AK22" s="51">
        <f t="shared" si="2"/>
        <v>0</v>
      </c>
      <c r="AL22" s="51">
        <f t="shared" si="2"/>
        <v>0</v>
      </c>
      <c r="AM22" s="52">
        <f t="shared" si="2"/>
        <v>0</v>
      </c>
      <c r="XFD22" s="54">
        <f t="shared" si="4"/>
        <v>0</v>
      </c>
    </row>
    <row r="23" spans="2:39 16384:16384" ht="16.5" thickBot="1" x14ac:dyDescent="0.3">
      <c r="B23" s="44">
        <v>41053356</v>
      </c>
      <c r="C23" s="47" t="s">
        <v>48</v>
      </c>
      <c r="E23" s="37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8"/>
      <c r="AJ23" s="50">
        <f t="shared" si="3"/>
        <v>0</v>
      </c>
      <c r="AK23" s="51">
        <f t="shared" si="2"/>
        <v>0</v>
      </c>
      <c r="AL23" s="51">
        <f t="shared" si="2"/>
        <v>0</v>
      </c>
      <c r="AM23" s="52">
        <f t="shared" si="2"/>
        <v>0</v>
      </c>
      <c r="XFD23" s="54">
        <f t="shared" si="4"/>
        <v>0</v>
      </c>
    </row>
    <row r="24" spans="2:39 16384:16384" ht="16.5" thickBot="1" x14ac:dyDescent="0.3">
      <c r="B24" s="44">
        <v>35611091</v>
      </c>
      <c r="C24" s="47" t="s">
        <v>49</v>
      </c>
      <c r="E24" s="37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8"/>
      <c r="AJ24" s="50">
        <f t="shared" si="3"/>
        <v>0</v>
      </c>
      <c r="AK24" s="51">
        <f t="shared" si="2"/>
        <v>0</v>
      </c>
      <c r="AL24" s="51">
        <f t="shared" si="2"/>
        <v>0</v>
      </c>
      <c r="AM24" s="52">
        <f t="shared" si="2"/>
        <v>0</v>
      </c>
      <c r="XFD24" s="54">
        <f t="shared" si="4"/>
        <v>0</v>
      </c>
    </row>
    <row r="25" spans="2:39 16384:16384" ht="16.5" thickBot="1" x14ac:dyDescent="0.3">
      <c r="B25" s="44">
        <v>25883641</v>
      </c>
      <c r="C25" s="47" t="s">
        <v>50</v>
      </c>
      <c r="E25" s="37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8"/>
      <c r="AJ25" s="50">
        <f t="shared" si="3"/>
        <v>0</v>
      </c>
      <c r="AK25" s="51">
        <f t="shared" si="2"/>
        <v>0</v>
      </c>
      <c r="AL25" s="51">
        <f t="shared" si="2"/>
        <v>0</v>
      </c>
      <c r="AM25" s="52">
        <f t="shared" si="2"/>
        <v>0</v>
      </c>
      <c r="XFD25" s="54">
        <f t="shared" si="4"/>
        <v>0</v>
      </c>
    </row>
    <row r="26" spans="2:39 16384:16384" ht="16.5" thickBot="1" x14ac:dyDescent="0.3">
      <c r="B26" s="44">
        <v>39546393</v>
      </c>
      <c r="C26" s="47" t="s">
        <v>51</v>
      </c>
      <c r="E26" s="37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8"/>
      <c r="AJ26" s="50">
        <f t="shared" si="3"/>
        <v>0</v>
      </c>
      <c r="AK26" s="51">
        <f t="shared" si="2"/>
        <v>0</v>
      </c>
      <c r="AL26" s="51">
        <f t="shared" si="2"/>
        <v>0</v>
      </c>
      <c r="AM26" s="52">
        <f t="shared" si="2"/>
        <v>0</v>
      </c>
      <c r="XFD26" s="54">
        <f t="shared" si="4"/>
        <v>0</v>
      </c>
    </row>
    <row r="27" spans="2:39 16384:16384" ht="16.5" thickBot="1" x14ac:dyDescent="0.3">
      <c r="B27" s="44">
        <v>32001266</v>
      </c>
      <c r="C27" s="47" t="s">
        <v>52</v>
      </c>
      <c r="E27" s="37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8"/>
      <c r="AJ27" s="50">
        <f t="shared" si="3"/>
        <v>0</v>
      </c>
      <c r="AK27" s="51">
        <f t="shared" si="2"/>
        <v>0</v>
      </c>
      <c r="AL27" s="51">
        <f t="shared" si="2"/>
        <v>0</v>
      </c>
      <c r="AM27" s="52">
        <f t="shared" si="2"/>
        <v>0</v>
      </c>
      <c r="XFD27" s="54">
        <f t="shared" si="4"/>
        <v>0</v>
      </c>
    </row>
    <row r="28" spans="2:39 16384:16384" ht="16.5" thickBot="1" x14ac:dyDescent="0.3">
      <c r="B28" s="44">
        <v>31062987</v>
      </c>
      <c r="C28" s="47" t="s">
        <v>53</v>
      </c>
      <c r="E28" s="37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8"/>
      <c r="AJ28" s="50">
        <f t="shared" si="3"/>
        <v>0</v>
      </c>
      <c r="AK28" s="51">
        <f t="shared" si="2"/>
        <v>0</v>
      </c>
      <c r="AL28" s="51">
        <f t="shared" si="2"/>
        <v>0</v>
      </c>
      <c r="AM28" s="52">
        <f t="shared" si="2"/>
        <v>0</v>
      </c>
      <c r="XFD28" s="54">
        <f t="shared" si="4"/>
        <v>0</v>
      </c>
    </row>
    <row r="29" spans="2:39 16384:16384" ht="16.5" thickBot="1" x14ac:dyDescent="0.3">
      <c r="B29" s="44">
        <v>26240470</v>
      </c>
      <c r="C29" s="47" t="s">
        <v>54</v>
      </c>
      <c r="E29" s="37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8"/>
      <c r="AJ29" s="50">
        <f t="shared" si="3"/>
        <v>0</v>
      </c>
      <c r="AK29" s="51">
        <f t="shared" si="2"/>
        <v>0</v>
      </c>
      <c r="AL29" s="51">
        <f t="shared" si="2"/>
        <v>0</v>
      </c>
      <c r="AM29" s="52">
        <f t="shared" si="2"/>
        <v>0</v>
      </c>
      <c r="XFD29" s="54">
        <f t="shared" si="4"/>
        <v>0</v>
      </c>
    </row>
    <row r="30" spans="2:39 16384:16384" ht="16.5" thickBot="1" x14ac:dyDescent="0.3">
      <c r="B30" s="44">
        <v>93608553</v>
      </c>
      <c r="C30" s="47" t="s">
        <v>55</v>
      </c>
      <c r="E30" s="37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8"/>
      <c r="AJ30" s="50">
        <f t="shared" si="3"/>
        <v>0</v>
      </c>
      <c r="AK30" s="51">
        <f t="shared" si="2"/>
        <v>0</v>
      </c>
      <c r="AL30" s="51">
        <f t="shared" si="2"/>
        <v>0</v>
      </c>
      <c r="AM30" s="52">
        <f t="shared" si="2"/>
        <v>0</v>
      </c>
      <c r="XFD30" s="54">
        <f t="shared" si="4"/>
        <v>0</v>
      </c>
    </row>
    <row r="31" spans="2:39 16384:16384" ht="16.5" thickBot="1" x14ac:dyDescent="0.3">
      <c r="B31" s="44"/>
      <c r="C31" s="47"/>
      <c r="E31" s="3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8"/>
      <c r="AJ31" s="50">
        <f t="shared" si="3"/>
        <v>0</v>
      </c>
      <c r="AK31" s="51">
        <f t="shared" si="3"/>
        <v>0</v>
      </c>
      <c r="AL31" s="51">
        <f t="shared" si="3"/>
        <v>0</v>
      </c>
      <c r="AM31" s="52">
        <f t="shared" si="3"/>
        <v>0</v>
      </c>
      <c r="XFD31" s="54"/>
    </row>
    <row r="32" spans="2:39 16384:16384" ht="16.5" thickBot="1" x14ac:dyDescent="0.3">
      <c r="B32" s="44"/>
      <c r="C32" s="47"/>
      <c r="E32" s="37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8"/>
      <c r="AJ32" s="50">
        <f t="shared" si="3"/>
        <v>0</v>
      </c>
      <c r="AK32" s="51">
        <f t="shared" si="3"/>
        <v>0</v>
      </c>
      <c r="AL32" s="51">
        <f t="shared" si="3"/>
        <v>0</v>
      </c>
      <c r="AM32" s="52">
        <f t="shared" si="3"/>
        <v>0</v>
      </c>
      <c r="XFD32" s="54"/>
    </row>
    <row r="33" spans="2:39 16384:16384" ht="16.5" thickBot="1" x14ac:dyDescent="0.3">
      <c r="B33" s="44"/>
      <c r="C33" s="47"/>
      <c r="E33" s="37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8"/>
      <c r="AJ33" s="50">
        <f t="shared" si="3"/>
        <v>0</v>
      </c>
      <c r="AK33" s="51">
        <f t="shared" si="3"/>
        <v>0</v>
      </c>
      <c r="AL33" s="51">
        <f t="shared" si="3"/>
        <v>0</v>
      </c>
      <c r="AM33" s="52">
        <f t="shared" si="3"/>
        <v>0</v>
      </c>
      <c r="XFD33" s="54"/>
    </row>
    <row r="34" spans="2:39 16384:16384" ht="16.5" thickBot="1" x14ac:dyDescent="0.3">
      <c r="B34" s="44"/>
      <c r="C34" s="47"/>
      <c r="E34" s="3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8"/>
      <c r="AJ34" s="50">
        <f t="shared" si="3"/>
        <v>0</v>
      </c>
      <c r="AK34" s="51">
        <f t="shared" si="3"/>
        <v>0</v>
      </c>
      <c r="AL34" s="51">
        <f t="shared" si="3"/>
        <v>0</v>
      </c>
      <c r="AM34" s="52">
        <f t="shared" si="3"/>
        <v>0</v>
      </c>
      <c r="XFD34" s="54"/>
    </row>
    <row r="35" spans="2:39 16384:16384" ht="16.5" thickBot="1" x14ac:dyDescent="0.3">
      <c r="B35" s="44"/>
      <c r="C35" s="47"/>
      <c r="E35" s="37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8"/>
      <c r="AJ35" s="50">
        <f t="shared" si="3"/>
        <v>0</v>
      </c>
      <c r="AK35" s="51">
        <f t="shared" si="3"/>
        <v>0</v>
      </c>
      <c r="AL35" s="51">
        <f t="shared" si="3"/>
        <v>0</v>
      </c>
      <c r="AM35" s="52">
        <f t="shared" si="3"/>
        <v>0</v>
      </c>
      <c r="XFD35" s="54"/>
    </row>
    <row r="36" spans="2:39 16384:16384" ht="16.5" thickBot="1" x14ac:dyDescent="0.3">
      <c r="B36" s="44"/>
      <c r="C36" s="47"/>
      <c r="E36" s="37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8"/>
      <c r="AJ36" s="50">
        <f t="shared" si="3"/>
        <v>0</v>
      </c>
      <c r="AK36" s="51">
        <f t="shared" si="3"/>
        <v>0</v>
      </c>
      <c r="AL36" s="51">
        <f t="shared" si="3"/>
        <v>0</v>
      </c>
      <c r="AM36" s="52">
        <f t="shared" si="3"/>
        <v>0</v>
      </c>
      <c r="XFD36" s="54"/>
    </row>
    <row r="37" spans="2:39 16384:16384" ht="16.5" thickBot="1" x14ac:dyDescent="0.3">
      <c r="B37" s="44"/>
      <c r="C37" s="47"/>
      <c r="E37" s="3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8"/>
      <c r="AJ37" s="50">
        <f t="shared" si="3"/>
        <v>0</v>
      </c>
      <c r="AK37" s="51">
        <f t="shared" si="3"/>
        <v>0</v>
      </c>
      <c r="AL37" s="51">
        <f t="shared" si="3"/>
        <v>0</v>
      </c>
      <c r="AM37" s="52">
        <f t="shared" si="3"/>
        <v>0</v>
      </c>
      <c r="XFD37" s="54"/>
    </row>
    <row r="38" spans="2:39 16384:16384" ht="16.5" thickBot="1" x14ac:dyDescent="0.3">
      <c r="B38" s="44"/>
      <c r="C38" s="47"/>
      <c r="E38" s="37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8"/>
      <c r="AJ38" s="50">
        <f t="shared" si="3"/>
        <v>0</v>
      </c>
      <c r="AK38" s="51">
        <f t="shared" si="3"/>
        <v>0</v>
      </c>
      <c r="AL38" s="51">
        <f t="shared" si="3"/>
        <v>0</v>
      </c>
      <c r="AM38" s="52">
        <f t="shared" si="3"/>
        <v>0</v>
      </c>
      <c r="XFD38" s="54"/>
    </row>
    <row r="39" spans="2:39 16384:16384" ht="16.5" thickBot="1" x14ac:dyDescent="0.3">
      <c r="B39" s="44"/>
      <c r="C39" s="47"/>
      <c r="E39" s="37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8"/>
      <c r="AJ39" s="50">
        <f t="shared" si="3"/>
        <v>0</v>
      </c>
      <c r="AK39" s="51">
        <f t="shared" si="3"/>
        <v>0</v>
      </c>
      <c r="AL39" s="51">
        <f t="shared" si="3"/>
        <v>0</v>
      </c>
      <c r="AM39" s="52">
        <f t="shared" si="3"/>
        <v>0</v>
      </c>
      <c r="XFD39" s="54"/>
    </row>
    <row r="40" spans="2:39 16384:16384" ht="16.5" thickBot="1" x14ac:dyDescent="0.3">
      <c r="B40" s="44"/>
      <c r="C40" s="47"/>
      <c r="E40" s="37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8"/>
      <c r="AJ40" s="50">
        <f t="shared" si="3"/>
        <v>0</v>
      </c>
      <c r="AK40" s="51">
        <f t="shared" si="3"/>
        <v>0</v>
      </c>
      <c r="AL40" s="51">
        <f t="shared" si="3"/>
        <v>0</v>
      </c>
      <c r="AM40" s="52">
        <f t="shared" si="3"/>
        <v>0</v>
      </c>
      <c r="XFD40" s="54"/>
    </row>
    <row r="41" spans="2:39 16384:16384" ht="16.5" thickBot="1" x14ac:dyDescent="0.3">
      <c r="B41" s="44"/>
      <c r="C41" s="47"/>
      <c r="E41" s="37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8"/>
      <c r="AJ41" s="50">
        <f t="shared" si="3"/>
        <v>0</v>
      </c>
      <c r="AK41" s="51">
        <f t="shared" si="3"/>
        <v>0</v>
      </c>
      <c r="AL41" s="51">
        <f t="shared" si="3"/>
        <v>0</v>
      </c>
      <c r="AM41" s="52">
        <f t="shared" si="3"/>
        <v>0</v>
      </c>
      <c r="XFD41" s="54"/>
    </row>
    <row r="42" spans="2:39 16384:16384" ht="16.5" thickBot="1" x14ac:dyDescent="0.3">
      <c r="B42" s="44"/>
      <c r="C42" s="47"/>
      <c r="E42" s="37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8"/>
      <c r="AJ42" s="50">
        <f t="shared" si="3"/>
        <v>0</v>
      </c>
      <c r="AK42" s="51">
        <f t="shared" si="3"/>
        <v>0</v>
      </c>
      <c r="AL42" s="51">
        <f t="shared" si="3"/>
        <v>0</v>
      </c>
      <c r="AM42" s="52">
        <f t="shared" si="3"/>
        <v>0</v>
      </c>
      <c r="XFD42" s="54"/>
    </row>
    <row r="43" spans="2:39 16384:16384" ht="16.5" thickBot="1" x14ac:dyDescent="0.3">
      <c r="B43" s="44"/>
      <c r="C43" s="47"/>
      <c r="E43" s="37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8"/>
      <c r="AJ43" s="50">
        <f t="shared" si="3"/>
        <v>0</v>
      </c>
      <c r="AK43" s="51">
        <f t="shared" si="3"/>
        <v>0</v>
      </c>
      <c r="AL43" s="51">
        <f t="shared" si="3"/>
        <v>0</v>
      </c>
      <c r="AM43" s="52">
        <f t="shared" si="3"/>
        <v>0</v>
      </c>
      <c r="XFD43" s="54"/>
    </row>
    <row r="44" spans="2:39 16384:16384" ht="16.5" thickBot="1" x14ac:dyDescent="0.3">
      <c r="B44" s="45"/>
      <c r="C44" s="48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1"/>
      <c r="AJ44" s="50">
        <f t="shared" si="3"/>
        <v>0</v>
      </c>
      <c r="AK44" s="51">
        <f t="shared" si="3"/>
        <v>0</v>
      </c>
      <c r="AL44" s="51">
        <f t="shared" si="3"/>
        <v>0</v>
      </c>
      <c r="AM44" s="52">
        <f t="shared" si="3"/>
        <v>0</v>
      </c>
      <c r="XFD44" s="54"/>
    </row>
  </sheetData>
  <mergeCells count="12">
    <mergeCell ref="S9:U9"/>
    <mergeCell ref="AE9:AF9"/>
    <mergeCell ref="Z2:AD2"/>
    <mergeCell ref="AE3:AF3"/>
    <mergeCell ref="AE5:AF5"/>
    <mergeCell ref="S7:U7"/>
    <mergeCell ref="AE7:AF7"/>
    <mergeCell ref="AJ11:AJ13"/>
    <mergeCell ref="AK11:AK13"/>
    <mergeCell ref="AL11:AL13"/>
    <mergeCell ref="AM11:AM13"/>
    <mergeCell ref="AN11:XFD11"/>
  </mergeCells>
  <conditionalFormatting sqref="E15:AI44">
    <cfRule type="cellIs" dxfId="8" priority="1" operator="equal">
      <formula>"J"</formula>
    </cfRule>
    <cfRule type="cellIs" dxfId="7" priority="2" operator="equal">
      <formula>"T"</formula>
    </cfRule>
    <cfRule type="expression" dxfId="6" priority="3">
      <formula>OR(E$12="S",E$12="D")</formula>
    </cfRule>
  </conditionalFormatting>
  <dataValidations count="2">
    <dataValidation type="list" allowBlank="1" showInputMessage="1" showErrorMessage="1" sqref="S9:U9" xr:uid="{3FC80C4D-7D13-41E5-95CA-6C3FD8A842D1}">
      <formula1>"Enero,Febrero,Marzo,Abril,Mayo,Junio,Julio,Agosto,Septiembre,Octubre,Noviembre,Diciembre"</formula1>
    </dataValidation>
    <dataValidation type="list" allowBlank="1" showInputMessage="1" showErrorMessage="1" sqref="E15:AI44" xr:uid="{E15273E2-DFD0-4245-ACF4-75FF279A272E}">
      <formula1>"1,0,T,J"</formula1>
    </dataValidation>
  </dataValidations>
  <pageMargins left="0.7" right="0.7" top="0.75" bottom="0.75" header="0.3" footer="0.3"/>
  <pageSetup paperSize="9" scale="4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D4D2A8EC-6022-437B-BA98-172CE894BE3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AD3 AD5</xm:sqref>
        </x14:conditionalFormatting>
        <x14:conditionalFormatting xmlns:xm="http://schemas.microsoft.com/office/excel/2006/main">
          <x14:cfRule type="iconSet" priority="7" id="{CC4651CB-71FF-4E07-A341-9B9A1B59149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E15:AI36 E43:AI44 E41:AI41</xm:sqref>
        </x14:conditionalFormatting>
        <x14:conditionalFormatting xmlns:xm="http://schemas.microsoft.com/office/excel/2006/main">
          <x14:cfRule type="iconSet" priority="6" id="{4069197A-5FE9-4E68-AF58-92B9F228E0B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E42:AI42</xm:sqref>
        </x14:conditionalFormatting>
        <x14:conditionalFormatting xmlns:xm="http://schemas.microsoft.com/office/excel/2006/main">
          <x14:cfRule type="iconSet" priority="5" id="{B0B1D10A-BE32-498C-B361-26DFAC459DE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E37:AI37 E39:AI40</xm:sqref>
        </x14:conditionalFormatting>
        <x14:conditionalFormatting xmlns:xm="http://schemas.microsoft.com/office/excel/2006/main">
          <x14:cfRule type="iconSet" priority="4" id="{C496FCF9-CCFD-4DC9-A5C8-17F647B8DA0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E38:AI38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DA4D-A1E4-4A7F-9BA8-6C280C8C7343}">
  <dimension ref="A1:XFD44"/>
  <sheetViews>
    <sheetView showGridLines="0" zoomScale="90" zoomScaleNormal="9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C37" sqref="C37"/>
    </sheetView>
  </sheetViews>
  <sheetFormatPr baseColWidth="10" defaultColWidth="0" defaultRowHeight="14.25" x14ac:dyDescent="0.2"/>
  <cols>
    <col min="1" max="1" width="1.25" customWidth="1"/>
    <col min="2" max="2" width="15" customWidth="1"/>
    <col min="3" max="3" width="40.5" customWidth="1"/>
    <col min="4" max="4" width="0.75" customWidth="1"/>
    <col min="5" max="21" width="4.125" customWidth="1"/>
    <col min="22" max="22" width="4.25" customWidth="1"/>
    <col min="23" max="35" width="4.125" customWidth="1"/>
    <col min="36" max="36" width="5" customWidth="1"/>
    <col min="37" max="39" width="4.625" customWidth="1"/>
    <col min="40" max="40" width="1.75" customWidth="1"/>
    <col min="41" max="16383" width="11" hidden="1"/>
    <col min="16384" max="16384" width="19.625" customWidth="1"/>
  </cols>
  <sheetData>
    <row r="1" spans="1:40 16384:16384" ht="24.75" customHeight="1" x14ac:dyDescent="0.2">
      <c r="B1" s="2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0 16384:16384" ht="15.75" x14ac:dyDescent="0.25">
      <c r="Z2" s="62" t="s">
        <v>13</v>
      </c>
      <c r="AA2" s="63"/>
      <c r="AB2" s="63"/>
      <c r="AC2" s="63"/>
      <c r="AD2" s="64"/>
      <c r="AE2" s="32" t="s">
        <v>32</v>
      </c>
      <c r="AF2" s="33"/>
    </row>
    <row r="3" spans="1:40 16384:16384" ht="15" x14ac:dyDescent="0.25">
      <c r="C3" s="1" t="s">
        <v>1</v>
      </c>
      <c r="E3" s="5" t="s">
        <v>36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Z3" s="9" t="s">
        <v>9</v>
      </c>
      <c r="AA3" s="10"/>
      <c r="AB3" s="10"/>
      <c r="AC3" s="11">
        <v>1</v>
      </c>
      <c r="AD3" s="16">
        <v>1</v>
      </c>
      <c r="AE3" s="59">
        <f>+AVERAGE(AJ:AJ)</f>
        <v>3.2258064516129031E-2</v>
      </c>
      <c r="AF3" s="60"/>
    </row>
    <row r="4" spans="1:40 16384:16384" ht="3" customHeight="1" x14ac:dyDescent="0.25">
      <c r="C4" s="1"/>
      <c r="Z4" s="18"/>
      <c r="AA4" s="19"/>
      <c r="AB4" s="19"/>
      <c r="AC4" s="20"/>
      <c r="AD4" s="21"/>
      <c r="AE4" s="12"/>
      <c r="AF4" s="31"/>
    </row>
    <row r="5" spans="1:40 16384:16384" ht="15" x14ac:dyDescent="0.25">
      <c r="C5" s="1" t="s">
        <v>2</v>
      </c>
      <c r="E5" s="5" t="s">
        <v>37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3"/>
      <c r="W5" s="23"/>
      <c r="X5" s="23"/>
      <c r="Z5" s="12" t="s">
        <v>10</v>
      </c>
      <c r="AA5" s="6"/>
      <c r="AB5" s="6"/>
      <c r="AC5" s="13">
        <v>0</v>
      </c>
      <c r="AD5" s="17">
        <v>0</v>
      </c>
      <c r="AE5" s="59">
        <f>+AVERAGE(AK:AK)</f>
        <v>0</v>
      </c>
      <c r="AF5" s="60"/>
    </row>
    <row r="6" spans="1:40 16384:16384" ht="3" customHeight="1" x14ac:dyDescent="0.25">
      <c r="C6" s="1"/>
      <c r="V6" s="23"/>
      <c r="W6" s="23"/>
      <c r="X6" s="23"/>
      <c r="Z6" s="18"/>
      <c r="AA6" s="19"/>
      <c r="AB6" s="19"/>
      <c r="AC6" s="20"/>
      <c r="AD6" s="21"/>
      <c r="AE6" s="12"/>
      <c r="AF6" s="31"/>
    </row>
    <row r="7" spans="1:40 16384:16384" ht="15.75" x14ac:dyDescent="0.25">
      <c r="C7" s="1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14</v>
      </c>
      <c r="R7" s="8"/>
      <c r="S7" s="65">
        <v>2023</v>
      </c>
      <c r="T7" s="65"/>
      <c r="U7" s="65"/>
      <c r="V7" s="42">
        <f>+EOMONTH(E11,0)</f>
        <v>45077</v>
      </c>
      <c r="W7" s="23">
        <f>+COUNTIF($E$12:$AI$12,"S")+COUNTIF($E$12:$AI$12,"D")</f>
        <v>8</v>
      </c>
      <c r="X7" s="23"/>
      <c r="Z7" s="12" t="s">
        <v>11</v>
      </c>
      <c r="AA7" s="6"/>
      <c r="AB7" s="6"/>
      <c r="AC7" s="13" t="s">
        <v>7</v>
      </c>
      <c r="AD7" s="27" t="s">
        <v>7</v>
      </c>
      <c r="AE7" s="59">
        <f>+AVERAGE(AL:AL)</f>
        <v>0</v>
      </c>
      <c r="AF7" s="60"/>
    </row>
    <row r="8" spans="1:40 16384:16384" ht="3" customHeight="1" x14ac:dyDescent="0.25">
      <c r="C8" s="1"/>
      <c r="V8" s="23"/>
      <c r="W8" s="23"/>
      <c r="X8" s="23"/>
      <c r="Z8" s="18"/>
      <c r="AA8" s="19"/>
      <c r="AB8" s="19"/>
      <c r="AC8" s="20"/>
      <c r="AD8" s="28"/>
      <c r="AE8" s="12"/>
      <c r="AF8" s="31"/>
    </row>
    <row r="9" spans="1:40 16384:16384" ht="15.75" x14ac:dyDescent="0.25">
      <c r="C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7" t="s">
        <v>5</v>
      </c>
      <c r="R9" s="8"/>
      <c r="S9" s="70" t="s">
        <v>18</v>
      </c>
      <c r="T9" s="70"/>
      <c r="U9" s="70"/>
      <c r="V9" s="23">
        <f>+VLOOKUP(S9,Hoja2!$A$1:$B$12,2,FALSE)</f>
        <v>5</v>
      </c>
      <c r="W9" s="23">
        <f>+DAY(V7)</f>
        <v>31</v>
      </c>
      <c r="X9" s="23"/>
      <c r="Z9" s="14" t="s">
        <v>12</v>
      </c>
      <c r="AA9" s="3"/>
      <c r="AB9" s="3"/>
      <c r="AC9" s="15" t="s">
        <v>8</v>
      </c>
      <c r="AD9" s="29" t="s">
        <v>8</v>
      </c>
      <c r="AE9" s="61">
        <f>+AVERAGE(AM:AM)</f>
        <v>0</v>
      </c>
      <c r="AF9" s="61"/>
    </row>
    <row r="10" spans="1:40 16384:16384" ht="9" customHeight="1" x14ac:dyDescent="0.2">
      <c r="AJ10" s="23">
        <v>1</v>
      </c>
      <c r="AK10" s="23">
        <v>0</v>
      </c>
      <c r="AL10" s="23" t="s">
        <v>7</v>
      </c>
      <c r="AM10" s="23" t="s">
        <v>8</v>
      </c>
    </row>
    <row r="11" spans="1:40 16384:16384" s="58" customFormat="1" ht="13.5" customHeight="1" x14ac:dyDescent="0.2">
      <c r="A11" s="23"/>
      <c r="B11" s="23"/>
      <c r="C11" s="23"/>
      <c r="D11" s="23"/>
      <c r="E11" s="49" t="str">
        <f>+E13&amp;"/"&amp;$V$9&amp;"/"&amp;$S$7</f>
        <v>1/5/2023</v>
      </c>
      <c r="F11" s="49" t="str">
        <f t="shared" ref="F11:AI11" si="0">+F13&amp;"/"&amp;$V$9&amp;"/"&amp;$S$7</f>
        <v>2/5/2023</v>
      </c>
      <c r="G11" s="49" t="str">
        <f t="shared" si="0"/>
        <v>3/5/2023</v>
      </c>
      <c r="H11" s="49" t="str">
        <f t="shared" si="0"/>
        <v>4/5/2023</v>
      </c>
      <c r="I11" s="49" t="str">
        <f t="shared" si="0"/>
        <v>5/5/2023</v>
      </c>
      <c r="J11" s="49" t="str">
        <f t="shared" si="0"/>
        <v>6/5/2023</v>
      </c>
      <c r="K11" s="49" t="str">
        <f t="shared" si="0"/>
        <v>7/5/2023</v>
      </c>
      <c r="L11" s="49" t="str">
        <f t="shared" si="0"/>
        <v>8/5/2023</v>
      </c>
      <c r="M11" s="49" t="str">
        <f t="shared" si="0"/>
        <v>9/5/2023</v>
      </c>
      <c r="N11" s="49" t="str">
        <f t="shared" si="0"/>
        <v>10/5/2023</v>
      </c>
      <c r="O11" s="49" t="str">
        <f t="shared" si="0"/>
        <v>11/5/2023</v>
      </c>
      <c r="P11" s="49" t="str">
        <f t="shared" si="0"/>
        <v>12/5/2023</v>
      </c>
      <c r="Q11" s="49" t="str">
        <f t="shared" si="0"/>
        <v>13/5/2023</v>
      </c>
      <c r="R11" s="49" t="str">
        <f t="shared" si="0"/>
        <v>14/5/2023</v>
      </c>
      <c r="S11" s="49" t="str">
        <f t="shared" si="0"/>
        <v>15/5/2023</v>
      </c>
      <c r="T11" s="49" t="str">
        <f t="shared" si="0"/>
        <v>16/5/2023</v>
      </c>
      <c r="U11" s="49" t="str">
        <f t="shared" si="0"/>
        <v>17/5/2023</v>
      </c>
      <c r="V11" s="49" t="str">
        <f t="shared" si="0"/>
        <v>18/5/2023</v>
      </c>
      <c r="W11" s="49" t="str">
        <f t="shared" si="0"/>
        <v>19/5/2023</v>
      </c>
      <c r="X11" s="49" t="str">
        <f t="shared" si="0"/>
        <v>20/5/2023</v>
      </c>
      <c r="Y11" s="49" t="str">
        <f t="shared" si="0"/>
        <v>21/5/2023</v>
      </c>
      <c r="Z11" s="49" t="str">
        <f t="shared" si="0"/>
        <v>22/5/2023</v>
      </c>
      <c r="AA11" s="49" t="str">
        <f t="shared" si="0"/>
        <v>23/5/2023</v>
      </c>
      <c r="AB11" s="49" t="str">
        <f t="shared" si="0"/>
        <v>24/5/2023</v>
      </c>
      <c r="AC11" s="49" t="str">
        <f t="shared" si="0"/>
        <v>25/5/2023</v>
      </c>
      <c r="AD11" s="49" t="str">
        <f t="shared" si="0"/>
        <v>26/5/2023</v>
      </c>
      <c r="AE11" s="49" t="str">
        <f t="shared" si="0"/>
        <v>27/5/2023</v>
      </c>
      <c r="AF11" s="49" t="str">
        <f t="shared" si="0"/>
        <v>28/5/2023</v>
      </c>
      <c r="AG11" s="49" t="str">
        <f t="shared" si="0"/>
        <v>29/5/2023</v>
      </c>
      <c r="AH11" s="49" t="str">
        <f t="shared" si="0"/>
        <v>30/5/2023</v>
      </c>
      <c r="AI11" s="49" t="str">
        <f t="shared" si="0"/>
        <v>31/5/2023</v>
      </c>
      <c r="AJ11" s="66" t="s">
        <v>31</v>
      </c>
      <c r="AK11" s="67" t="s">
        <v>33</v>
      </c>
      <c r="AL11" s="68" t="s">
        <v>34</v>
      </c>
      <c r="AM11" s="69" t="s">
        <v>35</v>
      </c>
      <c r="AN11" s="58" t="s">
        <v>38</v>
      </c>
    </row>
    <row r="12" spans="1:40 16384:16384" ht="17.25" customHeight="1" x14ac:dyDescent="0.25">
      <c r="E12" s="24" t="str">
        <f>+IFERROR(VLOOKUP(WEEKDAY(E11,2),Hoja2!$D$1:$E$7,2,FALSE),"")</f>
        <v>L</v>
      </c>
      <c r="F12" s="24" t="str">
        <f>+IFERROR(VLOOKUP(WEEKDAY(F11,2),Hoja2!$D$1:$E$7,2,FALSE),"")</f>
        <v>M</v>
      </c>
      <c r="G12" s="24" t="str">
        <f>+IFERROR(VLOOKUP(WEEKDAY(G11,2),Hoja2!$D$1:$E$7,2,FALSE),"")</f>
        <v>M</v>
      </c>
      <c r="H12" s="24" t="str">
        <f>+IFERROR(VLOOKUP(WEEKDAY(H11,2),Hoja2!$D$1:$E$7,2,FALSE),"")</f>
        <v>J</v>
      </c>
      <c r="I12" s="24" t="str">
        <f>+IFERROR(VLOOKUP(WEEKDAY(I11,2),Hoja2!$D$1:$E$7,2,FALSE),"")</f>
        <v>V</v>
      </c>
      <c r="J12" s="24" t="str">
        <f>+IFERROR(VLOOKUP(WEEKDAY(J11,2),Hoja2!$D$1:$E$7,2,FALSE),"")</f>
        <v>S</v>
      </c>
      <c r="K12" s="24" t="str">
        <f>+IFERROR(VLOOKUP(WEEKDAY(K11,2),Hoja2!$D$1:$E$7,2,FALSE),"")</f>
        <v>D</v>
      </c>
      <c r="L12" s="24" t="str">
        <f>+IFERROR(VLOOKUP(WEEKDAY(L11,2),Hoja2!$D$1:$E$7,2,FALSE),"")</f>
        <v>L</v>
      </c>
      <c r="M12" s="24" t="str">
        <f>+IFERROR(VLOOKUP(WEEKDAY(M11,2),Hoja2!$D$1:$E$7,2,FALSE),"")</f>
        <v>M</v>
      </c>
      <c r="N12" s="24" t="str">
        <f>+IFERROR(VLOOKUP(WEEKDAY(N11,2),Hoja2!$D$1:$E$7,2,FALSE),"")</f>
        <v>M</v>
      </c>
      <c r="O12" s="24" t="str">
        <f>+IFERROR(VLOOKUP(WEEKDAY(O11,2),Hoja2!$D$1:$E$7,2,FALSE),"")</f>
        <v>J</v>
      </c>
      <c r="P12" s="24" t="str">
        <f>+IFERROR(VLOOKUP(WEEKDAY(P11,2),Hoja2!$D$1:$E$7,2,FALSE),"")</f>
        <v>V</v>
      </c>
      <c r="Q12" s="24" t="str">
        <f>+IFERROR(VLOOKUP(WEEKDAY(Q11,2),Hoja2!$D$1:$E$7,2,FALSE),"")</f>
        <v>S</v>
      </c>
      <c r="R12" s="24" t="str">
        <f>+IFERROR(VLOOKUP(WEEKDAY(R11,2),Hoja2!$D$1:$E$7,2,FALSE),"")</f>
        <v>D</v>
      </c>
      <c r="S12" s="24" t="str">
        <f>+IFERROR(VLOOKUP(WEEKDAY(S11,2),Hoja2!$D$1:$E$7,2,FALSE),"")</f>
        <v>L</v>
      </c>
      <c r="T12" s="24" t="str">
        <f>+IFERROR(VLOOKUP(WEEKDAY(T11,2),Hoja2!$D$1:$E$7,2,FALSE),"")</f>
        <v>M</v>
      </c>
      <c r="U12" s="24" t="str">
        <f>+IFERROR(VLOOKUP(WEEKDAY(U11,2),Hoja2!$D$1:$E$7,2,FALSE),"")</f>
        <v>M</v>
      </c>
      <c r="V12" s="24" t="str">
        <f>+IFERROR(VLOOKUP(WEEKDAY(V11,2),Hoja2!$D$1:$E$7,2,FALSE),"")</f>
        <v>J</v>
      </c>
      <c r="W12" s="24" t="str">
        <f>+IFERROR(VLOOKUP(WEEKDAY(W11,2),Hoja2!$D$1:$E$7,2,FALSE),"")</f>
        <v>V</v>
      </c>
      <c r="X12" s="24" t="str">
        <f>+IFERROR(VLOOKUP(WEEKDAY(X11,2),Hoja2!$D$1:$E$7,2,FALSE),"")</f>
        <v>S</v>
      </c>
      <c r="Y12" s="24" t="str">
        <f>+IFERROR(VLOOKUP(WEEKDAY(Y11,2),Hoja2!$D$1:$E$7,2,FALSE),"")</f>
        <v>D</v>
      </c>
      <c r="Z12" s="24" t="str">
        <f>+IFERROR(VLOOKUP(WEEKDAY(Z11,2),Hoja2!$D$1:$E$7,2,FALSE),"")</f>
        <v>L</v>
      </c>
      <c r="AA12" s="24" t="str">
        <f>+IFERROR(VLOOKUP(WEEKDAY(AA11,2),Hoja2!$D$1:$E$7,2,FALSE),"")</f>
        <v>M</v>
      </c>
      <c r="AB12" s="24" t="str">
        <f>+IFERROR(VLOOKUP(WEEKDAY(AB11,2),Hoja2!$D$1:$E$7,2,FALSE),"")</f>
        <v>M</v>
      </c>
      <c r="AC12" s="24" t="str">
        <f>+IFERROR(VLOOKUP(WEEKDAY(AC11,2),Hoja2!$D$1:$E$7,2,FALSE),"")</f>
        <v>J</v>
      </c>
      <c r="AD12" s="24" t="str">
        <f>+IFERROR(VLOOKUP(WEEKDAY(AD11,2),Hoja2!$D$1:$E$7,2,FALSE),"")</f>
        <v>V</v>
      </c>
      <c r="AE12" s="24" t="str">
        <f>+IFERROR(VLOOKUP(WEEKDAY(AE11,2),Hoja2!$D$1:$E$7,2,FALSE),"")</f>
        <v>S</v>
      </c>
      <c r="AF12" s="24" t="str">
        <f>+IFERROR(VLOOKUP(WEEKDAY(AF11,2),Hoja2!$D$1:$E$7,2,FALSE),"")</f>
        <v>D</v>
      </c>
      <c r="AG12" s="24" t="str">
        <f>+IFERROR(VLOOKUP(WEEKDAY(AG11,2),Hoja2!$D$1:$E$7,2,FALSE),"")</f>
        <v>L</v>
      </c>
      <c r="AH12" s="24" t="str">
        <f>+IFERROR(VLOOKUP(WEEKDAY(AH11,2),Hoja2!$D$1:$E$7,2,FALSE),"")</f>
        <v>M</v>
      </c>
      <c r="AI12" s="24" t="str">
        <f>+IFERROR(VLOOKUP(WEEKDAY(AI11,2),Hoja2!$D$1:$E$7,2,FALSE),"")</f>
        <v>M</v>
      </c>
      <c r="AJ12" s="66"/>
      <c r="AK12" s="67"/>
      <c r="AL12" s="68"/>
      <c r="AM12" s="69"/>
      <c r="XFD12" s="53">
        <v>160</v>
      </c>
    </row>
    <row r="13" spans="1:40 16384:16384" s="2" customFormat="1" ht="22.5" customHeight="1" x14ac:dyDescent="0.2">
      <c r="B13" s="26" t="s">
        <v>39</v>
      </c>
      <c r="C13" s="26" t="s">
        <v>0</v>
      </c>
      <c r="E13" s="25">
        <v>1</v>
      </c>
      <c r="F13" s="25">
        <f>+IF((E13+1)&lt;=$W$9,(E13+1),"")</f>
        <v>2</v>
      </c>
      <c r="G13" s="25">
        <f t="shared" ref="G13:AI13" si="1">+IF((F13+1)&lt;=$W$9,(F13+1),"")</f>
        <v>3</v>
      </c>
      <c r="H13" s="25">
        <f t="shared" si="1"/>
        <v>4</v>
      </c>
      <c r="I13" s="25">
        <f t="shared" si="1"/>
        <v>5</v>
      </c>
      <c r="J13" s="25">
        <f t="shared" si="1"/>
        <v>6</v>
      </c>
      <c r="K13" s="25">
        <f t="shared" si="1"/>
        <v>7</v>
      </c>
      <c r="L13" s="25">
        <f t="shared" si="1"/>
        <v>8</v>
      </c>
      <c r="M13" s="25">
        <f t="shared" si="1"/>
        <v>9</v>
      </c>
      <c r="N13" s="25">
        <f t="shared" si="1"/>
        <v>10</v>
      </c>
      <c r="O13" s="25">
        <f t="shared" si="1"/>
        <v>11</v>
      </c>
      <c r="P13" s="25">
        <f t="shared" si="1"/>
        <v>12</v>
      </c>
      <c r="Q13" s="25">
        <f t="shared" si="1"/>
        <v>13</v>
      </c>
      <c r="R13" s="25">
        <f t="shared" si="1"/>
        <v>14</v>
      </c>
      <c r="S13" s="25">
        <f t="shared" si="1"/>
        <v>15</v>
      </c>
      <c r="T13" s="25">
        <f t="shared" si="1"/>
        <v>16</v>
      </c>
      <c r="U13" s="25">
        <f t="shared" si="1"/>
        <v>17</v>
      </c>
      <c r="V13" s="25">
        <f t="shared" si="1"/>
        <v>18</v>
      </c>
      <c r="W13" s="25">
        <f t="shared" si="1"/>
        <v>19</v>
      </c>
      <c r="X13" s="25">
        <f t="shared" si="1"/>
        <v>20</v>
      </c>
      <c r="Y13" s="25">
        <f t="shared" si="1"/>
        <v>21</v>
      </c>
      <c r="Z13" s="25">
        <f t="shared" si="1"/>
        <v>22</v>
      </c>
      <c r="AA13" s="25">
        <f t="shared" si="1"/>
        <v>23</v>
      </c>
      <c r="AB13" s="25">
        <f t="shared" si="1"/>
        <v>24</v>
      </c>
      <c r="AC13" s="25">
        <f t="shared" si="1"/>
        <v>25</v>
      </c>
      <c r="AD13" s="25">
        <f t="shared" si="1"/>
        <v>26</v>
      </c>
      <c r="AE13" s="25">
        <f t="shared" si="1"/>
        <v>27</v>
      </c>
      <c r="AF13" s="25">
        <f t="shared" si="1"/>
        <v>28</v>
      </c>
      <c r="AG13" s="25">
        <f t="shared" si="1"/>
        <v>29</v>
      </c>
      <c r="AH13" s="25">
        <f t="shared" si="1"/>
        <v>30</v>
      </c>
      <c r="AI13" s="25">
        <f t="shared" si="1"/>
        <v>31</v>
      </c>
      <c r="AJ13" s="66"/>
      <c r="AK13" s="67"/>
      <c r="AL13" s="68"/>
      <c r="AM13" s="69"/>
    </row>
    <row r="14" spans="1:40 16384:16384" ht="3.75" customHeight="1" thickBot="1" x14ac:dyDescent="0.25"/>
    <row r="15" spans="1:40 16384:16384" ht="16.5" thickBot="1" x14ac:dyDescent="0.3">
      <c r="B15" s="43">
        <v>18471221</v>
      </c>
      <c r="C15" s="46" t="s">
        <v>40</v>
      </c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  <c r="AJ15" s="50">
        <f>+COUNTIF($E15:$AI15,AJ$10)/(MAX($E$13:$AI$13)-$W$7)</f>
        <v>0</v>
      </c>
      <c r="AK15" s="51">
        <f t="shared" ref="AK15:AM30" si="2">+COUNTIF($E15:$AI15,AK$10)/(MAX($E$13:$AI$13)-$W$7)</f>
        <v>0</v>
      </c>
      <c r="AL15" s="51">
        <f>+COUNTIF($E15:$AI15,AL$10)/(MAX($E$13:$AI$13)-$W$7)</f>
        <v>0</v>
      </c>
      <c r="AM15" s="52">
        <f t="shared" si="2"/>
        <v>0</v>
      </c>
      <c r="XFD15" s="54">
        <f>$XFD$12*AJ15</f>
        <v>0</v>
      </c>
    </row>
    <row r="16" spans="1:40 16384:16384" ht="16.5" thickBot="1" x14ac:dyDescent="0.3">
      <c r="B16" s="44">
        <v>34375179</v>
      </c>
      <c r="C16" s="47" t="s">
        <v>41</v>
      </c>
      <c r="E16" s="3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8"/>
      <c r="AJ16" s="50">
        <f t="shared" ref="AJ16:AM44" si="3">+COUNTIF($E16:$AI16,AJ$10)/(MAX($E$13:$AI$13)-$W$7)</f>
        <v>0</v>
      </c>
      <c r="AK16" s="51">
        <f t="shared" si="2"/>
        <v>0</v>
      </c>
      <c r="AL16" s="51">
        <f t="shared" si="2"/>
        <v>0</v>
      </c>
      <c r="AM16" s="52">
        <f t="shared" si="2"/>
        <v>0</v>
      </c>
      <c r="XFD16" s="54">
        <f t="shared" ref="XFD16:XFD30" si="4">$XFD$12*AJ16</f>
        <v>0</v>
      </c>
    </row>
    <row r="17" spans="2:39 16384:16384" ht="16.5" thickBot="1" x14ac:dyDescent="0.3">
      <c r="B17" s="44">
        <v>28977121</v>
      </c>
      <c r="C17" s="47" t="s">
        <v>42</v>
      </c>
      <c r="E17" s="37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8"/>
      <c r="AJ17" s="50">
        <f t="shared" si="3"/>
        <v>0</v>
      </c>
      <c r="AK17" s="51">
        <f t="shared" si="2"/>
        <v>0</v>
      </c>
      <c r="AL17" s="51">
        <f t="shared" si="2"/>
        <v>0</v>
      </c>
      <c r="AM17" s="52">
        <f t="shared" si="2"/>
        <v>0</v>
      </c>
      <c r="XFD17" s="54">
        <f t="shared" si="4"/>
        <v>0</v>
      </c>
    </row>
    <row r="18" spans="2:39 16384:16384" ht="16.5" thickBot="1" x14ac:dyDescent="0.3">
      <c r="B18" s="44">
        <v>37909262</v>
      </c>
      <c r="C18" s="47" t="s">
        <v>43</v>
      </c>
      <c r="E18" s="3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8"/>
      <c r="AJ18" s="50">
        <f t="shared" si="3"/>
        <v>0</v>
      </c>
      <c r="AK18" s="51">
        <f t="shared" si="2"/>
        <v>0</v>
      </c>
      <c r="AL18" s="51">
        <f t="shared" si="2"/>
        <v>0</v>
      </c>
      <c r="AM18" s="52">
        <f t="shared" si="2"/>
        <v>0</v>
      </c>
      <c r="XFD18" s="54">
        <f t="shared" si="4"/>
        <v>0</v>
      </c>
    </row>
    <row r="19" spans="2:39 16384:16384" ht="16.5" thickBot="1" x14ac:dyDescent="0.3">
      <c r="B19" s="44">
        <v>35885686</v>
      </c>
      <c r="C19" s="47" t="s">
        <v>44</v>
      </c>
      <c r="E19" s="37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8"/>
      <c r="AJ19" s="50">
        <f t="shared" si="3"/>
        <v>0</v>
      </c>
      <c r="AK19" s="51">
        <f t="shared" si="2"/>
        <v>0</v>
      </c>
      <c r="AL19" s="51">
        <f t="shared" si="2"/>
        <v>0</v>
      </c>
      <c r="AM19" s="52">
        <f t="shared" si="2"/>
        <v>0</v>
      </c>
      <c r="XFD19" s="54">
        <f t="shared" si="4"/>
        <v>0</v>
      </c>
    </row>
    <row r="20" spans="2:39 16384:16384" ht="16.5" thickBot="1" x14ac:dyDescent="0.3">
      <c r="B20" s="44">
        <v>34978247</v>
      </c>
      <c r="C20" s="47" t="s">
        <v>45</v>
      </c>
      <c r="E20" s="37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8"/>
      <c r="AJ20" s="50">
        <f t="shared" si="3"/>
        <v>0</v>
      </c>
      <c r="AK20" s="51">
        <f t="shared" si="2"/>
        <v>0</v>
      </c>
      <c r="AL20" s="51">
        <f t="shared" si="2"/>
        <v>0</v>
      </c>
      <c r="AM20" s="52">
        <f t="shared" si="2"/>
        <v>0</v>
      </c>
      <c r="XFD20" s="54">
        <f t="shared" si="4"/>
        <v>0</v>
      </c>
    </row>
    <row r="21" spans="2:39 16384:16384" ht="16.5" thickBot="1" x14ac:dyDescent="0.3">
      <c r="B21" s="44">
        <v>36274569</v>
      </c>
      <c r="C21" s="47" t="s">
        <v>46</v>
      </c>
      <c r="E21" s="3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8"/>
      <c r="AJ21" s="50">
        <f t="shared" si="3"/>
        <v>0</v>
      </c>
      <c r="AK21" s="51">
        <f t="shared" si="2"/>
        <v>0</v>
      </c>
      <c r="AL21" s="51">
        <f t="shared" si="2"/>
        <v>0</v>
      </c>
      <c r="AM21" s="52">
        <f t="shared" si="2"/>
        <v>0</v>
      </c>
      <c r="XFD21" s="54">
        <f t="shared" si="4"/>
        <v>0</v>
      </c>
    </row>
    <row r="22" spans="2:39 16384:16384" ht="16.5" thickBot="1" x14ac:dyDescent="0.3">
      <c r="B22" s="44">
        <v>43224977</v>
      </c>
      <c r="C22" s="47" t="s">
        <v>47</v>
      </c>
      <c r="E22" s="37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8"/>
      <c r="AJ22" s="50">
        <f t="shared" si="3"/>
        <v>0</v>
      </c>
      <c r="AK22" s="51">
        <f t="shared" si="2"/>
        <v>0</v>
      </c>
      <c r="AL22" s="51">
        <f t="shared" si="2"/>
        <v>0</v>
      </c>
      <c r="AM22" s="52">
        <f t="shared" si="2"/>
        <v>0</v>
      </c>
      <c r="XFD22" s="54">
        <f t="shared" si="4"/>
        <v>0</v>
      </c>
    </row>
    <row r="23" spans="2:39 16384:16384" ht="16.5" thickBot="1" x14ac:dyDescent="0.3">
      <c r="B23" s="44">
        <v>41053356</v>
      </c>
      <c r="C23" s="47" t="s">
        <v>48</v>
      </c>
      <c r="E23" s="37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8"/>
      <c r="AJ23" s="50">
        <f t="shared" si="3"/>
        <v>0</v>
      </c>
      <c r="AK23" s="51">
        <f t="shared" si="2"/>
        <v>0</v>
      </c>
      <c r="AL23" s="51">
        <f t="shared" si="2"/>
        <v>0</v>
      </c>
      <c r="AM23" s="52">
        <f t="shared" si="2"/>
        <v>0</v>
      </c>
      <c r="XFD23" s="54">
        <f t="shared" si="4"/>
        <v>0</v>
      </c>
    </row>
    <row r="24" spans="2:39 16384:16384" ht="16.5" thickBot="1" x14ac:dyDescent="0.3">
      <c r="B24" s="44">
        <v>35611091</v>
      </c>
      <c r="C24" s="47" t="s">
        <v>49</v>
      </c>
      <c r="E24" s="37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8"/>
      <c r="AJ24" s="50">
        <f t="shared" si="3"/>
        <v>0</v>
      </c>
      <c r="AK24" s="51">
        <f t="shared" si="2"/>
        <v>0</v>
      </c>
      <c r="AL24" s="51">
        <f t="shared" si="2"/>
        <v>0</v>
      </c>
      <c r="AM24" s="52">
        <f t="shared" si="2"/>
        <v>0</v>
      </c>
      <c r="XFD24" s="54">
        <f t="shared" si="4"/>
        <v>0</v>
      </c>
    </row>
    <row r="25" spans="2:39 16384:16384" ht="16.5" thickBot="1" x14ac:dyDescent="0.3">
      <c r="B25" s="44">
        <v>25883641</v>
      </c>
      <c r="C25" s="47" t="s">
        <v>50</v>
      </c>
      <c r="E25" s="37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8"/>
      <c r="AJ25" s="50">
        <f t="shared" si="3"/>
        <v>0</v>
      </c>
      <c r="AK25" s="51">
        <f t="shared" si="2"/>
        <v>0</v>
      </c>
      <c r="AL25" s="51">
        <f t="shared" si="2"/>
        <v>0</v>
      </c>
      <c r="AM25" s="52">
        <f t="shared" si="2"/>
        <v>0</v>
      </c>
      <c r="XFD25" s="54">
        <f t="shared" si="4"/>
        <v>0</v>
      </c>
    </row>
    <row r="26" spans="2:39 16384:16384" ht="16.5" thickBot="1" x14ac:dyDescent="0.3">
      <c r="B26" s="44">
        <v>39546393</v>
      </c>
      <c r="C26" s="47" t="s">
        <v>51</v>
      </c>
      <c r="E26" s="37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8"/>
      <c r="AJ26" s="50">
        <f t="shared" si="3"/>
        <v>0</v>
      </c>
      <c r="AK26" s="51">
        <f t="shared" si="2"/>
        <v>0</v>
      </c>
      <c r="AL26" s="51">
        <f t="shared" si="2"/>
        <v>0</v>
      </c>
      <c r="AM26" s="52">
        <f t="shared" si="2"/>
        <v>0</v>
      </c>
      <c r="XFD26" s="54">
        <f t="shared" si="4"/>
        <v>0</v>
      </c>
    </row>
    <row r="27" spans="2:39 16384:16384" ht="16.5" thickBot="1" x14ac:dyDescent="0.3">
      <c r="B27" s="44">
        <v>32001266</v>
      </c>
      <c r="C27" s="47" t="s">
        <v>52</v>
      </c>
      <c r="E27" s="37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8"/>
      <c r="AJ27" s="50">
        <f t="shared" si="3"/>
        <v>0</v>
      </c>
      <c r="AK27" s="51">
        <f t="shared" si="2"/>
        <v>0</v>
      </c>
      <c r="AL27" s="51">
        <f t="shared" si="2"/>
        <v>0</v>
      </c>
      <c r="AM27" s="52">
        <f t="shared" si="2"/>
        <v>0</v>
      </c>
      <c r="XFD27" s="54">
        <f t="shared" si="4"/>
        <v>0</v>
      </c>
    </row>
    <row r="28" spans="2:39 16384:16384" ht="16.5" thickBot="1" x14ac:dyDescent="0.3">
      <c r="B28" s="44">
        <v>31062987</v>
      </c>
      <c r="C28" s="47" t="s">
        <v>53</v>
      </c>
      <c r="E28" s="37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8"/>
      <c r="AJ28" s="50">
        <f t="shared" si="3"/>
        <v>0</v>
      </c>
      <c r="AK28" s="51">
        <f t="shared" si="2"/>
        <v>0</v>
      </c>
      <c r="AL28" s="51">
        <f t="shared" si="2"/>
        <v>0</v>
      </c>
      <c r="AM28" s="52">
        <f t="shared" si="2"/>
        <v>0</v>
      </c>
      <c r="XFD28" s="54">
        <f t="shared" si="4"/>
        <v>0</v>
      </c>
    </row>
    <row r="29" spans="2:39 16384:16384" ht="16.5" thickBot="1" x14ac:dyDescent="0.3">
      <c r="B29" s="44">
        <v>26240470</v>
      </c>
      <c r="C29" s="47" t="s">
        <v>54</v>
      </c>
      <c r="E29" s="37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8"/>
      <c r="AJ29" s="50">
        <f t="shared" si="3"/>
        <v>0</v>
      </c>
      <c r="AK29" s="51">
        <f t="shared" si="2"/>
        <v>0</v>
      </c>
      <c r="AL29" s="51">
        <f t="shared" si="2"/>
        <v>0</v>
      </c>
      <c r="AM29" s="52">
        <f t="shared" si="2"/>
        <v>0</v>
      </c>
      <c r="XFD29" s="54">
        <f t="shared" si="4"/>
        <v>0</v>
      </c>
    </row>
    <row r="30" spans="2:39 16384:16384" ht="16.5" thickBot="1" x14ac:dyDescent="0.3">
      <c r="B30" s="44">
        <v>93608553</v>
      </c>
      <c r="C30" s="47" t="s">
        <v>55</v>
      </c>
      <c r="E30" s="37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8"/>
      <c r="AJ30" s="50">
        <f t="shared" si="3"/>
        <v>0</v>
      </c>
      <c r="AK30" s="51">
        <f t="shared" si="2"/>
        <v>0</v>
      </c>
      <c r="AL30" s="51">
        <f t="shared" si="2"/>
        <v>0</v>
      </c>
      <c r="AM30" s="52">
        <f t="shared" si="2"/>
        <v>0</v>
      </c>
      <c r="XFD30" s="54">
        <f t="shared" si="4"/>
        <v>0</v>
      </c>
    </row>
    <row r="31" spans="2:39 16384:16384" ht="16.5" thickBot="1" x14ac:dyDescent="0.3">
      <c r="B31" s="44"/>
      <c r="C31" s="47"/>
      <c r="E31" s="3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8"/>
      <c r="AJ31" s="50">
        <f t="shared" si="3"/>
        <v>0</v>
      </c>
      <c r="AK31" s="51">
        <f t="shared" si="3"/>
        <v>0</v>
      </c>
      <c r="AL31" s="51">
        <f t="shared" si="3"/>
        <v>0</v>
      </c>
      <c r="AM31" s="52">
        <f t="shared" si="3"/>
        <v>0</v>
      </c>
      <c r="XFD31" s="54"/>
    </row>
    <row r="32" spans="2:39 16384:16384" ht="16.5" thickBot="1" x14ac:dyDescent="0.3">
      <c r="B32" s="44"/>
      <c r="C32" s="47"/>
      <c r="E32" s="37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8"/>
      <c r="AJ32" s="50">
        <f t="shared" si="3"/>
        <v>0</v>
      </c>
      <c r="AK32" s="51">
        <f t="shared" si="3"/>
        <v>0</v>
      </c>
      <c r="AL32" s="51">
        <f t="shared" si="3"/>
        <v>0</v>
      </c>
      <c r="AM32" s="52">
        <f t="shared" si="3"/>
        <v>0</v>
      </c>
      <c r="XFD32" s="54"/>
    </row>
    <row r="33" spans="2:39 16384:16384" ht="16.5" thickBot="1" x14ac:dyDescent="0.3">
      <c r="B33" s="44"/>
      <c r="C33" s="47"/>
      <c r="E33" s="37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8"/>
      <c r="AJ33" s="50">
        <f t="shared" si="3"/>
        <v>0</v>
      </c>
      <c r="AK33" s="51">
        <f t="shared" si="3"/>
        <v>0</v>
      </c>
      <c r="AL33" s="51">
        <f t="shared" si="3"/>
        <v>0</v>
      </c>
      <c r="AM33" s="52">
        <f t="shared" si="3"/>
        <v>0</v>
      </c>
      <c r="XFD33" s="54"/>
    </row>
    <row r="34" spans="2:39 16384:16384" ht="16.5" thickBot="1" x14ac:dyDescent="0.3">
      <c r="B34" s="44"/>
      <c r="C34" s="47"/>
      <c r="E34" s="3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8"/>
      <c r="AJ34" s="50">
        <f t="shared" si="3"/>
        <v>0</v>
      </c>
      <c r="AK34" s="51">
        <f t="shared" si="3"/>
        <v>0</v>
      </c>
      <c r="AL34" s="51">
        <f t="shared" si="3"/>
        <v>0</v>
      </c>
      <c r="AM34" s="52">
        <f t="shared" si="3"/>
        <v>0</v>
      </c>
      <c r="XFD34" s="54"/>
    </row>
    <row r="35" spans="2:39 16384:16384" ht="16.5" thickBot="1" x14ac:dyDescent="0.3">
      <c r="B35" s="44"/>
      <c r="C35" s="47"/>
      <c r="E35" s="37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8"/>
      <c r="AJ35" s="50">
        <f t="shared" si="3"/>
        <v>0</v>
      </c>
      <c r="AK35" s="51">
        <f t="shared" si="3"/>
        <v>0</v>
      </c>
      <c r="AL35" s="51">
        <f t="shared" si="3"/>
        <v>0</v>
      </c>
      <c r="AM35" s="52">
        <f t="shared" si="3"/>
        <v>0</v>
      </c>
      <c r="XFD35" s="54"/>
    </row>
    <row r="36" spans="2:39 16384:16384" ht="16.5" thickBot="1" x14ac:dyDescent="0.3">
      <c r="B36" s="44"/>
      <c r="C36" s="47"/>
      <c r="E36" s="37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8"/>
      <c r="AJ36" s="50">
        <f t="shared" si="3"/>
        <v>0</v>
      </c>
      <c r="AK36" s="51">
        <f t="shared" si="3"/>
        <v>0</v>
      </c>
      <c r="AL36" s="51">
        <f t="shared" si="3"/>
        <v>0</v>
      </c>
      <c r="AM36" s="52">
        <f t="shared" si="3"/>
        <v>0</v>
      </c>
      <c r="XFD36" s="54"/>
    </row>
    <row r="37" spans="2:39 16384:16384" ht="16.5" thickBot="1" x14ac:dyDescent="0.3">
      <c r="B37" s="44"/>
      <c r="C37" s="47"/>
      <c r="E37" s="3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8"/>
      <c r="AJ37" s="50">
        <f t="shared" si="3"/>
        <v>0</v>
      </c>
      <c r="AK37" s="51">
        <f t="shared" si="3"/>
        <v>0</v>
      </c>
      <c r="AL37" s="51">
        <f t="shared" si="3"/>
        <v>0</v>
      </c>
      <c r="AM37" s="52">
        <f t="shared" si="3"/>
        <v>0</v>
      </c>
      <c r="XFD37" s="54"/>
    </row>
    <row r="38" spans="2:39 16384:16384" ht="16.5" thickBot="1" x14ac:dyDescent="0.3">
      <c r="B38" s="44"/>
      <c r="C38" s="47"/>
      <c r="E38" s="37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8"/>
      <c r="AJ38" s="50">
        <f t="shared" si="3"/>
        <v>0</v>
      </c>
      <c r="AK38" s="51">
        <f t="shared" si="3"/>
        <v>0</v>
      </c>
      <c r="AL38" s="51">
        <f t="shared" si="3"/>
        <v>0</v>
      </c>
      <c r="AM38" s="52">
        <f t="shared" si="3"/>
        <v>0</v>
      </c>
      <c r="XFD38" s="54"/>
    </row>
    <row r="39" spans="2:39 16384:16384" ht="16.5" thickBot="1" x14ac:dyDescent="0.3">
      <c r="B39" s="44"/>
      <c r="C39" s="47"/>
      <c r="E39" s="37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8"/>
      <c r="AJ39" s="50">
        <f t="shared" si="3"/>
        <v>0</v>
      </c>
      <c r="AK39" s="51">
        <f t="shared" si="3"/>
        <v>0</v>
      </c>
      <c r="AL39" s="51">
        <f t="shared" si="3"/>
        <v>0</v>
      </c>
      <c r="AM39" s="52">
        <f t="shared" si="3"/>
        <v>0</v>
      </c>
      <c r="XFD39" s="54"/>
    </row>
    <row r="40" spans="2:39 16384:16384" ht="16.5" thickBot="1" x14ac:dyDescent="0.3">
      <c r="B40" s="44"/>
      <c r="C40" s="47"/>
      <c r="E40" s="37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8"/>
      <c r="AJ40" s="50">
        <f t="shared" si="3"/>
        <v>0</v>
      </c>
      <c r="AK40" s="51">
        <f t="shared" si="3"/>
        <v>0</v>
      </c>
      <c r="AL40" s="51">
        <f t="shared" si="3"/>
        <v>0</v>
      </c>
      <c r="AM40" s="52">
        <f t="shared" si="3"/>
        <v>0</v>
      </c>
      <c r="XFD40" s="54"/>
    </row>
    <row r="41" spans="2:39 16384:16384" ht="16.5" thickBot="1" x14ac:dyDescent="0.3">
      <c r="B41" s="44"/>
      <c r="C41" s="47"/>
      <c r="E41" s="37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8"/>
      <c r="AJ41" s="50">
        <f t="shared" si="3"/>
        <v>0</v>
      </c>
      <c r="AK41" s="51">
        <f t="shared" si="3"/>
        <v>0</v>
      </c>
      <c r="AL41" s="51">
        <f t="shared" si="3"/>
        <v>0</v>
      </c>
      <c r="AM41" s="52">
        <f t="shared" si="3"/>
        <v>0</v>
      </c>
      <c r="XFD41" s="54"/>
    </row>
    <row r="42" spans="2:39 16384:16384" ht="16.5" thickBot="1" x14ac:dyDescent="0.3">
      <c r="B42" s="44"/>
      <c r="C42" s="47"/>
      <c r="E42" s="37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8"/>
      <c r="AJ42" s="50">
        <f t="shared" si="3"/>
        <v>0</v>
      </c>
      <c r="AK42" s="51">
        <f t="shared" si="3"/>
        <v>0</v>
      </c>
      <c r="AL42" s="51">
        <f t="shared" si="3"/>
        <v>0</v>
      </c>
      <c r="AM42" s="52">
        <f t="shared" si="3"/>
        <v>0</v>
      </c>
      <c r="XFD42" s="54"/>
    </row>
    <row r="43" spans="2:39 16384:16384" ht="16.5" thickBot="1" x14ac:dyDescent="0.3">
      <c r="B43" s="44"/>
      <c r="C43" s="47"/>
      <c r="E43" s="37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8"/>
      <c r="AJ43" s="50">
        <f t="shared" si="3"/>
        <v>0</v>
      </c>
      <c r="AK43" s="51">
        <f t="shared" si="3"/>
        <v>0</v>
      </c>
      <c r="AL43" s="51">
        <f t="shared" si="3"/>
        <v>0</v>
      </c>
      <c r="AM43" s="52">
        <f t="shared" si="3"/>
        <v>0</v>
      </c>
      <c r="XFD43" s="54"/>
    </row>
    <row r="44" spans="2:39 16384:16384" ht="16.5" thickBot="1" x14ac:dyDescent="0.3">
      <c r="B44" s="45"/>
      <c r="C44" s="48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1"/>
      <c r="AJ44" s="50">
        <f t="shared" si="3"/>
        <v>0</v>
      </c>
      <c r="AK44" s="51">
        <f t="shared" si="3"/>
        <v>0</v>
      </c>
      <c r="AL44" s="51">
        <f t="shared" si="3"/>
        <v>0</v>
      </c>
      <c r="AM44" s="52">
        <f t="shared" si="3"/>
        <v>0</v>
      </c>
      <c r="XFD44" s="54"/>
    </row>
  </sheetData>
  <mergeCells count="12">
    <mergeCell ref="S9:U9"/>
    <mergeCell ref="AE9:AF9"/>
    <mergeCell ref="Z2:AD2"/>
    <mergeCell ref="AE3:AF3"/>
    <mergeCell ref="AE5:AF5"/>
    <mergeCell ref="S7:U7"/>
    <mergeCell ref="AE7:AF7"/>
    <mergeCell ref="AJ11:AJ13"/>
    <mergeCell ref="AK11:AK13"/>
    <mergeCell ref="AL11:AL13"/>
    <mergeCell ref="AM11:AM13"/>
    <mergeCell ref="AN11:XFD11"/>
  </mergeCells>
  <conditionalFormatting sqref="E15:AI44">
    <cfRule type="cellIs" dxfId="5" priority="1" operator="equal">
      <formula>"J"</formula>
    </cfRule>
    <cfRule type="cellIs" dxfId="4" priority="2" operator="equal">
      <formula>"T"</formula>
    </cfRule>
    <cfRule type="expression" dxfId="3" priority="3">
      <formula>OR(E$12="S",E$12="D")</formula>
    </cfRule>
  </conditionalFormatting>
  <dataValidations count="2">
    <dataValidation type="list" allowBlank="1" showInputMessage="1" showErrorMessage="1" sqref="E15:AI44" xr:uid="{7C18318A-0D59-44FA-B587-D1EEB8DE5677}">
      <formula1>"1,0,T,J"</formula1>
    </dataValidation>
    <dataValidation type="list" allowBlank="1" showInputMessage="1" showErrorMessage="1" sqref="S9:U9" xr:uid="{30C02165-B928-4A80-9DCB-AC7E28900A32}">
      <formula1>"Enero,Febrero,Marzo,Abril,Mayo,Junio,Julio,Agosto,Septiembre,Octubre,Noviembre,Diciembre"</formula1>
    </dataValidation>
  </dataValidations>
  <pageMargins left="0.7" right="0.7" top="0.75" bottom="0.75" header="0.3" footer="0.3"/>
  <pageSetup paperSize="9" scale="4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6C4F33CC-A679-4EC6-925D-52269C23A52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AD3 AD5</xm:sqref>
        </x14:conditionalFormatting>
        <x14:conditionalFormatting xmlns:xm="http://schemas.microsoft.com/office/excel/2006/main">
          <x14:cfRule type="iconSet" priority="7" id="{425231D1-C42D-478E-8170-D8FCE28D87B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E15:AI36 E43:AI44 E41:AI41</xm:sqref>
        </x14:conditionalFormatting>
        <x14:conditionalFormatting xmlns:xm="http://schemas.microsoft.com/office/excel/2006/main">
          <x14:cfRule type="iconSet" priority="6" id="{3A3C7AD8-72F2-4B24-8735-C10E6556C3C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E42:AI42</xm:sqref>
        </x14:conditionalFormatting>
        <x14:conditionalFormatting xmlns:xm="http://schemas.microsoft.com/office/excel/2006/main">
          <x14:cfRule type="iconSet" priority="5" id="{9915B559-CE9F-4300-BFFF-94852C7BFCD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E37:AI37 E39:AI40</xm:sqref>
        </x14:conditionalFormatting>
        <x14:conditionalFormatting xmlns:xm="http://schemas.microsoft.com/office/excel/2006/main">
          <x14:cfRule type="iconSet" priority="4" id="{0BFCBC32-D3D9-43F4-9F5B-E24454B287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E38:AI38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8958-3E41-46CE-89C5-5EC989D66FFA}">
  <dimension ref="A1:XFD44"/>
  <sheetViews>
    <sheetView showGridLines="0" zoomScale="90" zoomScaleNormal="9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C37" sqref="C37"/>
    </sheetView>
  </sheetViews>
  <sheetFormatPr baseColWidth="10" defaultColWidth="0" defaultRowHeight="14.25" x14ac:dyDescent="0.2"/>
  <cols>
    <col min="1" max="1" width="1.25" customWidth="1"/>
    <col min="2" max="2" width="15" customWidth="1"/>
    <col min="3" max="3" width="40.5" customWidth="1"/>
    <col min="4" max="4" width="0.75" customWidth="1"/>
    <col min="5" max="21" width="4.125" customWidth="1"/>
    <col min="22" max="22" width="4.25" customWidth="1"/>
    <col min="23" max="35" width="4.125" customWidth="1"/>
    <col min="36" max="36" width="5" customWidth="1"/>
    <col min="37" max="39" width="4.625" customWidth="1"/>
    <col min="40" max="40" width="1.75" customWidth="1"/>
    <col min="41" max="16383" width="11" hidden="1"/>
    <col min="16384" max="16384" width="19.625" customWidth="1"/>
  </cols>
  <sheetData>
    <row r="1" spans="1:40 16384:16384" ht="24.75" customHeight="1" x14ac:dyDescent="0.2">
      <c r="B1" s="2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0 16384:16384" ht="15.75" x14ac:dyDescent="0.25">
      <c r="Z2" s="62" t="s">
        <v>13</v>
      </c>
      <c r="AA2" s="63"/>
      <c r="AB2" s="63"/>
      <c r="AC2" s="63"/>
      <c r="AD2" s="64"/>
      <c r="AE2" s="32" t="s">
        <v>32</v>
      </c>
      <c r="AF2" s="33"/>
    </row>
    <row r="3" spans="1:40 16384:16384" ht="15" x14ac:dyDescent="0.25">
      <c r="C3" s="1" t="s">
        <v>1</v>
      </c>
      <c r="E3" s="5" t="s">
        <v>36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Z3" s="9" t="s">
        <v>9</v>
      </c>
      <c r="AA3" s="10"/>
      <c r="AB3" s="10"/>
      <c r="AC3" s="11">
        <v>1</v>
      </c>
      <c r="AD3" s="16">
        <v>1</v>
      </c>
      <c r="AE3" s="59">
        <f>+AVERAGE(AJ:AJ)</f>
        <v>3.2258064516129031E-2</v>
      </c>
      <c r="AF3" s="60"/>
    </row>
    <row r="4" spans="1:40 16384:16384" ht="3" customHeight="1" x14ac:dyDescent="0.25">
      <c r="C4" s="1"/>
      <c r="Z4" s="18"/>
      <c r="AA4" s="19"/>
      <c r="AB4" s="19"/>
      <c r="AC4" s="20"/>
      <c r="AD4" s="21"/>
      <c r="AE4" s="12"/>
      <c r="AF4" s="31"/>
    </row>
    <row r="5" spans="1:40 16384:16384" ht="15" x14ac:dyDescent="0.25">
      <c r="C5" s="1" t="s">
        <v>2</v>
      </c>
      <c r="E5" s="5" t="s">
        <v>37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3"/>
      <c r="W5" s="23"/>
      <c r="X5" s="23"/>
      <c r="Z5" s="12" t="s">
        <v>10</v>
      </c>
      <c r="AA5" s="6"/>
      <c r="AB5" s="6"/>
      <c r="AC5" s="13">
        <v>0</v>
      </c>
      <c r="AD5" s="17">
        <v>0</v>
      </c>
      <c r="AE5" s="59">
        <f>+AVERAGE(AK:AK)</f>
        <v>0</v>
      </c>
      <c r="AF5" s="60"/>
    </row>
    <row r="6" spans="1:40 16384:16384" ht="3" customHeight="1" x14ac:dyDescent="0.25">
      <c r="C6" s="1"/>
      <c r="V6" s="23"/>
      <c r="W6" s="23"/>
      <c r="X6" s="23"/>
      <c r="Z6" s="18"/>
      <c r="AA6" s="19"/>
      <c r="AB6" s="19"/>
      <c r="AC6" s="20"/>
      <c r="AD6" s="21"/>
      <c r="AE6" s="12"/>
      <c r="AF6" s="31"/>
    </row>
    <row r="7" spans="1:40 16384:16384" ht="15.75" x14ac:dyDescent="0.25">
      <c r="C7" s="1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14</v>
      </c>
      <c r="R7" s="8"/>
      <c r="S7" s="65">
        <v>2023</v>
      </c>
      <c r="T7" s="65"/>
      <c r="U7" s="65"/>
      <c r="V7" s="42">
        <f>+EOMONTH(E11,0)</f>
        <v>45077</v>
      </c>
      <c r="W7" s="23">
        <f>+COUNTIF($E$12:$AI$12,"S")+COUNTIF($E$12:$AI$12,"D")</f>
        <v>8</v>
      </c>
      <c r="X7" s="23"/>
      <c r="Z7" s="12" t="s">
        <v>11</v>
      </c>
      <c r="AA7" s="6"/>
      <c r="AB7" s="6"/>
      <c r="AC7" s="13" t="s">
        <v>7</v>
      </c>
      <c r="AD7" s="27" t="s">
        <v>7</v>
      </c>
      <c r="AE7" s="59">
        <f>+AVERAGE(AL:AL)</f>
        <v>0</v>
      </c>
      <c r="AF7" s="60"/>
    </row>
    <row r="8" spans="1:40 16384:16384" ht="3" customHeight="1" x14ac:dyDescent="0.25">
      <c r="C8" s="1"/>
      <c r="V8" s="23"/>
      <c r="W8" s="23"/>
      <c r="X8" s="23"/>
      <c r="Z8" s="18"/>
      <c r="AA8" s="19"/>
      <c r="AB8" s="19"/>
      <c r="AC8" s="20"/>
      <c r="AD8" s="28"/>
      <c r="AE8" s="12"/>
      <c r="AF8" s="31"/>
    </row>
    <row r="9" spans="1:40 16384:16384" ht="15.75" x14ac:dyDescent="0.25">
      <c r="C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7" t="s">
        <v>5</v>
      </c>
      <c r="R9" s="8"/>
      <c r="S9" s="70" t="s">
        <v>18</v>
      </c>
      <c r="T9" s="70"/>
      <c r="U9" s="70"/>
      <c r="V9" s="23">
        <f>+VLOOKUP(S9,Hoja2!$A$1:$B$12,2,FALSE)</f>
        <v>5</v>
      </c>
      <c r="W9" s="23">
        <f>+DAY(V7)</f>
        <v>31</v>
      </c>
      <c r="X9" s="23"/>
      <c r="Z9" s="14" t="s">
        <v>12</v>
      </c>
      <c r="AA9" s="3"/>
      <c r="AB9" s="3"/>
      <c r="AC9" s="15" t="s">
        <v>8</v>
      </c>
      <c r="AD9" s="29" t="s">
        <v>8</v>
      </c>
      <c r="AE9" s="61">
        <f>+AVERAGE(AM:AM)</f>
        <v>0</v>
      </c>
      <c r="AF9" s="61"/>
    </row>
    <row r="10" spans="1:40 16384:16384" ht="9" customHeight="1" x14ac:dyDescent="0.2">
      <c r="AJ10" s="23">
        <v>1</v>
      </c>
      <c r="AK10" s="23">
        <v>0</v>
      </c>
      <c r="AL10" s="23" t="s">
        <v>7</v>
      </c>
      <c r="AM10" s="23" t="s">
        <v>8</v>
      </c>
    </row>
    <row r="11" spans="1:40 16384:16384" s="58" customFormat="1" ht="13.5" customHeight="1" x14ac:dyDescent="0.2">
      <c r="A11" s="23"/>
      <c r="B11" s="23"/>
      <c r="C11" s="23"/>
      <c r="D11" s="23"/>
      <c r="E11" s="49" t="str">
        <f>+E13&amp;"/"&amp;$V$9&amp;"/"&amp;$S$7</f>
        <v>1/5/2023</v>
      </c>
      <c r="F11" s="49" t="str">
        <f t="shared" ref="F11:AI11" si="0">+F13&amp;"/"&amp;$V$9&amp;"/"&amp;$S$7</f>
        <v>2/5/2023</v>
      </c>
      <c r="G11" s="49" t="str">
        <f t="shared" si="0"/>
        <v>3/5/2023</v>
      </c>
      <c r="H11" s="49" t="str">
        <f t="shared" si="0"/>
        <v>4/5/2023</v>
      </c>
      <c r="I11" s="49" t="str">
        <f t="shared" si="0"/>
        <v>5/5/2023</v>
      </c>
      <c r="J11" s="49" t="str">
        <f t="shared" si="0"/>
        <v>6/5/2023</v>
      </c>
      <c r="K11" s="49" t="str">
        <f t="shared" si="0"/>
        <v>7/5/2023</v>
      </c>
      <c r="L11" s="49" t="str">
        <f t="shared" si="0"/>
        <v>8/5/2023</v>
      </c>
      <c r="M11" s="49" t="str">
        <f t="shared" si="0"/>
        <v>9/5/2023</v>
      </c>
      <c r="N11" s="49" t="str">
        <f t="shared" si="0"/>
        <v>10/5/2023</v>
      </c>
      <c r="O11" s="49" t="str">
        <f t="shared" si="0"/>
        <v>11/5/2023</v>
      </c>
      <c r="P11" s="49" t="str">
        <f t="shared" si="0"/>
        <v>12/5/2023</v>
      </c>
      <c r="Q11" s="49" t="str">
        <f t="shared" si="0"/>
        <v>13/5/2023</v>
      </c>
      <c r="R11" s="49" t="str">
        <f t="shared" si="0"/>
        <v>14/5/2023</v>
      </c>
      <c r="S11" s="49" t="str">
        <f t="shared" si="0"/>
        <v>15/5/2023</v>
      </c>
      <c r="T11" s="49" t="str">
        <f t="shared" si="0"/>
        <v>16/5/2023</v>
      </c>
      <c r="U11" s="49" t="str">
        <f t="shared" si="0"/>
        <v>17/5/2023</v>
      </c>
      <c r="V11" s="49" t="str">
        <f t="shared" si="0"/>
        <v>18/5/2023</v>
      </c>
      <c r="W11" s="49" t="str">
        <f t="shared" si="0"/>
        <v>19/5/2023</v>
      </c>
      <c r="X11" s="49" t="str">
        <f t="shared" si="0"/>
        <v>20/5/2023</v>
      </c>
      <c r="Y11" s="49" t="str">
        <f t="shared" si="0"/>
        <v>21/5/2023</v>
      </c>
      <c r="Z11" s="49" t="str">
        <f t="shared" si="0"/>
        <v>22/5/2023</v>
      </c>
      <c r="AA11" s="49" t="str">
        <f t="shared" si="0"/>
        <v>23/5/2023</v>
      </c>
      <c r="AB11" s="49" t="str">
        <f t="shared" si="0"/>
        <v>24/5/2023</v>
      </c>
      <c r="AC11" s="49" t="str">
        <f t="shared" si="0"/>
        <v>25/5/2023</v>
      </c>
      <c r="AD11" s="49" t="str">
        <f t="shared" si="0"/>
        <v>26/5/2023</v>
      </c>
      <c r="AE11" s="49" t="str">
        <f t="shared" si="0"/>
        <v>27/5/2023</v>
      </c>
      <c r="AF11" s="49" t="str">
        <f t="shared" si="0"/>
        <v>28/5/2023</v>
      </c>
      <c r="AG11" s="49" t="str">
        <f t="shared" si="0"/>
        <v>29/5/2023</v>
      </c>
      <c r="AH11" s="49" t="str">
        <f t="shared" si="0"/>
        <v>30/5/2023</v>
      </c>
      <c r="AI11" s="49" t="str">
        <f t="shared" si="0"/>
        <v>31/5/2023</v>
      </c>
      <c r="AJ11" s="66" t="s">
        <v>31</v>
      </c>
      <c r="AK11" s="67" t="s">
        <v>33</v>
      </c>
      <c r="AL11" s="68" t="s">
        <v>34</v>
      </c>
      <c r="AM11" s="69" t="s">
        <v>35</v>
      </c>
      <c r="AN11" s="58" t="s">
        <v>38</v>
      </c>
    </row>
    <row r="12" spans="1:40 16384:16384" ht="17.25" customHeight="1" x14ac:dyDescent="0.25">
      <c r="E12" s="24" t="str">
        <f>+IFERROR(VLOOKUP(WEEKDAY(E11,2),Hoja2!$D$1:$E$7,2,FALSE),"")</f>
        <v>L</v>
      </c>
      <c r="F12" s="24" t="str">
        <f>+IFERROR(VLOOKUP(WEEKDAY(F11,2),Hoja2!$D$1:$E$7,2,FALSE),"")</f>
        <v>M</v>
      </c>
      <c r="G12" s="24" t="str">
        <f>+IFERROR(VLOOKUP(WEEKDAY(G11,2),Hoja2!$D$1:$E$7,2,FALSE),"")</f>
        <v>M</v>
      </c>
      <c r="H12" s="24" t="str">
        <f>+IFERROR(VLOOKUP(WEEKDAY(H11,2),Hoja2!$D$1:$E$7,2,FALSE),"")</f>
        <v>J</v>
      </c>
      <c r="I12" s="24" t="str">
        <f>+IFERROR(VLOOKUP(WEEKDAY(I11,2),Hoja2!$D$1:$E$7,2,FALSE),"")</f>
        <v>V</v>
      </c>
      <c r="J12" s="24" t="str">
        <f>+IFERROR(VLOOKUP(WEEKDAY(J11,2),Hoja2!$D$1:$E$7,2,FALSE),"")</f>
        <v>S</v>
      </c>
      <c r="K12" s="24" t="str">
        <f>+IFERROR(VLOOKUP(WEEKDAY(K11,2),Hoja2!$D$1:$E$7,2,FALSE),"")</f>
        <v>D</v>
      </c>
      <c r="L12" s="24" t="str">
        <f>+IFERROR(VLOOKUP(WEEKDAY(L11,2),Hoja2!$D$1:$E$7,2,FALSE),"")</f>
        <v>L</v>
      </c>
      <c r="M12" s="24" t="str">
        <f>+IFERROR(VLOOKUP(WEEKDAY(M11,2),Hoja2!$D$1:$E$7,2,FALSE),"")</f>
        <v>M</v>
      </c>
      <c r="N12" s="24" t="str">
        <f>+IFERROR(VLOOKUP(WEEKDAY(N11,2),Hoja2!$D$1:$E$7,2,FALSE),"")</f>
        <v>M</v>
      </c>
      <c r="O12" s="24" t="str">
        <f>+IFERROR(VLOOKUP(WEEKDAY(O11,2),Hoja2!$D$1:$E$7,2,FALSE),"")</f>
        <v>J</v>
      </c>
      <c r="P12" s="24" t="str">
        <f>+IFERROR(VLOOKUP(WEEKDAY(P11,2),Hoja2!$D$1:$E$7,2,FALSE),"")</f>
        <v>V</v>
      </c>
      <c r="Q12" s="24" t="str">
        <f>+IFERROR(VLOOKUP(WEEKDAY(Q11,2),Hoja2!$D$1:$E$7,2,FALSE),"")</f>
        <v>S</v>
      </c>
      <c r="R12" s="24" t="str">
        <f>+IFERROR(VLOOKUP(WEEKDAY(R11,2),Hoja2!$D$1:$E$7,2,FALSE),"")</f>
        <v>D</v>
      </c>
      <c r="S12" s="24" t="str">
        <f>+IFERROR(VLOOKUP(WEEKDAY(S11,2),Hoja2!$D$1:$E$7,2,FALSE),"")</f>
        <v>L</v>
      </c>
      <c r="T12" s="24" t="str">
        <f>+IFERROR(VLOOKUP(WEEKDAY(T11,2),Hoja2!$D$1:$E$7,2,FALSE),"")</f>
        <v>M</v>
      </c>
      <c r="U12" s="24" t="str">
        <f>+IFERROR(VLOOKUP(WEEKDAY(U11,2),Hoja2!$D$1:$E$7,2,FALSE),"")</f>
        <v>M</v>
      </c>
      <c r="V12" s="24" t="str">
        <f>+IFERROR(VLOOKUP(WEEKDAY(V11,2),Hoja2!$D$1:$E$7,2,FALSE),"")</f>
        <v>J</v>
      </c>
      <c r="W12" s="24" t="str">
        <f>+IFERROR(VLOOKUP(WEEKDAY(W11,2),Hoja2!$D$1:$E$7,2,FALSE),"")</f>
        <v>V</v>
      </c>
      <c r="X12" s="24" t="str">
        <f>+IFERROR(VLOOKUP(WEEKDAY(X11,2),Hoja2!$D$1:$E$7,2,FALSE),"")</f>
        <v>S</v>
      </c>
      <c r="Y12" s="24" t="str">
        <f>+IFERROR(VLOOKUP(WEEKDAY(Y11,2),Hoja2!$D$1:$E$7,2,FALSE),"")</f>
        <v>D</v>
      </c>
      <c r="Z12" s="24" t="str">
        <f>+IFERROR(VLOOKUP(WEEKDAY(Z11,2),Hoja2!$D$1:$E$7,2,FALSE),"")</f>
        <v>L</v>
      </c>
      <c r="AA12" s="24" t="str">
        <f>+IFERROR(VLOOKUP(WEEKDAY(AA11,2),Hoja2!$D$1:$E$7,2,FALSE),"")</f>
        <v>M</v>
      </c>
      <c r="AB12" s="24" t="str">
        <f>+IFERROR(VLOOKUP(WEEKDAY(AB11,2),Hoja2!$D$1:$E$7,2,FALSE),"")</f>
        <v>M</v>
      </c>
      <c r="AC12" s="24" t="str">
        <f>+IFERROR(VLOOKUP(WEEKDAY(AC11,2),Hoja2!$D$1:$E$7,2,FALSE),"")</f>
        <v>J</v>
      </c>
      <c r="AD12" s="24" t="str">
        <f>+IFERROR(VLOOKUP(WEEKDAY(AD11,2),Hoja2!$D$1:$E$7,2,FALSE),"")</f>
        <v>V</v>
      </c>
      <c r="AE12" s="24" t="str">
        <f>+IFERROR(VLOOKUP(WEEKDAY(AE11,2),Hoja2!$D$1:$E$7,2,FALSE),"")</f>
        <v>S</v>
      </c>
      <c r="AF12" s="24" t="str">
        <f>+IFERROR(VLOOKUP(WEEKDAY(AF11,2),Hoja2!$D$1:$E$7,2,FALSE),"")</f>
        <v>D</v>
      </c>
      <c r="AG12" s="24" t="str">
        <f>+IFERROR(VLOOKUP(WEEKDAY(AG11,2),Hoja2!$D$1:$E$7,2,FALSE),"")</f>
        <v>L</v>
      </c>
      <c r="AH12" s="24" t="str">
        <f>+IFERROR(VLOOKUP(WEEKDAY(AH11,2),Hoja2!$D$1:$E$7,2,FALSE),"")</f>
        <v>M</v>
      </c>
      <c r="AI12" s="24" t="str">
        <f>+IFERROR(VLOOKUP(WEEKDAY(AI11,2),Hoja2!$D$1:$E$7,2,FALSE),"")</f>
        <v>M</v>
      </c>
      <c r="AJ12" s="66"/>
      <c r="AK12" s="67"/>
      <c r="AL12" s="68"/>
      <c r="AM12" s="69"/>
      <c r="XFD12" s="53">
        <v>160</v>
      </c>
    </row>
    <row r="13" spans="1:40 16384:16384" s="2" customFormat="1" ht="22.5" customHeight="1" x14ac:dyDescent="0.2">
      <c r="B13" s="26" t="s">
        <v>39</v>
      </c>
      <c r="C13" s="26" t="s">
        <v>0</v>
      </c>
      <c r="E13" s="25">
        <v>1</v>
      </c>
      <c r="F13" s="25">
        <f>+IF((E13+1)&lt;=$W$9,(E13+1),"")</f>
        <v>2</v>
      </c>
      <c r="G13" s="25">
        <f t="shared" ref="G13:AI13" si="1">+IF((F13+1)&lt;=$W$9,(F13+1),"")</f>
        <v>3</v>
      </c>
      <c r="H13" s="25">
        <f t="shared" si="1"/>
        <v>4</v>
      </c>
      <c r="I13" s="25">
        <f t="shared" si="1"/>
        <v>5</v>
      </c>
      <c r="J13" s="25">
        <f t="shared" si="1"/>
        <v>6</v>
      </c>
      <c r="K13" s="25">
        <f t="shared" si="1"/>
        <v>7</v>
      </c>
      <c r="L13" s="25">
        <f t="shared" si="1"/>
        <v>8</v>
      </c>
      <c r="M13" s="25">
        <f t="shared" si="1"/>
        <v>9</v>
      </c>
      <c r="N13" s="25">
        <f t="shared" si="1"/>
        <v>10</v>
      </c>
      <c r="O13" s="25">
        <f t="shared" si="1"/>
        <v>11</v>
      </c>
      <c r="P13" s="25">
        <f t="shared" si="1"/>
        <v>12</v>
      </c>
      <c r="Q13" s="25">
        <f t="shared" si="1"/>
        <v>13</v>
      </c>
      <c r="R13" s="25">
        <f t="shared" si="1"/>
        <v>14</v>
      </c>
      <c r="S13" s="25">
        <f t="shared" si="1"/>
        <v>15</v>
      </c>
      <c r="T13" s="25">
        <f t="shared" si="1"/>
        <v>16</v>
      </c>
      <c r="U13" s="25">
        <f t="shared" si="1"/>
        <v>17</v>
      </c>
      <c r="V13" s="25">
        <f t="shared" si="1"/>
        <v>18</v>
      </c>
      <c r="W13" s="25">
        <f t="shared" si="1"/>
        <v>19</v>
      </c>
      <c r="X13" s="25">
        <f t="shared" si="1"/>
        <v>20</v>
      </c>
      <c r="Y13" s="25">
        <f t="shared" si="1"/>
        <v>21</v>
      </c>
      <c r="Z13" s="25">
        <f t="shared" si="1"/>
        <v>22</v>
      </c>
      <c r="AA13" s="25">
        <f t="shared" si="1"/>
        <v>23</v>
      </c>
      <c r="AB13" s="25">
        <f t="shared" si="1"/>
        <v>24</v>
      </c>
      <c r="AC13" s="25">
        <f t="shared" si="1"/>
        <v>25</v>
      </c>
      <c r="AD13" s="25">
        <f t="shared" si="1"/>
        <v>26</v>
      </c>
      <c r="AE13" s="25">
        <f t="shared" si="1"/>
        <v>27</v>
      </c>
      <c r="AF13" s="25">
        <f t="shared" si="1"/>
        <v>28</v>
      </c>
      <c r="AG13" s="25">
        <f t="shared" si="1"/>
        <v>29</v>
      </c>
      <c r="AH13" s="25">
        <f t="shared" si="1"/>
        <v>30</v>
      </c>
      <c r="AI13" s="25">
        <f t="shared" si="1"/>
        <v>31</v>
      </c>
      <c r="AJ13" s="66"/>
      <c r="AK13" s="67"/>
      <c r="AL13" s="68"/>
      <c r="AM13" s="69"/>
    </row>
    <row r="14" spans="1:40 16384:16384" ht="3.75" customHeight="1" thickBot="1" x14ac:dyDescent="0.25"/>
    <row r="15" spans="1:40 16384:16384" ht="16.5" thickBot="1" x14ac:dyDescent="0.3">
      <c r="B15" s="43">
        <v>18471221</v>
      </c>
      <c r="C15" s="46" t="s">
        <v>40</v>
      </c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  <c r="AJ15" s="50">
        <f>+COUNTIF($E15:$AI15,AJ$10)/(MAX($E$13:$AI$13)-$W$7)</f>
        <v>0</v>
      </c>
      <c r="AK15" s="51">
        <f t="shared" ref="AK15:AM30" si="2">+COUNTIF($E15:$AI15,AK$10)/(MAX($E$13:$AI$13)-$W$7)</f>
        <v>0</v>
      </c>
      <c r="AL15" s="51">
        <f>+COUNTIF($E15:$AI15,AL$10)/(MAX($E$13:$AI$13)-$W$7)</f>
        <v>0</v>
      </c>
      <c r="AM15" s="52">
        <f t="shared" si="2"/>
        <v>0</v>
      </c>
      <c r="XFD15" s="54">
        <f>$XFD$12*AJ15</f>
        <v>0</v>
      </c>
    </row>
    <row r="16" spans="1:40 16384:16384" ht="16.5" thickBot="1" x14ac:dyDescent="0.3">
      <c r="B16" s="44">
        <v>34375179</v>
      </c>
      <c r="C16" s="47" t="s">
        <v>41</v>
      </c>
      <c r="E16" s="3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8"/>
      <c r="AJ16" s="50">
        <f t="shared" ref="AJ16:AM44" si="3">+COUNTIF($E16:$AI16,AJ$10)/(MAX($E$13:$AI$13)-$W$7)</f>
        <v>0</v>
      </c>
      <c r="AK16" s="51">
        <f t="shared" si="2"/>
        <v>0</v>
      </c>
      <c r="AL16" s="51">
        <f t="shared" si="2"/>
        <v>0</v>
      </c>
      <c r="AM16" s="52">
        <f t="shared" si="2"/>
        <v>0</v>
      </c>
      <c r="XFD16" s="54">
        <f t="shared" ref="XFD16:XFD30" si="4">$XFD$12*AJ16</f>
        <v>0</v>
      </c>
    </row>
    <row r="17" spans="2:39 16384:16384" ht="16.5" thickBot="1" x14ac:dyDescent="0.3">
      <c r="B17" s="44">
        <v>28977121</v>
      </c>
      <c r="C17" s="47" t="s">
        <v>42</v>
      </c>
      <c r="E17" s="37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8"/>
      <c r="AJ17" s="50">
        <f t="shared" si="3"/>
        <v>0</v>
      </c>
      <c r="AK17" s="51">
        <f t="shared" si="2"/>
        <v>0</v>
      </c>
      <c r="AL17" s="51">
        <f t="shared" si="2"/>
        <v>0</v>
      </c>
      <c r="AM17" s="52">
        <f t="shared" si="2"/>
        <v>0</v>
      </c>
      <c r="XFD17" s="54">
        <f t="shared" si="4"/>
        <v>0</v>
      </c>
    </row>
    <row r="18" spans="2:39 16384:16384" ht="16.5" thickBot="1" x14ac:dyDescent="0.3">
      <c r="B18" s="44">
        <v>37909262</v>
      </c>
      <c r="C18" s="47" t="s">
        <v>43</v>
      </c>
      <c r="E18" s="3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8"/>
      <c r="AJ18" s="50">
        <f t="shared" si="3"/>
        <v>0</v>
      </c>
      <c r="AK18" s="51">
        <f t="shared" si="2"/>
        <v>0</v>
      </c>
      <c r="AL18" s="51">
        <f t="shared" si="2"/>
        <v>0</v>
      </c>
      <c r="AM18" s="52">
        <f t="shared" si="2"/>
        <v>0</v>
      </c>
      <c r="XFD18" s="54">
        <f t="shared" si="4"/>
        <v>0</v>
      </c>
    </row>
    <row r="19" spans="2:39 16384:16384" ht="16.5" thickBot="1" x14ac:dyDescent="0.3">
      <c r="B19" s="44">
        <v>35885686</v>
      </c>
      <c r="C19" s="47" t="s">
        <v>44</v>
      </c>
      <c r="E19" s="37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8"/>
      <c r="AJ19" s="50">
        <f t="shared" si="3"/>
        <v>0</v>
      </c>
      <c r="AK19" s="51">
        <f t="shared" si="2"/>
        <v>0</v>
      </c>
      <c r="AL19" s="51">
        <f t="shared" si="2"/>
        <v>0</v>
      </c>
      <c r="AM19" s="52">
        <f t="shared" si="2"/>
        <v>0</v>
      </c>
      <c r="XFD19" s="54">
        <f t="shared" si="4"/>
        <v>0</v>
      </c>
    </row>
    <row r="20" spans="2:39 16384:16384" ht="16.5" thickBot="1" x14ac:dyDescent="0.3">
      <c r="B20" s="44">
        <v>34978247</v>
      </c>
      <c r="C20" s="47" t="s">
        <v>45</v>
      </c>
      <c r="E20" s="37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8"/>
      <c r="AJ20" s="50">
        <f t="shared" si="3"/>
        <v>0</v>
      </c>
      <c r="AK20" s="51">
        <f t="shared" si="2"/>
        <v>0</v>
      </c>
      <c r="AL20" s="51">
        <f t="shared" si="2"/>
        <v>0</v>
      </c>
      <c r="AM20" s="52">
        <f t="shared" si="2"/>
        <v>0</v>
      </c>
      <c r="XFD20" s="54">
        <f t="shared" si="4"/>
        <v>0</v>
      </c>
    </row>
    <row r="21" spans="2:39 16384:16384" ht="16.5" thickBot="1" x14ac:dyDescent="0.3">
      <c r="B21" s="44">
        <v>36274569</v>
      </c>
      <c r="C21" s="47" t="s">
        <v>46</v>
      </c>
      <c r="E21" s="3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8"/>
      <c r="AJ21" s="50">
        <f t="shared" si="3"/>
        <v>0</v>
      </c>
      <c r="AK21" s="51">
        <f t="shared" si="2"/>
        <v>0</v>
      </c>
      <c r="AL21" s="51">
        <f t="shared" si="2"/>
        <v>0</v>
      </c>
      <c r="AM21" s="52">
        <f t="shared" si="2"/>
        <v>0</v>
      </c>
      <c r="XFD21" s="54">
        <f t="shared" si="4"/>
        <v>0</v>
      </c>
    </row>
    <row r="22" spans="2:39 16384:16384" ht="16.5" thickBot="1" x14ac:dyDescent="0.3">
      <c r="B22" s="44">
        <v>43224977</v>
      </c>
      <c r="C22" s="47" t="s">
        <v>47</v>
      </c>
      <c r="E22" s="37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8"/>
      <c r="AJ22" s="50">
        <f t="shared" si="3"/>
        <v>0</v>
      </c>
      <c r="AK22" s="51">
        <f t="shared" si="2"/>
        <v>0</v>
      </c>
      <c r="AL22" s="51">
        <f t="shared" si="2"/>
        <v>0</v>
      </c>
      <c r="AM22" s="52">
        <f t="shared" si="2"/>
        <v>0</v>
      </c>
      <c r="XFD22" s="54">
        <f t="shared" si="4"/>
        <v>0</v>
      </c>
    </row>
    <row r="23" spans="2:39 16384:16384" ht="16.5" thickBot="1" x14ac:dyDescent="0.3">
      <c r="B23" s="44">
        <v>41053356</v>
      </c>
      <c r="C23" s="47" t="s">
        <v>48</v>
      </c>
      <c r="E23" s="37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8"/>
      <c r="AJ23" s="50">
        <f t="shared" si="3"/>
        <v>0</v>
      </c>
      <c r="AK23" s="51">
        <f t="shared" si="2"/>
        <v>0</v>
      </c>
      <c r="AL23" s="51">
        <f t="shared" si="2"/>
        <v>0</v>
      </c>
      <c r="AM23" s="52">
        <f t="shared" si="2"/>
        <v>0</v>
      </c>
      <c r="XFD23" s="54">
        <f t="shared" si="4"/>
        <v>0</v>
      </c>
    </row>
    <row r="24" spans="2:39 16384:16384" ht="16.5" thickBot="1" x14ac:dyDescent="0.3">
      <c r="B24" s="44">
        <v>35611091</v>
      </c>
      <c r="C24" s="47" t="s">
        <v>49</v>
      </c>
      <c r="E24" s="37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8"/>
      <c r="AJ24" s="50">
        <f t="shared" si="3"/>
        <v>0</v>
      </c>
      <c r="AK24" s="51">
        <f t="shared" si="2"/>
        <v>0</v>
      </c>
      <c r="AL24" s="51">
        <f t="shared" si="2"/>
        <v>0</v>
      </c>
      <c r="AM24" s="52">
        <f t="shared" si="2"/>
        <v>0</v>
      </c>
      <c r="XFD24" s="54">
        <f t="shared" si="4"/>
        <v>0</v>
      </c>
    </row>
    <row r="25" spans="2:39 16384:16384" ht="16.5" thickBot="1" x14ac:dyDescent="0.3">
      <c r="B25" s="44">
        <v>25883641</v>
      </c>
      <c r="C25" s="47" t="s">
        <v>50</v>
      </c>
      <c r="E25" s="37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8"/>
      <c r="AJ25" s="50">
        <f t="shared" si="3"/>
        <v>0</v>
      </c>
      <c r="AK25" s="51">
        <f t="shared" si="2"/>
        <v>0</v>
      </c>
      <c r="AL25" s="51">
        <f t="shared" si="2"/>
        <v>0</v>
      </c>
      <c r="AM25" s="52">
        <f t="shared" si="2"/>
        <v>0</v>
      </c>
      <c r="XFD25" s="54">
        <f t="shared" si="4"/>
        <v>0</v>
      </c>
    </row>
    <row r="26" spans="2:39 16384:16384" ht="16.5" thickBot="1" x14ac:dyDescent="0.3">
      <c r="B26" s="44">
        <v>39546393</v>
      </c>
      <c r="C26" s="47" t="s">
        <v>51</v>
      </c>
      <c r="E26" s="37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8"/>
      <c r="AJ26" s="50">
        <f t="shared" si="3"/>
        <v>0</v>
      </c>
      <c r="AK26" s="51">
        <f t="shared" si="2"/>
        <v>0</v>
      </c>
      <c r="AL26" s="51">
        <f t="shared" si="2"/>
        <v>0</v>
      </c>
      <c r="AM26" s="52">
        <f t="shared" si="2"/>
        <v>0</v>
      </c>
      <c r="XFD26" s="54">
        <f t="shared" si="4"/>
        <v>0</v>
      </c>
    </row>
    <row r="27" spans="2:39 16384:16384" ht="16.5" thickBot="1" x14ac:dyDescent="0.3">
      <c r="B27" s="44">
        <v>32001266</v>
      </c>
      <c r="C27" s="47" t="s">
        <v>52</v>
      </c>
      <c r="E27" s="37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8"/>
      <c r="AJ27" s="50">
        <f t="shared" si="3"/>
        <v>0</v>
      </c>
      <c r="AK27" s="51">
        <f t="shared" si="2"/>
        <v>0</v>
      </c>
      <c r="AL27" s="51">
        <f t="shared" si="2"/>
        <v>0</v>
      </c>
      <c r="AM27" s="52">
        <f t="shared" si="2"/>
        <v>0</v>
      </c>
      <c r="XFD27" s="54">
        <f t="shared" si="4"/>
        <v>0</v>
      </c>
    </row>
    <row r="28" spans="2:39 16384:16384" ht="16.5" thickBot="1" x14ac:dyDescent="0.3">
      <c r="B28" s="44">
        <v>31062987</v>
      </c>
      <c r="C28" s="47" t="s">
        <v>53</v>
      </c>
      <c r="E28" s="37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8"/>
      <c r="AJ28" s="50">
        <f t="shared" si="3"/>
        <v>0</v>
      </c>
      <c r="AK28" s="51">
        <f t="shared" si="2"/>
        <v>0</v>
      </c>
      <c r="AL28" s="51">
        <f t="shared" si="2"/>
        <v>0</v>
      </c>
      <c r="AM28" s="52">
        <f t="shared" si="2"/>
        <v>0</v>
      </c>
      <c r="XFD28" s="54">
        <f t="shared" si="4"/>
        <v>0</v>
      </c>
    </row>
    <row r="29" spans="2:39 16384:16384" ht="16.5" thickBot="1" x14ac:dyDescent="0.3">
      <c r="B29" s="44">
        <v>26240470</v>
      </c>
      <c r="C29" s="47" t="s">
        <v>54</v>
      </c>
      <c r="E29" s="37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8"/>
      <c r="AJ29" s="50">
        <f t="shared" si="3"/>
        <v>0</v>
      </c>
      <c r="AK29" s="51">
        <f t="shared" si="2"/>
        <v>0</v>
      </c>
      <c r="AL29" s="51">
        <f t="shared" si="2"/>
        <v>0</v>
      </c>
      <c r="AM29" s="52">
        <f t="shared" si="2"/>
        <v>0</v>
      </c>
      <c r="XFD29" s="54">
        <f t="shared" si="4"/>
        <v>0</v>
      </c>
    </row>
    <row r="30" spans="2:39 16384:16384" ht="16.5" thickBot="1" x14ac:dyDescent="0.3">
      <c r="B30" s="44">
        <v>93608553</v>
      </c>
      <c r="C30" s="47" t="s">
        <v>55</v>
      </c>
      <c r="E30" s="37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8"/>
      <c r="AJ30" s="50">
        <f t="shared" si="3"/>
        <v>0</v>
      </c>
      <c r="AK30" s="51">
        <f t="shared" si="2"/>
        <v>0</v>
      </c>
      <c r="AL30" s="51">
        <f t="shared" si="2"/>
        <v>0</v>
      </c>
      <c r="AM30" s="52">
        <f t="shared" si="2"/>
        <v>0</v>
      </c>
      <c r="XFD30" s="54">
        <f t="shared" si="4"/>
        <v>0</v>
      </c>
    </row>
    <row r="31" spans="2:39 16384:16384" ht="16.5" thickBot="1" x14ac:dyDescent="0.3">
      <c r="B31" s="44"/>
      <c r="C31" s="47"/>
      <c r="E31" s="3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8"/>
      <c r="AJ31" s="50">
        <f t="shared" si="3"/>
        <v>0</v>
      </c>
      <c r="AK31" s="51">
        <f t="shared" si="3"/>
        <v>0</v>
      </c>
      <c r="AL31" s="51">
        <f t="shared" si="3"/>
        <v>0</v>
      </c>
      <c r="AM31" s="52">
        <f t="shared" si="3"/>
        <v>0</v>
      </c>
      <c r="XFD31" s="54"/>
    </row>
    <row r="32" spans="2:39 16384:16384" ht="16.5" thickBot="1" x14ac:dyDescent="0.3">
      <c r="B32" s="44"/>
      <c r="C32" s="47"/>
      <c r="E32" s="37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8"/>
      <c r="AJ32" s="50">
        <f t="shared" si="3"/>
        <v>0</v>
      </c>
      <c r="AK32" s="51">
        <f t="shared" si="3"/>
        <v>0</v>
      </c>
      <c r="AL32" s="51">
        <f t="shared" si="3"/>
        <v>0</v>
      </c>
      <c r="AM32" s="52">
        <f t="shared" si="3"/>
        <v>0</v>
      </c>
      <c r="XFD32" s="54"/>
    </row>
    <row r="33" spans="2:39 16384:16384" ht="16.5" thickBot="1" x14ac:dyDescent="0.3">
      <c r="B33" s="44"/>
      <c r="C33" s="47"/>
      <c r="E33" s="37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8"/>
      <c r="AJ33" s="50">
        <f t="shared" si="3"/>
        <v>0</v>
      </c>
      <c r="AK33" s="51">
        <f t="shared" si="3"/>
        <v>0</v>
      </c>
      <c r="AL33" s="51">
        <f t="shared" si="3"/>
        <v>0</v>
      </c>
      <c r="AM33" s="52">
        <f t="shared" si="3"/>
        <v>0</v>
      </c>
      <c r="XFD33" s="54"/>
    </row>
    <row r="34" spans="2:39 16384:16384" ht="16.5" thickBot="1" x14ac:dyDescent="0.3">
      <c r="B34" s="44"/>
      <c r="C34" s="47"/>
      <c r="E34" s="3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8"/>
      <c r="AJ34" s="50">
        <f t="shared" si="3"/>
        <v>0</v>
      </c>
      <c r="AK34" s="51">
        <f t="shared" si="3"/>
        <v>0</v>
      </c>
      <c r="AL34" s="51">
        <f t="shared" si="3"/>
        <v>0</v>
      </c>
      <c r="AM34" s="52">
        <f t="shared" si="3"/>
        <v>0</v>
      </c>
      <c r="XFD34" s="54"/>
    </row>
    <row r="35" spans="2:39 16384:16384" ht="16.5" thickBot="1" x14ac:dyDescent="0.3">
      <c r="B35" s="44"/>
      <c r="C35" s="47"/>
      <c r="E35" s="37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8"/>
      <c r="AJ35" s="50">
        <f t="shared" si="3"/>
        <v>0</v>
      </c>
      <c r="AK35" s="51">
        <f t="shared" si="3"/>
        <v>0</v>
      </c>
      <c r="AL35" s="51">
        <f t="shared" si="3"/>
        <v>0</v>
      </c>
      <c r="AM35" s="52">
        <f t="shared" si="3"/>
        <v>0</v>
      </c>
      <c r="XFD35" s="54"/>
    </row>
    <row r="36" spans="2:39 16384:16384" ht="16.5" thickBot="1" x14ac:dyDescent="0.3">
      <c r="B36" s="44"/>
      <c r="C36" s="47"/>
      <c r="E36" s="37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8"/>
      <c r="AJ36" s="50">
        <f t="shared" si="3"/>
        <v>0</v>
      </c>
      <c r="AK36" s="51">
        <f t="shared" si="3"/>
        <v>0</v>
      </c>
      <c r="AL36" s="51">
        <f t="shared" si="3"/>
        <v>0</v>
      </c>
      <c r="AM36" s="52">
        <f t="shared" si="3"/>
        <v>0</v>
      </c>
      <c r="XFD36" s="54"/>
    </row>
    <row r="37" spans="2:39 16384:16384" ht="16.5" thickBot="1" x14ac:dyDescent="0.3">
      <c r="B37" s="44"/>
      <c r="C37" s="47"/>
      <c r="E37" s="3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8"/>
      <c r="AJ37" s="50">
        <f t="shared" si="3"/>
        <v>0</v>
      </c>
      <c r="AK37" s="51">
        <f t="shared" si="3"/>
        <v>0</v>
      </c>
      <c r="AL37" s="51">
        <f t="shared" si="3"/>
        <v>0</v>
      </c>
      <c r="AM37" s="52">
        <f t="shared" si="3"/>
        <v>0</v>
      </c>
      <c r="XFD37" s="54"/>
    </row>
    <row r="38" spans="2:39 16384:16384" ht="16.5" thickBot="1" x14ac:dyDescent="0.3">
      <c r="B38" s="44"/>
      <c r="C38" s="47"/>
      <c r="E38" s="37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8"/>
      <c r="AJ38" s="50">
        <f t="shared" si="3"/>
        <v>0</v>
      </c>
      <c r="AK38" s="51">
        <f t="shared" si="3"/>
        <v>0</v>
      </c>
      <c r="AL38" s="51">
        <f t="shared" si="3"/>
        <v>0</v>
      </c>
      <c r="AM38" s="52">
        <f t="shared" si="3"/>
        <v>0</v>
      </c>
      <c r="XFD38" s="54"/>
    </row>
    <row r="39" spans="2:39 16384:16384" ht="16.5" thickBot="1" x14ac:dyDescent="0.3">
      <c r="B39" s="44"/>
      <c r="C39" s="47"/>
      <c r="E39" s="37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8"/>
      <c r="AJ39" s="50">
        <f t="shared" si="3"/>
        <v>0</v>
      </c>
      <c r="AK39" s="51">
        <f t="shared" si="3"/>
        <v>0</v>
      </c>
      <c r="AL39" s="51">
        <f t="shared" si="3"/>
        <v>0</v>
      </c>
      <c r="AM39" s="52">
        <f t="shared" si="3"/>
        <v>0</v>
      </c>
      <c r="XFD39" s="54"/>
    </row>
    <row r="40" spans="2:39 16384:16384" ht="16.5" thickBot="1" x14ac:dyDescent="0.3">
      <c r="B40" s="44"/>
      <c r="C40" s="47"/>
      <c r="E40" s="37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8"/>
      <c r="AJ40" s="50">
        <f t="shared" si="3"/>
        <v>0</v>
      </c>
      <c r="AK40" s="51">
        <f t="shared" si="3"/>
        <v>0</v>
      </c>
      <c r="AL40" s="51">
        <f t="shared" si="3"/>
        <v>0</v>
      </c>
      <c r="AM40" s="52">
        <f t="shared" si="3"/>
        <v>0</v>
      </c>
      <c r="XFD40" s="54"/>
    </row>
    <row r="41" spans="2:39 16384:16384" ht="16.5" thickBot="1" x14ac:dyDescent="0.3">
      <c r="B41" s="44"/>
      <c r="C41" s="47"/>
      <c r="E41" s="37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8"/>
      <c r="AJ41" s="50">
        <f t="shared" si="3"/>
        <v>0</v>
      </c>
      <c r="AK41" s="51">
        <f t="shared" si="3"/>
        <v>0</v>
      </c>
      <c r="AL41" s="51">
        <f t="shared" si="3"/>
        <v>0</v>
      </c>
      <c r="AM41" s="52">
        <f t="shared" si="3"/>
        <v>0</v>
      </c>
      <c r="XFD41" s="54"/>
    </row>
    <row r="42" spans="2:39 16384:16384" ht="16.5" thickBot="1" x14ac:dyDescent="0.3">
      <c r="B42" s="44"/>
      <c r="C42" s="47"/>
      <c r="E42" s="37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8"/>
      <c r="AJ42" s="50">
        <f t="shared" si="3"/>
        <v>0</v>
      </c>
      <c r="AK42" s="51">
        <f t="shared" si="3"/>
        <v>0</v>
      </c>
      <c r="AL42" s="51">
        <f t="shared" si="3"/>
        <v>0</v>
      </c>
      <c r="AM42" s="52">
        <f t="shared" si="3"/>
        <v>0</v>
      </c>
      <c r="XFD42" s="54"/>
    </row>
    <row r="43" spans="2:39 16384:16384" ht="16.5" thickBot="1" x14ac:dyDescent="0.3">
      <c r="B43" s="44"/>
      <c r="C43" s="47"/>
      <c r="E43" s="37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8"/>
      <c r="AJ43" s="50">
        <f t="shared" si="3"/>
        <v>0</v>
      </c>
      <c r="AK43" s="51">
        <f t="shared" si="3"/>
        <v>0</v>
      </c>
      <c r="AL43" s="51">
        <f t="shared" si="3"/>
        <v>0</v>
      </c>
      <c r="AM43" s="52">
        <f t="shared" si="3"/>
        <v>0</v>
      </c>
      <c r="XFD43" s="54"/>
    </row>
    <row r="44" spans="2:39 16384:16384" ht="16.5" thickBot="1" x14ac:dyDescent="0.3">
      <c r="B44" s="45"/>
      <c r="C44" s="48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1"/>
      <c r="AJ44" s="50">
        <f t="shared" si="3"/>
        <v>0</v>
      </c>
      <c r="AK44" s="51">
        <f t="shared" si="3"/>
        <v>0</v>
      </c>
      <c r="AL44" s="51">
        <f t="shared" si="3"/>
        <v>0</v>
      </c>
      <c r="AM44" s="52">
        <f t="shared" si="3"/>
        <v>0</v>
      </c>
      <c r="XFD44" s="54"/>
    </row>
  </sheetData>
  <mergeCells count="12">
    <mergeCell ref="S9:U9"/>
    <mergeCell ref="AE9:AF9"/>
    <mergeCell ref="Z2:AD2"/>
    <mergeCell ref="AE3:AF3"/>
    <mergeCell ref="AE5:AF5"/>
    <mergeCell ref="S7:U7"/>
    <mergeCell ref="AE7:AF7"/>
    <mergeCell ref="AJ11:AJ13"/>
    <mergeCell ref="AK11:AK13"/>
    <mergeCell ref="AL11:AL13"/>
    <mergeCell ref="AM11:AM13"/>
    <mergeCell ref="AN11:XFD11"/>
  </mergeCells>
  <conditionalFormatting sqref="E15:AI44">
    <cfRule type="cellIs" dxfId="2" priority="1" operator="equal">
      <formula>"J"</formula>
    </cfRule>
    <cfRule type="cellIs" dxfId="1" priority="2" operator="equal">
      <formula>"T"</formula>
    </cfRule>
    <cfRule type="expression" dxfId="0" priority="3">
      <formula>OR(E$12="S",E$12="D")</formula>
    </cfRule>
  </conditionalFormatting>
  <dataValidations count="2">
    <dataValidation type="list" allowBlank="1" showInputMessage="1" showErrorMessage="1" sqref="S9:U9" xr:uid="{237A6363-2AE7-4326-9E20-B095BBF7CDDB}">
      <formula1>"Enero,Febrero,Marzo,Abril,Mayo,Junio,Julio,Agosto,Septiembre,Octubre,Noviembre,Diciembre"</formula1>
    </dataValidation>
    <dataValidation type="list" allowBlank="1" showInputMessage="1" showErrorMessage="1" sqref="E15:AI44" xr:uid="{A9A688E6-29D0-440B-9AAC-B8F7CE49180D}">
      <formula1>"1,0,T,J"</formula1>
    </dataValidation>
  </dataValidations>
  <pageMargins left="0.7" right="0.7" top="0.75" bottom="0.75" header="0.3" footer="0.3"/>
  <pageSetup paperSize="9" scale="4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395223E9-F4FC-4F44-AE2B-D4D9CEBCE0D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AD3 AD5</xm:sqref>
        </x14:conditionalFormatting>
        <x14:conditionalFormatting xmlns:xm="http://schemas.microsoft.com/office/excel/2006/main">
          <x14:cfRule type="iconSet" priority="7" id="{4F877DBF-F9A7-4641-8C75-11889095609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E15:AI36 E43:AI44 E41:AI41</xm:sqref>
        </x14:conditionalFormatting>
        <x14:conditionalFormatting xmlns:xm="http://schemas.microsoft.com/office/excel/2006/main">
          <x14:cfRule type="iconSet" priority="6" id="{0B7DAC9C-743A-4E57-9EE9-82C21DBADB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E42:AI42</xm:sqref>
        </x14:conditionalFormatting>
        <x14:conditionalFormatting xmlns:xm="http://schemas.microsoft.com/office/excel/2006/main">
          <x14:cfRule type="iconSet" priority="5" id="{5179226A-7F5E-42BE-93B5-E70D44E0613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E37:AI37 E39:AI40</xm:sqref>
        </x14:conditionalFormatting>
        <x14:conditionalFormatting xmlns:xm="http://schemas.microsoft.com/office/excel/2006/main">
          <x14:cfRule type="iconSet" priority="4" id="{AD3CEA46-39F9-4B3E-B5CD-7F76E64BB45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E38:AI38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E341-1BC2-4225-913B-52A16B96B8AD}">
  <dimension ref="A1:E12"/>
  <sheetViews>
    <sheetView workbookViewId="0">
      <selection activeCell="B1" sqref="B1"/>
    </sheetView>
  </sheetViews>
  <sheetFormatPr baseColWidth="10" defaultRowHeight="14.25" x14ac:dyDescent="0.2"/>
  <sheetData>
    <row r="1" spans="1:5" x14ac:dyDescent="0.2">
      <c r="A1" t="s">
        <v>15</v>
      </c>
      <c r="B1">
        <f>+ROW()</f>
        <v>1</v>
      </c>
      <c r="D1">
        <v>1</v>
      </c>
      <c r="E1" t="s">
        <v>26</v>
      </c>
    </row>
    <row r="2" spans="1:5" x14ac:dyDescent="0.2">
      <c r="A2" t="s">
        <v>16</v>
      </c>
      <c r="B2">
        <f t="shared" ref="B2:B12" si="0">+ROW()</f>
        <v>2</v>
      </c>
      <c r="D2">
        <v>2</v>
      </c>
      <c r="E2" t="s">
        <v>27</v>
      </c>
    </row>
    <row r="3" spans="1:5" x14ac:dyDescent="0.2">
      <c r="A3" t="s">
        <v>6</v>
      </c>
      <c r="B3">
        <f t="shared" si="0"/>
        <v>3</v>
      </c>
      <c r="D3">
        <v>3</v>
      </c>
      <c r="E3" t="s">
        <v>27</v>
      </c>
    </row>
    <row r="4" spans="1:5" x14ac:dyDescent="0.2">
      <c r="A4" t="s">
        <v>17</v>
      </c>
      <c r="B4">
        <f t="shared" si="0"/>
        <v>4</v>
      </c>
      <c r="D4">
        <v>4</v>
      </c>
      <c r="E4" t="s">
        <v>8</v>
      </c>
    </row>
    <row r="5" spans="1:5" x14ac:dyDescent="0.2">
      <c r="A5" t="s">
        <v>18</v>
      </c>
      <c r="B5">
        <f t="shared" si="0"/>
        <v>5</v>
      </c>
      <c r="D5">
        <v>5</v>
      </c>
      <c r="E5" t="s">
        <v>28</v>
      </c>
    </row>
    <row r="6" spans="1:5" x14ac:dyDescent="0.2">
      <c r="A6" t="s">
        <v>19</v>
      </c>
      <c r="B6">
        <f t="shared" si="0"/>
        <v>6</v>
      </c>
      <c r="D6">
        <v>6</v>
      </c>
      <c r="E6" t="s">
        <v>29</v>
      </c>
    </row>
    <row r="7" spans="1:5" x14ac:dyDescent="0.2">
      <c r="A7" t="s">
        <v>20</v>
      </c>
      <c r="B7">
        <f t="shared" si="0"/>
        <v>7</v>
      </c>
      <c r="D7">
        <v>7</v>
      </c>
      <c r="E7" t="s">
        <v>30</v>
      </c>
    </row>
    <row r="8" spans="1:5" x14ac:dyDescent="0.2">
      <c r="A8" t="s">
        <v>21</v>
      </c>
      <c r="B8">
        <f t="shared" si="0"/>
        <v>8</v>
      </c>
    </row>
    <row r="9" spans="1:5" x14ac:dyDescent="0.2">
      <c r="A9" t="s">
        <v>22</v>
      </c>
      <c r="B9">
        <f t="shared" si="0"/>
        <v>9</v>
      </c>
    </row>
    <row r="10" spans="1:5" x14ac:dyDescent="0.2">
      <c r="A10" t="s">
        <v>23</v>
      </c>
      <c r="B10">
        <f t="shared" si="0"/>
        <v>10</v>
      </c>
    </row>
    <row r="11" spans="1:5" x14ac:dyDescent="0.2">
      <c r="A11" t="s">
        <v>24</v>
      </c>
      <c r="B11">
        <f t="shared" si="0"/>
        <v>11</v>
      </c>
    </row>
    <row r="12" spans="1:5" x14ac:dyDescent="0.2">
      <c r="A12" t="s">
        <v>25</v>
      </c>
      <c r="B12">
        <f t="shared" si="0"/>
        <v>12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 Abril</vt:lpstr>
      <vt:lpstr>Mayo</vt:lpstr>
      <vt:lpstr>Junio</vt:lpstr>
      <vt:lpstr>Julio</vt:lpstr>
      <vt:lpstr>Agosto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Escobar</dc:creator>
  <cp:lastModifiedBy>Licitaciones J</cp:lastModifiedBy>
  <dcterms:created xsi:type="dcterms:W3CDTF">2021-12-06T19:45:10Z</dcterms:created>
  <dcterms:modified xsi:type="dcterms:W3CDTF">2023-03-31T13:32:28Z</dcterms:modified>
</cp:coreProperties>
</file>