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fractal_emavias\PRODUCCION-SEPT\"/>
    </mc:Choice>
  </mc:AlternateContent>
  <bookViews>
    <workbookView xWindow="0" yWindow="0" windowWidth="20490" windowHeight="7650" tabRatio="500" activeTab="2"/>
  </bookViews>
  <sheets>
    <sheet name="Hoja1" sheetId="1" r:id="rId1"/>
    <sheet name="Hoja2" sheetId="2" r:id="rId2"/>
    <sheet name="Hoja3" sheetId="3" r:id="rId3"/>
  </sheets>
  <definedNames>
    <definedName name="_xlnm._FilterDatabase" localSheetId="0" hidden="1">Hoja1!$A$1:$T$519</definedName>
    <definedName name="_xlnm._FilterDatabase" localSheetId="1" hidden="1">Hoja2!$A$3:$C$181</definedName>
  </definedNames>
  <calcPr calcId="162913"/>
  <pivotCaches>
    <pivotCache cacheId="8" r:id="rId4"/>
  </pivotCaches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6" i="3" l="1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5" i="3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Q3" i="1"/>
  <c r="Q4" i="1"/>
  <c r="Q5" i="1"/>
  <c r="Q6" i="1"/>
  <c r="Q7" i="1" s="1"/>
  <c r="Q8" i="1"/>
  <c r="Q9" i="1" s="1"/>
  <c r="Q10" i="1"/>
  <c r="Q11" i="1" s="1"/>
  <c r="Q12" i="1" s="1"/>
  <c r="Q13" i="1" s="1"/>
  <c r="Q14" i="1"/>
  <c r="Q15" i="1" s="1"/>
  <c r="Q16" i="1"/>
  <c r="Q17" i="1" s="1"/>
  <c r="Q18" i="1"/>
  <c r="Q19" i="1" s="1"/>
  <c r="Q20" i="1"/>
  <c r="Q21" i="1" s="1"/>
  <c r="Q22" i="1"/>
  <c r="Q23" i="1" s="1"/>
  <c r="Q24" i="1" s="1"/>
  <c r="Q25" i="1" s="1"/>
  <c r="Q26" i="1"/>
  <c r="Q27" i="1" s="1"/>
  <c r="Q28" i="1"/>
  <c r="Q29" i="1" s="1"/>
  <c r="Q30" i="1"/>
  <c r="Q31" i="1" s="1"/>
  <c r="Q32" i="1"/>
  <c r="Q33" i="1" s="1"/>
  <c r="Q34" i="1"/>
  <c r="Q35" i="1" s="1"/>
  <c r="Q36" i="1"/>
  <c r="Q37" i="1" s="1"/>
  <c r="Q38" i="1"/>
  <c r="Q39" i="1" s="1"/>
  <c r="Q40" i="1"/>
  <c r="Q41" i="1" s="1"/>
  <c r="Q42" i="1"/>
  <c r="Q43" i="1" s="1"/>
  <c r="Q44" i="1"/>
  <c r="Q45" i="1"/>
  <c r="Q46" i="1"/>
  <c r="Q47" i="1"/>
  <c r="Q48" i="1" s="1"/>
  <c r="Q49" i="1"/>
  <c r="Q50" i="1"/>
  <c r="Q51" i="1"/>
  <c r="Q52" i="1" s="1"/>
  <c r="Q53" i="1"/>
  <c r="Q54" i="1"/>
  <c r="Q55" i="1"/>
  <c r="Q56" i="1" s="1"/>
  <c r="Q57" i="1"/>
  <c r="Q58" i="1"/>
  <c r="Q59" i="1"/>
  <c r="Q60" i="1" s="1"/>
  <c r="Q61" i="1"/>
  <c r="Q62" i="1"/>
  <c r="Q63" i="1"/>
  <c r="Q64" i="1" s="1"/>
  <c r="Q65" i="1" s="1"/>
  <c r="Q66" i="1" s="1"/>
  <c r="Q67" i="1"/>
  <c r="Q68" i="1" s="1"/>
  <c r="Q69" i="1"/>
  <c r="Q70" i="1"/>
  <c r="Q71" i="1"/>
  <c r="Q72" i="1" s="1"/>
  <c r="Q73" i="1"/>
  <c r="Q74" i="1"/>
  <c r="Q75" i="1"/>
  <c r="Q76" i="1" s="1"/>
  <c r="Q77" i="1"/>
  <c r="Q78" i="1"/>
  <c r="Q79" i="1"/>
  <c r="Q80" i="1" s="1"/>
  <c r="Q81" i="1"/>
  <c r="Q82" i="1"/>
  <c r="Q83" i="1"/>
  <c r="Q84" i="1" s="1"/>
  <c r="Q85" i="1"/>
  <c r="Q86" i="1"/>
  <c r="Q87" i="1"/>
  <c r="Q88" i="1" s="1"/>
  <c r="Q89" i="1"/>
  <c r="Q90" i="1"/>
  <c r="Q91" i="1"/>
  <c r="Q92" i="1" s="1"/>
  <c r="Q93" i="1" s="1"/>
  <c r="Q94" i="1" s="1"/>
  <c r="Q95" i="1"/>
  <c r="Q96" i="1" s="1"/>
  <c r="Q97" i="1" s="1"/>
  <c r="Q98" i="1" s="1"/>
  <c r="Q99" i="1"/>
  <c r="Q100" i="1" s="1"/>
  <c r="Q101" i="1"/>
  <c r="Q102" i="1"/>
  <c r="Q103" i="1"/>
  <c r="Q104" i="1" s="1"/>
  <c r="Q105" i="1" s="1"/>
  <c r="Q106" i="1"/>
  <c r="Q107" i="1"/>
  <c r="Q108" i="1" s="1"/>
  <c r="Q109" i="1"/>
  <c r="Q110" i="1"/>
  <c r="Q111" i="1"/>
  <c r="Q112" i="1" s="1"/>
  <c r="Q113" i="1" s="1"/>
  <c r="Q114" i="1" s="1"/>
  <c r="Q115" i="1" s="1"/>
  <c r="Q116" i="1" s="1"/>
  <c r="Q117" i="1"/>
  <c r="Q118" i="1"/>
  <c r="Q119" i="1"/>
  <c r="Q120" i="1" s="1"/>
  <c r="Q121" i="1"/>
  <c r="Q122" i="1"/>
  <c r="Q123" i="1"/>
  <c r="Q124" i="1" s="1"/>
  <c r="Q125" i="1"/>
  <c r="Q126" i="1"/>
  <c r="Q127" i="1"/>
  <c r="Q128" i="1" s="1"/>
  <c r="Q129" i="1"/>
  <c r="Q130" i="1"/>
  <c r="Q131" i="1" s="1"/>
  <c r="Q132" i="1" s="1"/>
  <c r="Q133" i="1"/>
  <c r="Q134" i="1"/>
  <c r="Q135" i="1" s="1"/>
  <c r="Q136" i="1" s="1"/>
  <c r="Q137" i="1" s="1"/>
  <c r="Q138" i="1" s="1"/>
  <c r="Q139" i="1" s="1"/>
  <c r="Q140" i="1"/>
  <c r="Q141" i="1"/>
  <c r="Q142" i="1"/>
  <c r="Q143" i="1" s="1"/>
  <c r="Q144" i="1" s="1"/>
  <c r="Q145" i="1" s="1"/>
  <c r="Q146" i="1" s="1"/>
  <c r="Q147" i="1"/>
  <c r="Q148" i="1" s="1"/>
  <c r="Q149" i="1"/>
  <c r="Q150" i="1"/>
  <c r="Q151" i="1" s="1"/>
  <c r="Q152" i="1" s="1"/>
  <c r="Q153" i="1" s="1"/>
  <c r="Q154" i="1" s="1"/>
  <c r="Q155" i="1" s="1"/>
  <c r="Q156" i="1" s="1"/>
  <c r="Q157" i="1" s="1"/>
  <c r="Q158" i="1" s="1"/>
  <c r="Q159" i="1" s="1"/>
  <c r="Q160" i="1" s="1"/>
  <c r="Q161" i="1"/>
  <c r="Q162" i="1"/>
  <c r="Q163" i="1" s="1"/>
  <c r="Q164" i="1" s="1"/>
  <c r="Q165" i="1" s="1"/>
  <c r="Q166" i="1" s="1"/>
  <c r="Q167" i="1"/>
  <c r="Q168" i="1"/>
  <c r="Q169" i="1"/>
  <c r="Q170" i="1"/>
  <c r="Q171" i="1"/>
  <c r="Q172" i="1"/>
  <c r="Q173" i="1"/>
  <c r="Q174" i="1"/>
  <c r="Q175" i="1" s="1"/>
  <c r="Q176" i="1"/>
  <c r="Q177" i="1"/>
  <c r="Q178" i="1"/>
  <c r="Q179" i="1"/>
  <c r="Q180" i="1" s="1"/>
  <c r="Q181" i="1"/>
  <c r="Q182" i="1"/>
  <c r="Q183" i="1"/>
  <c r="Q184" i="1" s="1"/>
  <c r="Q185" i="1"/>
  <c r="Q186" i="1"/>
  <c r="Q187" i="1"/>
  <c r="Q188" i="1" s="1"/>
  <c r="Q189" i="1"/>
  <c r="Q190" i="1"/>
  <c r="Q191" i="1" s="1"/>
  <c r="Q192" i="1" s="1"/>
  <c r="Q193" i="1" s="1"/>
  <c r="Q194" i="1"/>
  <c r="Q195" i="1" s="1"/>
  <c r="Q196" i="1" s="1"/>
  <c r="Q197" i="1" s="1"/>
  <c r="Q198" i="1"/>
  <c r="Q199" i="1" s="1"/>
  <c r="Q200" i="1"/>
  <c r="Q201" i="1"/>
  <c r="Q202" i="1"/>
  <c r="Q203" i="1" s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 s="1"/>
  <c r="Q217" i="1"/>
  <c r="Q218" i="1"/>
  <c r="Q219" i="1"/>
  <c r="Q220" i="1" s="1"/>
  <c r="Q221" i="1"/>
  <c r="Q222" i="1"/>
  <c r="Q223" i="1"/>
  <c r="Q224" i="1" s="1"/>
  <c r="Q225" i="1"/>
  <c r="Q226" i="1"/>
  <c r="Q227" i="1"/>
  <c r="Q228" i="1" s="1"/>
  <c r="Q229" i="1"/>
  <c r="Q230" i="1"/>
  <c r="Q231" i="1"/>
  <c r="Q232" i="1"/>
  <c r="Q233" i="1"/>
  <c r="Q234" i="1"/>
  <c r="Q235" i="1" s="1"/>
  <c r="Q236" i="1" s="1"/>
  <c r="Q237" i="1"/>
  <c r="Q238" i="1"/>
  <c r="Q239" i="1"/>
  <c r="Q240" i="1" s="1"/>
  <c r="Q241" i="1"/>
  <c r="Q242" i="1"/>
  <c r="Q243" i="1" s="1"/>
  <c r="Q244" i="1" s="1"/>
  <c r="Q245" i="1"/>
  <c r="Q246" i="1"/>
  <c r="Q247" i="1" s="1"/>
  <c r="Q248" i="1"/>
  <c r="Q249" i="1"/>
  <c r="Q250" i="1"/>
  <c r="Q251" i="1" s="1"/>
  <c r="Q252" i="1"/>
  <c r="Q253" i="1"/>
  <c r="Q254" i="1"/>
  <c r="Q255" i="1"/>
  <c r="Q256" i="1"/>
  <c r="Q257" i="1"/>
  <c r="Q258" i="1"/>
  <c r="Q259" i="1"/>
  <c r="Q260" i="1" s="1"/>
  <c r="Q261" i="1"/>
  <c r="Q262" i="1"/>
  <c r="Q263" i="1"/>
  <c r="Q264" i="1" s="1"/>
  <c r="Q265" i="1" s="1"/>
  <c r="Q266" i="1"/>
  <c r="Q267" i="1" s="1"/>
  <c r="Q268" i="1" s="1"/>
  <c r="Q269" i="1" s="1"/>
  <c r="Q270" i="1"/>
  <c r="Q271" i="1" s="1"/>
  <c r="Q272" i="1" s="1"/>
  <c r="Q273" i="1"/>
  <c r="Q274" i="1"/>
  <c r="Q275" i="1"/>
  <c r="Q276" i="1" s="1"/>
  <c r="Q277" i="1" s="1"/>
  <c r="Q278" i="1"/>
  <c r="Q279" i="1" s="1"/>
  <c r="Q280" i="1" s="1"/>
  <c r="Q281" i="1" s="1"/>
  <c r="Q282" i="1" s="1"/>
  <c r="Q283" i="1" s="1"/>
  <c r="Q284" i="1" s="1"/>
  <c r="Q285" i="1" s="1"/>
  <c r="Q286" i="1"/>
  <c r="Q287" i="1" s="1"/>
  <c r="Q288" i="1" s="1"/>
  <c r="Q289" i="1"/>
  <c r="Q290" i="1"/>
  <c r="Q291" i="1"/>
  <c r="Q292" i="1" s="1"/>
  <c r="Q293" i="1" s="1"/>
  <c r="Q294" i="1"/>
  <c r="Q295" i="1"/>
  <c r="Q296" i="1"/>
  <c r="Q297" i="1"/>
  <c r="Q298" i="1"/>
  <c r="Q299" i="1"/>
  <c r="Q300" i="1" s="1"/>
  <c r="Q301" i="1" s="1"/>
  <c r="Q302" i="1"/>
  <c r="Q303" i="1" s="1"/>
  <c r="Q304" i="1" s="1"/>
  <c r="Q305" i="1" s="1"/>
  <c r="Q306" i="1" s="1"/>
  <c r="Q307" i="1" s="1"/>
  <c r="Q308" i="1" s="1"/>
  <c r="Q309" i="1" s="1"/>
  <c r="Q310" i="1" s="1"/>
  <c r="Q311" i="1" s="1"/>
  <c r="Q312" i="1" s="1"/>
  <c r="Q313" i="1" s="1"/>
  <c r="Q314" i="1" s="1"/>
  <c r="Q315" i="1" s="1"/>
  <c r="Q316" i="1" s="1"/>
  <c r="Q317" i="1" s="1"/>
  <c r="Q318" i="1" s="1"/>
  <c r="Q319" i="1" s="1"/>
  <c r="Q320" i="1" s="1"/>
  <c r="Q321" i="1" s="1"/>
  <c r="Q322" i="1" s="1"/>
  <c r="Q323" i="1" s="1"/>
  <c r="Q324" i="1" s="1"/>
  <c r="Q325" i="1" s="1"/>
  <c r="Q326" i="1" s="1"/>
  <c r="Q327" i="1" s="1"/>
  <c r="Q328" i="1" s="1"/>
  <c r="Q329" i="1" s="1"/>
  <c r="Q330" i="1" s="1"/>
  <c r="Q331" i="1" s="1"/>
  <c r="Q332" i="1" s="1"/>
  <c r="Q333" i="1" s="1"/>
  <c r="Q334" i="1" s="1"/>
  <c r="Q335" i="1" s="1"/>
  <c r="Q336" i="1" s="1"/>
  <c r="Q337" i="1" s="1"/>
  <c r="Q338" i="1" s="1"/>
  <c r="Q339" i="1" s="1"/>
  <c r="Q340" i="1" s="1"/>
  <c r="Q341" i="1" s="1"/>
  <c r="Q342" i="1" s="1"/>
  <c r="Q343" i="1" s="1"/>
  <c r="Q344" i="1" s="1"/>
  <c r="Q345" i="1" s="1"/>
  <c r="Q346" i="1" s="1"/>
  <c r="Q347" i="1" s="1"/>
  <c r="Q348" i="1" s="1"/>
  <c r="Q349" i="1" s="1"/>
  <c r="Q350" i="1" s="1"/>
  <c r="Q351" i="1" s="1"/>
  <c r="Q352" i="1" s="1"/>
  <c r="Q353" i="1" s="1"/>
  <c r="Q354" i="1" s="1"/>
  <c r="Q355" i="1" s="1"/>
  <c r="Q356" i="1" s="1"/>
  <c r="Q357" i="1" s="1"/>
  <c r="Q358" i="1" s="1"/>
  <c r="Q359" i="1" s="1"/>
  <c r="Q360" i="1" s="1"/>
  <c r="Q361" i="1" s="1"/>
  <c r="Q362" i="1" s="1"/>
  <c r="Q363" i="1" s="1"/>
  <c r="Q364" i="1" s="1"/>
  <c r="Q365" i="1" s="1"/>
  <c r="Q366" i="1" s="1"/>
  <c r="Q367" i="1" s="1"/>
  <c r="Q368" i="1" s="1"/>
  <c r="Q369" i="1" s="1"/>
  <c r="Q370" i="1" s="1"/>
  <c r="Q371" i="1" s="1"/>
  <c r="Q372" i="1" s="1"/>
  <c r="Q373" i="1" s="1"/>
  <c r="Q374" i="1"/>
  <c r="Q375" i="1"/>
  <c r="Q376" i="1"/>
  <c r="Q377" i="1"/>
  <c r="Q378" i="1"/>
  <c r="Q379" i="1" s="1"/>
  <c r="Q380" i="1" s="1"/>
  <c r="Q381" i="1"/>
  <c r="Q382" i="1"/>
  <c r="Q383" i="1" s="1"/>
  <c r="Q384" i="1" s="1"/>
  <c r="Q385" i="1" s="1"/>
  <c r="Q386" i="1" s="1"/>
  <c r="Q387" i="1" s="1"/>
  <c r="Q388" i="1" s="1"/>
  <c r="Q389" i="1" s="1"/>
  <c r="Q390" i="1"/>
  <c r="Q391" i="1" s="1"/>
  <c r="Q392" i="1" s="1"/>
  <c r="Q393" i="1" s="1"/>
  <c r="Q394" i="1" s="1"/>
  <c r="Q395" i="1" s="1"/>
  <c r="Q396" i="1" s="1"/>
  <c r="Q397" i="1" s="1"/>
  <c r="Q398" i="1" s="1"/>
  <c r="Q399" i="1" s="1"/>
  <c r="Q400" i="1" s="1"/>
  <c r="Q401" i="1" s="1"/>
  <c r="Q402" i="1" s="1"/>
  <c r="Q403" i="1" s="1"/>
  <c r="Q404" i="1"/>
  <c r="Q405" i="1"/>
  <c r="Q406" i="1"/>
  <c r="Q407" i="1"/>
  <c r="Q408" i="1"/>
  <c r="Q409" i="1"/>
  <c r="Q410" i="1"/>
  <c r="Q411" i="1" s="1"/>
  <c r="Q412" i="1"/>
  <c r="Q413" i="1"/>
  <c r="Q414" i="1"/>
  <c r="Q415" i="1" s="1"/>
  <c r="Q416" i="1" s="1"/>
  <c r="Q417" i="1"/>
  <c r="Q418" i="1"/>
  <c r="Q419" i="1"/>
  <c r="Q420" i="1" s="1"/>
  <c r="Q421" i="1"/>
  <c r="Q422" i="1"/>
  <c r="Q423" i="1"/>
  <c r="Q424" i="1" s="1"/>
  <c r="Q425" i="1"/>
  <c r="Q426" i="1" s="1"/>
  <c r="Q427" i="1"/>
  <c r="Q428" i="1" s="1"/>
  <c r="Q429" i="1"/>
  <c r="Q430" i="1"/>
  <c r="Q431" i="1" s="1"/>
  <c r="Q432" i="1" s="1"/>
  <c r="Q433" i="1" s="1"/>
  <c r="Q434" i="1"/>
  <c r="Q435" i="1" s="1"/>
  <c r="Q436" i="1" s="1"/>
  <c r="Q437" i="1" s="1"/>
  <c r="Q438" i="1" s="1"/>
  <c r="Q439" i="1" s="1"/>
  <c r="Q440" i="1"/>
  <c r="Q441" i="1"/>
  <c r="Q442" i="1"/>
  <c r="Q443" i="1" s="1"/>
  <c r="Q444" i="1"/>
  <c r="Q445" i="1"/>
  <c r="Q446" i="1"/>
  <c r="Q447" i="1"/>
  <c r="Q448" i="1"/>
  <c r="Q449" i="1"/>
  <c r="Q450" i="1"/>
  <c r="Q451" i="1" s="1"/>
  <c r="Q452" i="1" s="1"/>
  <c r="Q453" i="1"/>
  <c r="Q454" i="1"/>
  <c r="Q455" i="1"/>
  <c r="Q456" i="1"/>
  <c r="Q457" i="1"/>
  <c r="Q458" i="1"/>
  <c r="Q459" i="1" s="1"/>
  <c r="Q460" i="1"/>
  <c r="Q461" i="1"/>
  <c r="Q462" i="1" s="1"/>
  <c r="Q463" i="1"/>
  <c r="Q464" i="1" s="1"/>
  <c r="Q465" i="1"/>
  <c r="Q466" i="1"/>
  <c r="Q467" i="1"/>
  <c r="Q468" i="1"/>
  <c r="Q469" i="1"/>
  <c r="Q470" i="1"/>
  <c r="Q471" i="1"/>
  <c r="Q472" i="1"/>
  <c r="Q473" i="1"/>
  <c r="Q474" i="1"/>
  <c r="Q475" i="1" s="1"/>
  <c r="Q476" i="1" s="1"/>
  <c r="Q477" i="1" s="1"/>
  <c r="Q478" i="1" s="1"/>
  <c r="Q479" i="1" s="1"/>
  <c r="Q480" i="1" s="1"/>
  <c r="Q481" i="1" s="1"/>
  <c r="Q482" i="1" s="1"/>
  <c r="Q483" i="1" s="1"/>
  <c r="Q484" i="1" s="1"/>
  <c r="Q485" i="1" s="1"/>
  <c r="Q486" i="1" s="1"/>
  <c r="Q487" i="1" s="1"/>
  <c r="Q488" i="1" s="1"/>
  <c r="Q489" i="1" s="1"/>
  <c r="Q490" i="1" s="1"/>
  <c r="Q491" i="1" s="1"/>
  <c r="Q492" i="1" s="1"/>
  <c r="Q493" i="1" s="1"/>
  <c r="Q494" i="1" s="1"/>
  <c r="Q495" i="1" s="1"/>
  <c r="Q496" i="1" s="1"/>
  <c r="Q497" i="1" s="1"/>
  <c r="Q498" i="1" s="1"/>
  <c r="Q499" i="1" s="1"/>
  <c r="Q500" i="1"/>
  <c r="Q501" i="1" s="1"/>
  <c r="Q502" i="1" s="1"/>
  <c r="Q503" i="1" s="1"/>
  <c r="Q504" i="1" s="1"/>
  <c r="Q505" i="1"/>
  <c r="Q506" i="1"/>
  <c r="Q507" i="1" s="1"/>
  <c r="Q508" i="1" s="1"/>
  <c r="Q509" i="1" s="1"/>
  <c r="Q510" i="1" s="1"/>
  <c r="Q511" i="1" s="1"/>
  <c r="Q512" i="1"/>
  <c r="Q513" i="1"/>
  <c r="Q514" i="1"/>
  <c r="Q515" i="1" s="1"/>
  <c r="Q516" i="1"/>
  <c r="Q517" i="1" s="1"/>
  <c r="Q518" i="1" s="1"/>
  <c r="Q519" i="1" s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M3" i="1"/>
  <c r="M4" i="1"/>
  <c r="M5" i="1"/>
  <c r="M6" i="1" s="1"/>
  <c r="M7" i="1" s="1"/>
  <c r="M8" i="1"/>
  <c r="M9" i="1"/>
  <c r="M10" i="1"/>
  <c r="M11" i="1" s="1"/>
  <c r="M12" i="1" s="1"/>
  <c r="M13" i="1" s="1"/>
  <c r="M14" i="1"/>
  <c r="M15" i="1" s="1"/>
  <c r="M16" i="1"/>
  <c r="M17" i="1"/>
  <c r="M18" i="1"/>
  <c r="M19" i="1" s="1"/>
  <c r="M20" i="1"/>
  <c r="M21" i="1"/>
  <c r="M22" i="1"/>
  <c r="M23" i="1" s="1"/>
  <c r="M24" i="1" s="1"/>
  <c r="M25" i="1" s="1"/>
  <c r="M26" i="1"/>
  <c r="M27" i="1" s="1"/>
  <c r="M28" i="1"/>
  <c r="M29" i="1"/>
  <c r="M30" i="1"/>
  <c r="M31" i="1" s="1"/>
  <c r="M32" i="1"/>
  <c r="M33" i="1"/>
  <c r="M34" i="1"/>
  <c r="M35" i="1" s="1"/>
  <c r="M36" i="1"/>
  <c r="M37" i="1"/>
  <c r="M38" i="1"/>
  <c r="M39" i="1" s="1"/>
  <c r="M40" i="1"/>
  <c r="M41" i="1"/>
  <c r="M42" i="1"/>
  <c r="M43" i="1" s="1"/>
  <c r="M44" i="1"/>
  <c r="M45" i="1"/>
  <c r="M46" i="1"/>
  <c r="M47" i="1"/>
  <c r="M48" i="1" s="1"/>
  <c r="M49" i="1"/>
  <c r="M50" i="1" s="1"/>
  <c r="M51" i="1"/>
  <c r="M52" i="1" s="1"/>
  <c r="M53" i="1"/>
  <c r="M54" i="1" s="1"/>
  <c r="M55" i="1"/>
  <c r="M56" i="1" s="1"/>
  <c r="M57" i="1"/>
  <c r="M58" i="1" s="1"/>
  <c r="M59" i="1"/>
  <c r="M60" i="1" s="1"/>
  <c r="M61" i="1"/>
  <c r="M62" i="1" s="1"/>
  <c r="M63" i="1"/>
  <c r="M64" i="1"/>
  <c r="M65" i="1"/>
  <c r="M66" i="1" s="1"/>
  <c r="M67" i="1"/>
  <c r="M68" i="1"/>
  <c r="M69" i="1"/>
  <c r="M70" i="1" s="1"/>
  <c r="M71" i="1"/>
  <c r="M72" i="1" s="1"/>
  <c r="M73" i="1"/>
  <c r="M74" i="1" s="1"/>
  <c r="M75" i="1"/>
  <c r="M76" i="1" s="1"/>
  <c r="M77" i="1"/>
  <c r="M78" i="1" s="1"/>
  <c r="M79" i="1"/>
  <c r="M80" i="1" s="1"/>
  <c r="M81" i="1"/>
  <c r="M82" i="1" s="1"/>
  <c r="M83" i="1"/>
  <c r="M84" i="1" s="1"/>
  <c r="M85" i="1"/>
  <c r="M86" i="1" s="1"/>
  <c r="M87" i="1"/>
  <c r="M88" i="1" s="1"/>
  <c r="M89" i="1"/>
  <c r="M90" i="1" s="1"/>
  <c r="M91" i="1"/>
  <c r="M92" i="1" s="1"/>
  <c r="M93" i="1" s="1"/>
  <c r="M94" i="1" s="1"/>
  <c r="M95" i="1"/>
  <c r="M96" i="1" s="1"/>
  <c r="M97" i="1" s="1"/>
  <c r="M98" i="1" s="1"/>
  <c r="M99" i="1"/>
  <c r="M100" i="1" s="1"/>
  <c r="M101" i="1"/>
  <c r="M102" i="1" s="1"/>
  <c r="M103" i="1"/>
  <c r="M104" i="1" s="1"/>
  <c r="M105" i="1" s="1"/>
  <c r="M106" i="1" s="1"/>
  <c r="M107" i="1"/>
  <c r="M108" i="1"/>
  <c r="M109" i="1"/>
  <c r="M110" i="1"/>
  <c r="M111" i="1"/>
  <c r="M112" i="1"/>
  <c r="M113" i="1" s="1"/>
  <c r="M114" i="1" s="1"/>
  <c r="M115" i="1" s="1"/>
  <c r="M116" i="1" s="1"/>
  <c r="M117" i="1"/>
  <c r="M118" i="1" s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 s="1"/>
  <c r="M132" i="1" s="1"/>
  <c r="M133" i="1"/>
  <c r="M134" i="1"/>
  <c r="M135" i="1" s="1"/>
  <c r="M136" i="1" s="1"/>
  <c r="M137" i="1" s="1"/>
  <c r="M138" i="1" s="1"/>
  <c r="M139" i="1" s="1"/>
  <c r="M140" i="1"/>
  <c r="M141" i="1" s="1"/>
  <c r="M142" i="1" s="1"/>
  <c r="M143" i="1" s="1"/>
  <c r="M144" i="1" s="1"/>
  <c r="M145" i="1" s="1"/>
  <c r="M146" i="1" s="1"/>
  <c r="M147" i="1"/>
  <c r="M148" i="1"/>
  <c r="M149" i="1"/>
  <c r="M150" i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/>
  <c r="M162" i="1"/>
  <c r="M163" i="1" s="1"/>
  <c r="M164" i="1" s="1"/>
  <c r="M165" i="1" s="1"/>
  <c r="M166" i="1" s="1"/>
  <c r="M167" i="1"/>
  <c r="M168" i="1"/>
  <c r="M169" i="1"/>
  <c r="M170" i="1"/>
  <c r="M171" i="1"/>
  <c r="M172" i="1"/>
  <c r="M173" i="1" s="1"/>
  <c r="M174" i="1"/>
  <c r="M175" i="1" s="1"/>
  <c r="M176" i="1"/>
  <c r="M177" i="1" s="1"/>
  <c r="M178" i="1"/>
  <c r="M179" i="1"/>
  <c r="M180" i="1" s="1"/>
  <c r="M181" i="1"/>
  <c r="M182" i="1"/>
  <c r="M183" i="1"/>
  <c r="M184" i="1" s="1"/>
  <c r="M185" i="1"/>
  <c r="M186" i="1"/>
  <c r="M187" i="1"/>
  <c r="M188" i="1" s="1"/>
  <c r="M189" i="1"/>
  <c r="M190" i="1"/>
  <c r="M191" i="1" s="1"/>
  <c r="M192" i="1" s="1"/>
  <c r="M193" i="1" s="1"/>
  <c r="M194" i="1" s="1"/>
  <c r="M195" i="1" s="1"/>
  <c r="M196" i="1" s="1"/>
  <c r="M197" i="1" s="1"/>
  <c r="M198" i="1"/>
  <c r="M199" i="1" s="1"/>
  <c r="M200" i="1"/>
  <c r="M201" i="1" s="1"/>
  <c r="M202" i="1"/>
  <c r="M203" i="1" s="1"/>
  <c r="M204" i="1"/>
  <c r="M205" i="1"/>
  <c r="M206" i="1"/>
  <c r="M207" i="1"/>
  <c r="M208" i="1"/>
  <c r="M209" i="1" s="1"/>
  <c r="M210" i="1"/>
  <c r="M211" i="1"/>
  <c r="M212" i="1"/>
  <c r="M213" i="1"/>
  <c r="M214" i="1"/>
  <c r="M215" i="1"/>
  <c r="M216" i="1" s="1"/>
  <c r="M217" i="1"/>
  <c r="M218" i="1"/>
  <c r="M219" i="1"/>
  <c r="M220" i="1" s="1"/>
  <c r="M221" i="1"/>
  <c r="M222" i="1"/>
  <c r="M223" i="1"/>
  <c r="M224" i="1" s="1"/>
  <c r="M225" i="1"/>
  <c r="M226" i="1"/>
  <c r="M227" i="1"/>
  <c r="M228" i="1" s="1"/>
  <c r="M229" i="1"/>
  <c r="M230" i="1"/>
  <c r="M231" i="1"/>
  <c r="M232" i="1"/>
  <c r="M233" i="1"/>
  <c r="M234" i="1"/>
  <c r="M235" i="1" s="1"/>
  <c r="M236" i="1" s="1"/>
  <c r="M237" i="1"/>
  <c r="M238" i="1"/>
  <c r="M239" i="1"/>
  <c r="M240" i="1" s="1"/>
  <c r="M241" i="1"/>
  <c r="M242" i="1"/>
  <c r="M243" i="1" s="1"/>
  <c r="M244" i="1" s="1"/>
  <c r="M245" i="1"/>
  <c r="M246" i="1"/>
  <c r="M247" i="1" s="1"/>
  <c r="M248" i="1"/>
  <c r="M249" i="1" s="1"/>
  <c r="M250" i="1"/>
  <c r="M251" i="1" s="1"/>
  <c r="M252" i="1"/>
  <c r="M253" i="1" s="1"/>
  <c r="M254" i="1"/>
  <c r="M255" i="1"/>
  <c r="M256" i="1"/>
  <c r="M257" i="1"/>
  <c r="M258" i="1"/>
  <c r="M259" i="1"/>
  <c r="M260" i="1"/>
  <c r="M261" i="1"/>
  <c r="M262" i="1"/>
  <c r="M263" i="1"/>
  <c r="M264" i="1"/>
  <c r="M265" i="1" s="1"/>
  <c r="M266" i="1"/>
  <c r="M267" i="1" s="1"/>
  <c r="M268" i="1" s="1"/>
  <c r="M269" i="1" s="1"/>
  <c r="M270" i="1"/>
  <c r="M271" i="1" s="1"/>
  <c r="M272" i="1" s="1"/>
  <c r="M273" i="1"/>
  <c r="M274" i="1"/>
  <c r="M275" i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/>
  <c r="M287" i="1" s="1"/>
  <c r="M288" i="1" s="1"/>
  <c r="M289" i="1"/>
  <c r="M290" i="1"/>
  <c r="M291" i="1"/>
  <c r="M292" i="1"/>
  <c r="M293" i="1" s="1"/>
  <c r="M294" i="1" s="1"/>
  <c r="M295" i="1"/>
  <c r="M296" i="1"/>
  <c r="M297" i="1"/>
  <c r="M298" i="1"/>
  <c r="M299" i="1"/>
  <c r="M300" i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/>
  <c r="M375" i="1"/>
  <c r="M376" i="1"/>
  <c r="M377" i="1" s="1"/>
  <c r="M378" i="1"/>
  <c r="M379" i="1"/>
  <c r="M380" i="1" s="1"/>
  <c r="M381" i="1"/>
  <c r="M382" i="1"/>
  <c r="M383" i="1"/>
  <c r="M384" i="1" s="1"/>
  <c r="M385" i="1" s="1"/>
  <c r="M386" i="1" s="1"/>
  <c r="M387" i="1" s="1"/>
  <c r="M388" i="1" s="1"/>
  <c r="M389" i="1" s="1"/>
  <c r="M390" i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/>
  <c r="M405" i="1"/>
  <c r="M406" i="1"/>
  <c r="M407" i="1"/>
  <c r="M408" i="1"/>
  <c r="M409" i="1" s="1"/>
  <c r="M410" i="1"/>
  <c r="M411" i="1" s="1"/>
  <c r="M412" i="1"/>
  <c r="M413" i="1" s="1"/>
  <c r="M414" i="1"/>
  <c r="M415" i="1" s="1"/>
  <c r="M416" i="1" s="1"/>
  <c r="M417" i="1" s="1"/>
  <c r="M418" i="1"/>
  <c r="M419" i="1"/>
  <c r="M420" i="1" s="1"/>
  <c r="M421" i="1"/>
  <c r="M422" i="1"/>
  <c r="M423" i="1"/>
  <c r="M424" i="1" s="1"/>
  <c r="M425" i="1"/>
  <c r="M426" i="1"/>
  <c r="M427" i="1"/>
  <c r="M428" i="1"/>
  <c r="M429" i="1"/>
  <c r="M430" i="1"/>
  <c r="M431" i="1" s="1"/>
  <c r="M432" i="1" s="1"/>
  <c r="M433" i="1" s="1"/>
  <c r="M434" i="1"/>
  <c r="M435" i="1" s="1"/>
  <c r="M436" i="1" s="1"/>
  <c r="M437" i="1" s="1"/>
  <c r="M438" i="1" s="1"/>
  <c r="M439" i="1" s="1"/>
  <c r="M440" i="1"/>
  <c r="M441" i="1" s="1"/>
  <c r="M442" i="1"/>
  <c r="M443" i="1" s="1"/>
  <c r="M444" i="1"/>
  <c r="M445" i="1" s="1"/>
  <c r="M446" i="1"/>
  <c r="M447" i="1"/>
  <c r="M448" i="1"/>
  <c r="M449" i="1"/>
  <c r="M450" i="1"/>
  <c r="M451" i="1" s="1"/>
  <c r="M452" i="1" s="1"/>
  <c r="M453" i="1"/>
  <c r="M454" i="1" s="1"/>
  <c r="M455" i="1"/>
  <c r="M456" i="1"/>
  <c r="M457" i="1"/>
  <c r="M458" i="1"/>
  <c r="M459" i="1"/>
  <c r="M460" i="1"/>
  <c r="M461" i="1"/>
  <c r="M462" i="1" s="1"/>
  <c r="M463" i="1"/>
  <c r="M464" i="1"/>
  <c r="M465" i="1"/>
  <c r="M466" i="1" s="1"/>
  <c r="M467" i="1"/>
  <c r="M468" i="1"/>
  <c r="M469" i="1"/>
  <c r="M470" i="1"/>
  <c r="M471" i="1"/>
  <c r="M472" i="1"/>
  <c r="M473" i="1"/>
  <c r="M474" i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/>
  <c r="M501" i="1" s="1"/>
  <c r="M502" i="1" s="1"/>
  <c r="M503" i="1" s="1"/>
  <c r="M504" i="1" s="1"/>
  <c r="M505" i="1"/>
  <c r="M506" i="1" s="1"/>
  <c r="M507" i="1" s="1"/>
  <c r="M508" i="1" s="1"/>
  <c r="M509" i="1" s="1"/>
  <c r="M510" i="1" s="1"/>
  <c r="M511" i="1" s="1"/>
  <c r="M512" i="1"/>
  <c r="M513" i="1"/>
  <c r="M514" i="1"/>
  <c r="M515" i="1" s="1"/>
  <c r="M516" i="1"/>
  <c r="M517" i="1" s="1"/>
  <c r="M518" i="1" s="1"/>
  <c r="M519" i="1" s="1"/>
  <c r="M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R2" i="1" l="1"/>
  <c r="S2" i="1"/>
  <c r="D403" i="1" l="1"/>
  <c r="D402" i="1"/>
  <c r="D401" i="1"/>
  <c r="D400" i="1"/>
  <c r="D499" i="1"/>
  <c r="D504" i="1"/>
  <c r="D511" i="1"/>
  <c r="P2" i="1"/>
  <c r="O2" i="1"/>
  <c r="Q2" i="1" s="1"/>
</calcChain>
</file>

<file path=xl/sharedStrings.xml><?xml version="1.0" encoding="utf-8"?>
<sst xmlns="http://schemas.openxmlformats.org/spreadsheetml/2006/main" count="3243" uniqueCount="292">
  <si>
    <t>Id</t>
  </si>
  <si>
    <t>GRUPO</t>
  </si>
  <si>
    <t>CÓDIGO</t>
  </si>
  <si>
    <t>PARTIDA</t>
  </si>
  <si>
    <t>MATERIAL</t>
  </si>
  <si>
    <t>MEDIDA</t>
  </si>
  <si>
    <t>MOVIMIENTO</t>
  </si>
  <si>
    <t>DOCUMENTO</t>
  </si>
  <si>
    <t>FECHA</t>
  </si>
  <si>
    <t>REFERENCIA</t>
  </si>
  <si>
    <t>INGRESO</t>
  </si>
  <si>
    <t>SALIDA</t>
  </si>
  <si>
    <t>SALDO FÍSICO</t>
  </si>
  <si>
    <t>PRECIO UNITARIO</t>
  </si>
  <si>
    <t>DEBE</t>
  </si>
  <si>
    <t>HABER</t>
  </si>
  <si>
    <t>SALDO VALOR</t>
  </si>
  <si>
    <t>MOMENTO</t>
  </si>
  <si>
    <t>CARTON PARA EMPAQUETADURA</t>
  </si>
  <si>
    <t>MTR</t>
  </si>
  <si>
    <t>AUTO VIC</t>
  </si>
  <si>
    <t>06-17</t>
  </si>
  <si>
    <t>GOMA PARA VEHÍCULO PESADO</t>
  </si>
  <si>
    <t>CASA VILLAZON</t>
  </si>
  <si>
    <t>PERFIL ESPONJOSO DE GOMA</t>
  </si>
  <si>
    <t>GRABACHO GOMAS</t>
  </si>
  <si>
    <t>MANGUERA HIDRAULICA OIL 854 DE GOMA</t>
  </si>
  <si>
    <t>CENTRO HIDRAULICO</t>
  </si>
  <si>
    <t>CEMENTO TIPO IP – 30</t>
  </si>
  <si>
    <t>BLS</t>
  </si>
  <si>
    <t>INV. INICIO</t>
  </si>
  <si>
    <t>00-17</t>
  </si>
  <si>
    <t>01-17</t>
  </si>
  <si>
    <t>03-17</t>
  </si>
  <si>
    <t>SOBOCE</t>
  </si>
  <si>
    <t>04-17</t>
  </si>
  <si>
    <t>05-17</t>
  </si>
  <si>
    <t>07-17</t>
  </si>
  <si>
    <t>08-17</t>
  </si>
  <si>
    <t>PLANCHA DE ACERO 4MM 2X1</t>
  </si>
  <si>
    <t>PZA</t>
  </si>
  <si>
    <t>LAS LOMAS LTDA</t>
  </si>
  <si>
    <t>BARRA DE PLATINO 3"X 3/8</t>
  </si>
  <si>
    <t>BRR</t>
  </si>
  <si>
    <t>PLANCHA DE ACERO 3MM 1/8 2X1</t>
  </si>
  <si>
    <t xml:space="preserve">PLANCHA MEDI. ESP.3MM 1.20X3 </t>
  </si>
  <si>
    <t>PLANCHA DE ACERO 9.50MM 3/8 2X1</t>
  </si>
  <si>
    <t>NB/ISO 9001-2015</t>
  </si>
  <si>
    <t>IBNORCA</t>
  </si>
  <si>
    <t>LLANTAS</t>
  </si>
  <si>
    <t>LLANTA 90/90-21 PARA MOTO</t>
  </si>
  <si>
    <t>GRAND PRIX</t>
  </si>
  <si>
    <t>02-17</t>
  </si>
  <si>
    <t>PORTA ESTANTE</t>
  </si>
  <si>
    <t xml:space="preserve"> NAYRAQATA</t>
  </si>
  <si>
    <t>ESTUCO</t>
  </si>
  <si>
    <t>IXIAMAS</t>
  </si>
  <si>
    <t>BALDE DE PLASTICO</t>
  </si>
  <si>
    <t>KETAL S.A.</t>
  </si>
  <si>
    <t>ALFOMBRA DE GOMA</t>
  </si>
  <si>
    <t>SAN PABLO</t>
  </si>
  <si>
    <t>TUBO DE PLASTICO DE 4"</t>
  </si>
  <si>
    <t>TUBO CONDUIT PVC 5/8</t>
  </si>
  <si>
    <t>CA.DI.M.E.C.</t>
  </si>
  <si>
    <t>CODO DE 5/8</t>
  </si>
  <si>
    <t>NYLON TRANSPARENTE</t>
  </si>
  <si>
    <t>SAGARPOL</t>
  </si>
  <si>
    <t>HYV</t>
  </si>
  <si>
    <t>NYLON (PLASTICO)</t>
  </si>
  <si>
    <t>GIM</t>
  </si>
  <si>
    <t>CAJA METALICA</t>
  </si>
  <si>
    <t>OLIMPIA S.R.L.</t>
  </si>
  <si>
    <t>CANDADO</t>
  </si>
  <si>
    <t>PERNO CENTRO</t>
  </si>
  <si>
    <t>ARMELLA</t>
  </si>
  <si>
    <t>CANDADO Nº 40</t>
  </si>
  <si>
    <t>UNIVERSO</t>
  </si>
  <si>
    <t>GANCHO DE CALAMINA</t>
  </si>
  <si>
    <t>MAYA</t>
  </si>
  <si>
    <t>CANTONERA SIMPLE</t>
  </si>
  <si>
    <t>INSUMOS EN GENERAL</t>
  </si>
  <si>
    <t>CANTONERA DOBLE</t>
  </si>
  <si>
    <t>CHAPA P/ PUERTA DE VIDRIO</t>
  </si>
  <si>
    <t>FERRETERIA ROJER PAU</t>
  </si>
  <si>
    <t>ANAFE A GAS DE DOS HORNILLAS</t>
  </si>
  <si>
    <t>TODO GAS</t>
  </si>
  <si>
    <t>CAMARA PARA ARO Nº21</t>
  </si>
  <si>
    <t>MOTO</t>
  </si>
  <si>
    <t>MANGUERA</t>
  </si>
  <si>
    <t>CENTER GAS</t>
  </si>
  <si>
    <t>MANGUERA DE GAS</t>
  </si>
  <si>
    <t>VENTA DE REPUESTOS</t>
  </si>
  <si>
    <t>GUANTES ENGOMADOS</t>
  </si>
  <si>
    <t>PAR</t>
  </si>
  <si>
    <t>FERRETERIA SANFRANCISCO</t>
  </si>
  <si>
    <t>MANQUERA DE ALTA PRECION SATA 300MM 97212</t>
  </si>
  <si>
    <t xml:space="preserve">PERNO CENTRO </t>
  </si>
  <si>
    <t>FAN</t>
  </si>
  <si>
    <t>YUNGUEÑITA</t>
  </si>
  <si>
    <t>CEMENTO</t>
  </si>
  <si>
    <t xml:space="preserve">CEMENTO BLANCO </t>
  </si>
  <si>
    <t>KGR</t>
  </si>
  <si>
    <t>L Y L</t>
  </si>
  <si>
    <t>CEMENTO COLA</t>
  </si>
  <si>
    <t>CALAMINA PLASTICA 2,15 x0,80CM</t>
  </si>
  <si>
    <t>HJA</t>
  </si>
  <si>
    <t>FERRETERIA RAYNER</t>
  </si>
  <si>
    <t>LADRILLO DE 6 HUECOS</t>
  </si>
  <si>
    <t>ADAPTADOR BRIDA 3/4</t>
  </si>
  <si>
    <t xml:space="preserve">GOYSAGA </t>
  </si>
  <si>
    <t>POLICARBONATADO DE 6MM</t>
  </si>
  <si>
    <t>ANDRE</t>
  </si>
  <si>
    <t>TAPA PARA INODORO</t>
  </si>
  <si>
    <t>ANDINA</t>
  </si>
  <si>
    <t>CINTA ASFALTICA PLATEADA</t>
  </si>
  <si>
    <t>RLL</t>
  </si>
  <si>
    <t>LA SOLUCION</t>
  </si>
  <si>
    <t>MANGUERA DE ALTA PRESION 1/4"-6X10M</t>
  </si>
  <si>
    <t>TORNILLOS</t>
  </si>
  <si>
    <t>DCN</t>
  </si>
  <si>
    <t>FERRETERIA FILO</t>
  </si>
  <si>
    <t>CLAVO PARA CALAMINA</t>
  </si>
  <si>
    <t>FIERRO CORRUGADO DE 1/2</t>
  </si>
  <si>
    <t>CALAMINA Nº 28 3x0,90M</t>
  </si>
  <si>
    <t>CHAPA HAGA</t>
  </si>
  <si>
    <t>LAS LOMAS L.T.D.A.</t>
  </si>
  <si>
    <t>GARRAFA</t>
  </si>
  <si>
    <t>MIRANDA</t>
  </si>
  <si>
    <t>ARANDELA PLANA BIC - M8</t>
  </si>
  <si>
    <t>BRAZO HIDRAULICO</t>
  </si>
  <si>
    <t>ROGER PAU</t>
  </si>
  <si>
    <t>NASER</t>
  </si>
  <si>
    <t>SAN FRANCISCO</t>
  </si>
  <si>
    <t>COSTANERA METALICA</t>
  </si>
  <si>
    <t>CESARINES S.R.L.</t>
  </si>
  <si>
    <t>CAUTIN</t>
  </si>
  <si>
    <t>ILLIMANI</t>
  </si>
  <si>
    <t>CHAPA TRAVEX</t>
  </si>
  <si>
    <t>ACCESORIOS PARA LLAVE</t>
  </si>
  <si>
    <t>RAFAGA</t>
  </si>
  <si>
    <t>ARGOLLA PARA LLAVE</t>
  </si>
  <si>
    <t>CALAMINA Nº 28 2,15x0,90M</t>
  </si>
  <si>
    <t>CLAVO DE 4"</t>
  </si>
  <si>
    <t>TORNILLO EN J</t>
  </si>
  <si>
    <t>FERRETERIA "VANIA"</t>
  </si>
  <si>
    <t>CABLE DE ACERO DE 1/2</t>
  </si>
  <si>
    <t>ANCEDES S.R.L.</t>
  </si>
  <si>
    <t>CABLE DE ACERO DE 5/8</t>
  </si>
  <si>
    <t>CADENA DE ACERO DE 1/2</t>
  </si>
  <si>
    <t>GRAMPA P/CABLE DE ACERO-1/2</t>
  </si>
  <si>
    <t>CORBATIN P/CABLE DE ACERO DE 1/2</t>
  </si>
  <si>
    <t>CORBATIN P/CABLE DE ACERO DE 5/8</t>
  </si>
  <si>
    <t>GRAMPA P/ CABLE DE ACERO -5/8</t>
  </si>
  <si>
    <t>GRILLETES P/CABLE DE ACERO M16</t>
  </si>
  <si>
    <t>ARANDELA PLANA NACIONAL 1/2-59</t>
  </si>
  <si>
    <t>VENTA POR MENOR</t>
  </si>
  <si>
    <t>ARANDELA PRESION NEGRO 1/2</t>
  </si>
  <si>
    <t>PERNO HEX. G5 ORDINARIA R. 1/2X3-H12</t>
  </si>
  <si>
    <t>TUERCA AUTOFRENANTE MM -M10-1.00</t>
  </si>
  <si>
    <t>TUERCA AUTOFRENANTE MM-M14 1.50</t>
  </si>
  <si>
    <t>TUERCA HEX. NEGRO RO G.5 -1/2</t>
  </si>
  <si>
    <t>CHAPA FRONTAL</t>
  </si>
  <si>
    <t>CHAPA DE ESCRITORIO</t>
  </si>
  <si>
    <t>CHAPA TRIANGULAR</t>
  </si>
  <si>
    <t>PLANCHA DE 8MM 1X2 MTS</t>
  </si>
  <si>
    <t>FERROTODO LTDA.</t>
  </si>
  <si>
    <t>REDUCTOR HEMBRA NPT MACHO 3/8 X 1/4</t>
  </si>
  <si>
    <t>ACOPLE DE PISTOLA ENGRASE 97211</t>
  </si>
  <si>
    <t>MOSQUETON P/ CABLE DE ACERO 6X60</t>
  </si>
  <si>
    <t>PERFIL C 503.00MM</t>
  </si>
  <si>
    <t>ANGULAR 1/8X1.1/4</t>
  </si>
  <si>
    <t>FIERRO LISO 1/4X12</t>
  </si>
  <si>
    <t>CARPAS</t>
  </si>
  <si>
    <t>CARPA DE LONA (PLASTICA) 20X30 MTR</t>
  </si>
  <si>
    <t>CARPA PLASTICA 20x30</t>
  </si>
  <si>
    <t>CARPA LOCOMOTIVA 5x4</t>
  </si>
  <si>
    <t>CARPA LOCOMOTIVA 5X4</t>
  </si>
  <si>
    <t>CARPA LOCOMOTIVA 5x3</t>
  </si>
  <si>
    <t>MEICON</t>
  </si>
  <si>
    <t>LLANTA PARA VEHICULO</t>
  </si>
  <si>
    <t>LLANTA DIRECCIONAL 275/80R22.5 16PR RS02 MARSHAL</t>
  </si>
  <si>
    <t>LLANTA 7,50-16 DPR TRADICIONALES PIRELLI</t>
  </si>
  <si>
    <t>LLANTA 8,25-16 DIRECCIONALES</t>
  </si>
  <si>
    <t>LLANTA TRASERA 4,10-18</t>
  </si>
  <si>
    <t>LLANTA DELANTERA 2,75-21</t>
  </si>
  <si>
    <t>LLANTA P/COMPACTADOR NEUMATICO DYNAPAC 7,50-15</t>
  </si>
  <si>
    <t>LLANTA P/VOLQUETA INTERNATIONAL 11 22,5</t>
  </si>
  <si>
    <t>LLANTA P/IVECO TECTOR 275/80-22,5</t>
  </si>
  <si>
    <t>LLANTA DIRECCIONAL 17.5 - 25</t>
  </si>
  <si>
    <t>LLANTA 12X16,5 DIRECCIONAL</t>
  </si>
  <si>
    <t>LLANTA 19,5L-24 TRACCIONAL</t>
  </si>
  <si>
    <t>LLANTA 7,50-16 TRACCIONAL MARCA ALTURA P/TIPO CANTER</t>
  </si>
  <si>
    <t>LLANTA 7,50-16 DIRECCIONAL MARCA ALTURA P/TIPO CANTER</t>
  </si>
  <si>
    <t>LLANTA 7,50R16LT TRACCIONAL MARCA DAEWOO P/TIPO CANTER</t>
  </si>
  <si>
    <t>LLANTA 7,50R16LT DIRECCIONAL MARCA MRF P/TIPO CANTER</t>
  </si>
  <si>
    <t>REDUCTOR DE VELOCIDAD DE GOMA</t>
  </si>
  <si>
    <t>POSTE REBATIBLE DELINEADOR DE VIA</t>
  </si>
  <si>
    <t>MANGUERA PRENSADA P/ ENGRASADOR</t>
  </si>
  <si>
    <t>TUBOS PVC DE 2" X 4 MTR</t>
  </si>
  <si>
    <t>SOGA PLASTICA DE 1/2</t>
  </si>
  <si>
    <t>BARRERA DE SEÑALIZACIÓN (PLASTICO)</t>
  </si>
  <si>
    <t>BASTON LUMINOSO (PLASTICO)</t>
  </si>
  <si>
    <t>PMO</t>
  </si>
  <si>
    <t>ELEMEC S.R.L.</t>
  </si>
  <si>
    <t>MICROESFERAS DE VIDRIO</t>
  </si>
  <si>
    <t>kgr</t>
  </si>
  <si>
    <t>SOGA PLASTICA DE 1/4</t>
  </si>
  <si>
    <t>SOGA PLASTICA DE 3/4</t>
  </si>
  <si>
    <t>TACHA RETROREFLECTIVA BLANCA BIDIRECCIONAL</t>
  </si>
  <si>
    <t>TACHA RETROREFLECTIVA AMARILLA BIDIRECCIONAL</t>
  </si>
  <si>
    <t>CINTA ASFALTICA DE SEÑALIZACION C/AMARILLO</t>
  </si>
  <si>
    <t>CINTA ASFALTICA DE SEÑALIZACION C/BLANCO</t>
  </si>
  <si>
    <t>CONO DE SEÑALIZACIÓN</t>
  </si>
  <si>
    <t>CINTA TEFLON  DE 3/4</t>
  </si>
  <si>
    <t>CJAS DE CINTA TEFLON 1/2 CJA DE 12 PZA</t>
  </si>
  <si>
    <t>LAMINA RETROREFLECTIVA GRADO DIAMANTE C/BLANCO</t>
  </si>
  <si>
    <t>LAMINA ACRILICA PARA ELECTRO CORTE C/ROJO</t>
  </si>
  <si>
    <t>LAMINA ACRILICA PARA ELECTRO CORTE C/NEGRO</t>
  </si>
  <si>
    <t>LAMINA ACRILICA PARA ELECTRO CORTE C/AZUL</t>
  </si>
  <si>
    <t>LAMINA RETROREFLECTIVA GRADO DIAMANTE C/AMARILLO LIMON</t>
  </si>
  <si>
    <t>LAMINA ACRILICA P/ELECTRO CORTE C/VERDE</t>
  </si>
  <si>
    <t>TACHON BIDIRECCIONAL SINAL AMARILLO</t>
  </si>
  <si>
    <t>PREFILTRO 5N11 P/PARTICULAS</t>
  </si>
  <si>
    <t>RETENEDOR 501 P/PREFILTRO</t>
  </si>
  <si>
    <t>ADAPTADOR 502 P/PREFILTRO</t>
  </si>
  <si>
    <t>CONO TIPO 1 ALTURA 85 CMS BASE CUADRADA</t>
  </si>
  <si>
    <t>CONO TIPO 2 ALTURA 45 CMS BASE CUADRADA</t>
  </si>
  <si>
    <t>TUBOS SDR 41 DE 8" GRILLA DE GOMA 6MTR</t>
  </si>
  <si>
    <t>TUBOS SDR 41 DE 6" GRILLA DE GOMA 6MTR</t>
  </si>
  <si>
    <t>VALLA RETRACTIBLES EXPANCIBLES 960X390</t>
  </si>
  <si>
    <t>L.E.V.F SRL</t>
  </si>
  <si>
    <t>KIT ANTIDERRAME</t>
  </si>
  <si>
    <t>JGO</t>
  </si>
  <si>
    <t>HERGO L.T.D.A.</t>
  </si>
  <si>
    <t>GUANTES ZORB-IT NEGRO</t>
  </si>
  <si>
    <t>GUANTES DE GOMA</t>
  </si>
  <si>
    <t>MEICON S.R.L.</t>
  </si>
  <si>
    <t>RAMPLUS Nº 8X1000 UNIDADES</t>
  </si>
  <si>
    <t>RAMPLUS Nº 6X1000 UNIDADES</t>
  </si>
  <si>
    <t>TUBO PVC DE 8"</t>
  </si>
  <si>
    <t>SIKA</t>
  </si>
  <si>
    <t>ALAMBRE DE PUAS</t>
  </si>
  <si>
    <t>CODO GALVANIZADO DE 4"</t>
  </si>
  <si>
    <t>PIE DE AMIGO DE 10"</t>
  </si>
  <si>
    <t>SUMIDEROS DE 8 X 8"</t>
  </si>
  <si>
    <t>ALAMBRE DE AMARRE</t>
  </si>
  <si>
    <t>BARRA DE ESTAÑO P/SOLDARURA</t>
  </si>
  <si>
    <t>TUBO DE FIERRO GALVANIZADO DE 2"</t>
  </si>
  <si>
    <t>BARRERA DE SEGURIDAD TIPO FLEX BEAM</t>
  </si>
  <si>
    <t>ABRAZADERA</t>
  </si>
  <si>
    <t>DELINEADORES VERTICALES DE ALUMINIO</t>
  </si>
  <si>
    <t>CJA</t>
  </si>
  <si>
    <t>CLAVO DE 2.1/2</t>
  </si>
  <si>
    <t>ARANDELA PLANA ZINCADO 3/8</t>
  </si>
  <si>
    <t>BIDON METALICO 20 LTRS</t>
  </si>
  <si>
    <t>TUERCA HEX ZN 3/8</t>
  </si>
  <si>
    <t>PERNO COCHE ZN 3/8X3 1/2</t>
  </si>
  <si>
    <t>TORNILLO Nº 8 DE 1000 UNIDADES</t>
  </si>
  <si>
    <t>TORNILLO Nº 6 DE 1000 UNIDADES</t>
  </si>
  <si>
    <t>GRIFO DE PRESION PARA URINARIO UNIVERSAL</t>
  </si>
  <si>
    <t>ELECTRODO  E-7818 -1 1/8"</t>
  </si>
  <si>
    <t>ELECTRODO 6013 (1/8)</t>
  </si>
  <si>
    <t>ELECTRODO E6010 DE 2,50MM</t>
  </si>
  <si>
    <t>ELECTRODO E6013 DE 2,50MM</t>
  </si>
  <si>
    <t>ELECTRODO E7018 DE 4,00MM</t>
  </si>
  <si>
    <t>ELECTRODO E7018 DE 2,50MM</t>
  </si>
  <si>
    <t>ELECTRODO 6013 4 MM</t>
  </si>
  <si>
    <t>ELECTRODO 6010 4 MM</t>
  </si>
  <si>
    <t>ELECTRODO 6013 5 MM</t>
  </si>
  <si>
    <t>ELECTRODO 7018 (3/16)</t>
  </si>
  <si>
    <t>ELECTRODO 7018 (1/8)</t>
  </si>
  <si>
    <t>09-17</t>
  </si>
  <si>
    <t>INCERMAZ</t>
  </si>
  <si>
    <t>REJILLA DE ACERO P/ SUMIDERO 1X4 MTS 2"X1/4"</t>
  </si>
  <si>
    <t>CARVAJAL</t>
  </si>
  <si>
    <t>ELECTRODO 6013 PUNTA C/ AZÚL (CAJA DE 30 KGR)</t>
  </si>
  <si>
    <t>CINTA DE PRECAUCION DE 300 MTS X12 CM</t>
  </si>
  <si>
    <t>ROLLO</t>
  </si>
  <si>
    <t>OTROS MAT GAMLP</t>
  </si>
  <si>
    <t>LLANTA ARO NEUMATICO P/ CARRETILLA</t>
  </si>
  <si>
    <t>PERNO ANNEM INOX 8-1,25X16</t>
  </si>
  <si>
    <t>(Todas)</t>
  </si>
  <si>
    <t>Etiquetas de fila</t>
  </si>
  <si>
    <t>Total general</t>
  </si>
  <si>
    <t>Suma de SALDO FÍSICO2</t>
  </si>
  <si>
    <t>Suma de SALDO VALOR2</t>
  </si>
  <si>
    <t>Código</t>
  </si>
  <si>
    <t>Descripción</t>
  </si>
  <si>
    <t>Unidad</t>
  </si>
  <si>
    <t>Saldo Físico</t>
  </si>
  <si>
    <t>Saldo Valorado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</si>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</sst>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,##0.00&quot;    &quot;;#,##0.00&quot;    &quot;;\-#&quot;    &quot;;@\ "/>
    <numFmt numFmtId="165" formatCode="dd/mm/yyyy;@"/>
    <numFmt numFmtId="166" formatCode="0.000000"/>
  </numFmts>
  <fonts count="22">
    <font>
      <sz val="11"/>
      <color rgb="FF000000"/>
      <name val="Calibri"/>
      <charset val="1"/>
    </font>
    <font>
      <sz val="11"/>
      <color rgb="FF000000"/>
      <name val="Arial"/>
      <family val="2"/>
      <charset val="1"/>
    </font>
    <font>
      <b/>
      <sz val="9"/>
      <name val="Roboto"/>
      <charset val="1"/>
    </font>
    <font>
      <sz val="9"/>
      <name val="Roboto"/>
      <charset val="1"/>
    </font>
    <font>
      <sz val="9"/>
      <color rgb="FF000000"/>
      <name val="Roboto"/>
      <charset val="1"/>
    </font>
    <font>
      <sz val="10"/>
      <name val="Mangal"/>
      <family val="2"/>
      <charset val="1"/>
    </font>
    <font>
      <sz val="10"/>
      <name val="Arial"/>
      <family val="2"/>
      <charset val="1"/>
    </font>
    <font>
      <sz val="10"/>
      <name val="Arial1"/>
      <charset val="1"/>
    </font>
    <font>
      <sz val="9"/>
      <color rgb="FF000000"/>
      <name val="Arial"/>
      <family val="2"/>
      <charset val="1"/>
    </font>
    <font>
      <sz val="9"/>
      <name val="Arial"/>
      <family val="2"/>
      <charset val="1"/>
    </font>
    <font>
      <sz val="10"/>
      <name val="Cambria"/>
      <family val="1"/>
      <charset val="1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sz val="11"/>
      <color rgb="FF000000"/>
      <name val="Roboto"/>
      <charset val="1"/>
    </font>
    <font>
      <sz val="9"/>
      <name val="Roboto"/>
    </font>
    <font>
      <sz val="11"/>
      <color rgb="FF000000"/>
      <name val="Calibri"/>
      <family val="2"/>
    </font>
    <font>
      <sz val="9"/>
      <color rgb="FF000000"/>
      <name val="Roboto"/>
    </font>
    <font>
      <sz val="11"/>
      <color rgb="FF000000"/>
      <name val="Arial1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charset val="1"/>
    </font>
    <font>
      <b/>
      <sz val="11"/>
      <color rgb="FF00000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B2B2B2"/>
        <bgColor rgb="FFA0A0A0"/>
      </patternFill>
    </fill>
  </fills>
  <borders count="7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164" fontId="5" fillId="0" borderId="0" applyBorder="0" applyProtection="0"/>
    <xf numFmtId="0" fontId="18" fillId="0" borderId="0" applyBorder="0" applyProtection="0"/>
  </cellStyleXfs>
  <cellXfs count="172">
    <xf numFmtId="0" fontId="0" fillId="0" borderId="0" xfId="0"/>
    <xf numFmtId="0" fontId="2" fillId="0" borderId="0" xfId="0" applyFont="1" applyAlignment="1">
      <alignment horizontal="center" wrapText="1"/>
    </xf>
    <xf numFmtId="4" fontId="2" fillId="0" borderId="0" xfId="0" applyNumberFormat="1" applyFont="1" applyAlignment="1">
      <alignment horizontal="center" wrapText="1"/>
    </xf>
    <xf numFmtId="0" fontId="0" fillId="0" borderId="0" xfId="0"/>
    <xf numFmtId="0" fontId="3" fillId="0" borderId="0" xfId="0" applyFont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2" fontId="4" fillId="0" borderId="0" xfId="0" applyNumberFormat="1" applyFont="1" applyAlignment="1">
      <alignment horizontal="center" vertical="center" wrapText="1"/>
    </xf>
    <xf numFmtId="0" fontId="4" fillId="0" borderId="0" xfId="0" applyFont="1"/>
    <xf numFmtId="0" fontId="3" fillId="0" borderId="0" xfId="0" applyFont="1" applyAlignment="1"/>
    <xf numFmtId="2" fontId="3" fillId="0" borderId="0" xfId="0" applyNumberFormat="1" applyFont="1" applyAlignment="1"/>
    <xf numFmtId="2" fontId="3" fillId="0" borderId="0" xfId="0" applyNumberFormat="1" applyFont="1" applyAlignment="1">
      <alignment horizontal="center"/>
    </xf>
    <xf numFmtId="0" fontId="3" fillId="0" borderId="0" xfId="0" applyFont="1"/>
    <xf numFmtId="4" fontId="3" fillId="0" borderId="0" xfId="0" applyNumberFormat="1" applyFont="1" applyAlignment="1">
      <alignment horizontal="center" wrapText="1"/>
    </xf>
    <xf numFmtId="2" fontId="3" fillId="0" borderId="0" xfId="0" applyNumberFormat="1" applyFont="1" applyAlignment="1">
      <alignment horizontal="center" wrapText="1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3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4" fontId="3" fillId="0" borderId="0" xfId="0" applyNumberFormat="1" applyFont="1" applyAlignment="1">
      <alignment horizontal="left" wrapText="1"/>
    </xf>
    <xf numFmtId="0" fontId="0" fillId="0" borderId="0" xfId="0" applyBorder="1"/>
    <xf numFmtId="0" fontId="6" fillId="0" borderId="0" xfId="0" applyFont="1" applyBorder="1" applyAlignment="1">
      <alignment horizontal="center"/>
    </xf>
    <xf numFmtId="2" fontId="0" fillId="0" borderId="0" xfId="0" applyNumberFormat="1" applyBorder="1"/>
    <xf numFmtId="0" fontId="8" fillId="0" borderId="0" xfId="0" applyFont="1"/>
    <xf numFmtId="0" fontId="8" fillId="0" borderId="0" xfId="0" applyFont="1" applyAlignment="1">
      <alignment horizontal="center"/>
    </xf>
    <xf numFmtId="2" fontId="8" fillId="0" borderId="0" xfId="0" applyNumberFormat="1" applyFont="1"/>
    <xf numFmtId="2" fontId="7" fillId="0" borderId="0" xfId="0" applyNumberFormat="1" applyFont="1" applyAlignment="1">
      <alignment horizontal="center"/>
    </xf>
    <xf numFmtId="2" fontId="10" fillId="0" borderId="0" xfId="0" applyNumberFormat="1" applyFont="1" applyAlignment="1">
      <alignment horizontal="center"/>
    </xf>
    <xf numFmtId="0" fontId="4" fillId="0" borderId="0" xfId="0" applyFont="1" applyAlignment="1"/>
    <xf numFmtId="0" fontId="4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/>
    <xf numFmtId="0" fontId="4" fillId="0" borderId="1" xfId="0" applyFont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/>
    </xf>
    <xf numFmtId="0" fontId="6" fillId="0" borderId="0" xfId="0" applyFont="1"/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0" fillId="0" borderId="1" xfId="0" applyBorder="1"/>
    <xf numFmtId="0" fontId="4" fillId="0" borderId="0" xfId="0" applyFont="1" applyAlignment="1">
      <alignment horizontal="center" vertical="center"/>
    </xf>
    <xf numFmtId="2" fontId="4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2" fontId="1" fillId="0" borderId="0" xfId="0" applyNumberFormat="1" applyFont="1" applyBorder="1" applyAlignment="1">
      <alignment horizontal="center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wrapText="1"/>
    </xf>
    <xf numFmtId="0" fontId="1" fillId="0" borderId="0" xfId="0" applyFont="1" applyBorder="1" applyAlignment="1">
      <alignment horizontal="center" vertical="center"/>
    </xf>
    <xf numFmtId="0" fontId="6" fillId="0" borderId="0" xfId="0" applyFont="1" applyAlignment="1"/>
    <xf numFmtId="0" fontId="6" fillId="0" borderId="0" xfId="0" applyFont="1" applyAlignment="1">
      <alignment horizontal="left"/>
    </xf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center" wrapText="1"/>
    </xf>
    <xf numFmtId="0" fontId="12" fillId="0" borderId="0" xfId="0" applyFont="1" applyAlignment="1">
      <alignment horizontal="center"/>
    </xf>
    <xf numFmtId="0" fontId="1" fillId="0" borderId="0" xfId="2" applyFont="1" applyAlignment="1">
      <alignment horizontal="center"/>
    </xf>
    <xf numFmtId="0" fontId="1" fillId="0" borderId="0" xfId="2" applyFont="1" applyAlignment="1"/>
    <xf numFmtId="0" fontId="6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 applyAlignment="1"/>
    <xf numFmtId="2" fontId="3" fillId="0" borderId="0" xfId="0" applyNumberFormat="1" applyFont="1" applyBorder="1" applyAlignment="1">
      <alignment horizontal="center"/>
    </xf>
    <xf numFmtId="0" fontId="4" fillId="0" borderId="0" xfId="2" applyFont="1" applyBorder="1" applyAlignment="1">
      <alignment horizontal="center"/>
    </xf>
    <xf numFmtId="2" fontId="4" fillId="0" borderId="0" xfId="2" applyNumberFormat="1" applyFont="1" applyBorder="1" applyAlignment="1">
      <alignment horizontal="center"/>
    </xf>
    <xf numFmtId="0" fontId="14" fillId="0" borderId="0" xfId="0" applyFont="1" applyAlignment="1">
      <alignment horizontal="center"/>
    </xf>
    <xf numFmtId="2" fontId="0" fillId="2" borderId="0" xfId="0" applyNumberFormat="1" applyFill="1"/>
    <xf numFmtId="0" fontId="15" fillId="2" borderId="0" xfId="0" applyFont="1" applyFill="1" applyBorder="1"/>
    <xf numFmtId="0" fontId="0" fillId="2" borderId="0" xfId="0" applyFill="1" applyAlignment="1">
      <alignment horizontal="center"/>
    </xf>
    <xf numFmtId="0" fontId="0" fillId="2" borderId="0" xfId="0" applyFill="1"/>
    <xf numFmtId="0" fontId="15" fillId="2" borderId="0" xfId="0" applyFont="1" applyFill="1" applyAlignment="1">
      <alignment horizontal="center"/>
    </xf>
    <xf numFmtId="0" fontId="16" fillId="2" borderId="0" xfId="0" applyFont="1" applyFill="1" applyAlignment="1">
      <alignment horizontal="center"/>
    </xf>
    <xf numFmtId="0" fontId="16" fillId="2" borderId="0" xfId="0" applyFont="1" applyFill="1" applyAlignment="1">
      <alignment horizontal="center" vertical="center"/>
    </xf>
    <xf numFmtId="2" fontId="0" fillId="0" borderId="0" xfId="0" applyNumberFormat="1"/>
    <xf numFmtId="0" fontId="19" fillId="2" borderId="0" xfId="0" applyFont="1" applyFill="1"/>
    <xf numFmtId="0" fontId="19" fillId="0" borderId="0" xfId="0" applyFont="1" applyBorder="1"/>
    <xf numFmtId="2" fontId="2" fillId="0" borderId="0" xfId="0" applyNumberFormat="1" applyFont="1" applyAlignment="1">
      <alignment horizontal="center" wrapText="1"/>
    </xf>
    <xf numFmtId="2" fontId="0" fillId="2" borderId="0" xfId="0" applyNumberFormat="1" applyFill="1" applyAlignment="1">
      <alignment horizontal="center"/>
    </xf>
    <xf numFmtId="1" fontId="2" fillId="0" borderId="0" xfId="0" applyNumberFormat="1" applyFont="1" applyAlignment="1">
      <alignment horizontal="center" wrapText="1"/>
    </xf>
    <xf numFmtId="1" fontId="0" fillId="0" borderId="0" xfId="0" applyNumberFormat="1" applyAlignment="1">
      <alignment horizontal="center"/>
    </xf>
    <xf numFmtId="1" fontId="3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 wrapText="1"/>
    </xf>
    <xf numFmtId="1" fontId="6" fillId="0" borderId="0" xfId="0" applyNumberFormat="1" applyFont="1" applyAlignment="1">
      <alignment horizontal="center"/>
    </xf>
    <xf numFmtId="1" fontId="0" fillId="0" borderId="0" xfId="0" applyNumberFormat="1" applyBorder="1"/>
    <xf numFmtId="1" fontId="8" fillId="0" borderId="0" xfId="0" applyNumberFormat="1" applyFont="1"/>
    <xf numFmtId="1" fontId="4" fillId="0" borderId="1" xfId="0" applyNumberFormat="1" applyFont="1" applyBorder="1" applyAlignment="1">
      <alignment horizontal="center"/>
    </xf>
    <xf numFmtId="1" fontId="4" fillId="0" borderId="0" xfId="0" applyNumberFormat="1" applyFont="1" applyAlignment="1">
      <alignment horizontal="center"/>
    </xf>
    <xf numFmtId="1" fontId="1" fillId="0" borderId="0" xfId="0" applyNumberFormat="1" applyFont="1" applyBorder="1" applyAlignment="1">
      <alignment horizontal="center"/>
    </xf>
    <xf numFmtId="1" fontId="1" fillId="0" borderId="0" xfId="2" applyNumberFormat="1" applyFont="1" applyAlignment="1">
      <alignment horizontal="center"/>
    </xf>
    <xf numFmtId="1" fontId="0" fillId="0" borderId="0" xfId="0" applyNumberFormat="1"/>
    <xf numFmtId="1" fontId="3" fillId="0" borderId="0" xfId="0" applyNumberFormat="1" applyFont="1" applyBorder="1" applyAlignment="1">
      <alignment horizontal="center"/>
    </xf>
    <xf numFmtId="1" fontId="4" fillId="0" borderId="0" xfId="2" applyNumberFormat="1" applyFont="1" applyBorder="1" applyAlignment="1">
      <alignment horizontal="center"/>
    </xf>
    <xf numFmtId="1" fontId="0" fillId="2" borderId="0" xfId="0" applyNumberFormat="1" applyFill="1"/>
    <xf numFmtId="1" fontId="0" fillId="2" borderId="0" xfId="0" applyNumberFormat="1" applyFill="1" applyAlignment="1">
      <alignment horizontal="center"/>
    </xf>
    <xf numFmtId="165" fontId="2" fillId="0" borderId="0" xfId="0" applyNumberFormat="1" applyFont="1" applyAlignment="1">
      <alignment horizontal="center" wrapText="1"/>
    </xf>
    <xf numFmtId="165" fontId="0" fillId="0" borderId="0" xfId="0" applyNumberFormat="1"/>
    <xf numFmtId="165" fontId="3" fillId="0" borderId="0" xfId="0" applyNumberFormat="1" applyFont="1" applyAlignment="1">
      <alignment horizontal="center"/>
    </xf>
    <xf numFmtId="165" fontId="0" fillId="2" borderId="0" xfId="0" applyNumberFormat="1" applyFill="1"/>
    <xf numFmtId="165" fontId="3" fillId="0" borderId="0" xfId="0" applyNumberFormat="1" applyFont="1" applyAlignment="1">
      <alignment horizontal="center" wrapText="1"/>
    </xf>
    <xf numFmtId="165" fontId="0" fillId="0" borderId="0" xfId="0" applyNumberFormat="1" applyBorder="1"/>
    <xf numFmtId="165" fontId="9" fillId="0" borderId="0" xfId="0" applyNumberFormat="1" applyFont="1"/>
    <xf numFmtId="165" fontId="4" fillId="0" borderId="1" xfId="0" applyNumberFormat="1" applyFon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5" fontId="4" fillId="0" borderId="0" xfId="0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0" xfId="0" applyNumberFormat="1" applyBorder="1" applyAlignment="1">
      <alignment horizontal="center"/>
    </xf>
    <xf numFmtId="165" fontId="1" fillId="0" borderId="0" xfId="2" applyNumberFormat="1" applyFont="1" applyAlignment="1">
      <alignment horizontal="center"/>
    </xf>
    <xf numFmtId="165" fontId="3" fillId="0" borderId="0" xfId="0" applyNumberFormat="1" applyFont="1" applyBorder="1" applyAlignment="1">
      <alignment horizontal="center"/>
    </xf>
    <xf numFmtId="165" fontId="4" fillId="0" borderId="0" xfId="2" applyNumberFormat="1" applyFont="1" applyBorder="1" applyAlignment="1">
      <alignment horizontal="center"/>
    </xf>
    <xf numFmtId="166" fontId="2" fillId="0" borderId="0" xfId="0" applyNumberFormat="1" applyFont="1" applyAlignment="1">
      <alignment horizontal="center" wrapText="1"/>
    </xf>
    <xf numFmtId="166" fontId="0" fillId="0" borderId="0" xfId="0" applyNumberFormat="1"/>
    <xf numFmtId="166" fontId="3" fillId="0" borderId="0" xfId="0" applyNumberFormat="1" applyFont="1" applyAlignment="1">
      <alignment horizontal="center"/>
    </xf>
    <xf numFmtId="166" fontId="6" fillId="0" borderId="0" xfId="1" applyNumberFormat="1" applyFont="1" applyBorder="1" applyAlignment="1" applyProtection="1"/>
    <xf numFmtId="166" fontId="3" fillId="0" borderId="0" xfId="0" applyNumberFormat="1" applyFont="1" applyAlignment="1">
      <alignment horizontal="center" wrapText="1"/>
    </xf>
    <xf numFmtId="166" fontId="0" fillId="0" borderId="0" xfId="0" applyNumberFormat="1" applyBorder="1"/>
    <xf numFmtId="166" fontId="9" fillId="0" borderId="0" xfId="0" applyNumberFormat="1" applyFont="1"/>
    <xf numFmtId="166" fontId="8" fillId="0" borderId="0" xfId="0" applyNumberFormat="1" applyFont="1"/>
    <xf numFmtId="166" fontId="6" fillId="0" borderId="0" xfId="1" applyNumberFormat="1" applyFont="1" applyBorder="1" applyAlignment="1" applyProtection="1">
      <alignment horizontal="center"/>
    </xf>
    <xf numFmtId="166" fontId="0" fillId="0" borderId="0" xfId="0" applyNumberFormat="1" applyBorder="1" applyAlignment="1">
      <alignment horizontal="center"/>
    </xf>
    <xf numFmtId="166" fontId="6" fillId="0" borderId="0" xfId="0" applyNumberFormat="1" applyFont="1" applyBorder="1" applyAlignment="1">
      <alignment horizontal="center"/>
    </xf>
    <xf numFmtId="166" fontId="8" fillId="0" borderId="0" xfId="0" applyNumberFormat="1" applyFont="1" applyAlignment="1">
      <alignment horizontal="center"/>
    </xf>
    <xf numFmtId="166" fontId="9" fillId="0" borderId="0" xfId="0" applyNumberFormat="1" applyFont="1" applyAlignment="1">
      <alignment horizontal="center"/>
    </xf>
    <xf numFmtId="166" fontId="4" fillId="0" borderId="0" xfId="0" applyNumberFormat="1" applyFont="1" applyAlignment="1">
      <alignment horizontal="center" vertical="center"/>
    </xf>
    <xf numFmtId="166" fontId="11" fillId="0" borderId="0" xfId="1" applyNumberFormat="1" applyFont="1" applyBorder="1" applyAlignment="1" applyProtection="1">
      <alignment horizontal="center" vertical="center"/>
    </xf>
    <xf numFmtId="166" fontId="0" fillId="0" borderId="0" xfId="0" applyNumberFormat="1" applyAlignment="1">
      <alignment horizontal="center" vertical="center"/>
    </xf>
    <xf numFmtId="166" fontId="6" fillId="0" borderId="0" xfId="0" applyNumberFormat="1" applyFont="1" applyAlignment="1">
      <alignment horizontal="center" vertical="center"/>
    </xf>
    <xf numFmtId="166" fontId="0" fillId="2" borderId="0" xfId="0" applyNumberFormat="1" applyFill="1"/>
    <xf numFmtId="166" fontId="16" fillId="0" borderId="0" xfId="0" applyNumberFormat="1" applyFont="1" applyAlignment="1">
      <alignment horizontal="center" vertical="center"/>
    </xf>
    <xf numFmtId="2" fontId="4" fillId="0" borderId="0" xfId="0" applyNumberFormat="1" applyFont="1" applyAlignment="1">
      <alignment horizontal="right" vertical="center" wrapText="1"/>
    </xf>
    <xf numFmtId="2" fontId="4" fillId="0" borderId="0" xfId="0" applyNumberFormat="1" applyFont="1"/>
    <xf numFmtId="0" fontId="0" fillId="0" borderId="0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17" fillId="2" borderId="0" xfId="0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0" fillId="0" borderId="2" xfId="0" applyBorder="1" applyAlignment="1">
      <alignment horizontal="center"/>
    </xf>
    <xf numFmtId="0" fontId="3" fillId="0" borderId="1" xfId="0" applyFont="1" applyBorder="1" applyAlignment="1"/>
    <xf numFmtId="0" fontId="8" fillId="2" borderId="0" xfId="0" applyFont="1" applyFill="1" applyBorder="1" applyAlignment="1">
      <alignment horizontal="left" wrapText="1"/>
    </xf>
    <xf numFmtId="0" fontId="0" fillId="0" borderId="2" xfId="0" applyBorder="1"/>
    <xf numFmtId="0" fontId="4" fillId="0" borderId="0" xfId="0" applyFont="1" applyBorder="1" applyAlignment="1"/>
    <xf numFmtId="0" fontId="4" fillId="0" borderId="2" xfId="0" applyFont="1" applyBorder="1" applyAlignment="1"/>
    <xf numFmtId="0" fontId="3" fillId="0" borderId="2" xfId="0" applyFont="1" applyBorder="1" applyAlignment="1"/>
    <xf numFmtId="0" fontId="1" fillId="2" borderId="0" xfId="0" applyFont="1" applyFill="1" applyBorder="1" applyAlignment="1">
      <alignment horizontal="left"/>
    </xf>
    <xf numFmtId="0" fontId="16" fillId="2" borderId="0" xfId="0" applyFont="1" applyFill="1" applyBorder="1" applyAlignment="1"/>
    <xf numFmtId="0" fontId="1" fillId="0" borderId="2" xfId="0" applyFont="1" applyBorder="1"/>
    <xf numFmtId="0" fontId="13" fillId="0" borderId="0" xfId="2" applyFont="1" applyBorder="1" applyAlignment="1">
      <alignment horizontal="left" wrapText="1"/>
    </xf>
    <xf numFmtId="0" fontId="3" fillId="0" borderId="2" xfId="0" applyFont="1" applyBorder="1" applyAlignment="1">
      <alignment horizontal="left" wrapText="1"/>
    </xf>
    <xf numFmtId="0" fontId="4" fillId="0" borderId="0" xfId="0" applyFont="1" applyBorder="1" applyAlignment="1">
      <alignment horizontal="center" vertical="center"/>
    </xf>
    <xf numFmtId="0" fontId="17" fillId="2" borderId="0" xfId="0" applyFont="1" applyFill="1" applyBorder="1" applyAlignment="1">
      <alignment horizontal="center" vertical="center"/>
    </xf>
    <xf numFmtId="1" fontId="6" fillId="0" borderId="0" xfId="0" applyNumberFormat="1" applyFont="1" applyBorder="1" applyAlignment="1">
      <alignment horizontal="center"/>
    </xf>
    <xf numFmtId="1" fontId="4" fillId="0" borderId="0" xfId="0" applyNumberFormat="1" applyFont="1" applyBorder="1" applyAlignment="1">
      <alignment horizontal="center"/>
    </xf>
    <xf numFmtId="165" fontId="4" fillId="0" borderId="0" xfId="0" applyNumberFormat="1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4" fillId="0" borderId="0" xfId="0" applyNumberFormat="1" applyFont="1" applyBorder="1" applyAlignment="1">
      <alignment horizontal="center"/>
    </xf>
    <xf numFmtId="2" fontId="6" fillId="0" borderId="0" xfId="0" applyNumberFormat="1" applyFont="1" applyBorder="1" applyAlignment="1">
      <alignment horizontal="center"/>
    </xf>
    <xf numFmtId="0" fontId="8" fillId="0" borderId="0" xfId="0" applyFont="1" applyBorder="1"/>
    <xf numFmtId="0" fontId="0" fillId="2" borderId="2" xfId="0" applyFill="1" applyBorder="1" applyAlignment="1">
      <alignment horizontal="center"/>
    </xf>
    <xf numFmtId="0" fontId="3" fillId="0" borderId="0" xfId="0" applyFont="1" applyBorder="1" applyAlignment="1">
      <alignment horizontal="left" wrapText="1"/>
    </xf>
    <xf numFmtId="0" fontId="17" fillId="2" borderId="2" xfId="0" applyFont="1" applyFill="1" applyBorder="1"/>
    <xf numFmtId="0" fontId="8" fillId="0" borderId="0" xfId="0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2" fontId="6" fillId="0" borderId="1" xfId="0" applyNumberFormat="1" applyFont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20" fillId="3" borderId="3" xfId="0" applyFont="1" applyFill="1" applyBorder="1"/>
    <xf numFmtId="0" fontId="20" fillId="3" borderId="4" xfId="0" applyFont="1" applyFill="1" applyBorder="1" applyAlignment="1">
      <alignment horizontal="left"/>
    </xf>
    <xf numFmtId="0" fontId="20" fillId="3" borderId="4" xfId="0" applyNumberFormat="1" applyFont="1" applyFill="1" applyBorder="1"/>
    <xf numFmtId="0" fontId="21" fillId="4" borderId="5" xfId="0" applyFont="1" applyFill="1" applyBorder="1" applyAlignment="1" applyProtection="1">
      <alignment horizontal="center" vertical="center" wrapText="1"/>
    </xf>
    <xf numFmtId="0" fontId="0" fillId="0" borderId="6" xfId="0" applyFill="1" applyBorder="1" applyProtection="1"/>
    <xf numFmtId="0" fontId="21" fillId="0" borderId="6" xfId="0" applyFont="1" applyFill="1" applyBorder="1" applyProtection="1"/>
  </cellXfs>
  <cellStyles count="3">
    <cellStyle name="Millares" xfId="1" builtinId="3"/>
    <cellStyle name="Normal" xfId="0" builtinId="0"/>
    <cellStyle name="Texto explicativo" xfId="2" builtinId="5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ristian" refreshedDate="42982.49763622685" createdVersion="6" refreshedVersion="6" minRefreshableVersion="3" recordCount="518">
  <cacheSource type="worksheet">
    <worksheetSource ref="A1:T519" sheet="Hoja1"/>
  </cacheSource>
  <cacheFields count="20">
    <cacheField name="Id" numFmtId="0">
      <sharedItems containsSemiMixedTypes="0" containsString="0" containsNumber="1" containsInteger="1" minValue="1" maxValue="994"/>
    </cacheField>
    <cacheField name="GRUPO" numFmtId="0">
      <sharedItems/>
    </cacheField>
    <cacheField name="CÓDIGO" numFmtId="0">
      <sharedItems containsSemiMixedTypes="0" containsString="0" containsNumber="1" containsInteger="1" minValue="32200099" maxValue="39900005" count="177">
        <n v="39900005"/>
        <n v="34600404"/>
        <n v="34600403"/>
        <n v="34600402"/>
        <n v="34600401"/>
        <n v="34600400"/>
        <n v="34600399"/>
        <n v="34600398"/>
        <n v="34600397"/>
        <n v="34600396"/>
        <n v="34600395"/>
        <n v="34600394"/>
        <n v="34600393"/>
        <n v="34600392"/>
        <n v="34600391"/>
        <n v="34600390"/>
        <n v="34600389"/>
        <n v="34600388"/>
        <n v="34600387"/>
        <n v="34600386"/>
        <n v="34600385"/>
        <n v="34600384"/>
        <n v="34600381"/>
        <n v="34600380"/>
        <n v="34600379"/>
        <n v="34600378"/>
        <n v="34600377"/>
        <n v="34600376"/>
        <n v="34600375"/>
        <n v="34600374"/>
        <n v="34600373"/>
        <n v="34600372"/>
        <n v="34600371"/>
        <n v="34600370"/>
        <n v="34600369"/>
        <n v="34600368"/>
        <n v="34600367"/>
        <n v="34600366"/>
        <n v="34600365"/>
        <n v="34600364"/>
        <n v="34600363"/>
        <n v="34600362"/>
        <n v="34600361"/>
        <n v="34600338"/>
        <n v="34600337"/>
        <n v="34600320"/>
        <n v="34600318"/>
        <n v="34600283"/>
        <n v="34600272"/>
        <n v="34600267"/>
        <n v="34600266"/>
        <n v="34600265"/>
        <n v="34600253"/>
        <n v="34600236"/>
        <n v="34600223"/>
        <n v="34600201"/>
        <n v="34600195"/>
        <n v="34600172"/>
        <n v="34600170"/>
        <n v="34600165"/>
        <n v="34600164"/>
        <n v="34600163"/>
        <n v="34600162"/>
        <n v="34600161"/>
        <n v="34600160"/>
        <n v="34600159"/>
        <n v="34600152"/>
        <n v="34600150"/>
        <n v="34600082"/>
        <n v="34600074"/>
        <n v="34600065"/>
        <n v="34600061"/>
        <n v="34600059"/>
        <n v="34600056"/>
        <n v="34600055"/>
        <n v="34600049"/>
        <n v="34600041"/>
        <n v="34600036"/>
        <n v="34600035"/>
        <n v="34600019"/>
        <n v="34600018"/>
        <n v="34600015"/>
        <n v="34600014"/>
        <n v="34600011"/>
        <n v="34600009"/>
        <n v="34600005"/>
        <n v="34600001"/>
        <n v="34500269"/>
        <n v="34500268"/>
        <n v="34500267"/>
        <n v="34500266"/>
        <n v="34500265"/>
        <n v="34500264"/>
        <n v="34500263"/>
        <n v="34500262"/>
        <n v="34500261"/>
        <n v="34500260"/>
        <n v="34500259"/>
        <n v="34500247"/>
        <n v="34500246"/>
        <n v="34500244"/>
        <n v="34500243"/>
        <n v="34500241"/>
        <n v="34500230"/>
        <n v="34500228"/>
        <n v="34500218"/>
        <n v="34500217"/>
        <n v="34500191"/>
        <n v="34500188"/>
        <n v="34500147"/>
        <n v="34500136"/>
        <n v="34500135"/>
        <n v="34500134"/>
        <n v="34500126"/>
        <n v="34500123"/>
        <n v="34500113"/>
        <n v="34500111"/>
        <n v="34500110"/>
        <n v="34500109"/>
        <n v="34500107"/>
        <n v="34500105"/>
        <n v="34500104"/>
        <n v="34500096"/>
        <n v="34500079"/>
        <n v="34500068"/>
        <n v="34500067"/>
        <n v="34500061"/>
        <n v="34500055"/>
        <n v="34500047"/>
        <n v="34500046"/>
        <n v="34500041"/>
        <n v="34500040"/>
        <n v="34500039"/>
        <n v="34500036"/>
        <n v="34500034"/>
        <n v="34500031"/>
        <n v="34500029"/>
        <n v="34500019"/>
        <n v="34500018"/>
        <n v="34500017"/>
        <n v="34500015"/>
        <n v="34500005"/>
        <n v="34400041"/>
        <n v="34400040"/>
        <n v="34400039"/>
        <n v="34400030"/>
        <n v="34400024"/>
        <n v="34400023"/>
        <n v="34400022"/>
        <n v="34400021"/>
        <n v="34400020"/>
        <n v="34400012"/>
        <n v="34300045"/>
        <n v="34300044"/>
        <n v="34300043"/>
        <n v="34300042"/>
        <n v="34300041"/>
        <n v="34300040"/>
        <n v="34300038"/>
        <n v="34300037"/>
        <n v="34300034"/>
        <n v="34300032"/>
        <n v="34300031"/>
        <n v="34300026"/>
        <n v="34300024"/>
        <n v="34300023"/>
        <n v="34300021"/>
        <n v="34300019"/>
        <n v="34300013"/>
        <n v="34300006"/>
        <n v="34300003"/>
        <n v="33200023"/>
        <n v="33200022"/>
        <n v="33200021"/>
        <n v="33200002"/>
        <n v="32300008"/>
        <n v="32200099"/>
      </sharedItems>
    </cacheField>
    <cacheField name="PARTIDA" numFmtId="0">
      <sharedItems containsMixedTypes="1" containsNumber="1" containsInteger="1" minValue="322" maxValue="399"/>
    </cacheField>
    <cacheField name="MATERIAL" numFmtId="0">
      <sharedItems count="177">
        <s v="ANAFE A GAS DE DOS HORNILLAS"/>
        <s v="ELECTRODO 6013 PUNTA C/ AZÚL (CAJA DE 30 KGR)"/>
        <s v="REJILLA DE ACERO P/ SUMIDERO 1X4 MTS 2&quot;X1/4&quot;"/>
        <s v="ANGULAR 1/8X1.1/4"/>
        <s v="PERNO ANNEM INOX 8-1,25X16"/>
        <s v="PERFIL C 503.00MM"/>
        <s v="MOSQUETON P/ CABLE DE ACERO 6X60"/>
        <s v="ACOPLE DE PISTOLA ENGRASE 97211"/>
        <s v="REDUCTOR HEMBRA NPT MACHO 3/8 X 1/4"/>
        <s v="PLANCHA DE 8MM 1X2 MTS"/>
        <s v="CHAPA P/ PUERTA DE VIDRIO"/>
        <s v="CHAPA TRIANGULAR"/>
        <s v="CHAPA DE ESCRITORIO"/>
        <s v="CHAPA FRONTAL"/>
        <s v="TUERCA HEX. NEGRO RO G.5 -1/2"/>
        <s v="TUERCA AUTOFRENANTE MM-M14 1.50"/>
        <s v="TUERCA AUTOFRENANTE MM -M10-1.00"/>
        <s v="PERNO HEX. G5 ORDINARIA R. 1/2X3-H12"/>
        <s v="ARANDELA PRESION NEGRO 1/2"/>
        <s v="ARANDELA PLANA NACIONAL 1/2-59"/>
        <s v="GRIFO DE PRESION PARA URINARIO UNIVERSAL"/>
        <s v="TORNILLO Nº 6 DE 1000 UNIDADES"/>
        <s v="TORNILLO Nº 8 DE 1000 UNIDADES"/>
        <s v="GRILLETES P/CABLE DE ACERO M16"/>
        <s v="GRAMPA P/ CABLE DE ACERO -5/8"/>
        <s v="PLANCHA DE ACERO 9.50MM 3/8 2X1"/>
        <s v="PLANCHA MEDI. ESP.3MM 1.20X3 "/>
        <s v="PLANCHA DE ACERO 3MM 1/8 2X1"/>
        <s v="BARRA DE PLATINO 3&quot;X 3/8"/>
        <s v="CORBATIN P/CABLE DE ACERO DE 5/8"/>
        <s v="CORBATIN P/CABLE DE ACERO DE 1/2"/>
        <s v="GRAMPA P/CABLE DE ACERO-1/2"/>
        <s v="CADENA DE ACERO DE 1/2"/>
        <s v="CABLE DE ACERO DE 5/8"/>
        <s v="CABLE DE ACERO DE 1/2"/>
        <s v="CANTONERA DOBLE"/>
        <s v="CANTONERA SIMPLE"/>
        <s v="GANCHO DE CALAMINA"/>
        <s v="TORNILLO EN J"/>
        <s v="CLAVO DE 4&quot;"/>
        <s v="CALAMINA Nº 28 2,15x0,90M"/>
        <s v="ARGOLLA PARA LLAVE"/>
        <s v="ACCESORIOS PARA LLAVE"/>
        <s v="CHAPA TRAVEX"/>
        <s v="PERNO COCHE ZN 3/8X3 1/2"/>
        <s v="ARANDELA PLANA ZINCADO 3/8"/>
        <s v="FIERRO LISO 1/4X12"/>
        <s v="CAUTIN"/>
        <s v="TUERCA HEX ZN 3/8"/>
        <s v="COSTANERA METALICA"/>
        <s v="ELECTRODO 7018 (1/8)"/>
        <s v="ELECTRODO 7018 (3/16)"/>
        <s v="BRAZO HIDRAULICO"/>
        <s v="CANDADO Nº 40"/>
        <s v="BIDON METALICO 20 LTRS"/>
        <s v="ARANDELA PLANA BIC - M8"/>
        <s v="GARRAFA"/>
        <s v="PLANCHA DE ACERO 4MM 2X1"/>
        <s v="CLAVO DE 2.1/2"/>
        <s v="ELECTRODO 6013 5 MM"/>
        <s v="ELECTRODO 6010 4 MM"/>
        <s v="ELECTRODO 6013 4 MM"/>
        <s v="ELECTRODO E7018 DE 2,50MM"/>
        <s v="ELECTRODO E7018 DE 4,00MM"/>
        <s v="ELECTRODO E6013 DE 2,50MM"/>
        <s v="ELECTRODO E6010 DE 2,50MM"/>
        <s v="ELECTRODO 6013 (1/8)"/>
        <s v="ELECTRODO  E-7818 -1 1/8&quot;"/>
        <s v="DELINEADORES VERTICALES DE ALUMINIO"/>
        <s v="ABRAZADERA"/>
        <s v="BARRERA DE SEGURIDAD TIPO FLEX BEAM"/>
        <s v="TUBO DE FIERRO GALVANIZADO DE 2&quot;"/>
        <s v="BARRA DE ESTAÑO P/SOLDARURA"/>
        <s v="CHAPA HAGA"/>
        <s v="CALAMINA Nº 28 3x0,90M"/>
        <s v="FIERRO CORRUGADO DE 1/2"/>
        <s v="ARMELLA"/>
        <s v="CANDADO"/>
        <s v="ALAMBRE DE AMARRE"/>
        <s v="CLAVO PARA CALAMINA"/>
        <s v="CAJA METALICA"/>
        <s v="TORNILLOS"/>
        <s v="SUMIDEROS DE 8 X 8&quot;"/>
        <s v="PIE DE AMIGO DE 10&quot;"/>
        <s v="CODO GALVANIZADO DE 4&quot;"/>
        <s v="ALAMBRE DE PUAS"/>
        <s v="NYLON (PLASTICO)"/>
        <s v="TUBO PVC DE 8&quot;"/>
        <s v="RAMPLUS Nº 6X1000 UNIDADES"/>
        <s v="RAMPLUS Nº 8X1000 UNIDADES"/>
        <s v="MANGUERA DE ALTA PRESION 1/4&quot;-6X10M"/>
        <s v="GUANTES DE GOMA"/>
        <s v="GUANTES ZORB-IT NEGRO"/>
        <s v="KIT ANTIDERRAME"/>
        <s v="VALLA RETRACTIBLES EXPANCIBLES 960X390"/>
        <s v="CINTA ASFALTICA PLATEADA"/>
        <s v="TAPA PARA INODORO"/>
        <s v="POLICARBONATADO DE 6MM"/>
        <s v="ADAPTADOR BRIDA 3/4"/>
        <s v="TUBOS SDR 41 DE 6&quot; GRILLA DE GOMA 6MTR"/>
        <s v="TUBOS SDR 41 DE 8&quot; GRILLA DE GOMA 6MTR"/>
        <s v="NYLON TRANSPARENTE"/>
        <s v="CODO DE 5/8"/>
        <s v="TUBO CONDUIT PVC 5/8"/>
        <s v="CONO TIPO 2 ALTURA 45 CMS BASE CUADRADA"/>
        <s v="CONO TIPO 1 ALTURA 85 CMS BASE CUADRADA"/>
        <s v="TUBO DE PLASTICO DE 4&quot;"/>
        <s v="LADRILLO DE 6 HUECOS"/>
        <s v="CALAMINA PLASTICA 2,15 x0,80CM"/>
        <s v="ADAPTADOR 502 P/PREFILTRO"/>
        <s v="RETENEDOR 501 P/PREFILTRO"/>
        <s v="PREFILTRO 5N11 P/PARTICULAS"/>
        <s v="TACHON BIDIRECCIONAL SINAL AMARILLO"/>
        <s v="LAMINA ACRILICA P/ELECTRO CORTE C/VERDE"/>
        <s v="LAMINA RETROREFLECTIVA GRADO DIAMANTE C/AMARILLO LIMON"/>
        <s v="LAMINA ACRILICA PARA ELECTRO CORTE C/AZUL"/>
        <s v="LAMINA ACRILICA PARA ELECTRO CORTE C/NEGRO"/>
        <s v="LAMINA ACRILICA PARA ELECTRO CORTE C/ROJO"/>
        <s v="LAMINA RETROREFLECTIVA GRADO DIAMANTE C/BLANCO"/>
        <s v="CJAS DE CINTA TEFLON 1/2 CJA DE 12 PZA"/>
        <s v="CINTA TEFLON  DE 3/4"/>
        <s v="CONO DE SEÑALIZACIÓN"/>
        <s v="CEMENTO COLA"/>
        <s v="CINTA ASFALTICA DE SEÑALIZACION C/BLANCO"/>
        <s v="CINTA ASFALTICA DE SEÑALIZACION C/AMARILLO"/>
        <s v="ALFOMBRA DE GOMA"/>
        <s v="CEMENTO TIPO IP – 30"/>
        <s v="TACHA RETROREFLECTIVA AMARILLA BIDIRECCIONAL"/>
        <s v="TACHA RETROREFLECTIVA BLANCA BIDIRECCIONAL"/>
        <s v="SOGA PLASTICA DE 3/4"/>
        <s v="SOGA PLASTICA DE 1/4"/>
        <s v="MICROESFERAS DE VIDRIO"/>
        <s v="CINTA DE PRECAUCION DE 300 MTS X12 CM"/>
        <s v="BALDE DE PLASTICO"/>
        <s v="BASTON LUMINOSO (PLASTICO)"/>
        <s v="BARRERA DE SEÑALIZACIÓN (PLASTICO)"/>
        <s v="CEMENTO BLANCO "/>
        <s v="CEMENTO"/>
        <s v="SOGA PLASTICA DE 1/2"/>
        <s v="ESTUCO"/>
        <s v="TUBOS PVC DE 2&quot; X 4 MTR"/>
        <s v="MANQUERA DE ALTA PRECION SATA 300MM 97212"/>
        <s v="MANGUERA HIDRAULICA OIL 854 DE GOMA"/>
        <s v="PERFIL ESPONJOSO DE GOMA"/>
        <s v="GOMA PARA VEHÍCULO PESADO"/>
        <s v="GUANTES ENGOMADOS"/>
        <s v="MANGUERA PRENSADA P/ ENGRASADOR"/>
        <s v="MANGUERA"/>
        <s v="MANGUERA DE GAS"/>
        <s v="POSTE REBATIBLE DELINEADOR DE VIA"/>
        <s v="REDUCTOR DE VELOCIDAD DE GOMA"/>
        <s v="PORTA ESTANTE"/>
        <s v="CAMARA PARA ARO Nº21"/>
        <s v="LLANTA 7,50R16LT DIRECCIONAL MARCA MRF P/TIPO CANTER"/>
        <s v="LLANTA 7,50R16LT TRACCIONAL MARCA DAEWOO P/TIPO CANTER"/>
        <s v="LLANTA 7,50-16 DIRECCIONAL MARCA ALTURA P/TIPO CANTER"/>
        <s v="LLANTA 7,50-16 TRACCIONAL MARCA ALTURA P/TIPO CANTER"/>
        <s v="LLANTA 19,5L-24 TRACCIONAL"/>
        <s v="LLANTA 12X16,5 DIRECCIONAL"/>
        <s v="LLANTA DIRECCIONAL 17.5 - 25"/>
        <s v="LLANTA P/IVECO TECTOR 275/80-22,5"/>
        <s v="LLANTA P/VOLQUETA INTERNATIONAL 11 22,5"/>
        <s v="LLANTA P/COMPACTADOR NEUMATICO DYNAPAC 7,50-15"/>
        <s v="LLANTA 90/90-21 PARA MOTO"/>
        <s v="LLANTA DELANTERA 2,75-21"/>
        <s v="LLANTA TRASERA 4,10-18"/>
        <s v="LLANTA 8,25-16 DIRECCIONALES"/>
        <s v="LLANTA 7,50-16 DPR TRADICIONALES PIRELLI"/>
        <s v="LLANTA DIRECCIONAL 275/80R22.5 16PR RS02 MARSHAL"/>
        <s v="LLANTA PARA VEHICULO"/>
        <s v="LLANTA ARO NEUMATICO P/ CARRETILLA"/>
        <s v="CARPA LOCOMOTIVA 5x3"/>
        <s v="CARPA LOCOMOTIVA 5x4"/>
        <s v="CARPA PLASTICA 20x30"/>
        <s v="CARPA DE LONA (PLASTICA) 20X30 MTR"/>
        <s v="NB/ISO 9001-2015"/>
        <s v="CARTON PARA EMPAQUETADURA"/>
      </sharedItems>
    </cacheField>
    <cacheField name="MEDIDA" numFmtId="0">
      <sharedItems/>
    </cacheField>
    <cacheField name="MOVIMIENTO" numFmtId="0">
      <sharedItems/>
    </cacheField>
    <cacheField name="DOCUMENTO" numFmtId="1">
      <sharedItems containsMixedTypes="1" containsNumber="1" containsInteger="1" minValue="2295" maxValue="13983"/>
    </cacheField>
    <cacheField name="FECHA" numFmtId="165">
      <sharedItems containsSemiMixedTypes="0" containsNonDate="0" containsDate="1" containsString="0" minDate="2017-01-01T00:00:00" maxDate="2017-09-01T00:00:00"/>
    </cacheField>
    <cacheField name="REFERENCIA" numFmtId="0">
      <sharedItems containsBlank="1"/>
    </cacheField>
    <cacheField name="INGRESO" numFmtId="2">
      <sharedItems containsString="0" containsBlank="1" containsNumber="1" minValue="1" maxValue="2800"/>
    </cacheField>
    <cacheField name="SALIDA" numFmtId="2">
      <sharedItems containsString="0" containsBlank="1" containsNumber="1" minValue="1" maxValue="1250"/>
    </cacheField>
    <cacheField name="SALDO FÍSICO" numFmtId="2">
      <sharedItems containsSemiMixedTypes="0" containsString="0" containsNumber="1" minValue="0" maxValue="3140"/>
    </cacheField>
    <cacheField name="PRECIO UNITARIO" numFmtId="166">
      <sharedItems containsSemiMixedTypes="0" containsString="0" containsNumber="1" minValue="0.25" maxValue="14000"/>
    </cacheField>
    <cacheField name="DEBE" numFmtId="2">
      <sharedItems containsSemiMixedTypes="0" containsString="0" containsNumber="1" minValue="0" maxValue="196070.91835000002"/>
    </cacheField>
    <cacheField name="HABER" numFmtId="2">
      <sharedItems containsSemiMixedTypes="0" containsString="0" containsNumber="1" minValue="0" maxValue="125154.70464"/>
    </cacheField>
    <cacheField name="SALDO VALOR" numFmtId="2">
      <sharedItems containsSemiMixedTypes="0" containsString="0" containsNumber="1" minValue="-1.4551915228366852E-11" maxValue="326420.30411000003"/>
    </cacheField>
    <cacheField name="SALDO FÍSICO2" numFmtId="2">
      <sharedItems containsSemiMixedTypes="0" containsString="0" containsNumber="1" minValue="0" maxValue="2800"/>
    </cacheField>
    <cacheField name="SALDO VALOR2" numFmtId="2">
      <sharedItems containsSemiMixedTypes="0" containsString="0" containsNumber="1" minValue="-1.4551915228366852E-11" maxValue="326420.30411000003"/>
    </cacheField>
    <cacheField name="MOMENTO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18">
  <r>
    <n v="243"/>
    <s v="OTROS MAT GAMLP"/>
    <x v="0"/>
    <n v="399"/>
    <x v="0"/>
    <s v="PZA"/>
    <s v="INGRESO"/>
    <n v="8102"/>
    <d v="2017-06-29T00:00:00"/>
    <s v="TODO GAS"/>
    <n v="1"/>
    <m/>
    <n v="1"/>
    <n v="350"/>
    <n v="350"/>
    <n v="0"/>
    <n v="350"/>
    <n v="0"/>
    <n v="0"/>
    <s v="07-17"/>
  </r>
  <r>
    <n v="244"/>
    <s v="OTROS MAT GAMLP"/>
    <x v="0"/>
    <n v="399"/>
    <x v="0"/>
    <s v="PZA"/>
    <s v="SALIDA"/>
    <n v="13666"/>
    <d v="2017-06-29T00:00:00"/>
    <m/>
    <m/>
    <n v="1"/>
    <n v="0"/>
    <n v="350"/>
    <n v="0"/>
    <n v="350"/>
    <n v="0"/>
    <n v="0"/>
    <n v="0"/>
    <s v="07-17"/>
  </r>
  <r>
    <n v="241"/>
    <s v="OTROS MAT GAMLP"/>
    <x v="1"/>
    <n v="346"/>
    <x v="1"/>
    <s v="KGR"/>
    <s v="INGRESO"/>
    <n v="8176"/>
    <d v="2017-08-30T00:00:00"/>
    <s v="MEICON"/>
    <n v="30"/>
    <m/>
    <n v="30"/>
    <n v="26"/>
    <n v="780"/>
    <n v="0"/>
    <n v="780"/>
    <n v="30"/>
    <n v="780"/>
    <s v="09-17"/>
  </r>
  <r>
    <n v="993"/>
    <s v="OTROS MAT GAMLP"/>
    <x v="2"/>
    <n v="346"/>
    <x v="2"/>
    <s v="PZA"/>
    <s v="INGRESO"/>
    <n v="8171"/>
    <d v="2017-08-23T00:00:00"/>
    <m/>
    <n v="1"/>
    <m/>
    <n v="1"/>
    <n v="14000"/>
    <n v="14000"/>
    <n v="0"/>
    <n v="14000"/>
    <n v="0"/>
    <n v="0"/>
    <s v="08-17"/>
  </r>
  <r>
    <n v="994"/>
    <s v="OTROS MAT GAMLP"/>
    <x v="2"/>
    <n v="346"/>
    <x v="2"/>
    <s v="PZA"/>
    <s v="SALIDA"/>
    <n v="13934"/>
    <d v="2017-08-23T00:00:00"/>
    <m/>
    <m/>
    <n v="1"/>
    <n v="0"/>
    <n v="14000"/>
    <n v="0"/>
    <n v="14000"/>
    <n v="0"/>
    <n v="0"/>
    <n v="0"/>
    <s v="08-17"/>
  </r>
  <r>
    <n v="240"/>
    <s v="OTROS MAT GAMLP"/>
    <x v="2"/>
    <n v="346"/>
    <x v="2"/>
    <s v="PZA"/>
    <s v="INGRESO"/>
    <n v="8173"/>
    <d v="2017-08-26T00:00:00"/>
    <s v="CARVAJAL"/>
    <n v="2"/>
    <m/>
    <n v="2"/>
    <n v="14000"/>
    <n v="28000"/>
    <n v="0"/>
    <n v="28000"/>
    <n v="2"/>
    <n v="28000"/>
    <s v="09-17"/>
  </r>
  <r>
    <n v="227"/>
    <s v="OTROS MAT GAMLP"/>
    <x v="3"/>
    <n v="346"/>
    <x v="3"/>
    <s v="PZA"/>
    <s v="INGRESO"/>
    <n v="8155"/>
    <d v="2017-08-01T00:00:00"/>
    <s v="FERROTODO LTDA."/>
    <n v="6"/>
    <m/>
    <n v="6"/>
    <n v="56.511666699999999"/>
    <n v="339.07000019999998"/>
    <n v="0"/>
    <n v="339.07000019999998"/>
    <n v="0"/>
    <n v="0"/>
    <s v="08-17"/>
  </r>
  <r>
    <n v="228"/>
    <s v="OTROS MAT GAMLP"/>
    <x v="3"/>
    <n v="346"/>
    <x v="3"/>
    <s v="PZA"/>
    <s v="SALIDA"/>
    <n v="13822"/>
    <d v="2017-08-01T00:00:00"/>
    <m/>
    <m/>
    <n v="6"/>
    <n v="0"/>
    <n v="56.511666699999999"/>
    <n v="0"/>
    <n v="339.07000019999998"/>
    <n v="0"/>
    <n v="0"/>
    <n v="0"/>
    <s v="08-17"/>
  </r>
  <r>
    <n v="223"/>
    <s v="OTROS MAT GAMLP"/>
    <x v="4"/>
    <n v="346"/>
    <x v="4"/>
    <s v="PZA"/>
    <s v="INGRESO"/>
    <n v="8125"/>
    <d v="2017-07-13T00:00:00"/>
    <s v="PERNO CENTRO "/>
    <n v="1"/>
    <m/>
    <n v="1"/>
    <n v="1.66"/>
    <n v="1.66"/>
    <n v="0"/>
    <n v="1.66"/>
    <n v="0"/>
    <n v="0"/>
    <s v="07-17"/>
  </r>
  <r>
    <n v="224"/>
    <s v="OTROS MAT GAMLP"/>
    <x v="4"/>
    <n v="346"/>
    <x v="4"/>
    <s v="PZA"/>
    <s v="SALIDA"/>
    <n v="13742"/>
    <d v="2017-07-13T00:00:00"/>
    <m/>
    <m/>
    <n v="1"/>
    <n v="0"/>
    <n v="1.66"/>
    <n v="0"/>
    <n v="1.66"/>
    <n v="0"/>
    <n v="0"/>
    <n v="0"/>
    <s v="07-17"/>
  </r>
  <r>
    <n v="225"/>
    <s v="OTROS MAT GAMLP"/>
    <x v="4"/>
    <n v="346"/>
    <x v="5"/>
    <s v="PZA"/>
    <s v="INGRESO"/>
    <n v="8155"/>
    <d v="2017-08-01T00:00:00"/>
    <s v="FERROTODO LTDA."/>
    <n v="8"/>
    <m/>
    <n v="8"/>
    <n v="182.07"/>
    <n v="1456.56"/>
    <n v="0"/>
    <n v="1456.56"/>
    <n v="0"/>
    <n v="0"/>
    <s v="08-17"/>
  </r>
  <r>
    <n v="226"/>
    <s v="OTROS MAT GAMLP"/>
    <x v="4"/>
    <n v="346"/>
    <x v="5"/>
    <s v="PZA"/>
    <s v="SALIDA"/>
    <n v="13822"/>
    <d v="2017-08-01T00:00:00"/>
    <m/>
    <m/>
    <n v="8"/>
    <n v="0"/>
    <n v="182.07"/>
    <n v="0"/>
    <n v="1456.56"/>
    <n v="0"/>
    <n v="0"/>
    <n v="0"/>
    <s v="08-17"/>
  </r>
  <r>
    <n v="221"/>
    <s v="OTROS MAT GAMLP"/>
    <x v="5"/>
    <n v="346"/>
    <x v="6"/>
    <s v="PZA"/>
    <s v="INGRESO"/>
    <n v="8125"/>
    <d v="2017-07-13T00:00:00"/>
    <s v="PERNO CENTRO "/>
    <n v="2"/>
    <m/>
    <n v="2"/>
    <n v="4.5199999999999996"/>
    <n v="9.0399999999999991"/>
    <n v="0"/>
    <n v="9.0399999999999991"/>
    <n v="0"/>
    <n v="0"/>
    <s v="07-17"/>
  </r>
  <r>
    <n v="222"/>
    <s v="OTROS MAT GAMLP"/>
    <x v="5"/>
    <n v="346"/>
    <x v="6"/>
    <s v="PZA"/>
    <s v="SALIDA"/>
    <n v="13742"/>
    <d v="2017-07-13T00:00:00"/>
    <m/>
    <m/>
    <n v="2"/>
    <n v="0"/>
    <n v="4.5199999999999996"/>
    <n v="0"/>
    <n v="9.0399999999999991"/>
    <n v="0"/>
    <n v="0"/>
    <n v="0"/>
    <s v="07-17"/>
  </r>
  <r>
    <n v="219"/>
    <s v="OTROS MAT GAMLP"/>
    <x v="6"/>
    <n v="346"/>
    <x v="7"/>
    <s v="PZA"/>
    <s v="INGRESO"/>
    <n v="8125"/>
    <d v="2017-07-13T00:00:00"/>
    <s v="PERNO CENTRO "/>
    <n v="1"/>
    <m/>
    <n v="1"/>
    <n v="26.17"/>
    <n v="26.17"/>
    <n v="0"/>
    <n v="26.17"/>
    <n v="0"/>
    <n v="0"/>
    <s v="07-17"/>
  </r>
  <r>
    <n v="220"/>
    <s v="OTROS MAT GAMLP"/>
    <x v="6"/>
    <n v="346"/>
    <x v="7"/>
    <s v="PZA"/>
    <s v="SALIDA"/>
    <n v="13742"/>
    <d v="2017-07-13T00:00:00"/>
    <m/>
    <m/>
    <n v="1"/>
    <n v="0"/>
    <n v="26.17"/>
    <n v="0"/>
    <n v="26.17"/>
    <n v="0"/>
    <n v="0"/>
    <n v="0"/>
    <s v="07-17"/>
  </r>
  <r>
    <n v="217"/>
    <s v="OTROS MAT GAMLP"/>
    <x v="7"/>
    <n v="346"/>
    <x v="8"/>
    <s v="PZA"/>
    <s v="INGRESO"/>
    <n v="8124"/>
    <d v="2017-07-13T00:00:00"/>
    <s v="CENTRO HIDRAULICO"/>
    <n v="1"/>
    <m/>
    <n v="1"/>
    <n v="20"/>
    <n v="20"/>
    <n v="0"/>
    <n v="20"/>
    <n v="0"/>
    <n v="0"/>
    <s v="07-17"/>
  </r>
  <r>
    <n v="218"/>
    <s v="OTROS MAT GAMLP"/>
    <x v="7"/>
    <n v="346"/>
    <x v="8"/>
    <s v="PZA"/>
    <s v="SALIDA"/>
    <n v="13743"/>
    <d v="2017-07-13T00:00:00"/>
    <m/>
    <m/>
    <n v="1"/>
    <n v="0"/>
    <n v="20"/>
    <n v="0"/>
    <n v="20"/>
    <n v="0"/>
    <n v="0"/>
    <n v="0"/>
    <s v="07-17"/>
  </r>
  <r>
    <n v="215"/>
    <s v="OTROS MAT GAMLP"/>
    <x v="8"/>
    <n v="346"/>
    <x v="9"/>
    <s v="PZA"/>
    <s v="INGRESO"/>
    <n v="8120"/>
    <d v="2017-07-11T00:00:00"/>
    <s v="FERROTODO LTDA."/>
    <n v="2"/>
    <m/>
    <n v="2"/>
    <n v="741"/>
    <n v="1482"/>
    <n v="0"/>
    <n v="1482"/>
    <n v="0"/>
    <n v="0"/>
    <s v="07-17"/>
  </r>
  <r>
    <n v="216"/>
    <s v="OTROS MAT GAMLP"/>
    <x v="8"/>
    <n v="346"/>
    <x v="9"/>
    <s v="PZA"/>
    <s v="SALIDA"/>
    <n v="13732"/>
    <d v="2017-07-11T00:00:00"/>
    <m/>
    <m/>
    <n v="2"/>
    <n v="0"/>
    <n v="741"/>
    <n v="0"/>
    <n v="1482"/>
    <n v="0"/>
    <n v="0"/>
    <n v="0"/>
    <s v="07-17"/>
  </r>
  <r>
    <n v="97"/>
    <s v="OTROS MAT GAMLP"/>
    <x v="9"/>
    <n v="346"/>
    <x v="10"/>
    <s v="PZA"/>
    <s v="INGRESO"/>
    <n v="2441"/>
    <d v="2017-07-04T00:00:00"/>
    <s v="FERRETERIA ROJER PAU"/>
    <n v="1"/>
    <m/>
    <n v="1"/>
    <n v="85"/>
    <n v="85"/>
    <n v="0"/>
    <n v="85"/>
    <n v="0"/>
    <n v="0"/>
    <s v="07-17"/>
  </r>
  <r>
    <n v="213"/>
    <s v="OTROS MAT GAMLP"/>
    <x v="9"/>
    <n v="346"/>
    <x v="10"/>
    <s v="PZA"/>
    <s v="INGRESO"/>
    <n v="2441"/>
    <d v="2017-07-04T00:00:00"/>
    <s v="ROGER PAU"/>
    <n v="1"/>
    <m/>
    <n v="2"/>
    <n v="85"/>
    <n v="85"/>
    <n v="0"/>
    <n v="170"/>
    <n v="0"/>
    <n v="0"/>
    <s v="07-17"/>
  </r>
  <r>
    <n v="98"/>
    <s v="OTROS MAT GAMLP"/>
    <x v="9"/>
    <n v="346"/>
    <x v="10"/>
    <s v="PZA"/>
    <s v="SALIDA"/>
    <n v="13693"/>
    <d v="2017-07-04T00:00:00"/>
    <m/>
    <m/>
    <n v="1"/>
    <n v="1"/>
    <n v="85"/>
    <n v="0"/>
    <n v="85"/>
    <n v="85"/>
    <n v="0"/>
    <n v="0"/>
    <s v="07-17"/>
  </r>
  <r>
    <n v="214"/>
    <s v="OTROS MAT GAMLP"/>
    <x v="9"/>
    <n v="346"/>
    <x v="10"/>
    <s v="PZA"/>
    <s v="SALIDA"/>
    <n v="13693"/>
    <d v="2017-07-04T00:00:00"/>
    <m/>
    <m/>
    <n v="1"/>
    <n v="0"/>
    <n v="85"/>
    <n v="0"/>
    <n v="85"/>
    <n v="0"/>
    <n v="0"/>
    <n v="0"/>
    <s v="07-17"/>
  </r>
  <r>
    <n v="211"/>
    <s v="OTROS MAT GAMLP"/>
    <x v="10"/>
    <n v="346"/>
    <x v="11"/>
    <s v="PZA"/>
    <s v="INGRESO"/>
    <n v="2434"/>
    <d v="2017-06-28T00:00:00"/>
    <s v="FERRETERIA SANFRANCISCO"/>
    <n v="1"/>
    <m/>
    <n v="1"/>
    <n v="15"/>
    <n v="15"/>
    <n v="0"/>
    <n v="15"/>
    <n v="0"/>
    <n v="0"/>
    <s v="07-17"/>
  </r>
  <r>
    <n v="212"/>
    <s v="OTROS MAT GAMLP"/>
    <x v="10"/>
    <n v="346"/>
    <x v="11"/>
    <s v="PZA"/>
    <s v="SALIDA"/>
    <n v="13677"/>
    <d v="2017-06-28T00:00:00"/>
    <m/>
    <m/>
    <n v="1"/>
    <n v="0"/>
    <n v="15"/>
    <n v="0"/>
    <n v="15"/>
    <n v="0"/>
    <n v="0"/>
    <n v="0"/>
    <s v="07-17"/>
  </r>
  <r>
    <n v="209"/>
    <s v="OTROS MAT GAMLP"/>
    <x v="11"/>
    <n v="346"/>
    <x v="12"/>
    <s v="PZA"/>
    <s v="INGRESO"/>
    <n v="2434"/>
    <d v="2017-06-28T00:00:00"/>
    <s v="FERRETERIA SANFRANCISCO"/>
    <n v="4"/>
    <m/>
    <n v="4"/>
    <n v="14"/>
    <n v="56"/>
    <n v="0"/>
    <n v="56"/>
    <n v="0"/>
    <n v="0"/>
    <s v="07-17"/>
  </r>
  <r>
    <n v="210"/>
    <s v="OTROS MAT GAMLP"/>
    <x v="11"/>
    <n v="346"/>
    <x v="12"/>
    <s v="PZA"/>
    <s v="SALIDA"/>
    <n v="13677"/>
    <d v="2017-06-28T00:00:00"/>
    <m/>
    <m/>
    <n v="4"/>
    <n v="0"/>
    <n v="14"/>
    <n v="0"/>
    <n v="56"/>
    <n v="0"/>
    <n v="0"/>
    <n v="0"/>
    <s v="07-17"/>
  </r>
  <r>
    <n v="207"/>
    <s v="OTROS MAT GAMLP"/>
    <x v="12"/>
    <n v="346"/>
    <x v="13"/>
    <s v="PZA"/>
    <s v="INGRESO"/>
    <n v="2434"/>
    <d v="2017-06-28T00:00:00"/>
    <s v="FERRETERIA SANFRANCISCO"/>
    <n v="1"/>
    <m/>
    <n v="1"/>
    <n v="40"/>
    <n v="40"/>
    <n v="0"/>
    <n v="40"/>
    <n v="0"/>
    <n v="0"/>
    <s v="07-17"/>
  </r>
  <r>
    <n v="208"/>
    <s v="OTROS MAT GAMLP"/>
    <x v="12"/>
    <n v="346"/>
    <x v="13"/>
    <s v="PZA"/>
    <s v="SALIDA"/>
    <n v="13677"/>
    <d v="2017-06-28T00:00:00"/>
    <m/>
    <m/>
    <n v="1"/>
    <n v="0"/>
    <n v="40"/>
    <n v="0"/>
    <n v="40"/>
    <n v="0"/>
    <n v="0"/>
    <n v="0"/>
    <s v="07-17"/>
  </r>
  <r>
    <n v="205"/>
    <s v="OTROS MAT GAMLP"/>
    <x v="13"/>
    <n v="346"/>
    <x v="14"/>
    <s v="PZA"/>
    <s v="INGRESO"/>
    <n v="7941"/>
    <d v="2017-06-23T00:00:00"/>
    <s v="VENTA POR MENOR"/>
    <n v="4"/>
    <m/>
    <n v="4"/>
    <n v="0.49"/>
    <n v="1.96"/>
    <n v="0"/>
    <n v="1.96"/>
    <n v="0"/>
    <n v="0"/>
    <s v="06-17"/>
  </r>
  <r>
    <n v="206"/>
    <s v="OTROS MAT GAMLP"/>
    <x v="13"/>
    <n v="346"/>
    <x v="14"/>
    <s v="PZA"/>
    <s v="SALIDA"/>
    <n v="13617"/>
    <d v="2017-06-23T00:00:00"/>
    <m/>
    <m/>
    <n v="4"/>
    <n v="0"/>
    <n v="0.49"/>
    <n v="0"/>
    <n v="1.96"/>
    <n v="0"/>
    <n v="0"/>
    <n v="0"/>
    <s v="06-17"/>
  </r>
  <r>
    <n v="203"/>
    <s v="OTROS MAT GAMLP"/>
    <x v="14"/>
    <n v="346"/>
    <x v="15"/>
    <s v="PZA"/>
    <s v="INGRESO"/>
    <n v="7941"/>
    <d v="2017-06-23T00:00:00"/>
    <s v="VENTA POR MENOR"/>
    <n v="4"/>
    <m/>
    <n v="4"/>
    <n v="1.3574999999999999"/>
    <n v="5.43"/>
    <n v="0"/>
    <n v="5.43"/>
    <n v="0"/>
    <n v="0"/>
    <s v="06-17"/>
  </r>
  <r>
    <n v="204"/>
    <s v="OTROS MAT GAMLP"/>
    <x v="14"/>
    <n v="346"/>
    <x v="15"/>
    <s v="PZA"/>
    <s v="SALIDA"/>
    <n v="13617"/>
    <d v="2017-06-23T00:00:00"/>
    <m/>
    <m/>
    <n v="4"/>
    <n v="0"/>
    <n v="1.3574999999999999"/>
    <n v="0"/>
    <n v="5.43"/>
    <n v="0"/>
    <n v="0"/>
    <n v="0"/>
    <s v="06-17"/>
  </r>
  <r>
    <n v="201"/>
    <s v="OTROS MAT GAMLP"/>
    <x v="15"/>
    <n v="346"/>
    <x v="16"/>
    <s v="PZA"/>
    <s v="INGRESO"/>
    <n v="7941"/>
    <d v="2017-06-23T00:00:00"/>
    <s v="VENTA POR MENOR"/>
    <n v="4"/>
    <m/>
    <n v="4"/>
    <n v="1.49"/>
    <n v="5.96"/>
    <n v="0"/>
    <n v="5.96"/>
    <n v="0"/>
    <n v="0"/>
    <s v="06-17"/>
  </r>
  <r>
    <n v="202"/>
    <s v="OTROS MAT GAMLP"/>
    <x v="15"/>
    <n v="346"/>
    <x v="16"/>
    <s v="PZA"/>
    <s v="SALIDA"/>
    <n v="13617"/>
    <d v="2017-06-23T00:00:00"/>
    <m/>
    <m/>
    <n v="4"/>
    <n v="0"/>
    <n v="1.49"/>
    <n v="0"/>
    <n v="5.96"/>
    <n v="0"/>
    <n v="0"/>
    <n v="0"/>
    <s v="06-17"/>
  </r>
  <r>
    <n v="199"/>
    <s v="OTROS MAT GAMLP"/>
    <x v="16"/>
    <n v="346"/>
    <x v="17"/>
    <s v="PZA"/>
    <s v="INGRESO"/>
    <n v="7941"/>
    <d v="2017-06-23T00:00:00"/>
    <s v="VENTA POR MENOR"/>
    <n v="4"/>
    <m/>
    <n v="4"/>
    <n v="5.0750000000000002"/>
    <n v="20.3"/>
    <n v="0"/>
    <n v="20.3"/>
    <n v="0"/>
    <n v="0"/>
    <s v="06-17"/>
  </r>
  <r>
    <n v="200"/>
    <s v="OTROS MAT GAMLP"/>
    <x v="16"/>
    <n v="346"/>
    <x v="17"/>
    <s v="PZA"/>
    <s v="SALIDA"/>
    <n v="13617"/>
    <d v="2017-06-23T00:00:00"/>
    <m/>
    <m/>
    <n v="4"/>
    <n v="0"/>
    <n v="5.0750000000000002"/>
    <n v="0"/>
    <n v="20.3"/>
    <n v="0"/>
    <n v="0"/>
    <n v="0"/>
    <s v="06-17"/>
  </r>
  <r>
    <n v="197"/>
    <s v="OTROS MAT GAMLP"/>
    <x v="17"/>
    <n v="346"/>
    <x v="18"/>
    <s v="PZA"/>
    <s v="INGRESO"/>
    <n v="7941"/>
    <d v="2017-06-23T00:00:00"/>
    <s v="VENTA POR MENOR"/>
    <n v="4"/>
    <m/>
    <n v="4"/>
    <n v="0.3175"/>
    <n v="1.27"/>
    <n v="0"/>
    <n v="1.27"/>
    <n v="0"/>
    <n v="0"/>
    <s v="06-17"/>
  </r>
  <r>
    <n v="198"/>
    <s v="OTROS MAT GAMLP"/>
    <x v="17"/>
    <n v="346"/>
    <x v="18"/>
    <s v="PZA"/>
    <s v="SALIDA"/>
    <n v="13617"/>
    <d v="2017-06-23T00:00:00"/>
    <m/>
    <m/>
    <n v="4"/>
    <n v="0"/>
    <n v="0.3175"/>
    <n v="0"/>
    <n v="1.27"/>
    <n v="0"/>
    <n v="0"/>
    <n v="0"/>
    <s v="06-17"/>
  </r>
  <r>
    <n v="195"/>
    <s v="OTROS MAT GAMLP"/>
    <x v="18"/>
    <n v="346"/>
    <x v="19"/>
    <s v="PZA"/>
    <s v="INGRESO"/>
    <n v="7941"/>
    <d v="2017-06-23T00:00:00"/>
    <s v="VENTA POR MENOR"/>
    <n v="4"/>
    <m/>
    <n v="4"/>
    <n v="0.52"/>
    <n v="2.08"/>
    <n v="0"/>
    <n v="2.08"/>
    <n v="0"/>
    <n v="0"/>
    <s v="06-17"/>
  </r>
  <r>
    <n v="196"/>
    <s v="OTROS MAT GAMLP"/>
    <x v="18"/>
    <n v="346"/>
    <x v="19"/>
    <s v="PZA"/>
    <s v="SALIDA"/>
    <n v="13617"/>
    <d v="2017-06-23T00:00:00"/>
    <m/>
    <m/>
    <n v="4"/>
    <n v="0"/>
    <n v="0.52"/>
    <n v="0"/>
    <n v="2.08"/>
    <n v="0"/>
    <n v="0"/>
    <n v="0"/>
    <s v="06-17"/>
  </r>
  <r>
    <n v="992"/>
    <s v="OTROS MAT GAMLP"/>
    <x v="19"/>
    <n v="346"/>
    <x v="20"/>
    <s v="PZA"/>
    <s v="INGRESO"/>
    <n v="2426"/>
    <d v="2017-06-19T00:00:00"/>
    <s v="MEICON S.R.L."/>
    <n v="6"/>
    <m/>
    <n v="6"/>
    <n v="220"/>
    <n v="1320"/>
    <n v="0"/>
    <n v="1320"/>
    <n v="6"/>
    <n v="1320"/>
    <s v="06-17"/>
  </r>
  <r>
    <n v="991"/>
    <s v="OTROS MAT GAMLP"/>
    <x v="20"/>
    <n v="346"/>
    <x v="21"/>
    <s v="CJA"/>
    <s v="INGRESO"/>
    <n v="2426"/>
    <d v="2017-06-19T00:00:00"/>
    <s v="MEICON S.R.L."/>
    <n v="1"/>
    <m/>
    <n v="1"/>
    <n v="280"/>
    <n v="280"/>
    <n v="0"/>
    <n v="280"/>
    <n v="1"/>
    <n v="280"/>
    <s v="06-17"/>
  </r>
  <r>
    <n v="990"/>
    <s v="OTROS MAT GAMLP"/>
    <x v="21"/>
    <n v="346"/>
    <x v="22"/>
    <s v="CJA"/>
    <s v="INGRESO"/>
    <n v="2426"/>
    <d v="2017-06-19T00:00:00"/>
    <s v="MEICON S.R.L."/>
    <n v="1"/>
    <m/>
    <n v="1"/>
    <n v="380"/>
    <n v="380"/>
    <n v="0"/>
    <n v="380"/>
    <n v="1"/>
    <n v="380"/>
    <s v="06-17"/>
  </r>
  <r>
    <n v="193"/>
    <s v="OTROS MAT GAMLP"/>
    <x v="22"/>
    <n v="346"/>
    <x v="23"/>
    <s v="PZA"/>
    <s v="INGRESO"/>
    <n v="7869"/>
    <d v="2017-06-01T00:00:00"/>
    <s v="PERNO CENTRO "/>
    <n v="6"/>
    <m/>
    <n v="6"/>
    <n v="24.6233"/>
    <n v="147.7398"/>
    <n v="0"/>
    <n v="147.7398"/>
    <n v="0"/>
    <n v="0"/>
    <s v="06-17"/>
  </r>
  <r>
    <n v="194"/>
    <s v="OTROS MAT GAMLP"/>
    <x v="22"/>
    <n v="346"/>
    <x v="23"/>
    <s v="PZA"/>
    <s v="SALIDA"/>
    <n v="13233"/>
    <d v="2017-06-01T00:00:00"/>
    <m/>
    <m/>
    <n v="6"/>
    <n v="0"/>
    <n v="24.6233"/>
    <n v="0"/>
    <n v="147.7398"/>
    <n v="0"/>
    <n v="0"/>
    <n v="0"/>
    <s v="06-17"/>
  </r>
  <r>
    <n v="191"/>
    <s v="OTROS MAT GAMLP"/>
    <x v="23"/>
    <n v="346"/>
    <x v="24"/>
    <s v="PZA"/>
    <s v="INGRESO"/>
    <n v="7869"/>
    <d v="2017-06-01T00:00:00"/>
    <s v="PERNO CENTRO "/>
    <n v="4"/>
    <m/>
    <n v="4"/>
    <n v="9.9525000000000006"/>
    <n v="39.81"/>
    <n v="0"/>
    <n v="39.81"/>
    <n v="0"/>
    <n v="0"/>
    <s v="06-17"/>
  </r>
  <r>
    <n v="192"/>
    <s v="OTROS MAT GAMLP"/>
    <x v="23"/>
    <n v="346"/>
    <x v="24"/>
    <s v="PZA"/>
    <s v="SALIDA"/>
    <n v="13233"/>
    <d v="2017-06-01T00:00:00"/>
    <m/>
    <m/>
    <n v="4"/>
    <n v="0"/>
    <n v="9.9525000000000006"/>
    <n v="0"/>
    <n v="39.81"/>
    <n v="0"/>
    <n v="0"/>
    <n v="0"/>
    <s v="06-17"/>
  </r>
  <r>
    <n v="95"/>
    <s v="OTROS MAT GAMLP"/>
    <x v="24"/>
    <n v="346"/>
    <x v="25"/>
    <s v="PZA"/>
    <s v="INGRESO"/>
    <n v="7858"/>
    <d v="2017-05-30T00:00:00"/>
    <s v="LAS LOMAS LTDA"/>
    <n v="2"/>
    <m/>
    <n v="2"/>
    <n v="996.255"/>
    <n v="1992.51"/>
    <n v="0"/>
    <n v="1992.51"/>
    <n v="0"/>
    <n v="0"/>
    <s v="06-17"/>
  </r>
  <r>
    <n v="96"/>
    <s v="OTROS MAT GAMLP"/>
    <x v="24"/>
    <n v="346"/>
    <x v="25"/>
    <s v="PZA"/>
    <s v="SALIDA"/>
    <n v="13208"/>
    <d v="2017-05-30T00:00:00"/>
    <m/>
    <m/>
    <n v="2"/>
    <n v="0"/>
    <n v="996.255"/>
    <n v="0"/>
    <n v="1992.51"/>
    <n v="0"/>
    <n v="0"/>
    <n v="0"/>
    <s v="06-17"/>
  </r>
  <r>
    <n v="93"/>
    <s v="OTROS MAT GAMLP"/>
    <x v="25"/>
    <n v="346"/>
    <x v="26"/>
    <s v="PZA"/>
    <s v="INGRESO"/>
    <n v="7858"/>
    <d v="2017-05-30T00:00:00"/>
    <s v="LAS LOMAS LTDA"/>
    <n v="1"/>
    <m/>
    <n v="1"/>
    <n v="554.36"/>
    <n v="554.36"/>
    <n v="0"/>
    <n v="554.36"/>
    <n v="0"/>
    <n v="0"/>
    <s v="06-17"/>
  </r>
  <r>
    <n v="94"/>
    <s v="OTROS MAT GAMLP"/>
    <x v="25"/>
    <n v="346"/>
    <x v="26"/>
    <s v="PZA"/>
    <s v="SALIDA"/>
    <n v="13208"/>
    <d v="2017-05-30T00:00:00"/>
    <m/>
    <m/>
    <n v="1"/>
    <n v="0"/>
    <n v="554.36"/>
    <n v="0"/>
    <n v="554.36"/>
    <n v="0"/>
    <n v="0"/>
    <n v="0"/>
    <s v="06-17"/>
  </r>
  <r>
    <n v="91"/>
    <s v="OTROS MAT GAMLP"/>
    <x v="26"/>
    <n v="346"/>
    <x v="27"/>
    <s v="PZA"/>
    <s v="INGRESO"/>
    <n v="7858"/>
    <d v="2017-05-30T00:00:00"/>
    <s v="LAS LOMAS LTDA"/>
    <n v="1"/>
    <m/>
    <n v="1"/>
    <n v="307.98"/>
    <n v="307.98"/>
    <n v="0"/>
    <n v="307.98"/>
    <n v="0"/>
    <n v="0"/>
    <s v="06-17"/>
  </r>
  <r>
    <n v="92"/>
    <s v="OTROS MAT GAMLP"/>
    <x v="26"/>
    <n v="346"/>
    <x v="27"/>
    <s v="PZA"/>
    <s v="SALIDA"/>
    <n v="13208"/>
    <d v="2017-05-30T00:00:00"/>
    <m/>
    <m/>
    <n v="1"/>
    <n v="0"/>
    <n v="307.98"/>
    <n v="0"/>
    <n v="307.98"/>
    <n v="0"/>
    <n v="0"/>
    <n v="0"/>
    <s v="06-17"/>
  </r>
  <r>
    <n v="89"/>
    <s v="OTROS MAT GAMLP"/>
    <x v="27"/>
    <n v="346"/>
    <x v="28"/>
    <s v="BRR"/>
    <s v="INGRESO"/>
    <n v="7858"/>
    <d v="2017-05-30T00:00:00"/>
    <s v="LAS LOMAS LTDA"/>
    <n v="3"/>
    <m/>
    <n v="3"/>
    <n v="216.06333000000001"/>
    <n v="648.18999000000008"/>
    <n v="0"/>
    <n v="648.18999000000008"/>
    <n v="0"/>
    <n v="0"/>
    <s v="06-17"/>
  </r>
  <r>
    <n v="90"/>
    <s v="OTROS MAT GAMLP"/>
    <x v="27"/>
    <n v="346"/>
    <x v="28"/>
    <s v="BRR"/>
    <s v="SALIDA"/>
    <n v="13208"/>
    <d v="2017-05-30T00:00:00"/>
    <m/>
    <m/>
    <n v="3"/>
    <n v="0"/>
    <n v="216.06333000000001"/>
    <n v="0"/>
    <n v="648.18999000000008"/>
    <n v="0"/>
    <n v="0"/>
    <n v="0"/>
    <s v="06-17"/>
  </r>
  <r>
    <n v="189"/>
    <s v="OTROS MAT GAMLP"/>
    <x v="28"/>
    <n v="346"/>
    <x v="29"/>
    <s v="PZA"/>
    <s v="INGRESO"/>
    <n v="7854"/>
    <d v="2017-05-26T00:00:00"/>
    <s v="ANCEDES S.R.L."/>
    <n v="2"/>
    <m/>
    <n v="2"/>
    <n v="10.5"/>
    <n v="21"/>
    <n v="0"/>
    <n v="21"/>
    <n v="0"/>
    <n v="0"/>
    <s v="06-17"/>
  </r>
  <r>
    <n v="190"/>
    <s v="OTROS MAT GAMLP"/>
    <x v="28"/>
    <n v="346"/>
    <x v="29"/>
    <s v="MTR"/>
    <s v="SALIDA"/>
    <n v="13197"/>
    <d v="2017-05-26T00:00:00"/>
    <m/>
    <m/>
    <n v="2"/>
    <n v="0"/>
    <n v="10.5"/>
    <n v="0"/>
    <n v="21"/>
    <n v="0"/>
    <n v="0"/>
    <n v="0"/>
    <s v="06-17"/>
  </r>
  <r>
    <n v="187"/>
    <s v="OTROS MAT GAMLP"/>
    <x v="29"/>
    <n v="346"/>
    <x v="30"/>
    <s v="PZA"/>
    <s v="INGRESO"/>
    <n v="7854"/>
    <d v="2017-05-26T00:00:00"/>
    <s v="ANCEDES S.R.L."/>
    <n v="2"/>
    <m/>
    <n v="2"/>
    <n v="5"/>
    <n v="10"/>
    <n v="0"/>
    <n v="10"/>
    <n v="0"/>
    <n v="0"/>
    <s v="06-17"/>
  </r>
  <r>
    <n v="188"/>
    <s v="OTROS MAT GAMLP"/>
    <x v="29"/>
    <n v="346"/>
    <x v="30"/>
    <s v="PZA"/>
    <s v="SALIDA"/>
    <n v="13197"/>
    <d v="2017-05-26T00:00:00"/>
    <m/>
    <m/>
    <n v="2"/>
    <n v="0"/>
    <n v="5"/>
    <n v="0"/>
    <n v="10"/>
    <n v="0"/>
    <n v="0"/>
    <n v="0"/>
    <s v="06-17"/>
  </r>
  <r>
    <n v="183"/>
    <s v="OTROS MAT GAMLP"/>
    <x v="30"/>
    <n v="346"/>
    <x v="31"/>
    <s v="PZA"/>
    <s v="INGRESO"/>
    <n v="7854"/>
    <d v="2017-05-26T00:00:00"/>
    <s v="ANCEDES S.R.L."/>
    <n v="4"/>
    <m/>
    <n v="4"/>
    <n v="750"/>
    <n v="3000"/>
    <n v="0"/>
    <n v="3000"/>
    <n v="0"/>
    <n v="0"/>
    <s v="06-17"/>
  </r>
  <r>
    <n v="184"/>
    <s v="OTROS MAT GAMLP"/>
    <x v="30"/>
    <n v="346"/>
    <x v="31"/>
    <s v="PZA"/>
    <s v="SALIDA"/>
    <n v="13197"/>
    <d v="2017-05-26T00:00:00"/>
    <m/>
    <m/>
    <n v="4"/>
    <n v="0"/>
    <n v="750"/>
    <n v="0"/>
    <n v="3000"/>
    <n v="0"/>
    <n v="0"/>
    <n v="0"/>
    <s v="06-17"/>
  </r>
  <r>
    <n v="185"/>
    <s v="OTROS MAT GAMLP"/>
    <x v="30"/>
    <n v="346"/>
    <x v="31"/>
    <s v="PZA"/>
    <s v="INGRESO"/>
    <n v="7869"/>
    <d v="2017-06-01T00:00:00"/>
    <s v="PERNO CENTRO "/>
    <n v="2"/>
    <m/>
    <n v="2"/>
    <n v="9.0749999999999993"/>
    <n v="18.149999999999999"/>
    <n v="0"/>
    <n v="18.149999999999999"/>
    <n v="0"/>
    <n v="0"/>
    <s v="06-17"/>
  </r>
  <r>
    <n v="186"/>
    <s v="OTROS MAT GAMLP"/>
    <x v="30"/>
    <n v="346"/>
    <x v="31"/>
    <s v="PZA"/>
    <s v="SALIDA"/>
    <n v="13233"/>
    <d v="2017-06-01T00:00:00"/>
    <m/>
    <m/>
    <n v="2"/>
    <n v="0"/>
    <n v="9.0749999999999993"/>
    <n v="0"/>
    <n v="18.149999999999999"/>
    <n v="0"/>
    <n v="0"/>
    <n v="0"/>
    <s v="06-17"/>
  </r>
  <r>
    <n v="181"/>
    <s v="OTROS MAT GAMLP"/>
    <x v="31"/>
    <n v="346"/>
    <x v="32"/>
    <s v="MTR"/>
    <s v="INGRESO"/>
    <n v="7854"/>
    <d v="2017-05-26T00:00:00"/>
    <s v="ANCEDES S.R.L."/>
    <n v="10"/>
    <m/>
    <n v="10"/>
    <n v="120"/>
    <n v="1200"/>
    <n v="0"/>
    <n v="1200"/>
    <n v="0"/>
    <n v="0"/>
    <s v="06-17"/>
  </r>
  <r>
    <n v="182"/>
    <s v="OTROS MAT GAMLP"/>
    <x v="31"/>
    <n v="346"/>
    <x v="32"/>
    <s v="MTR"/>
    <s v="SALIDA"/>
    <n v="13197"/>
    <d v="2017-05-26T00:00:00"/>
    <m/>
    <m/>
    <n v="10"/>
    <n v="0"/>
    <n v="120"/>
    <n v="0"/>
    <n v="1200"/>
    <n v="0"/>
    <n v="0"/>
    <n v="0"/>
    <s v="06-17"/>
  </r>
  <r>
    <n v="179"/>
    <s v="OTROS MAT GAMLP"/>
    <x v="32"/>
    <n v="346"/>
    <x v="33"/>
    <s v="MTR"/>
    <s v="INGRESO"/>
    <n v="7854"/>
    <d v="2017-05-26T00:00:00"/>
    <s v="ANCEDES S.R.L."/>
    <n v="10"/>
    <m/>
    <n v="10"/>
    <n v="32"/>
    <n v="320"/>
    <n v="0"/>
    <n v="320"/>
    <n v="0"/>
    <n v="0"/>
    <s v="06-17"/>
  </r>
  <r>
    <n v="180"/>
    <s v="OTROS MAT GAMLP"/>
    <x v="32"/>
    <n v="346"/>
    <x v="33"/>
    <s v="MTR"/>
    <s v="SALIDA"/>
    <n v="13197"/>
    <d v="2017-05-26T00:00:00"/>
    <m/>
    <m/>
    <n v="10"/>
    <n v="0"/>
    <n v="32"/>
    <n v="0"/>
    <n v="320"/>
    <n v="0"/>
    <n v="0"/>
    <n v="0"/>
    <s v="06-17"/>
  </r>
  <r>
    <n v="177"/>
    <s v="OTROS MAT GAMLP"/>
    <x v="33"/>
    <n v="346"/>
    <x v="34"/>
    <s v="MTR"/>
    <s v="INGRESO"/>
    <n v="7854"/>
    <d v="2017-05-26T00:00:00"/>
    <s v="ANCEDES S.R.L."/>
    <n v="10"/>
    <m/>
    <n v="10"/>
    <n v="22"/>
    <n v="220"/>
    <n v="0"/>
    <n v="220"/>
    <n v="0"/>
    <n v="0"/>
    <s v="06-17"/>
  </r>
  <r>
    <n v="178"/>
    <s v="OTROS MAT GAMLP"/>
    <x v="33"/>
    <n v="346"/>
    <x v="34"/>
    <s v="MTR"/>
    <s v="SALIDA"/>
    <n v="13197"/>
    <d v="2017-05-26T00:00:00"/>
    <m/>
    <m/>
    <n v="10"/>
    <n v="0"/>
    <n v="22"/>
    <n v="0"/>
    <n v="220"/>
    <n v="0"/>
    <n v="0"/>
    <n v="0"/>
    <s v="06-17"/>
  </r>
  <r>
    <n v="95"/>
    <s v="OTROS MAT GAMLP"/>
    <x v="34"/>
    <n v="346"/>
    <x v="35"/>
    <s v="PZA"/>
    <s v="INGRESO"/>
    <n v="7734"/>
    <d v="2017-03-09T00:00:00"/>
    <s v="INSUMOS EN GENERAL"/>
    <n v="2"/>
    <m/>
    <n v="2"/>
    <n v="20"/>
    <n v="40"/>
    <n v="0"/>
    <n v="40"/>
    <n v="0"/>
    <n v="0"/>
    <s v="03-17"/>
  </r>
  <r>
    <n v="96"/>
    <s v="OTROS MAT GAMLP"/>
    <x v="34"/>
    <n v="346"/>
    <x v="35"/>
    <s v="PZA"/>
    <s v="SALIDA"/>
    <n v="12839"/>
    <d v="2017-03-09T00:00:00"/>
    <m/>
    <m/>
    <n v="2"/>
    <n v="0"/>
    <n v="20"/>
    <n v="0"/>
    <n v="40"/>
    <n v="0"/>
    <n v="0"/>
    <n v="0"/>
    <s v="03-17"/>
  </r>
  <r>
    <n v="93"/>
    <s v="OTROS MAT GAMLP"/>
    <x v="35"/>
    <n v="346"/>
    <x v="36"/>
    <s v="PZA"/>
    <s v="INGRESO"/>
    <n v="7734"/>
    <d v="2017-03-09T00:00:00"/>
    <s v="INSUMOS EN GENERAL"/>
    <n v="2"/>
    <m/>
    <n v="2"/>
    <n v="15"/>
    <n v="30"/>
    <n v="0"/>
    <n v="30"/>
    <n v="0"/>
    <n v="0"/>
    <s v="03-17"/>
  </r>
  <r>
    <n v="94"/>
    <s v="OTROS MAT GAMLP"/>
    <x v="35"/>
    <n v="346"/>
    <x v="36"/>
    <s v="PZA"/>
    <s v="SALIDA"/>
    <n v="12839"/>
    <d v="2017-03-09T00:00:00"/>
    <m/>
    <m/>
    <n v="2"/>
    <n v="0"/>
    <n v="15"/>
    <n v="0"/>
    <n v="30"/>
    <n v="0"/>
    <n v="0"/>
    <n v="0"/>
    <s v="03-17"/>
  </r>
  <r>
    <n v="91"/>
    <s v="OTROS MAT GAMLP"/>
    <x v="36"/>
    <n v="346"/>
    <x v="37"/>
    <s v="PZA"/>
    <s v="INGRESO"/>
    <n v="7723"/>
    <d v="2017-03-01T00:00:00"/>
    <s v="MAYA"/>
    <n v="15"/>
    <m/>
    <n v="15"/>
    <n v="3.5"/>
    <n v="52.5"/>
    <n v="0"/>
    <n v="52.5"/>
    <n v="0"/>
    <n v="0"/>
    <s v="03-17"/>
  </r>
  <r>
    <n v="92"/>
    <s v="OTROS MAT GAMLP"/>
    <x v="36"/>
    <n v="346"/>
    <x v="37"/>
    <s v="PZA"/>
    <s v="SALIDA"/>
    <n v="12796"/>
    <d v="2017-03-01T00:00:00"/>
    <m/>
    <m/>
    <n v="15"/>
    <n v="0"/>
    <n v="3.5"/>
    <n v="0"/>
    <n v="52.5"/>
    <n v="0"/>
    <n v="0"/>
    <n v="0"/>
    <s v="03-17"/>
  </r>
  <r>
    <n v="175"/>
    <s v="OTROS MAT GAMLP"/>
    <x v="37"/>
    <n v="346"/>
    <x v="38"/>
    <s v="PZA"/>
    <s v="INGRESO"/>
    <n v="2313"/>
    <d v="2017-02-23T00:00:00"/>
    <s v="FERRETERIA &quot;VANIA&quot;"/>
    <n v="50"/>
    <m/>
    <n v="50"/>
    <n v="1.2"/>
    <n v="60"/>
    <n v="0"/>
    <n v="60"/>
    <n v="0"/>
    <n v="0"/>
    <s v="02-17"/>
  </r>
  <r>
    <n v="176"/>
    <s v="OTROS MAT GAMLP"/>
    <x v="37"/>
    <n v="346"/>
    <x v="38"/>
    <s v="PZA"/>
    <s v="SALIDA"/>
    <n v="12780"/>
    <d v="2017-02-23T00:00:00"/>
    <m/>
    <m/>
    <n v="50"/>
    <n v="0"/>
    <n v="1.2"/>
    <n v="0"/>
    <n v="60"/>
    <n v="0"/>
    <n v="0"/>
    <n v="0"/>
    <s v="02-17"/>
  </r>
  <r>
    <n v="173"/>
    <s v="OTROS MAT GAMLP"/>
    <x v="38"/>
    <n v="346"/>
    <x v="39"/>
    <s v="KGR"/>
    <s v="INGRESO"/>
    <n v="2312"/>
    <d v="2017-02-23T00:00:00"/>
    <s v="FERRETERIA RAYNER"/>
    <n v="1"/>
    <m/>
    <n v="1"/>
    <n v="13"/>
    <n v="13"/>
    <n v="0"/>
    <n v="13"/>
    <n v="0"/>
    <n v="0"/>
    <s v="02-17"/>
  </r>
  <r>
    <n v="174"/>
    <s v="OTROS MAT GAMLP"/>
    <x v="38"/>
    <n v="346"/>
    <x v="39"/>
    <s v="KGR"/>
    <s v="SALIDA"/>
    <n v="12780"/>
    <d v="2017-02-23T00:00:00"/>
    <m/>
    <m/>
    <n v="1"/>
    <n v="0"/>
    <n v="13"/>
    <n v="0"/>
    <n v="13"/>
    <n v="0"/>
    <n v="0"/>
    <n v="0"/>
    <s v="02-17"/>
  </r>
  <r>
    <n v="171"/>
    <s v="OTROS MAT GAMLP"/>
    <x v="39"/>
    <n v="346"/>
    <x v="40"/>
    <s v="HJA"/>
    <s v="INGRESO"/>
    <n v="2312"/>
    <d v="2017-02-23T00:00:00"/>
    <s v="FERRETERIA RAYNER"/>
    <n v="10"/>
    <m/>
    <n v="10"/>
    <n v="45.7"/>
    <n v="457"/>
    <n v="0"/>
    <n v="457"/>
    <n v="0"/>
    <n v="0"/>
    <s v="02-17"/>
  </r>
  <r>
    <n v="172"/>
    <s v="OTROS MAT GAMLP"/>
    <x v="39"/>
    <n v="346"/>
    <x v="40"/>
    <s v="HJA"/>
    <s v="SALIDA"/>
    <n v="12780"/>
    <d v="2017-02-23T00:00:00"/>
    <m/>
    <m/>
    <n v="10"/>
    <n v="0"/>
    <n v="45.7"/>
    <n v="0"/>
    <n v="457"/>
    <n v="0"/>
    <n v="0"/>
    <n v="0"/>
    <s v="02-17"/>
  </r>
  <r>
    <n v="169"/>
    <s v="OTROS MAT GAMLP"/>
    <x v="40"/>
    <n v="346"/>
    <x v="41"/>
    <s v="PZA"/>
    <s v="INGRESO"/>
    <n v="2299"/>
    <d v="2017-01-25T00:00:00"/>
    <s v="RAFAGA"/>
    <n v="10"/>
    <m/>
    <n v="10"/>
    <n v="0.5"/>
    <n v="5"/>
    <n v="0"/>
    <n v="5"/>
    <n v="0"/>
    <n v="0"/>
    <s v="01-17"/>
  </r>
  <r>
    <n v="170"/>
    <s v="OTROS MAT GAMLP"/>
    <x v="40"/>
    <n v="346"/>
    <x v="41"/>
    <s v="PZA"/>
    <s v="SALIDA"/>
    <n v="12624"/>
    <d v="2017-01-25T00:00:00"/>
    <m/>
    <m/>
    <n v="10"/>
    <n v="0"/>
    <n v="0.5"/>
    <n v="0"/>
    <n v="5"/>
    <n v="0"/>
    <n v="0"/>
    <n v="0"/>
    <s v="01-17"/>
  </r>
  <r>
    <n v="167"/>
    <s v="OTROS MAT GAMLP"/>
    <x v="41"/>
    <n v="346"/>
    <x v="42"/>
    <s v="PZA"/>
    <s v="INGRESO"/>
    <n v="2299"/>
    <d v="2017-01-25T00:00:00"/>
    <s v="RAFAGA"/>
    <n v="10"/>
    <m/>
    <n v="10"/>
    <n v="2"/>
    <n v="20"/>
    <n v="0"/>
    <n v="20"/>
    <n v="0"/>
    <n v="0"/>
    <s v="01-17"/>
  </r>
  <r>
    <n v="168"/>
    <s v="OTROS MAT GAMLP"/>
    <x v="41"/>
    <n v="346"/>
    <x v="42"/>
    <s v="PZA"/>
    <s v="SALIDA"/>
    <n v="12623"/>
    <d v="2017-01-25T00:00:00"/>
    <m/>
    <m/>
    <n v="10"/>
    <n v="0"/>
    <n v="2"/>
    <n v="0"/>
    <n v="20"/>
    <n v="0"/>
    <n v="0"/>
    <n v="0"/>
    <s v="01-17"/>
  </r>
  <r>
    <n v="165"/>
    <s v="OTROS MAT GAMLP"/>
    <x v="42"/>
    <n v="346"/>
    <x v="43"/>
    <s v="PZA"/>
    <s v="INGRESO"/>
    <n v="2298"/>
    <d v="2017-01-25T00:00:00"/>
    <s v="UNIVERSO"/>
    <n v="1"/>
    <m/>
    <n v="1"/>
    <n v="140"/>
    <n v="140"/>
    <n v="0"/>
    <n v="140"/>
    <n v="0"/>
    <n v="0"/>
    <s v="01-17"/>
  </r>
  <r>
    <n v="166"/>
    <s v="OTROS MAT GAMLP"/>
    <x v="42"/>
    <n v="346"/>
    <x v="43"/>
    <s v="PZA"/>
    <s v="SALIDA"/>
    <n v="12623"/>
    <d v="2017-01-25T00:00:00"/>
    <m/>
    <m/>
    <n v="1"/>
    <n v="0"/>
    <n v="140"/>
    <n v="0"/>
    <n v="140"/>
    <n v="0"/>
    <n v="0"/>
    <n v="0"/>
    <s v="01-17"/>
  </r>
  <r>
    <n v="986"/>
    <s v="OTROS MAT GAMLP"/>
    <x v="43"/>
    <n v="346"/>
    <x v="44"/>
    <s v="PZA"/>
    <s v="INGRESO"/>
    <n v="7745"/>
    <d v="2017-03-16T00:00:00"/>
    <s v="MEICON"/>
    <n v="750"/>
    <m/>
    <n v="750"/>
    <n v="2.4300000000000002"/>
    <n v="1822.5000000000002"/>
    <n v="0"/>
    <n v="1822.5000000000002"/>
    <n v="0"/>
    <n v="0"/>
    <s v="03-17"/>
  </r>
  <r>
    <n v="987"/>
    <s v="OTROS MAT GAMLP"/>
    <x v="43"/>
    <n v="346"/>
    <x v="44"/>
    <s v="PZA"/>
    <s v="SALIDA"/>
    <n v="12902"/>
    <d v="2017-03-23T00:00:00"/>
    <m/>
    <m/>
    <n v="100"/>
    <n v="650"/>
    <n v="2.4300000000000002"/>
    <n v="0"/>
    <n v="243.00000000000003"/>
    <n v="1579.5000000000002"/>
    <n v="0"/>
    <n v="0"/>
    <s v="03-17"/>
  </r>
  <r>
    <n v="988"/>
    <s v="OTROS MAT GAMLP"/>
    <x v="43"/>
    <n v="346"/>
    <x v="44"/>
    <s v="PZA"/>
    <s v="SALIDA"/>
    <n v="13016"/>
    <d v="2017-04-20T00:00:00"/>
    <m/>
    <m/>
    <n v="200"/>
    <n v="450"/>
    <n v="2.4300000000000002"/>
    <n v="0"/>
    <n v="486.00000000000006"/>
    <n v="1093.5000000000002"/>
    <n v="0"/>
    <n v="0"/>
    <s v="04-17"/>
  </r>
  <r>
    <n v="989"/>
    <s v="OTROS MAT GAMLP"/>
    <x v="43"/>
    <n v="346"/>
    <x v="44"/>
    <s v="PZA"/>
    <s v="SALIDA"/>
    <n v="13867"/>
    <d v="2017-08-10T00:00:00"/>
    <m/>
    <m/>
    <n v="200"/>
    <n v="250"/>
    <n v="2.4300000000000002"/>
    <n v="0"/>
    <n v="486.00000000000006"/>
    <n v="607.50000000000023"/>
    <n v="250"/>
    <n v="607.50000000000023"/>
    <s v="08-17"/>
  </r>
  <r>
    <n v="982"/>
    <s v="OTROS MAT GAMLP"/>
    <x v="44"/>
    <n v="346"/>
    <x v="45"/>
    <s v="PZA"/>
    <s v="INGRESO"/>
    <n v="7745"/>
    <d v="2017-03-16T00:00:00"/>
    <s v="MEICON"/>
    <n v="750"/>
    <m/>
    <n v="750"/>
    <n v="0.3"/>
    <n v="225"/>
    <n v="0"/>
    <n v="225"/>
    <n v="0"/>
    <n v="0"/>
    <s v="03-17"/>
  </r>
  <r>
    <n v="983"/>
    <s v="OTROS MAT GAMLP"/>
    <x v="44"/>
    <n v="346"/>
    <x v="45"/>
    <s v="PZA"/>
    <s v="SALIDA"/>
    <n v="12902"/>
    <d v="2017-03-23T00:00:00"/>
    <m/>
    <m/>
    <n v="100"/>
    <n v="650"/>
    <n v="0.3"/>
    <n v="0"/>
    <n v="30"/>
    <n v="195"/>
    <n v="0"/>
    <n v="0"/>
    <s v="03-17"/>
  </r>
  <r>
    <n v="984"/>
    <s v="OTROS MAT GAMLP"/>
    <x v="44"/>
    <n v="346"/>
    <x v="45"/>
    <s v="PZA"/>
    <s v="SALIDA"/>
    <n v="13016"/>
    <d v="2017-04-20T00:00:00"/>
    <m/>
    <m/>
    <n v="200"/>
    <n v="450"/>
    <n v="0.3"/>
    <n v="0"/>
    <n v="60"/>
    <n v="135"/>
    <n v="0"/>
    <n v="0"/>
    <s v="04-17"/>
  </r>
  <r>
    <n v="985"/>
    <s v="OTROS MAT GAMLP"/>
    <x v="44"/>
    <n v="346"/>
    <x v="45"/>
    <s v="PZA"/>
    <s v="SALIDA"/>
    <n v="13867"/>
    <d v="2017-08-10T00:00:00"/>
    <m/>
    <m/>
    <n v="200"/>
    <n v="250"/>
    <n v="0.3"/>
    <n v="0"/>
    <n v="60"/>
    <n v="75"/>
    <n v="250"/>
    <n v="75"/>
    <s v="08-17"/>
  </r>
  <r>
    <n v="831"/>
    <s v="OTROS MAT GAMLP"/>
    <x v="45"/>
    <n v="346"/>
    <x v="46"/>
    <s v="PZA"/>
    <s v="INGRESO"/>
    <n v="7814"/>
    <d v="2017-04-28T00:00:00"/>
    <s v="CESARINES S.R.L."/>
    <n v="1"/>
    <m/>
    <n v="1"/>
    <n v="16"/>
    <n v="16"/>
    <n v="0"/>
    <n v="16"/>
    <n v="0"/>
    <n v="0"/>
    <s v="05-17"/>
  </r>
  <r>
    <n v="832"/>
    <s v="OTROS MAT GAMLP"/>
    <x v="45"/>
    <n v="346"/>
    <x v="46"/>
    <s v="PZA"/>
    <s v="SALIDA"/>
    <n v="13075"/>
    <d v="2017-04-28T00:00:00"/>
    <m/>
    <m/>
    <n v="1"/>
    <n v="0"/>
    <n v="16"/>
    <n v="0"/>
    <n v="16"/>
    <n v="0"/>
    <n v="0"/>
    <n v="0"/>
    <s v="05-17"/>
  </r>
  <r>
    <n v="163"/>
    <s v="OTROS MAT GAMLP"/>
    <x v="46"/>
    <n v="346"/>
    <x v="47"/>
    <s v="PZA"/>
    <s v="INGRESO"/>
    <n v="2295"/>
    <d v="2017-01-25T00:00:00"/>
    <s v="ILLIMANI"/>
    <n v="1"/>
    <m/>
    <n v="1"/>
    <n v="190"/>
    <n v="190"/>
    <n v="0"/>
    <n v="190"/>
    <n v="0"/>
    <n v="0"/>
    <s v="01-17"/>
  </r>
  <r>
    <n v="164"/>
    <s v="OTROS MAT GAMLP"/>
    <x v="46"/>
    <n v="346"/>
    <x v="47"/>
    <s v="PZA"/>
    <s v="SALIDA"/>
    <n v="12623"/>
    <d v="2017-01-25T00:00:00"/>
    <m/>
    <m/>
    <n v="1"/>
    <n v="0"/>
    <n v="190"/>
    <n v="0"/>
    <n v="190"/>
    <n v="0"/>
    <n v="0"/>
    <n v="0"/>
    <s v="01-17"/>
  </r>
  <r>
    <n v="978"/>
    <s v="OTROS MAT GAMLP"/>
    <x v="47"/>
    <n v="346"/>
    <x v="48"/>
    <s v="PZA"/>
    <s v="INGRESO"/>
    <n v="7745"/>
    <d v="2017-03-16T00:00:00"/>
    <s v="MEICON"/>
    <n v="750"/>
    <m/>
    <n v="750"/>
    <n v="0.35"/>
    <n v="262.5"/>
    <n v="0"/>
    <n v="262.5"/>
    <n v="0"/>
    <n v="0"/>
    <s v="03-17"/>
  </r>
  <r>
    <n v="979"/>
    <s v="OTROS MAT GAMLP"/>
    <x v="47"/>
    <n v="346"/>
    <x v="48"/>
    <s v="PZA"/>
    <s v="SALIDA"/>
    <n v="12902"/>
    <d v="2017-03-23T00:00:00"/>
    <m/>
    <m/>
    <n v="100"/>
    <n v="650"/>
    <n v="0.35"/>
    <n v="0"/>
    <n v="35"/>
    <n v="227.5"/>
    <n v="0"/>
    <n v="0"/>
    <s v="03-17"/>
  </r>
  <r>
    <n v="980"/>
    <s v="OTROS MAT GAMLP"/>
    <x v="47"/>
    <n v="346"/>
    <x v="48"/>
    <s v="PZA"/>
    <s v="SALIDA"/>
    <n v="13016"/>
    <d v="2017-04-20T00:00:00"/>
    <m/>
    <m/>
    <n v="200"/>
    <n v="450"/>
    <n v="0.35"/>
    <n v="0"/>
    <n v="70"/>
    <n v="157.5"/>
    <n v="0"/>
    <n v="0"/>
    <s v="04-17"/>
  </r>
  <r>
    <n v="981"/>
    <s v="OTROS MAT GAMLP"/>
    <x v="47"/>
    <n v="346"/>
    <x v="48"/>
    <s v="PZA"/>
    <s v="SALIDA"/>
    <n v="13867"/>
    <d v="2017-08-10T00:00:00"/>
    <m/>
    <m/>
    <n v="200"/>
    <n v="250"/>
    <n v="0.35"/>
    <n v="0"/>
    <n v="70"/>
    <n v="87.5"/>
    <n v="250"/>
    <n v="87.5"/>
    <s v="08-17"/>
  </r>
  <r>
    <n v="161"/>
    <s v="OTROS MAT GAMLP"/>
    <x v="48"/>
    <n v="346"/>
    <x v="49"/>
    <s v="PZA"/>
    <s v="INGRESO"/>
    <n v="7769"/>
    <d v="2017-03-28T00:00:00"/>
    <s v="CESARINES S.R.L."/>
    <n v="1"/>
    <m/>
    <n v="1"/>
    <n v="135"/>
    <n v="135"/>
    <n v="0"/>
    <n v="135"/>
    <n v="0"/>
    <n v="0"/>
    <s v="04-17"/>
  </r>
  <r>
    <n v="162"/>
    <s v="OTROS MAT GAMLP"/>
    <x v="48"/>
    <n v="346"/>
    <x v="49"/>
    <s v="PZA"/>
    <s v="SALIDA"/>
    <n v="12925"/>
    <d v="2017-03-28T00:00:00"/>
    <m/>
    <m/>
    <n v="1"/>
    <n v="0"/>
    <n v="135"/>
    <n v="0"/>
    <n v="135"/>
    <n v="0"/>
    <n v="0"/>
    <n v="0"/>
    <s v="04-17"/>
  </r>
  <r>
    <n v="233"/>
    <s v="OTROS MAT GAMLP"/>
    <x v="49"/>
    <n v="346"/>
    <x v="50"/>
    <s v="KGR"/>
    <s v="INGRESO"/>
    <s v="INV. INICIO"/>
    <d v="2017-01-01T00:00:00"/>
    <m/>
    <n v="15"/>
    <m/>
    <n v="15"/>
    <n v="25.898669999999999"/>
    <n v="388.48005000000001"/>
    <n v="0"/>
    <n v="388.48005000000001"/>
    <n v="15"/>
    <n v="388.48005000000001"/>
    <s v="00-17"/>
  </r>
  <r>
    <n v="232"/>
    <s v="OTROS MAT GAMLP"/>
    <x v="50"/>
    <n v="346"/>
    <x v="51"/>
    <s v="KGR"/>
    <s v="INGRESO"/>
    <s v="INV. INICIO"/>
    <d v="2017-01-01T00:00:00"/>
    <m/>
    <n v="34"/>
    <m/>
    <n v="34"/>
    <n v="25.298300000000001"/>
    <n v="860.1422"/>
    <n v="0"/>
    <n v="860.1422"/>
    <n v="34"/>
    <n v="860.1422"/>
    <s v="00-17"/>
  </r>
  <r>
    <n v="155"/>
    <s v="OTROS MAT GAMLP"/>
    <x v="51"/>
    <n v="346"/>
    <x v="52"/>
    <s v="PZA"/>
    <s v="INGRESO"/>
    <n v="2297"/>
    <d v="2017-01-25T00:00:00"/>
    <s v="ROGER PAU"/>
    <n v="1"/>
    <m/>
    <n v="1"/>
    <n v="275"/>
    <n v="275"/>
    <n v="0"/>
    <n v="275"/>
    <n v="0"/>
    <n v="0"/>
    <s v="01-17"/>
  </r>
  <r>
    <n v="156"/>
    <s v="OTROS MAT GAMLP"/>
    <x v="51"/>
    <n v="346"/>
    <x v="52"/>
    <s v="PZA"/>
    <s v="SALIDA"/>
    <n v="12623"/>
    <d v="2017-01-25T00:00:00"/>
    <m/>
    <m/>
    <n v="1"/>
    <n v="0"/>
    <n v="275"/>
    <n v="0"/>
    <n v="275"/>
    <n v="0"/>
    <n v="0"/>
    <n v="0"/>
    <s v="01-17"/>
  </r>
  <r>
    <n v="157"/>
    <s v="OTROS MAT GAMLP"/>
    <x v="51"/>
    <n v="346"/>
    <x v="52"/>
    <s v="PZA"/>
    <s v="INGRESO"/>
    <n v="2324"/>
    <d v="2017-03-13T00:00:00"/>
    <s v="NASER"/>
    <n v="1"/>
    <m/>
    <n v="1"/>
    <n v="320"/>
    <n v="320"/>
    <n v="0"/>
    <n v="320"/>
    <n v="0"/>
    <n v="0"/>
    <s v="03-17"/>
  </r>
  <r>
    <n v="158"/>
    <s v="OTROS MAT GAMLP"/>
    <x v="51"/>
    <n v="346"/>
    <x v="52"/>
    <s v="PZA"/>
    <s v="SALIDA"/>
    <n v="12855"/>
    <d v="2017-03-13T00:00:00"/>
    <m/>
    <m/>
    <n v="1"/>
    <n v="0"/>
    <n v="320"/>
    <n v="0"/>
    <n v="320"/>
    <n v="0"/>
    <n v="0"/>
    <n v="0"/>
    <s v="03-17"/>
  </r>
  <r>
    <n v="159"/>
    <s v="OTROS MAT GAMLP"/>
    <x v="51"/>
    <n v="346"/>
    <x v="52"/>
    <s v="PZA"/>
    <s v="INGRESO"/>
    <n v="2348"/>
    <d v="2017-04-20T00:00:00"/>
    <s v="SAN FRANCISCO"/>
    <n v="1"/>
    <m/>
    <n v="1"/>
    <n v="350"/>
    <n v="350"/>
    <n v="0"/>
    <n v="350"/>
    <n v="0"/>
    <n v="0"/>
    <s v="04-17"/>
  </r>
  <r>
    <n v="160"/>
    <s v="OTROS MAT GAMLP"/>
    <x v="51"/>
    <n v="346"/>
    <x v="52"/>
    <s v="PZA"/>
    <s v="SALIDA"/>
    <n v="13015"/>
    <d v="2017-04-20T00:00:00"/>
    <m/>
    <m/>
    <n v="1"/>
    <n v="0"/>
    <n v="350"/>
    <n v="0"/>
    <n v="350"/>
    <n v="0"/>
    <n v="0"/>
    <n v="0"/>
    <s v="04-17"/>
  </r>
  <r>
    <n v="89"/>
    <s v="OTROS MAT GAMLP"/>
    <x v="52"/>
    <n v="346"/>
    <x v="53"/>
    <s v="PZA"/>
    <s v="INGRESO"/>
    <n v="2436"/>
    <d v="2017-06-30T00:00:00"/>
    <s v="UNIVERSO"/>
    <n v="2"/>
    <m/>
    <n v="2"/>
    <n v="50"/>
    <n v="100"/>
    <n v="0"/>
    <n v="100"/>
    <n v="0"/>
    <n v="0"/>
    <s v="07-17"/>
  </r>
  <r>
    <n v="90"/>
    <s v="OTROS MAT GAMLP"/>
    <x v="52"/>
    <n v="346"/>
    <x v="53"/>
    <s v="PZA"/>
    <s v="SALIDA"/>
    <n v="13669"/>
    <d v="2017-06-30T00:00:00"/>
    <m/>
    <m/>
    <n v="2"/>
    <n v="0"/>
    <n v="50"/>
    <n v="0"/>
    <n v="100"/>
    <n v="0"/>
    <n v="0"/>
    <n v="0"/>
    <s v="07-17"/>
  </r>
  <r>
    <n v="976"/>
    <s v="OTROS MAT GAMLP"/>
    <x v="53"/>
    <n v="346"/>
    <x v="54"/>
    <s v="PZA"/>
    <s v="INGRESO"/>
    <s v="INV. INICIO"/>
    <d v="2017-01-01T00:00:00"/>
    <m/>
    <n v="1"/>
    <m/>
    <n v="1"/>
    <n v="301.73710999999997"/>
    <n v="301.73710999999997"/>
    <n v="0"/>
    <n v="301.73710999999997"/>
    <n v="0"/>
    <n v="0"/>
    <s v="00-17"/>
  </r>
  <r>
    <n v="977"/>
    <s v="OTROS MAT GAMLP"/>
    <x v="53"/>
    <n v="346"/>
    <x v="54"/>
    <s v="PZA"/>
    <s v="SALIDA"/>
    <n v="12594"/>
    <d v="2017-01-19T00:00:00"/>
    <m/>
    <m/>
    <n v="1"/>
    <n v="0"/>
    <n v="301.73710999999997"/>
    <n v="0"/>
    <n v="301.73710999999997"/>
    <n v="0"/>
    <n v="0"/>
    <n v="0"/>
    <s v="01-17"/>
  </r>
  <r>
    <n v="153"/>
    <s v="OTROS MAT GAMLP"/>
    <x v="54"/>
    <n v="346"/>
    <x v="55"/>
    <s v="PZA"/>
    <s v="INGRESO"/>
    <n v="8125"/>
    <d v="2017-07-13T00:00:00"/>
    <s v="PERNO CENTRO "/>
    <n v="1"/>
    <m/>
    <n v="1"/>
    <n v="0.25"/>
    <n v="0.25"/>
    <n v="0"/>
    <n v="0.25"/>
    <n v="0"/>
    <n v="0"/>
    <s v="07-17"/>
  </r>
  <r>
    <n v="154"/>
    <s v="OTROS MAT GAMLP"/>
    <x v="54"/>
    <n v="346"/>
    <x v="55"/>
    <s v="PZA"/>
    <s v="SALIDA"/>
    <n v="13742"/>
    <d v="2017-07-13T00:00:00"/>
    <m/>
    <m/>
    <n v="1"/>
    <n v="0"/>
    <n v="0.25"/>
    <n v="0"/>
    <n v="0.25"/>
    <n v="0"/>
    <n v="0"/>
    <n v="0"/>
    <s v="07-17"/>
  </r>
  <r>
    <n v="974"/>
    <s v="OTROS MAT GAMLP"/>
    <x v="55"/>
    <n v="346"/>
    <x v="45"/>
    <s v="PZA"/>
    <s v="INGRESO"/>
    <s v="INV. INICIO"/>
    <d v="2017-01-01T00:00:00"/>
    <m/>
    <n v="200"/>
    <m/>
    <n v="200"/>
    <n v="0.38299"/>
    <n v="76.597999999999999"/>
    <n v="0"/>
    <n v="76.597999999999999"/>
    <n v="0"/>
    <n v="0"/>
    <s v="00-17"/>
  </r>
  <r>
    <n v="975"/>
    <s v="OTROS MAT GAMLP"/>
    <x v="55"/>
    <n v="346"/>
    <x v="45"/>
    <s v="PZA"/>
    <s v="SALIDA"/>
    <n v="12631"/>
    <d v="2017-01-26T00:00:00"/>
    <m/>
    <m/>
    <n v="200"/>
    <n v="0"/>
    <n v="0.38299"/>
    <n v="0"/>
    <n v="76.597999999999999"/>
    <n v="0"/>
    <n v="0"/>
    <n v="0"/>
    <s v="02-17"/>
  </r>
  <r>
    <n v="151"/>
    <s v="OTROS MAT GAMLP"/>
    <x v="56"/>
    <n v="346"/>
    <x v="56"/>
    <s v="KGR"/>
    <s v="INGRESO"/>
    <n v="7780"/>
    <d v="2017-04-03T00:00:00"/>
    <s v="MIRANDA"/>
    <n v="1"/>
    <m/>
    <n v="1"/>
    <n v="280"/>
    <n v="280"/>
    <n v="0"/>
    <n v="280"/>
    <n v="0"/>
    <n v="0"/>
    <s v="04-17"/>
  </r>
  <r>
    <n v="152"/>
    <s v="OTROS MAT GAMLP"/>
    <x v="56"/>
    <n v="346"/>
    <x v="56"/>
    <s v="KGR"/>
    <s v="SALIDA"/>
    <n v="12950"/>
    <d v="2017-04-03T00:00:00"/>
    <m/>
    <m/>
    <n v="1"/>
    <n v="0"/>
    <n v="280"/>
    <n v="0"/>
    <n v="280"/>
    <n v="0"/>
    <n v="0"/>
    <n v="0"/>
    <s v="04-17"/>
  </r>
  <r>
    <n v="87"/>
    <s v="OTROS MAT GAMLP"/>
    <x v="57"/>
    <n v="346"/>
    <x v="57"/>
    <s v="PZA"/>
    <s v="INGRESO"/>
    <n v="7858"/>
    <d v="2017-05-30T00:00:00"/>
    <s v="LAS LOMAS LTDA"/>
    <n v="2"/>
    <m/>
    <n v="2"/>
    <n v="410.64"/>
    <n v="821.28"/>
    <n v="0"/>
    <n v="821.28"/>
    <n v="0"/>
    <n v="0"/>
    <s v="06-17"/>
  </r>
  <r>
    <n v="88"/>
    <s v="OTROS MAT GAMLP"/>
    <x v="57"/>
    <n v="346"/>
    <x v="57"/>
    <s v="PZA"/>
    <s v="SALIDA"/>
    <n v="13208"/>
    <d v="2017-05-30T00:00:00"/>
    <m/>
    <m/>
    <n v="2"/>
    <n v="0"/>
    <n v="410.64"/>
    <n v="0"/>
    <n v="821.28"/>
    <n v="0"/>
    <n v="0"/>
    <n v="0"/>
    <s v="06-17"/>
  </r>
  <r>
    <n v="970"/>
    <s v="OTROS MAT GAMLP"/>
    <x v="58"/>
    <n v="346"/>
    <x v="58"/>
    <s v="KGR"/>
    <s v="INGRESO"/>
    <s v="INV. INICIO"/>
    <d v="2017-01-01T00:00:00"/>
    <m/>
    <n v="83"/>
    <m/>
    <n v="83"/>
    <n v="14.31138"/>
    <n v="1187.8445400000001"/>
    <n v="0"/>
    <n v="1187.8445400000001"/>
    <n v="0"/>
    <n v="0"/>
    <s v="00-17"/>
  </r>
  <r>
    <n v="971"/>
    <s v="OTROS MAT GAMLP"/>
    <x v="58"/>
    <n v="346"/>
    <x v="58"/>
    <s v="KGR"/>
    <s v="SALIDA"/>
    <n v="12891"/>
    <d v="2017-03-21T00:00:00"/>
    <m/>
    <m/>
    <n v="10"/>
    <n v="73"/>
    <n v="14.31138"/>
    <n v="0"/>
    <n v="143.1138"/>
    <n v="1044.73074"/>
    <n v="0"/>
    <n v="0"/>
    <s v="03-17"/>
  </r>
  <r>
    <n v="972"/>
    <s v="OTROS MAT GAMLP"/>
    <x v="58"/>
    <n v="346"/>
    <x v="58"/>
    <s v="KGR"/>
    <s v="SALIDA"/>
    <n v="13347"/>
    <d v="2017-06-20T00:00:00"/>
    <m/>
    <m/>
    <n v="10"/>
    <n v="63"/>
    <n v="14.31138"/>
    <n v="0"/>
    <n v="143.1138"/>
    <n v="901.61694"/>
    <n v="0"/>
    <n v="0"/>
    <s v="06-17"/>
  </r>
  <r>
    <n v="973"/>
    <s v="OTROS MAT GAMLP"/>
    <x v="58"/>
    <n v="346"/>
    <x v="58"/>
    <s v="KGR"/>
    <s v="SALIDA"/>
    <n v="13702"/>
    <d v="2017-07-06T00:00:00"/>
    <m/>
    <m/>
    <n v="3"/>
    <n v="60"/>
    <n v="14.31138"/>
    <n v="0"/>
    <n v="42.934139999999999"/>
    <n v="858.68280000000004"/>
    <n v="60"/>
    <n v="858.68280000000004"/>
    <s v="07-17"/>
  </r>
  <r>
    <n v="231"/>
    <s v="OTROS MAT GAMLP"/>
    <x v="59"/>
    <n v="346"/>
    <x v="59"/>
    <s v="KGR"/>
    <s v="INGRESO"/>
    <s v="INV. INICIO"/>
    <d v="2017-01-01T00:00:00"/>
    <m/>
    <n v="30"/>
    <m/>
    <n v="30"/>
    <n v="45.310459999999999"/>
    <n v="1359.3137999999999"/>
    <n v="0"/>
    <n v="1359.3137999999999"/>
    <n v="30"/>
    <n v="1359.3137999999999"/>
    <s v="00-17"/>
  </r>
  <r>
    <n v="225"/>
    <s v="OTROS MAT GAMLP"/>
    <x v="60"/>
    <n v="346"/>
    <x v="60"/>
    <s v="KGR"/>
    <s v="INGRESO"/>
    <s v="INV. INICIO"/>
    <d v="2017-01-01T00:00:00"/>
    <m/>
    <n v="40"/>
    <m/>
    <n v="40"/>
    <n v="29.6221"/>
    <n v="1184.884"/>
    <n v="0"/>
    <n v="1184.884"/>
    <n v="0"/>
    <n v="0"/>
    <s v="00-17"/>
  </r>
  <r>
    <n v="226"/>
    <s v="OTROS MAT GAMLP"/>
    <x v="60"/>
    <n v="346"/>
    <x v="60"/>
    <s v="KGR"/>
    <s v="SALIDA"/>
    <n v="6899"/>
    <d v="2017-01-11T00:00:00"/>
    <m/>
    <m/>
    <n v="2"/>
    <n v="38"/>
    <n v="29.6221"/>
    <n v="0"/>
    <n v="59.244199999999999"/>
    <n v="1125.6397999999999"/>
    <n v="0"/>
    <n v="0"/>
    <s v="01-17"/>
  </r>
  <r>
    <n v="227"/>
    <s v="OTROS MAT GAMLP"/>
    <x v="60"/>
    <n v="346"/>
    <x v="60"/>
    <s v="KGR"/>
    <s v="SALIDA"/>
    <n v="6993"/>
    <d v="2017-03-28T00:00:00"/>
    <m/>
    <m/>
    <n v="3"/>
    <n v="35"/>
    <n v="29.6221"/>
    <n v="0"/>
    <n v="88.866299999999995"/>
    <n v="1036.7735"/>
    <n v="0"/>
    <n v="0"/>
    <s v="04-17"/>
  </r>
  <r>
    <n v="228"/>
    <s v="OTROS MAT GAMLP"/>
    <x v="60"/>
    <n v="346"/>
    <x v="60"/>
    <s v="KGR"/>
    <s v="SALIDA"/>
    <n v="7003"/>
    <d v="2017-04-04T00:00:00"/>
    <m/>
    <m/>
    <n v="4.8"/>
    <n v="30.2"/>
    <n v="29.6221"/>
    <n v="0"/>
    <n v="142.18608"/>
    <n v="894.58742000000007"/>
    <n v="0"/>
    <n v="0"/>
    <s v="04-17"/>
  </r>
  <r>
    <n v="229"/>
    <s v="OTROS MAT GAMLP"/>
    <x v="60"/>
    <n v="346"/>
    <x v="60"/>
    <s v="KGR"/>
    <s v="SALIDA"/>
    <n v="7043"/>
    <d v="2017-05-03T00:00:00"/>
    <m/>
    <m/>
    <n v="3"/>
    <n v="27.2"/>
    <n v="29.6221"/>
    <n v="0"/>
    <n v="88.866299999999995"/>
    <n v="805.72112000000004"/>
    <n v="0"/>
    <n v="0"/>
    <s v="05-17"/>
  </r>
  <r>
    <n v="230"/>
    <s v="OTROS MAT GAMLP"/>
    <x v="60"/>
    <n v="346"/>
    <x v="60"/>
    <s v="KGR"/>
    <s v="SALIDA"/>
    <n v="7140"/>
    <d v="2017-07-24T00:00:00"/>
    <m/>
    <m/>
    <n v="2"/>
    <n v="25.2"/>
    <n v="29.6221"/>
    <n v="0"/>
    <n v="59.244199999999999"/>
    <n v="746.47692000000006"/>
    <n v="25.2"/>
    <n v="746.47692000000006"/>
    <s v="07-17"/>
  </r>
  <r>
    <n v="218"/>
    <s v="OTROS MAT GAMLP"/>
    <x v="61"/>
    <n v="346"/>
    <x v="61"/>
    <s v="KGR"/>
    <s v="INGRESO"/>
    <s v="INV. INICIO"/>
    <d v="2017-01-01T00:00:00"/>
    <m/>
    <n v="27"/>
    <m/>
    <n v="27"/>
    <n v="27.454630000000002"/>
    <n v="741.27501000000007"/>
    <n v="0"/>
    <n v="741.27501000000007"/>
    <n v="0"/>
    <n v="0"/>
    <s v="00-17"/>
  </r>
  <r>
    <n v="219"/>
    <s v="OTROS MAT GAMLP"/>
    <x v="61"/>
    <n v="346"/>
    <x v="61"/>
    <s v="KGR"/>
    <s v="SALIDA"/>
    <n v="6893"/>
    <d v="2017-01-06T00:00:00"/>
    <m/>
    <m/>
    <n v="3"/>
    <n v="24"/>
    <n v="27.454630000000002"/>
    <n v="0"/>
    <n v="82.363889999999998"/>
    <n v="658.9111200000001"/>
    <n v="0"/>
    <n v="0"/>
    <s v="01-17"/>
  </r>
  <r>
    <n v="220"/>
    <s v="OTROS MAT GAMLP"/>
    <x v="61"/>
    <n v="346"/>
    <x v="61"/>
    <s v="KGR"/>
    <s v="SALIDA"/>
    <n v="6961"/>
    <d v="2017-03-02T00:00:00"/>
    <m/>
    <m/>
    <n v="3"/>
    <n v="21"/>
    <n v="27.454630000000002"/>
    <n v="0"/>
    <n v="82.363889999999998"/>
    <n v="576.54723000000013"/>
    <n v="0"/>
    <n v="0"/>
    <s v="03-17"/>
  </r>
  <r>
    <n v="221"/>
    <s v="OTROS MAT GAMLP"/>
    <x v="61"/>
    <n v="346"/>
    <x v="61"/>
    <s v="KGR"/>
    <s v="SALIDA"/>
    <n v="7043"/>
    <d v="2017-05-03T00:00:00"/>
    <m/>
    <m/>
    <n v="3"/>
    <n v="18"/>
    <n v="27.454630000000002"/>
    <n v="0"/>
    <n v="82.363889999999998"/>
    <n v="494.18334000000016"/>
    <n v="0"/>
    <n v="0"/>
    <s v="05-17"/>
  </r>
  <r>
    <n v="222"/>
    <s v="OTROS MAT GAMLP"/>
    <x v="61"/>
    <n v="346"/>
    <x v="61"/>
    <s v="KGR"/>
    <s v="SALIDA"/>
    <n v="7159"/>
    <d v="2017-05-18T00:00:00"/>
    <m/>
    <m/>
    <n v="3"/>
    <n v="15"/>
    <n v="27.454630000000002"/>
    <n v="0"/>
    <n v="82.363889999999998"/>
    <n v="411.81945000000019"/>
    <n v="0"/>
    <n v="0"/>
    <s v="05-17"/>
  </r>
  <r>
    <n v="223"/>
    <s v="OTROS MAT GAMLP"/>
    <x v="61"/>
    <n v="346"/>
    <x v="61"/>
    <s v="KGR"/>
    <s v="SALIDA"/>
    <n v="7052"/>
    <d v="2017-05-24T00:00:00"/>
    <m/>
    <m/>
    <n v="10"/>
    <n v="5"/>
    <n v="27.454630000000002"/>
    <n v="0"/>
    <n v="274.54630000000003"/>
    <n v="137.27315000000016"/>
    <n v="0"/>
    <n v="0"/>
    <s v="05-17"/>
  </r>
  <r>
    <n v="224"/>
    <s v="OTROS MAT GAMLP"/>
    <x v="61"/>
    <n v="346"/>
    <x v="61"/>
    <s v="KGR"/>
    <s v="SALIDA"/>
    <n v="7168"/>
    <d v="2017-08-02T00:00:00"/>
    <m/>
    <m/>
    <n v="4"/>
    <n v="1"/>
    <n v="27.454630000000002"/>
    <n v="0"/>
    <n v="109.81852000000001"/>
    <n v="27.454630000000151"/>
    <n v="1"/>
    <n v="27.454630000000151"/>
    <s v="08-17"/>
  </r>
  <r>
    <n v="216"/>
    <s v="OTROS MAT GAMLP"/>
    <x v="62"/>
    <n v="346"/>
    <x v="62"/>
    <s v="KGR"/>
    <s v="INGRESO"/>
    <s v="INV. INICIO"/>
    <d v="2017-01-01T00:00:00"/>
    <m/>
    <n v="148"/>
    <m/>
    <n v="148"/>
    <n v="28.310500000000001"/>
    <n v="4189.9539999999997"/>
    <n v="0"/>
    <n v="4189.9539999999997"/>
    <n v="0"/>
    <n v="0"/>
    <s v="00-17"/>
  </r>
  <r>
    <n v="217"/>
    <s v="OTROS MAT GAMLP"/>
    <x v="62"/>
    <n v="346"/>
    <x v="62"/>
    <s v="KGR"/>
    <s v="SALIDA"/>
    <n v="6906"/>
    <d v="2017-01-08T00:00:00"/>
    <m/>
    <m/>
    <n v="4"/>
    <n v="144"/>
    <n v="28.310500000000001"/>
    <n v="0"/>
    <n v="113.242"/>
    <n v="4076.7119999999995"/>
    <n v="144"/>
    <n v="4076.7119999999995"/>
    <s v="01-17"/>
  </r>
  <r>
    <n v="204"/>
    <s v="OTROS MAT GAMLP"/>
    <x v="63"/>
    <n v="346"/>
    <x v="63"/>
    <s v="KGR"/>
    <s v="INGRESO"/>
    <s v="INV. INICIO"/>
    <d v="2017-01-01T00:00:00"/>
    <m/>
    <n v="82"/>
    <m/>
    <n v="82"/>
    <n v="24.697929999999999"/>
    <n v="2025.23026"/>
    <n v="0"/>
    <n v="2025.23026"/>
    <n v="0"/>
    <n v="0"/>
    <s v="00-17"/>
  </r>
  <r>
    <n v="205"/>
    <s v="OTROS MAT GAMLP"/>
    <x v="63"/>
    <n v="346"/>
    <x v="63"/>
    <s v="KGR"/>
    <s v="SALIDA"/>
    <n v="6893"/>
    <d v="2017-01-06T00:00:00"/>
    <m/>
    <m/>
    <n v="3"/>
    <n v="79"/>
    <n v="24.697929999999999"/>
    <n v="0"/>
    <n v="74.093789999999998"/>
    <n v="1951.1364700000001"/>
    <n v="0"/>
    <n v="0"/>
    <s v="01-17"/>
  </r>
  <r>
    <n v="206"/>
    <s v="OTROS MAT GAMLP"/>
    <x v="63"/>
    <n v="346"/>
    <x v="63"/>
    <s v="KGR"/>
    <s v="SALIDA"/>
    <n v="6899"/>
    <d v="2017-01-11T00:00:00"/>
    <m/>
    <m/>
    <n v="3"/>
    <n v="76"/>
    <n v="24.697929999999999"/>
    <n v="0"/>
    <n v="74.093789999999998"/>
    <n v="1877.0426800000002"/>
    <n v="0"/>
    <n v="0"/>
    <s v="01-17"/>
  </r>
  <r>
    <n v="207"/>
    <s v="OTROS MAT GAMLP"/>
    <x v="63"/>
    <n v="346"/>
    <x v="63"/>
    <s v="KGR"/>
    <s v="SALIDA"/>
    <n v="6906"/>
    <d v="2017-01-18T00:00:00"/>
    <m/>
    <m/>
    <n v="2"/>
    <n v="74"/>
    <n v="24.697929999999999"/>
    <n v="0"/>
    <n v="49.395859999999999"/>
    <n v="1827.6468200000002"/>
    <n v="0"/>
    <n v="0"/>
    <s v="01-17"/>
  </r>
  <r>
    <n v="208"/>
    <s v="OTROS MAT GAMLP"/>
    <x v="63"/>
    <n v="346"/>
    <x v="63"/>
    <s v="KGR"/>
    <s v="SALIDA"/>
    <n v="6978"/>
    <d v="2017-03-15T00:00:00"/>
    <m/>
    <m/>
    <n v="3"/>
    <n v="71"/>
    <n v="24.697929999999999"/>
    <n v="0"/>
    <n v="74.093789999999998"/>
    <n v="1753.5530300000003"/>
    <n v="0"/>
    <n v="0"/>
    <s v="03-17"/>
  </r>
  <r>
    <n v="209"/>
    <s v="OTROS MAT GAMLP"/>
    <x v="63"/>
    <n v="346"/>
    <x v="63"/>
    <s v="KGR"/>
    <s v="SALIDA"/>
    <n v="7003"/>
    <d v="2017-04-04T00:00:00"/>
    <m/>
    <m/>
    <n v="5.0999999999999996"/>
    <n v="65.900000000000006"/>
    <n v="24.697929999999999"/>
    <n v="0"/>
    <n v="125.95944299999999"/>
    <n v="1627.5935870000003"/>
    <n v="0"/>
    <n v="0"/>
    <s v="04-17"/>
  </r>
  <r>
    <n v="210"/>
    <s v="OTROS MAT GAMLP"/>
    <x v="63"/>
    <n v="346"/>
    <x v="63"/>
    <s v="KGR"/>
    <s v="SALIDA"/>
    <n v="7043"/>
    <d v="2017-05-03T00:00:00"/>
    <m/>
    <m/>
    <n v="3"/>
    <n v="62.900000000000006"/>
    <n v="24.697929999999999"/>
    <n v="0"/>
    <n v="74.093789999999998"/>
    <n v="1553.4997970000004"/>
    <n v="0"/>
    <n v="0"/>
    <s v="05-17"/>
  </r>
  <r>
    <n v="211"/>
    <s v="OTROS MAT GAMLP"/>
    <x v="63"/>
    <n v="346"/>
    <x v="63"/>
    <s v="KGR"/>
    <s v="SALIDA"/>
    <n v="7154"/>
    <d v="2017-05-15T00:00:00"/>
    <m/>
    <m/>
    <n v="2"/>
    <n v="60.900000000000006"/>
    <n v="24.697929999999999"/>
    <n v="0"/>
    <n v="49.395859999999999"/>
    <n v="1504.1039370000003"/>
    <n v="0"/>
    <n v="0"/>
    <s v="05-17"/>
  </r>
  <r>
    <n v="212"/>
    <s v="OTROS MAT GAMLP"/>
    <x v="63"/>
    <n v="346"/>
    <x v="63"/>
    <s v="KGR"/>
    <s v="SALIDA"/>
    <n v="7052"/>
    <d v="2017-05-24T00:00:00"/>
    <m/>
    <m/>
    <n v="10"/>
    <n v="50.900000000000006"/>
    <n v="24.697929999999999"/>
    <n v="0"/>
    <n v="246.97929999999999"/>
    <n v="1257.1246370000003"/>
    <n v="0"/>
    <n v="0"/>
    <s v="05-17"/>
  </r>
  <r>
    <n v="213"/>
    <s v="OTROS MAT GAMLP"/>
    <x v="63"/>
    <n v="346"/>
    <x v="63"/>
    <s v="KGR"/>
    <s v="SALIDA"/>
    <n v="7134"/>
    <d v="2017-07-19T00:00:00"/>
    <m/>
    <m/>
    <n v="4"/>
    <n v="46.900000000000006"/>
    <n v="24.697929999999999"/>
    <n v="0"/>
    <n v="98.791719999999998"/>
    <n v="1158.3329170000004"/>
    <n v="0"/>
    <n v="0"/>
    <s v="07-17"/>
  </r>
  <r>
    <n v="214"/>
    <s v="OTROS MAT GAMLP"/>
    <x v="63"/>
    <n v="346"/>
    <x v="63"/>
    <s v="KGR"/>
    <s v="SALIDA"/>
    <n v="7140"/>
    <d v="2017-07-24T00:00:00"/>
    <m/>
    <m/>
    <n v="1"/>
    <n v="45.900000000000006"/>
    <n v="24.697929999999999"/>
    <n v="0"/>
    <n v="24.697929999999999"/>
    <n v="1133.6349870000004"/>
    <n v="0"/>
    <n v="0"/>
    <s v="07-17"/>
  </r>
  <r>
    <n v="215"/>
    <s v="OTROS MAT GAMLP"/>
    <x v="63"/>
    <n v="346"/>
    <x v="63"/>
    <s v="KGR"/>
    <s v="SALIDA"/>
    <n v="7192"/>
    <d v="2017-08-22T00:00:00"/>
    <m/>
    <m/>
    <n v="3"/>
    <n v="42.900000000000006"/>
    <n v="24.697929999999999"/>
    <n v="0"/>
    <n v="74.093789999999998"/>
    <n v="1059.5411970000005"/>
    <n v="42.900000000000006"/>
    <n v="1059.5411970000005"/>
    <s v="08-17"/>
  </r>
  <r>
    <n v="198"/>
    <s v="OTROS MAT GAMLP"/>
    <x v="64"/>
    <n v="346"/>
    <x v="64"/>
    <s v="KGR"/>
    <s v="INGRESO"/>
    <s v="INV. INICIO"/>
    <d v="2017-01-01T00:00:00"/>
    <m/>
    <n v="78"/>
    <m/>
    <n v="78"/>
    <n v="25.743400000000001"/>
    <n v="2007.9852000000001"/>
    <n v="0"/>
    <n v="2007.9852000000001"/>
    <n v="0"/>
    <n v="0"/>
    <s v="00-17"/>
  </r>
  <r>
    <n v="199"/>
    <s v="OTROS MAT GAMLP"/>
    <x v="64"/>
    <n v="346"/>
    <x v="64"/>
    <s v="KGR"/>
    <s v="SALIDA"/>
    <n v="6948"/>
    <d v="2017-02-22T00:00:00"/>
    <m/>
    <m/>
    <n v="10"/>
    <n v="68"/>
    <n v="25.743400000000001"/>
    <n v="0"/>
    <n v="257.43400000000003"/>
    <n v="1750.5512000000001"/>
    <n v="0"/>
    <n v="0"/>
    <s v="02-17"/>
  </r>
  <r>
    <n v="200"/>
    <s v="OTROS MAT GAMLP"/>
    <x v="64"/>
    <n v="346"/>
    <x v="64"/>
    <s v="KGR"/>
    <s v="SALIDA"/>
    <n v="7159"/>
    <d v="2017-05-18T00:00:00"/>
    <m/>
    <m/>
    <n v="3"/>
    <n v="65"/>
    <n v="25.743400000000001"/>
    <n v="0"/>
    <n v="77.230199999999996"/>
    <n v="1673.3210000000001"/>
    <n v="0"/>
    <n v="0"/>
    <s v="05-17"/>
  </r>
  <r>
    <n v="201"/>
    <s v="OTROS MAT GAMLP"/>
    <x v="64"/>
    <n v="346"/>
    <x v="64"/>
    <s v="KGR"/>
    <s v="SALIDA"/>
    <n v="7134"/>
    <d v="2017-07-19T00:00:00"/>
    <m/>
    <m/>
    <n v="3"/>
    <n v="62"/>
    <n v="25.743400000000001"/>
    <n v="0"/>
    <n v="77.230199999999996"/>
    <n v="1596.0908000000002"/>
    <n v="0"/>
    <n v="0"/>
    <s v="07-17"/>
  </r>
  <r>
    <n v="202"/>
    <s v="OTROS MAT GAMLP"/>
    <x v="64"/>
    <n v="346"/>
    <x v="64"/>
    <s v="KGR"/>
    <s v="SALIDA"/>
    <n v="7179"/>
    <d v="2017-08-15T00:00:00"/>
    <m/>
    <m/>
    <n v="2"/>
    <n v="60"/>
    <n v="25.743400000000001"/>
    <n v="0"/>
    <n v="51.486800000000002"/>
    <n v="1544.6040000000003"/>
    <n v="0"/>
    <n v="0"/>
    <s v="08-17"/>
  </r>
  <r>
    <n v="203"/>
    <s v="OTROS MAT GAMLP"/>
    <x v="64"/>
    <n v="346"/>
    <x v="64"/>
    <s v="KGR"/>
    <s v="SALIDA"/>
    <n v="7194"/>
    <d v="2017-08-23T00:00:00"/>
    <m/>
    <m/>
    <n v="3"/>
    <n v="57"/>
    <n v="25.743400000000001"/>
    <n v="0"/>
    <n v="77.230199999999996"/>
    <n v="1467.3738000000003"/>
    <n v="57"/>
    <n v="1467.3738000000003"/>
    <s v="08-17"/>
  </r>
  <r>
    <n v="197"/>
    <s v="OTROS MAT GAMLP"/>
    <x v="65"/>
    <n v="346"/>
    <x v="65"/>
    <s v="KGR"/>
    <s v="INGRESO"/>
    <s v="INV. INICIO"/>
    <d v="2017-01-01T00:00:00"/>
    <m/>
    <n v="107"/>
    <m/>
    <n v="107"/>
    <n v="25.588139999999999"/>
    <n v="2737.9309800000001"/>
    <n v="0"/>
    <n v="2737.9309800000001"/>
    <n v="107"/>
    <n v="2737.9309800000001"/>
    <s v="00-17"/>
  </r>
  <r>
    <n v="196"/>
    <s v="OTROS MAT GAMLP"/>
    <x v="66"/>
    <n v="346"/>
    <x v="66"/>
    <s v="KGR"/>
    <s v="INGRESO"/>
    <s v="INV. INICIO"/>
    <d v="2017-01-01T00:00:00"/>
    <m/>
    <n v="8.5"/>
    <m/>
    <n v="8.5"/>
    <n v="23.73527"/>
    <n v="201.74979500000001"/>
    <n v="0"/>
    <n v="201.74979500000001"/>
    <n v="8.5"/>
    <n v="201.74979500000001"/>
    <s v="00-17"/>
  </r>
  <r>
    <n v="195"/>
    <s v="OTROS MAT GAMLP"/>
    <x v="67"/>
    <n v="346"/>
    <x v="67"/>
    <s v="KGR"/>
    <s v="INGRESO"/>
    <s v="INV. INICIO"/>
    <d v="2017-01-01T00:00:00"/>
    <m/>
    <n v="6"/>
    <m/>
    <n v="6"/>
    <n v="25.7227"/>
    <n v="154.33619999999999"/>
    <n v="0"/>
    <n v="154.33619999999999"/>
    <n v="6"/>
    <n v="154.33619999999999"/>
    <s v="00-17"/>
  </r>
  <r>
    <n v="969"/>
    <s v="OTROS MAT GAMLP"/>
    <x v="68"/>
    <n v="346"/>
    <x v="68"/>
    <s v="CJA"/>
    <s v="INGRESO"/>
    <s v="INV. INICIO"/>
    <d v="2017-01-01T00:00:00"/>
    <m/>
    <n v="1"/>
    <m/>
    <n v="1"/>
    <n v="6423.4085800000003"/>
    <n v="6423.4085800000003"/>
    <n v="0"/>
    <n v="6423.4085800000003"/>
    <n v="1"/>
    <n v="6423.4085800000003"/>
    <s v="00-17"/>
  </r>
  <r>
    <n v="968"/>
    <s v="OTROS MAT GAMLP"/>
    <x v="69"/>
    <n v="346"/>
    <x v="69"/>
    <s v="PZA"/>
    <s v="INGRESO"/>
    <s v="INV. INICIO"/>
    <d v="2017-01-01T00:00:00"/>
    <m/>
    <n v="1"/>
    <m/>
    <n v="1"/>
    <n v="3.3434300000000001"/>
    <n v="3.3434300000000001"/>
    <n v="0"/>
    <n v="3.3434300000000001"/>
    <n v="1"/>
    <n v="3.3434300000000001"/>
    <s v="00-17"/>
  </r>
  <r>
    <n v="149"/>
    <s v="OTROS MAT GAMLP"/>
    <x v="70"/>
    <n v="346"/>
    <x v="27"/>
    <s v="PZA"/>
    <s v="INGRESO"/>
    <n v="8139"/>
    <d v="2017-07-27T00:00:00"/>
    <s v="LAS LOMAS L.T.D.A."/>
    <n v="2"/>
    <m/>
    <n v="2"/>
    <n v="307.98"/>
    <n v="615.96"/>
    <n v="0"/>
    <n v="615.96"/>
    <n v="0"/>
    <n v="0"/>
    <s v="08-17"/>
  </r>
  <r>
    <n v="150"/>
    <s v="OTROS MAT GAMLP"/>
    <x v="70"/>
    <n v="346"/>
    <x v="27"/>
    <s v="PZA"/>
    <s v="SALIDA"/>
    <n v="13804"/>
    <d v="2017-07-27T00:00:00"/>
    <m/>
    <m/>
    <n v="2"/>
    <n v="0"/>
    <n v="307.98"/>
    <n v="0"/>
    <n v="615.96"/>
    <n v="0"/>
    <n v="0"/>
    <n v="0"/>
    <s v="08-17"/>
  </r>
  <r>
    <n v="966"/>
    <s v="OTROS MAT GAMLP"/>
    <x v="71"/>
    <n v="346"/>
    <x v="70"/>
    <s v="PZA"/>
    <s v="INGRESO"/>
    <s v="INV. INICIO"/>
    <d v="2017-01-01T00:00:00"/>
    <m/>
    <n v="89"/>
    <m/>
    <n v="89"/>
    <n v="1464.5998400000001"/>
    <n v="130349.38576"/>
    <n v="0"/>
    <n v="130349.38576"/>
    <n v="0"/>
    <n v="0"/>
    <s v="00-17"/>
  </r>
  <r>
    <n v="967"/>
    <s v="OTROS MAT GAMLP"/>
    <x v="71"/>
    <n v="346"/>
    <x v="70"/>
    <s v="PZA"/>
    <s v="INGRESO"/>
    <s v="INV. INICIO"/>
    <d v="2017-01-01T00:00:00"/>
    <m/>
    <n v="145"/>
    <m/>
    <n v="234"/>
    <n v="1352.2132300000001"/>
    <n v="196070.91835000002"/>
    <n v="0"/>
    <n v="326420.30411000003"/>
    <n v="234"/>
    <n v="326420.30411000003"/>
    <s v="00-17"/>
  </r>
  <r>
    <n v="964"/>
    <s v="OTROS MAT GAMLP"/>
    <x v="72"/>
    <n v="346"/>
    <x v="71"/>
    <s v="PZA"/>
    <s v="INGRESO"/>
    <s v="INV. INICIO"/>
    <d v="2017-01-01T00:00:00"/>
    <m/>
    <n v="36"/>
    <m/>
    <n v="36"/>
    <n v="308.79145"/>
    <n v="11116.492200000001"/>
    <n v="0"/>
    <n v="11116.492200000001"/>
    <n v="0"/>
    <n v="0"/>
    <s v="00-17"/>
  </r>
  <r>
    <n v="965"/>
    <s v="OTROS MAT GAMLP"/>
    <x v="72"/>
    <n v="346"/>
    <x v="71"/>
    <s v="PZA"/>
    <s v="SALIDA"/>
    <n v="12841"/>
    <d v="2017-03-10T00:00:00"/>
    <m/>
    <m/>
    <n v="36"/>
    <n v="0"/>
    <n v="308.79145"/>
    <n v="0"/>
    <n v="11116.492200000001"/>
    <n v="0"/>
    <n v="0"/>
    <n v="0"/>
    <s v="03-17"/>
  </r>
  <r>
    <n v="963"/>
    <s v="OTROS MAT GAMLP"/>
    <x v="73"/>
    <n v="346"/>
    <x v="72"/>
    <s v="BRR"/>
    <s v="INGRESO"/>
    <s v="INV. INICIO"/>
    <d v="2017-01-01T00:00:00"/>
    <m/>
    <n v="9"/>
    <m/>
    <n v="9"/>
    <n v="8.0221699999999991"/>
    <n v="72.199529999999996"/>
    <n v="0"/>
    <n v="72.199529999999996"/>
    <n v="9"/>
    <n v="72.199529999999996"/>
    <s v="00-17"/>
  </r>
  <r>
    <n v="147"/>
    <s v="OTROS MAT GAMLP"/>
    <x v="74"/>
    <n v="346"/>
    <x v="73"/>
    <s v="PZA"/>
    <s v="INGRESO"/>
    <n v="2298"/>
    <d v="2017-01-25T00:00:00"/>
    <s v="UNIVERSO"/>
    <n v="1"/>
    <m/>
    <n v="1"/>
    <n v="120"/>
    <n v="120"/>
    <n v="0"/>
    <n v="120"/>
    <n v="0"/>
    <n v="0"/>
    <s v="01-17"/>
  </r>
  <r>
    <n v="148"/>
    <s v="OTROS MAT GAMLP"/>
    <x v="74"/>
    <n v="346"/>
    <x v="73"/>
    <s v="PZA"/>
    <s v="SALIDA"/>
    <n v="12623"/>
    <d v="2017-01-25T00:00:00"/>
    <m/>
    <m/>
    <n v="1"/>
    <n v="0"/>
    <n v="120"/>
    <n v="0"/>
    <n v="120"/>
    <n v="0"/>
    <n v="0"/>
    <n v="0"/>
    <s v="01-17"/>
  </r>
  <r>
    <n v="145"/>
    <s v="OTROS MAT GAMLP"/>
    <x v="75"/>
    <n v="346"/>
    <x v="74"/>
    <s v="HJA"/>
    <s v="INGRESO"/>
    <n v="2312"/>
    <d v="2017-02-23T00:00:00"/>
    <s v="FERRETERIA RAYNER"/>
    <n v="6"/>
    <m/>
    <n v="6"/>
    <n v="64"/>
    <n v="384"/>
    <n v="0"/>
    <n v="384"/>
    <n v="0"/>
    <n v="0"/>
    <s v="02-17"/>
  </r>
  <r>
    <n v="146"/>
    <s v="OTROS MAT GAMLP"/>
    <x v="75"/>
    <n v="346"/>
    <x v="74"/>
    <s v="HJA"/>
    <s v="SALIDA"/>
    <n v="12780"/>
    <d v="2017-02-23T00:00:00"/>
    <m/>
    <m/>
    <n v="6"/>
    <n v="0"/>
    <n v="64"/>
    <n v="0"/>
    <n v="384"/>
    <n v="0"/>
    <n v="0"/>
    <n v="0"/>
    <s v="02-17"/>
  </r>
  <r>
    <n v="143"/>
    <s v="OTROS MAT GAMLP"/>
    <x v="76"/>
    <n v="346"/>
    <x v="75"/>
    <s v="BRR"/>
    <s v="INGRESO"/>
    <n v="2306"/>
    <d v="2017-02-13T00:00:00"/>
    <s v="YUNGUEÑITA"/>
    <n v="1"/>
    <m/>
    <n v="1"/>
    <n v="58"/>
    <n v="58"/>
    <n v="0"/>
    <n v="58"/>
    <n v="0"/>
    <n v="0"/>
    <s v="02-17"/>
  </r>
  <r>
    <n v="144"/>
    <s v="OTROS MAT GAMLP"/>
    <x v="76"/>
    <n v="346"/>
    <x v="75"/>
    <s v="BRR"/>
    <s v="SALIDA"/>
    <n v="12729"/>
    <d v="2017-02-13T00:00:00"/>
    <m/>
    <m/>
    <n v="1"/>
    <n v="0"/>
    <n v="58"/>
    <n v="0"/>
    <n v="58"/>
    <n v="0"/>
    <n v="0"/>
    <n v="0"/>
    <s v="02-17"/>
  </r>
  <r>
    <n v="87"/>
    <s v="OTROS MAT GAMLP"/>
    <x v="77"/>
    <n v="346"/>
    <x v="76"/>
    <s v="PZA"/>
    <s v="INGRESO"/>
    <n v="7736"/>
    <d v="2017-03-09T00:00:00"/>
    <s v="PERNO CENTRO"/>
    <n v="2"/>
    <m/>
    <n v="2"/>
    <n v="0.77"/>
    <n v="1.54"/>
    <n v="0"/>
    <n v="1.54"/>
    <n v="0"/>
    <n v="0"/>
    <s v="03-17"/>
  </r>
  <r>
    <n v="88"/>
    <s v="OTROS MAT GAMLP"/>
    <x v="77"/>
    <n v="346"/>
    <x v="76"/>
    <s v="PZA"/>
    <s v="SALIDA"/>
    <n v="12838"/>
    <d v="2017-03-09T00:00:00"/>
    <m/>
    <m/>
    <n v="2"/>
    <n v="0"/>
    <n v="0.77"/>
    <n v="0"/>
    <n v="1.54"/>
    <n v="0"/>
    <n v="0"/>
    <n v="0"/>
    <s v="03-17"/>
  </r>
  <r>
    <n v="85"/>
    <s v="OTROS MAT GAMLP"/>
    <x v="78"/>
    <n v="346"/>
    <x v="77"/>
    <s v="PZA"/>
    <s v="INGRESO"/>
    <n v="7736"/>
    <d v="2017-03-09T00:00:00"/>
    <s v="PERNO CENTRO"/>
    <n v="1"/>
    <m/>
    <n v="1"/>
    <n v="123.46"/>
    <n v="123.46"/>
    <n v="0"/>
    <n v="123.46"/>
    <n v="0"/>
    <n v="0"/>
    <s v="03-17"/>
  </r>
  <r>
    <n v="86"/>
    <s v="OTROS MAT GAMLP"/>
    <x v="78"/>
    <n v="346"/>
    <x v="77"/>
    <s v="PZA"/>
    <s v="SALIDA"/>
    <n v="12838"/>
    <d v="2017-03-09T00:00:00"/>
    <m/>
    <m/>
    <n v="1"/>
    <n v="0"/>
    <n v="123.46"/>
    <n v="0"/>
    <n v="123.46"/>
    <n v="0"/>
    <n v="0"/>
    <n v="0"/>
    <s v="03-17"/>
  </r>
  <r>
    <n v="954"/>
    <s v="OTROS MAT GAMLP"/>
    <x v="79"/>
    <n v="346"/>
    <x v="78"/>
    <s v="KGR"/>
    <s v="INGRESO"/>
    <s v="INV. INICIO"/>
    <d v="2017-01-01T00:00:00"/>
    <m/>
    <n v="81.41"/>
    <m/>
    <n v="81.41"/>
    <n v="14.25611"/>
    <n v="1160.5899150999999"/>
    <n v="0"/>
    <n v="1160.5899150999999"/>
    <n v="0"/>
    <n v="0"/>
    <s v="00-17"/>
  </r>
  <r>
    <n v="955"/>
    <s v="OTROS MAT GAMLP"/>
    <x v="79"/>
    <n v="346"/>
    <x v="78"/>
    <s v="KGR"/>
    <s v="SALIDA"/>
    <n v="12531"/>
    <d v="2017-01-03T00:00:00"/>
    <m/>
    <m/>
    <n v="10"/>
    <n v="71.41"/>
    <n v="14.25611"/>
    <n v="0"/>
    <n v="142.56110000000001"/>
    <n v="1018.0288150999999"/>
    <n v="0"/>
    <n v="0"/>
    <s v="01-17"/>
  </r>
  <r>
    <n v="956"/>
    <s v="OTROS MAT GAMLP"/>
    <x v="79"/>
    <n v="346"/>
    <x v="78"/>
    <s v="KGR"/>
    <s v="SALIDA"/>
    <n v="12532"/>
    <d v="2017-01-03T00:00:00"/>
    <m/>
    <m/>
    <n v="4"/>
    <n v="67.41"/>
    <n v="14.25611"/>
    <n v="0"/>
    <n v="57.024439999999998"/>
    <n v="961.00437509999983"/>
    <n v="0"/>
    <n v="0"/>
    <s v="01-17"/>
  </r>
  <r>
    <n v="957"/>
    <s v="OTROS MAT GAMLP"/>
    <x v="79"/>
    <n v="346"/>
    <x v="78"/>
    <s v="KGR"/>
    <s v="SALIDA"/>
    <n v="12891"/>
    <d v="2017-03-21T00:00:00"/>
    <m/>
    <m/>
    <n v="20"/>
    <n v="47.41"/>
    <n v="14.25611"/>
    <n v="0"/>
    <n v="285.12220000000002"/>
    <n v="675.88217509999981"/>
    <n v="0"/>
    <n v="0"/>
    <s v="03-17"/>
  </r>
  <r>
    <n v="958"/>
    <s v="OTROS MAT GAMLP"/>
    <x v="79"/>
    <n v="346"/>
    <x v="78"/>
    <s v="KGR"/>
    <s v="SALIDA"/>
    <n v="13081"/>
    <d v="2017-05-02T00:00:00"/>
    <m/>
    <m/>
    <n v="1"/>
    <n v="46.41"/>
    <n v="14.25611"/>
    <n v="0"/>
    <n v="14.25611"/>
    <n v="661.62606509999978"/>
    <n v="0"/>
    <n v="0"/>
    <s v="05-17"/>
  </r>
  <r>
    <n v="959"/>
    <s v="OTROS MAT GAMLP"/>
    <x v="79"/>
    <n v="346"/>
    <x v="78"/>
    <s v="KGR"/>
    <s v="SALIDA"/>
    <n v="13144"/>
    <d v="2017-05-15T00:00:00"/>
    <m/>
    <m/>
    <n v="2"/>
    <n v="44.41"/>
    <n v="14.25611"/>
    <n v="0"/>
    <n v="28.512219999999999"/>
    <n v="633.11384509999982"/>
    <n v="0"/>
    <n v="0"/>
    <s v="05-17"/>
  </r>
  <r>
    <n v="960"/>
    <s v="OTROS MAT GAMLP"/>
    <x v="79"/>
    <n v="346"/>
    <x v="78"/>
    <s v="KGR"/>
    <s v="SALIDA"/>
    <n v="13175"/>
    <d v="2017-05-23T00:00:00"/>
    <m/>
    <m/>
    <n v="1"/>
    <n v="43.41"/>
    <n v="14.25611"/>
    <n v="0"/>
    <n v="14.25611"/>
    <n v="618.85773509999979"/>
    <n v="0"/>
    <n v="0"/>
    <s v="05-17"/>
  </r>
  <r>
    <n v="961"/>
    <s v="OTROS MAT GAMLP"/>
    <x v="79"/>
    <n v="346"/>
    <x v="78"/>
    <s v="KGR"/>
    <s v="SALIDA"/>
    <n v="13658"/>
    <d v="2017-07-29T00:00:00"/>
    <m/>
    <m/>
    <n v="3"/>
    <n v="40.409999999999997"/>
    <n v="14.25611"/>
    <n v="0"/>
    <n v="42.768329999999999"/>
    <n v="576.08940509999979"/>
    <n v="0"/>
    <n v="0"/>
    <s v="07-17"/>
  </r>
  <r>
    <n v="962"/>
    <s v="OTROS MAT GAMLP"/>
    <x v="79"/>
    <n v="346"/>
    <x v="78"/>
    <s v="KGR"/>
    <s v="SALIDA"/>
    <n v="13816"/>
    <d v="2017-08-01T00:00:00"/>
    <m/>
    <m/>
    <n v="1"/>
    <n v="39.409999999999997"/>
    <n v="14.25611"/>
    <n v="0"/>
    <n v="14.25611"/>
    <n v="561.83329509999976"/>
    <n v="39.409999999999997"/>
    <n v="561.83329509999976"/>
    <s v="08-17"/>
  </r>
  <r>
    <n v="141"/>
    <s v="OTROS MAT GAMLP"/>
    <x v="80"/>
    <n v="346"/>
    <x v="79"/>
    <s v="KGR"/>
    <s v="INGRESO"/>
    <n v="2312"/>
    <d v="2017-02-23T00:00:00"/>
    <s v="FERRETERIA RAYNER"/>
    <n v="1"/>
    <m/>
    <n v="1"/>
    <n v="18"/>
    <n v="18"/>
    <n v="0"/>
    <n v="18"/>
    <n v="0"/>
    <n v="0"/>
    <s v="02-17"/>
  </r>
  <r>
    <n v="142"/>
    <s v="OTROS MAT GAMLP"/>
    <x v="80"/>
    <n v="346"/>
    <x v="79"/>
    <s v="KGR"/>
    <s v="SALIDA"/>
    <n v="12780"/>
    <d v="2017-02-23T00:00:00"/>
    <m/>
    <m/>
    <n v="1"/>
    <n v="0"/>
    <n v="18"/>
    <n v="0"/>
    <n v="18"/>
    <n v="0"/>
    <n v="0"/>
    <n v="0"/>
    <s v="02-17"/>
  </r>
  <r>
    <n v="83"/>
    <s v="OTROS MAT GAMLP"/>
    <x v="81"/>
    <n v="346"/>
    <x v="80"/>
    <s v="PZA"/>
    <s v="INGRESO"/>
    <n v="2413"/>
    <d v="2017-05-18T00:00:00"/>
    <s v="OLIMPIA S.R.L."/>
    <n v="1"/>
    <m/>
    <n v="1"/>
    <n v="107"/>
    <n v="107"/>
    <n v="0"/>
    <n v="107"/>
    <n v="0"/>
    <n v="0"/>
    <s v="05-17"/>
  </r>
  <r>
    <n v="84"/>
    <s v="OTROS MAT GAMLP"/>
    <x v="81"/>
    <n v="346"/>
    <x v="80"/>
    <s v="PZA"/>
    <s v="SALIDA"/>
    <n v="13151"/>
    <d v="2017-05-18T00:00:00"/>
    <m/>
    <m/>
    <n v="1"/>
    <n v="0"/>
    <n v="107"/>
    <n v="0"/>
    <n v="107"/>
    <n v="0"/>
    <n v="0"/>
    <n v="0"/>
    <s v="05-17"/>
  </r>
  <r>
    <n v="139"/>
    <s v="OTROS MAT GAMLP"/>
    <x v="82"/>
    <n v="346"/>
    <x v="81"/>
    <s v="DCN"/>
    <s v="INGRESO"/>
    <n v="2422"/>
    <d v="2017-06-05T00:00:00"/>
    <s v="FERRETERIA FILO"/>
    <n v="10"/>
    <m/>
    <n v="10"/>
    <n v="6"/>
    <n v="60"/>
    <n v="0"/>
    <n v="60"/>
    <n v="0"/>
    <n v="0"/>
    <s v="06-17"/>
  </r>
  <r>
    <n v="140"/>
    <s v="OTROS MAT GAMLP"/>
    <x v="82"/>
    <n v="346"/>
    <x v="81"/>
    <s v="DCN"/>
    <s v="SALIDA"/>
    <n v="13253"/>
    <d v="2017-06-06T00:00:00"/>
    <m/>
    <m/>
    <n v="10"/>
    <n v="0"/>
    <n v="6"/>
    <n v="0"/>
    <n v="60"/>
    <n v="0"/>
    <n v="0"/>
    <n v="0"/>
    <s v="06-17"/>
  </r>
  <r>
    <n v="953"/>
    <s v="OTROS MAT GAMLP"/>
    <x v="83"/>
    <n v="346"/>
    <x v="82"/>
    <s v="PZA"/>
    <s v="INGRESO"/>
    <s v="INV. INICIO"/>
    <d v="2017-01-01T00:00:00"/>
    <m/>
    <n v="1"/>
    <m/>
    <n v="1"/>
    <n v="57.780329999999999"/>
    <n v="57.780329999999999"/>
    <n v="0"/>
    <n v="57.780329999999999"/>
    <n v="1"/>
    <n v="57.780329999999999"/>
    <s v="00-17"/>
  </r>
  <r>
    <n v="952"/>
    <s v="OTROS MAT GAMLP"/>
    <x v="84"/>
    <n v="346"/>
    <x v="83"/>
    <s v="PZA"/>
    <s v="INGRESO"/>
    <s v="INV. INICIO"/>
    <d v="2017-01-01T00:00:00"/>
    <m/>
    <n v="10"/>
    <m/>
    <n v="10"/>
    <n v="24.025110000000002"/>
    <n v="240.25110000000001"/>
    <n v="0"/>
    <n v="240.25110000000001"/>
    <n v="10"/>
    <n v="240.25110000000001"/>
    <s v="00-17"/>
  </r>
  <r>
    <n v="951"/>
    <s v="OTROS MAT GAMLP"/>
    <x v="85"/>
    <n v="346"/>
    <x v="84"/>
    <s v="PZA"/>
    <s v="INGRESO"/>
    <s v="INV. INICIO"/>
    <d v="2017-01-01T00:00:00"/>
    <m/>
    <n v="8"/>
    <m/>
    <n v="8"/>
    <n v="21.64433"/>
    <n v="173.15464"/>
    <n v="0"/>
    <n v="173.15464"/>
    <n v="8"/>
    <n v="173.15464"/>
    <s v="00-17"/>
  </r>
  <r>
    <n v="950"/>
    <s v="OTROS MAT GAMLP"/>
    <x v="86"/>
    <n v="346"/>
    <x v="85"/>
    <s v="MTR"/>
    <s v="INGRESO"/>
    <s v="INV. INICIO"/>
    <d v="2017-01-01T00:00:00"/>
    <m/>
    <n v="70"/>
    <m/>
    <n v="70"/>
    <n v="0.4244"/>
    <n v="29.707999999999998"/>
    <n v="0"/>
    <n v="29.707999999999998"/>
    <n v="70"/>
    <n v="29.707999999999998"/>
    <s v="00-17"/>
  </r>
  <r>
    <n v="81"/>
    <s v="OTROS MAT GAMLP"/>
    <x v="87"/>
    <n v="345"/>
    <x v="86"/>
    <s v="MTR"/>
    <s v="INGRESO"/>
    <n v="8151"/>
    <d v="2017-08-02T00:00:00"/>
    <s v="GIM"/>
    <n v="20"/>
    <m/>
    <n v="20"/>
    <n v="4"/>
    <n v="80"/>
    <n v="0"/>
    <n v="80"/>
    <n v="0"/>
    <n v="0"/>
    <s v="08-17"/>
  </r>
  <r>
    <n v="82"/>
    <s v="OTROS MAT GAMLP"/>
    <x v="87"/>
    <n v="345"/>
    <x v="86"/>
    <s v="MTR"/>
    <s v="SALIDA"/>
    <n v="13830"/>
    <d v="2017-08-02T00:00:00"/>
    <m/>
    <m/>
    <n v="20"/>
    <n v="0"/>
    <n v="4"/>
    <n v="0"/>
    <n v="80"/>
    <n v="0"/>
    <n v="0"/>
    <n v="0"/>
    <s v="08-17"/>
  </r>
  <r>
    <n v="949"/>
    <s v="OTROS MAT GAMLP"/>
    <x v="88"/>
    <n v="345"/>
    <x v="87"/>
    <s v="PZA"/>
    <s v="INGRESO"/>
    <n v="7827"/>
    <d v="2017-05-11T00:00:00"/>
    <s v="SIKA"/>
    <n v="98"/>
    <m/>
    <n v="98"/>
    <n v="505"/>
    <n v="49490"/>
    <n v="0"/>
    <n v="49490"/>
    <n v="98"/>
    <n v="49490"/>
    <s v="05-17"/>
  </r>
  <r>
    <n v="948"/>
    <s v="OTROS MAT GAMLP"/>
    <x v="89"/>
    <n v="345"/>
    <x v="88"/>
    <s v="BLS"/>
    <s v="INGRESO"/>
    <n v="2427"/>
    <d v="2017-06-19T00:00:00"/>
    <s v="ELEMEC S.R.L."/>
    <n v="1"/>
    <m/>
    <n v="1"/>
    <n v="54"/>
    <n v="54"/>
    <n v="0"/>
    <n v="54"/>
    <n v="1"/>
    <n v="54"/>
    <s v="06-17"/>
  </r>
  <r>
    <n v="947"/>
    <s v="OTROS MAT GAMLP"/>
    <x v="90"/>
    <n v="345"/>
    <x v="89"/>
    <s v="BLS"/>
    <s v="INGRESO"/>
    <n v="2427"/>
    <d v="2017-06-19T00:00:00"/>
    <s v="ELEMEC S.R.L."/>
    <n v="1"/>
    <m/>
    <n v="1"/>
    <n v="87.8"/>
    <n v="87.8"/>
    <n v="0"/>
    <n v="87.8"/>
    <n v="1"/>
    <n v="87.8"/>
    <s v="06-17"/>
  </r>
  <r>
    <n v="137"/>
    <s v="OTROS MAT GAMLP"/>
    <x v="91"/>
    <n v="345"/>
    <x v="90"/>
    <s v="MTR"/>
    <s v="INGRESO"/>
    <n v="7937"/>
    <d v="2017-06-23T00:00:00"/>
    <s v="PERNO CENTRO "/>
    <n v="1"/>
    <m/>
    <n v="1"/>
    <n v="7.5"/>
    <n v="7.5"/>
    <n v="0"/>
    <n v="7.5"/>
    <n v="0"/>
    <n v="0"/>
    <s v="06-17"/>
  </r>
  <r>
    <n v="138"/>
    <s v="OTROS MAT GAMLP"/>
    <x v="91"/>
    <n v="345"/>
    <x v="90"/>
    <s v="MTR"/>
    <s v="SALIDA"/>
    <n v="13613"/>
    <d v="2017-06-23T00:00:00"/>
    <m/>
    <m/>
    <n v="1"/>
    <n v="0"/>
    <n v="7.5"/>
    <n v="0"/>
    <n v="7.5"/>
    <n v="0"/>
    <n v="0"/>
    <n v="0"/>
    <s v="06-17"/>
  </r>
  <r>
    <n v="945"/>
    <s v="OTROS MAT GAMLP"/>
    <x v="92"/>
    <n v="345"/>
    <x v="91"/>
    <s v="PAR"/>
    <s v="INGRESO"/>
    <n v="2426"/>
    <d v="2017-06-19T00:00:00"/>
    <s v="MEICON S.R.L."/>
    <n v="3"/>
    <m/>
    <n v="3"/>
    <n v="12"/>
    <n v="36"/>
    <n v="0"/>
    <n v="36"/>
    <n v="0"/>
    <n v="0"/>
    <s v="06-17"/>
  </r>
  <r>
    <n v="946"/>
    <s v="OTROS MAT GAMLP"/>
    <x v="92"/>
    <n v="345"/>
    <x v="91"/>
    <s v="PAR"/>
    <s v="SALIDA"/>
    <n v="13772"/>
    <d v="2017-07-19T00:00:00"/>
    <m/>
    <m/>
    <n v="3"/>
    <n v="0"/>
    <n v="12"/>
    <n v="0"/>
    <n v="36"/>
    <n v="0"/>
    <n v="0"/>
    <n v="0"/>
    <s v="07-17"/>
  </r>
  <r>
    <n v="943"/>
    <s v="OTROS MAT GAMLP"/>
    <x v="93"/>
    <n v="345"/>
    <x v="92"/>
    <s v="PAR"/>
    <s v="INGRESO"/>
    <n v="7859"/>
    <d v="2017-05-30T00:00:00"/>
    <s v="HERGO L.T.D.A."/>
    <n v="26"/>
    <m/>
    <n v="26"/>
    <n v="43"/>
    <n v="1118"/>
    <n v="0"/>
    <n v="1118"/>
    <n v="0"/>
    <n v="0"/>
    <s v="06-17"/>
  </r>
  <r>
    <n v="944"/>
    <s v="OTROS MAT GAMLP"/>
    <x v="93"/>
    <n v="345"/>
    <x v="92"/>
    <s v="PAR"/>
    <s v="SALIDA"/>
    <n v="13220"/>
    <d v="2017-05-31T00:00:00"/>
    <m/>
    <m/>
    <n v="26"/>
    <n v="0"/>
    <n v="43"/>
    <n v="0"/>
    <n v="1118"/>
    <n v="0"/>
    <n v="0"/>
    <n v="0"/>
    <s v="06-17"/>
  </r>
  <r>
    <n v="941"/>
    <s v="OTROS MAT GAMLP"/>
    <x v="94"/>
    <n v="345"/>
    <x v="93"/>
    <s v="JGO"/>
    <s v="INGRESO"/>
    <n v="7855"/>
    <d v="2017-05-29T00:00:00"/>
    <s v="HERGO L.T.D.A."/>
    <n v="1"/>
    <m/>
    <n v="1"/>
    <n v="750"/>
    <n v="750"/>
    <n v="0"/>
    <n v="750"/>
    <n v="0"/>
    <n v="0"/>
    <s v="06-17"/>
  </r>
  <r>
    <n v="942"/>
    <s v="OTROS MAT GAMLP"/>
    <x v="94"/>
    <n v="345"/>
    <x v="93"/>
    <s v="JGO"/>
    <s v="SALIDA"/>
    <n v="13236"/>
    <d v="2017-06-02T00:00:00"/>
    <m/>
    <m/>
    <n v="1"/>
    <n v="0"/>
    <n v="750"/>
    <n v="0"/>
    <n v="750"/>
    <n v="0"/>
    <n v="0"/>
    <n v="0"/>
    <s v="06-17"/>
  </r>
  <r>
    <n v="939"/>
    <s v="OTROS MAT GAMLP"/>
    <x v="95"/>
    <n v="345"/>
    <x v="94"/>
    <s v="PZA"/>
    <s v="INGRESO"/>
    <n v="7771"/>
    <d v="2017-03-28T00:00:00"/>
    <s v="L.E.V.F SRL"/>
    <n v="25"/>
    <m/>
    <n v="25"/>
    <n v="495"/>
    <n v="12375"/>
    <n v="0"/>
    <n v="12375"/>
    <n v="0"/>
    <n v="0"/>
    <s v="04-17"/>
  </r>
  <r>
    <n v="940"/>
    <s v="OTROS MAT GAMLP"/>
    <x v="95"/>
    <n v="345"/>
    <x v="94"/>
    <s v="PZA"/>
    <s v="SALIDA"/>
    <n v="13119"/>
    <d v="2017-05-10T00:00:00"/>
    <m/>
    <m/>
    <n v="10"/>
    <n v="15"/>
    <n v="495"/>
    <n v="0"/>
    <n v="4950"/>
    <n v="7425"/>
    <n v="15"/>
    <n v="7425"/>
    <s v="05-17"/>
  </r>
  <r>
    <n v="135"/>
    <s v="OTROS MAT GAMLP"/>
    <x v="96"/>
    <n v="345"/>
    <x v="95"/>
    <s v="RLL"/>
    <s v="INGRESO"/>
    <n v="2325"/>
    <d v="2017-03-13T00:00:00"/>
    <s v="LA SOLUCION"/>
    <n v="1"/>
    <m/>
    <n v="1"/>
    <n v="350"/>
    <n v="350"/>
    <n v="0"/>
    <n v="350"/>
    <n v="0"/>
    <n v="0"/>
    <s v="03-17"/>
  </r>
  <r>
    <n v="136"/>
    <s v="OTROS MAT GAMLP"/>
    <x v="96"/>
    <n v="345"/>
    <x v="95"/>
    <s v="RLL"/>
    <s v="SALIDA"/>
    <n v="12855"/>
    <d v="2017-03-13T00:00:00"/>
    <m/>
    <m/>
    <n v="1"/>
    <n v="0"/>
    <n v="350"/>
    <n v="0"/>
    <n v="350"/>
    <n v="0"/>
    <n v="0"/>
    <n v="0"/>
    <s v="03-17"/>
  </r>
  <r>
    <n v="133"/>
    <s v="OTROS MAT GAMLP"/>
    <x v="97"/>
    <n v="345"/>
    <x v="96"/>
    <s v="PZA"/>
    <s v="INGRESO"/>
    <n v="2322"/>
    <d v="2017-03-13T00:00:00"/>
    <s v="ANDINA"/>
    <n v="1"/>
    <m/>
    <n v="1"/>
    <n v="78"/>
    <n v="78"/>
    <n v="0"/>
    <n v="78"/>
    <n v="0"/>
    <n v="0"/>
    <s v="03-17"/>
  </r>
  <r>
    <n v="134"/>
    <s v="OTROS MAT GAMLP"/>
    <x v="97"/>
    <n v="345"/>
    <x v="96"/>
    <s v="PZA"/>
    <s v="SALIDA"/>
    <n v="12855"/>
    <d v="2017-03-13T00:00:00"/>
    <m/>
    <m/>
    <n v="1"/>
    <n v="0"/>
    <n v="78"/>
    <n v="0"/>
    <n v="78"/>
    <n v="0"/>
    <n v="0"/>
    <n v="0"/>
    <s v="03-17"/>
  </r>
  <r>
    <n v="131"/>
    <s v="OTROS MAT GAMLP"/>
    <x v="98"/>
    <n v="345"/>
    <x v="97"/>
    <s v="HJA"/>
    <s v="INGRESO"/>
    <n v="7830"/>
    <d v="2017-05-13T00:00:00"/>
    <s v="ANDRE"/>
    <n v="1"/>
    <m/>
    <n v="1"/>
    <n v="880"/>
    <n v="880"/>
    <n v="0"/>
    <n v="880"/>
    <n v="0"/>
    <n v="0"/>
    <s v="05-17"/>
  </r>
  <r>
    <n v="132"/>
    <s v="OTROS MAT GAMLP"/>
    <x v="98"/>
    <n v="345"/>
    <x v="97"/>
    <s v="HJA"/>
    <s v="SALIDA"/>
    <n v="13140"/>
    <d v="2017-05-15T00:00:00"/>
    <m/>
    <m/>
    <n v="1"/>
    <n v="0"/>
    <n v="880"/>
    <n v="0"/>
    <n v="880"/>
    <n v="0"/>
    <n v="0"/>
    <n v="0"/>
    <s v="05-17"/>
  </r>
  <r>
    <n v="129"/>
    <s v="OTROS MAT GAMLP"/>
    <x v="99"/>
    <n v="345"/>
    <x v="98"/>
    <s v="PZA"/>
    <s v="INGRESO"/>
    <n v="2411"/>
    <d v="2017-05-05T00:00:00"/>
    <s v="GOYSAGA "/>
    <n v="1"/>
    <m/>
    <n v="1"/>
    <n v="16"/>
    <n v="16"/>
    <n v="0"/>
    <n v="16"/>
    <n v="0"/>
    <n v="0"/>
    <s v="05-17"/>
  </r>
  <r>
    <n v="130"/>
    <s v="OTROS MAT GAMLP"/>
    <x v="99"/>
    <n v="345"/>
    <x v="98"/>
    <s v="PZA"/>
    <s v="SALIDA"/>
    <n v="13096"/>
    <d v="2017-05-05T00:00:00"/>
    <m/>
    <m/>
    <n v="1"/>
    <n v="0"/>
    <n v="16"/>
    <n v="0"/>
    <n v="16"/>
    <n v="0"/>
    <n v="0"/>
    <n v="0"/>
    <s v="05-17"/>
  </r>
  <r>
    <n v="937"/>
    <s v="OTROS MAT GAMLP"/>
    <x v="100"/>
    <n v="345"/>
    <x v="99"/>
    <s v="BRR"/>
    <s v="INGRESO"/>
    <s v="INV. INICIO"/>
    <d v="2017-01-01T00:00:00"/>
    <m/>
    <n v="8"/>
    <m/>
    <n v="8"/>
    <n v="333.23325999999997"/>
    <n v="2665.8660799999998"/>
    <n v="0"/>
    <n v="2665.8660799999998"/>
    <n v="8"/>
    <n v="2665.8660799999998"/>
    <s v="00-17"/>
  </r>
  <r>
    <n v="936"/>
    <s v="OTROS MAT GAMLP"/>
    <x v="101"/>
    <n v="345"/>
    <x v="100"/>
    <s v="BRR"/>
    <s v="INGRESO"/>
    <s v="INV. INICIO"/>
    <d v="2017-01-01T00:00:00"/>
    <m/>
    <n v="34"/>
    <m/>
    <n v="34"/>
    <n v="646.27057000000002"/>
    <n v="21973.199380000002"/>
    <n v="0"/>
    <n v="21973.199380000002"/>
    <n v="34"/>
    <n v="21973.199380000002"/>
    <s v="00-17"/>
  </r>
  <r>
    <n v="77"/>
    <s v="OTROS MAT GAMLP"/>
    <x v="102"/>
    <n v="345"/>
    <x v="101"/>
    <s v="MTR"/>
    <s v="INGRESO"/>
    <n v="7746"/>
    <d v="2017-03-17T00:00:00"/>
    <s v="SAGARPOL"/>
    <n v="6"/>
    <m/>
    <n v="6"/>
    <n v="12"/>
    <n v="72"/>
    <n v="0"/>
    <n v="72"/>
    <n v="0"/>
    <n v="0"/>
    <s v="03-17"/>
  </r>
  <r>
    <n v="78"/>
    <s v="OTROS MAT GAMLP"/>
    <x v="102"/>
    <n v="345"/>
    <x v="101"/>
    <s v="MTR"/>
    <s v="SALIDA"/>
    <n v="12875"/>
    <d v="2017-03-17T00:00:00"/>
    <m/>
    <m/>
    <n v="6"/>
    <n v="0"/>
    <n v="12"/>
    <n v="0"/>
    <n v="72"/>
    <n v="0"/>
    <n v="0"/>
    <n v="0"/>
    <s v="03-17"/>
  </r>
  <r>
    <n v="79"/>
    <s v="OTROS MAT GAMLP"/>
    <x v="102"/>
    <n v="345"/>
    <x v="101"/>
    <s v="MTR"/>
    <s v="INGRESO"/>
    <n v="7881"/>
    <d v="2017-06-07T00:00:00"/>
    <s v="HYV"/>
    <n v="7"/>
    <m/>
    <n v="7"/>
    <n v="7"/>
    <n v="49"/>
    <n v="0"/>
    <n v="49"/>
    <n v="0"/>
    <n v="0"/>
    <s v="06-17"/>
  </r>
  <r>
    <n v="80"/>
    <s v="OTROS MAT GAMLP"/>
    <x v="102"/>
    <n v="345"/>
    <x v="101"/>
    <s v="MTR"/>
    <s v="SALIDA"/>
    <n v="13263"/>
    <d v="2017-06-07T00:00:00"/>
    <m/>
    <m/>
    <n v="7"/>
    <n v="0"/>
    <n v="7"/>
    <n v="0"/>
    <n v="49"/>
    <n v="0"/>
    <n v="0"/>
    <n v="0"/>
    <s v="06-17"/>
  </r>
  <r>
    <n v="75"/>
    <s v="OTROS MAT GAMLP"/>
    <x v="103"/>
    <n v="345"/>
    <x v="102"/>
    <s v="PZA"/>
    <s v="INGRESO"/>
    <n v="8135"/>
    <d v="2017-07-26T00:00:00"/>
    <s v="CA.DI.M.E.C."/>
    <n v="10"/>
    <m/>
    <n v="10"/>
    <n v="1"/>
    <n v="10"/>
    <n v="0"/>
    <n v="10"/>
    <n v="0"/>
    <n v="0"/>
    <s v="08-17"/>
  </r>
  <r>
    <n v="76"/>
    <s v="OTROS MAT GAMLP"/>
    <x v="103"/>
    <n v="345"/>
    <x v="102"/>
    <s v="PZA"/>
    <s v="SALIDA"/>
    <n v="13786"/>
    <d v="2017-07-26T00:00:00"/>
    <m/>
    <m/>
    <n v="10"/>
    <n v="0"/>
    <n v="1"/>
    <n v="0"/>
    <n v="10"/>
    <n v="0"/>
    <n v="0"/>
    <n v="0"/>
    <s v="08-17"/>
  </r>
  <r>
    <n v="73"/>
    <s v="OTROS MAT GAMLP"/>
    <x v="104"/>
    <n v="345"/>
    <x v="103"/>
    <s v="PZA"/>
    <s v="INGRESO"/>
    <n v="8135"/>
    <d v="2017-07-26T00:00:00"/>
    <s v="CA.DI.M.E.C."/>
    <n v="12"/>
    <m/>
    <n v="12"/>
    <n v="7"/>
    <n v="84"/>
    <n v="0"/>
    <n v="84"/>
    <n v="0"/>
    <n v="0"/>
    <s v="08-17"/>
  </r>
  <r>
    <n v="74"/>
    <s v="OTROS MAT GAMLP"/>
    <x v="104"/>
    <n v="345"/>
    <x v="103"/>
    <s v="PZA"/>
    <s v="SALIDA"/>
    <n v="13786"/>
    <d v="2017-07-26T00:00:00"/>
    <m/>
    <m/>
    <n v="12"/>
    <n v="0"/>
    <n v="7"/>
    <n v="0"/>
    <n v="84"/>
    <n v="0"/>
    <n v="0"/>
    <n v="0"/>
    <s v="08-17"/>
  </r>
  <r>
    <n v="926"/>
    <s v="OTROS MAT GAMLP"/>
    <x v="105"/>
    <n v="345"/>
    <x v="104"/>
    <s v="PZA"/>
    <s v="INGRESO"/>
    <s v="INV. INICIO"/>
    <d v="2017-01-01T00:00:00"/>
    <m/>
    <n v="20"/>
    <m/>
    <n v="20"/>
    <n v="41.025939999999999"/>
    <n v="820.51879999999994"/>
    <n v="0"/>
    <n v="820.51879999999994"/>
    <n v="0"/>
    <n v="0"/>
    <s v="00-17"/>
  </r>
  <r>
    <n v="927"/>
    <s v="OTROS MAT GAMLP"/>
    <x v="105"/>
    <n v="345"/>
    <x v="104"/>
    <s v="PZA"/>
    <s v="SALIDA"/>
    <n v="12565"/>
    <d v="2017-01-10T00:00:00"/>
    <m/>
    <m/>
    <n v="6"/>
    <n v="14"/>
    <n v="41.025939999999999"/>
    <n v="0"/>
    <n v="246.15564000000001"/>
    <n v="574.36315999999988"/>
    <n v="0"/>
    <n v="0"/>
    <s v="01-17"/>
  </r>
  <r>
    <n v="928"/>
    <s v="OTROS MAT GAMLP"/>
    <x v="105"/>
    <n v="345"/>
    <x v="104"/>
    <s v="PZA"/>
    <s v="SALIDA"/>
    <n v="12731"/>
    <d v="2017-02-14T00:00:00"/>
    <m/>
    <m/>
    <n v="5"/>
    <n v="9"/>
    <n v="41.025939999999999"/>
    <n v="0"/>
    <n v="205.12969999999999"/>
    <n v="369.23345999999992"/>
    <n v="0"/>
    <n v="0"/>
    <s v="02-17"/>
  </r>
  <r>
    <n v="929"/>
    <s v="OTROS MAT GAMLP"/>
    <x v="105"/>
    <n v="345"/>
    <x v="104"/>
    <s v="PZA"/>
    <s v="SALIDA"/>
    <n v="12742"/>
    <d v="2017-02-15T00:00:00"/>
    <m/>
    <m/>
    <n v="9"/>
    <n v="0"/>
    <n v="41.025939999999999"/>
    <n v="0"/>
    <n v="369.23345999999998"/>
    <n v="-5.6843418860808015E-14"/>
    <n v="0"/>
    <n v="-5.6843418860808015E-14"/>
    <s v="02-17"/>
  </r>
  <r>
    <n v="923"/>
    <s v="OTROS MAT GAMLP"/>
    <x v="106"/>
    <n v="345"/>
    <x v="105"/>
    <s v="PZA"/>
    <s v="INGRESO"/>
    <s v="INV. INICIO"/>
    <d v="2017-01-01T00:00:00"/>
    <m/>
    <n v="11"/>
    <m/>
    <n v="11"/>
    <n v="194.8732"/>
    <n v="2143.6052"/>
    <n v="0"/>
    <n v="2143.6052"/>
    <n v="0"/>
    <n v="0"/>
    <s v="00-17"/>
  </r>
  <r>
    <n v="924"/>
    <s v="OTROS MAT GAMLP"/>
    <x v="106"/>
    <n v="345"/>
    <x v="105"/>
    <s v="PZA"/>
    <s v="SALIDA"/>
    <n v="13084"/>
    <d v="2017-05-02T00:00:00"/>
    <m/>
    <m/>
    <n v="4"/>
    <n v="7"/>
    <n v="194.8732"/>
    <n v="0"/>
    <n v="779.49279999999999"/>
    <n v="1364.1124"/>
    <n v="0"/>
    <n v="0"/>
    <s v="05-17"/>
  </r>
  <r>
    <n v="925"/>
    <s v="OTROS MAT GAMLP"/>
    <x v="106"/>
    <n v="345"/>
    <x v="105"/>
    <s v="PZA"/>
    <s v="SALIDA"/>
    <n v="13090"/>
    <d v="2017-05-04T00:00:00"/>
    <m/>
    <m/>
    <n v="7"/>
    <n v="0"/>
    <n v="194.8732"/>
    <n v="0"/>
    <n v="1364.1124"/>
    <n v="0"/>
    <n v="0"/>
    <n v="0"/>
    <s v="05-17"/>
  </r>
  <r>
    <n v="71"/>
    <s v="OTROS MAT GAMLP"/>
    <x v="107"/>
    <n v="345"/>
    <x v="106"/>
    <s v="PZA"/>
    <s v="INGRESO"/>
    <n v="7828"/>
    <d v="2017-05-12T00:00:00"/>
    <s v="IXIAMAS"/>
    <n v="2"/>
    <m/>
    <n v="2"/>
    <n v="100"/>
    <n v="200"/>
    <n v="0"/>
    <n v="200"/>
    <n v="0"/>
    <n v="0"/>
    <s v="05-17"/>
  </r>
  <r>
    <n v="72"/>
    <s v="OTROS MAT GAMLP"/>
    <x v="107"/>
    <n v="345"/>
    <x v="106"/>
    <s v="PZA"/>
    <s v="SALIDA"/>
    <n v="13134"/>
    <d v="2017-05-12T00:00:00"/>
    <m/>
    <m/>
    <n v="2"/>
    <n v="0"/>
    <n v="100"/>
    <n v="0"/>
    <n v="200"/>
    <n v="0"/>
    <n v="0"/>
    <n v="0"/>
    <s v="05-17"/>
  </r>
  <r>
    <n v="127"/>
    <s v="OTROS MAT GAMLP"/>
    <x v="108"/>
    <n v="345"/>
    <x v="107"/>
    <s v="PZA"/>
    <s v="INGRESO"/>
    <n v="2306"/>
    <d v="2017-02-13T00:00:00"/>
    <s v="YUNGUEÑITA"/>
    <n v="1250"/>
    <m/>
    <n v="1250"/>
    <n v="0.92959999999999998"/>
    <n v="1162"/>
    <n v="0"/>
    <n v="1162"/>
    <n v="0"/>
    <n v="0"/>
    <s v="02-17"/>
  </r>
  <r>
    <n v="128"/>
    <s v="OTROS MAT GAMLP"/>
    <x v="108"/>
    <n v="345"/>
    <x v="107"/>
    <s v="PZA"/>
    <s v="SALIDA"/>
    <n v="12729"/>
    <d v="2017-02-13T00:00:00"/>
    <m/>
    <m/>
    <n v="1250"/>
    <n v="0"/>
    <n v="0.92959999999999998"/>
    <n v="0"/>
    <n v="1162"/>
    <n v="0"/>
    <n v="0"/>
    <n v="0"/>
    <s v="02-17"/>
  </r>
  <r>
    <n v="125"/>
    <s v="OTROS MAT GAMLP"/>
    <x v="109"/>
    <n v="345"/>
    <x v="108"/>
    <s v="HJA"/>
    <s v="INGRESO"/>
    <n v="2312"/>
    <d v="2017-02-23T00:00:00"/>
    <s v="FERRETERIA RAYNER"/>
    <n v="4"/>
    <m/>
    <n v="4"/>
    <n v="62"/>
    <n v="248"/>
    <n v="0"/>
    <n v="248"/>
    <n v="0"/>
    <n v="0"/>
    <s v="02-17"/>
  </r>
  <r>
    <n v="126"/>
    <s v="OTROS MAT GAMLP"/>
    <x v="109"/>
    <n v="345"/>
    <x v="108"/>
    <s v="HJA"/>
    <s v="SALIDA"/>
    <n v="12780"/>
    <d v="2017-02-23T00:00:00"/>
    <m/>
    <m/>
    <n v="4"/>
    <n v="0"/>
    <n v="62"/>
    <n v="0"/>
    <n v="248"/>
    <n v="0"/>
    <n v="0"/>
    <n v="0"/>
    <s v="02-17"/>
  </r>
  <r>
    <n v="904"/>
    <s v="OTROS MAT GAMLP"/>
    <x v="110"/>
    <n v="345"/>
    <x v="109"/>
    <s v="PZA"/>
    <s v="INGRESO"/>
    <s v="INV. INICIO"/>
    <d v="2017-01-01T00:00:00"/>
    <m/>
    <n v="10"/>
    <m/>
    <n v="10"/>
    <n v="28.776299999999999"/>
    <n v="287.76299999999998"/>
    <n v="0"/>
    <n v="287.76299999999998"/>
    <n v="10"/>
    <n v="287.76299999999998"/>
    <s v="00-17"/>
  </r>
  <r>
    <n v="903"/>
    <s v="OTROS MAT GAMLP"/>
    <x v="111"/>
    <n v="345"/>
    <x v="110"/>
    <s v="PZA"/>
    <s v="INGRESO"/>
    <s v="INV. INICIO"/>
    <d v="2017-01-01T00:00:00"/>
    <m/>
    <n v="10"/>
    <m/>
    <n v="10"/>
    <n v="8.9641300000000008"/>
    <n v="89.641300000000001"/>
    <n v="0"/>
    <n v="89.641300000000001"/>
    <n v="10"/>
    <n v="89.641300000000001"/>
    <s v="00-17"/>
  </r>
  <r>
    <n v="902"/>
    <s v="OTROS MAT GAMLP"/>
    <x v="112"/>
    <n v="345"/>
    <x v="111"/>
    <s v="PZA"/>
    <s v="INGRESO"/>
    <s v="INV. INICIO"/>
    <d v="2017-01-01T00:00:00"/>
    <m/>
    <n v="230"/>
    <m/>
    <n v="230"/>
    <n v="15.485379999999999"/>
    <n v="3561.6373999999996"/>
    <n v="0"/>
    <n v="3561.6373999999996"/>
    <n v="230"/>
    <n v="3561.6373999999996"/>
    <s v="00-17"/>
  </r>
  <r>
    <n v="900"/>
    <s v="OTROS MAT GAMLP"/>
    <x v="113"/>
    <n v="345"/>
    <x v="112"/>
    <s v="PZA"/>
    <s v="INGRESO"/>
    <s v="INV. INICIO"/>
    <d v="2017-01-01T00:00:00"/>
    <m/>
    <n v="97"/>
    <m/>
    <n v="97"/>
    <n v="101.57564000000001"/>
    <n v="9852.8370800000012"/>
    <n v="0"/>
    <n v="9852.8370800000012"/>
    <n v="0"/>
    <n v="0"/>
    <s v="00-17"/>
  </r>
  <r>
    <n v="901"/>
    <s v="OTROS MAT GAMLP"/>
    <x v="113"/>
    <n v="345"/>
    <x v="112"/>
    <s v="PZA"/>
    <s v="INGRESO"/>
    <s v="INV. INICIO"/>
    <d v="2017-01-01T00:00:00"/>
    <m/>
    <n v="100"/>
    <m/>
    <n v="197"/>
    <n v="93.284239999999997"/>
    <n v="9328.4239999999991"/>
    <n v="0"/>
    <n v="19181.26108"/>
    <n v="197"/>
    <n v="19181.26108"/>
    <s v="00-17"/>
  </r>
  <r>
    <n v="898"/>
    <s v="OTROS MAT GAMLP"/>
    <x v="114"/>
    <n v="345"/>
    <x v="113"/>
    <s v="RLL"/>
    <s v="INGRESO"/>
    <s v="INV. INICIO"/>
    <d v="2017-01-01T00:00:00"/>
    <m/>
    <n v="2"/>
    <m/>
    <n v="2"/>
    <n v="7306.3648499999999"/>
    <n v="14612.7297"/>
    <n v="0"/>
    <n v="14612.7297"/>
    <n v="0"/>
    <n v="0"/>
    <s v="00-17"/>
  </r>
  <r>
    <n v="899"/>
    <s v="OTROS MAT GAMLP"/>
    <x v="114"/>
    <n v="345"/>
    <x v="113"/>
    <s v="RLL"/>
    <s v="SALIDA"/>
    <n v="13729"/>
    <d v="2017-07-11T00:00:00"/>
    <m/>
    <m/>
    <n v="1"/>
    <n v="1"/>
    <n v="7306.3648499999999"/>
    <n v="0"/>
    <n v="7306.3648499999999"/>
    <n v="7306.3648499999999"/>
    <n v="1"/>
    <n v="7306.3648499999999"/>
    <s v="07-17"/>
  </r>
  <r>
    <n v="897"/>
    <s v="OTROS MAT GAMLP"/>
    <x v="115"/>
    <n v="345"/>
    <x v="114"/>
    <s v="RLL"/>
    <s v="INGRESO"/>
    <s v="INV. INICIO"/>
    <d v="2017-01-01T00:00:00"/>
    <m/>
    <n v="1"/>
    <m/>
    <n v="1"/>
    <n v="11186.59143"/>
    <n v="11186.59143"/>
    <n v="0"/>
    <n v="11186.59143"/>
    <n v="1"/>
    <n v="11186.59143"/>
    <s v="00-17"/>
  </r>
  <r>
    <n v="896"/>
    <s v="OTROS MAT GAMLP"/>
    <x v="116"/>
    <n v="345"/>
    <x v="115"/>
    <s v="RLL"/>
    <s v="INGRESO"/>
    <s v="INV. INICIO"/>
    <d v="2017-01-01T00:00:00"/>
    <m/>
    <n v="2"/>
    <m/>
    <n v="2"/>
    <n v="7306.3648499999999"/>
    <n v="14612.7297"/>
    <n v="0"/>
    <n v="14612.7297"/>
    <n v="2"/>
    <n v="14612.7297"/>
    <s v="00-17"/>
  </r>
  <r>
    <n v="893"/>
    <s v="OTROS MAT GAMLP"/>
    <x v="117"/>
    <n v="345"/>
    <x v="116"/>
    <s v="RLL"/>
    <s v="INGRESO"/>
    <s v="INV. INICIO"/>
    <d v="2017-01-01T00:00:00"/>
    <m/>
    <n v="2"/>
    <m/>
    <n v="2"/>
    <n v="7306.3648499999999"/>
    <n v="14612.7297"/>
    <n v="0"/>
    <n v="14612.7297"/>
    <n v="0"/>
    <n v="0"/>
    <s v="00-17"/>
  </r>
  <r>
    <n v="894"/>
    <s v="OTROS MAT GAMLP"/>
    <x v="117"/>
    <n v="345"/>
    <x v="116"/>
    <s v="RLL"/>
    <s v="INGRESO"/>
    <s v="INV. INICIO"/>
    <d v="2017-01-01T00:00:00"/>
    <m/>
    <n v="2"/>
    <m/>
    <n v="4"/>
    <n v="7328.9245600000004"/>
    <n v="14657.849120000001"/>
    <n v="0"/>
    <n v="29270.578820000002"/>
    <n v="0"/>
    <n v="0"/>
    <s v="00-17"/>
  </r>
  <r>
    <n v="895"/>
    <s v="OTROS MAT GAMLP"/>
    <x v="117"/>
    <n v="345"/>
    <x v="116"/>
    <s v="RLL"/>
    <s v="SALIDA"/>
    <n v="12858"/>
    <d v="2017-03-14T00:00:00"/>
    <m/>
    <m/>
    <n v="1"/>
    <n v="3"/>
    <n v="7306.3648499999999"/>
    <n v="0"/>
    <n v="7306.3648499999999"/>
    <n v="21964.213970000004"/>
    <n v="3"/>
    <n v="21964.213970000004"/>
    <s v="03-17"/>
  </r>
  <r>
    <n v="889"/>
    <s v="OTROS MAT GAMLP"/>
    <x v="118"/>
    <n v="345"/>
    <x v="117"/>
    <s v="RLL"/>
    <s v="INGRESO"/>
    <s v="INV. INICIO"/>
    <d v="2017-01-01T00:00:00"/>
    <m/>
    <n v="1"/>
    <m/>
    <n v="1"/>
    <n v="7356.1954699999997"/>
    <n v="7356.1954699999997"/>
    <n v="0"/>
    <n v="7356.1954699999997"/>
    <n v="0"/>
    <n v="0"/>
    <s v="00-17"/>
  </r>
  <r>
    <n v="890"/>
    <s v="OTROS MAT GAMLP"/>
    <x v="118"/>
    <n v="345"/>
    <x v="117"/>
    <s v="RLL"/>
    <s v="INGRESO"/>
    <s v="INV. INICIO"/>
    <d v="2017-01-01T00:00:00"/>
    <m/>
    <n v="3"/>
    <m/>
    <n v="4"/>
    <n v="7306.3648499999999"/>
    <n v="21919.094550000002"/>
    <n v="0"/>
    <n v="29275.29002"/>
    <n v="0"/>
    <n v="0"/>
    <s v="00-17"/>
  </r>
  <r>
    <n v="891"/>
    <s v="OTROS MAT GAMLP"/>
    <x v="118"/>
    <n v="345"/>
    <x v="117"/>
    <s v="RLL"/>
    <s v="INGRESO"/>
    <s v="INV. INICIO"/>
    <d v="2017-01-01T00:00:00"/>
    <m/>
    <n v="2"/>
    <m/>
    <n v="6"/>
    <n v="7328.9245600000004"/>
    <n v="14657.849120000001"/>
    <n v="0"/>
    <n v="43933.139139999999"/>
    <n v="0"/>
    <n v="0"/>
    <s v="00-17"/>
  </r>
  <r>
    <n v="892"/>
    <s v="OTROS MAT GAMLP"/>
    <x v="118"/>
    <n v="345"/>
    <x v="117"/>
    <s v="RLL"/>
    <s v="SALIDA"/>
    <n v="12858"/>
    <d v="2017-03-14T00:00:00"/>
    <m/>
    <m/>
    <n v="1"/>
    <n v="5"/>
    <n v="7356.1954699999997"/>
    <n v="0"/>
    <n v="7356.1954699999997"/>
    <n v="36576.943670000001"/>
    <n v="5"/>
    <n v="36576.943670000001"/>
    <s v="03-17"/>
  </r>
  <r>
    <n v="886"/>
    <s v="OTROS MAT GAMLP"/>
    <x v="119"/>
    <n v="345"/>
    <x v="118"/>
    <s v="RLL"/>
    <s v="INGRESO"/>
    <s v="INV. INICIO"/>
    <d v="2017-01-01T00:00:00"/>
    <m/>
    <n v="3"/>
    <m/>
    <n v="3"/>
    <n v="11236.472589999999"/>
    <n v="33709.41777"/>
    <n v="0"/>
    <n v="33709.41777"/>
    <n v="0"/>
    <n v="0"/>
    <s v="00-17"/>
  </r>
  <r>
    <n v="887"/>
    <s v="OTROS MAT GAMLP"/>
    <x v="119"/>
    <n v="345"/>
    <x v="118"/>
    <s v="RLL"/>
    <s v="INGRESO"/>
    <s v="INV. INICIO"/>
    <d v="2017-01-01T00:00:00"/>
    <m/>
    <n v="2"/>
    <m/>
    <n v="5"/>
    <n v="11187.59555"/>
    <n v="22375.1911"/>
    <n v="0"/>
    <n v="56084.608869999996"/>
    <n v="0"/>
    <n v="0"/>
    <s v="00-17"/>
  </r>
  <r>
    <n v="888"/>
    <s v="OTROS MAT GAMLP"/>
    <x v="119"/>
    <n v="345"/>
    <x v="118"/>
    <s v="RLL"/>
    <s v="SALIDA"/>
    <n v="12858"/>
    <d v="2017-03-14T00:00:00"/>
    <m/>
    <m/>
    <n v="1"/>
    <n v="4"/>
    <n v="11236.472589999999"/>
    <n v="0"/>
    <n v="11236.472589999999"/>
    <n v="44848.136279999999"/>
    <n v="4"/>
    <n v="44848.136279999999"/>
    <s v="03-17"/>
  </r>
  <r>
    <n v="884"/>
    <s v="OTROS MAT GAMLP"/>
    <x v="120"/>
    <n v="345"/>
    <x v="119"/>
    <s v="PZA"/>
    <s v="INGRESO"/>
    <s v="INV. INICIO"/>
    <d v="2017-01-01T00:00:00"/>
    <m/>
    <n v="189"/>
    <m/>
    <n v="189"/>
    <n v="2.2876099999999999"/>
    <n v="432.35829000000001"/>
    <n v="0"/>
    <n v="432.35829000000001"/>
    <n v="0"/>
    <n v="0"/>
    <s v="00-17"/>
  </r>
  <r>
    <n v="885"/>
    <s v="OTROS MAT GAMLP"/>
    <x v="120"/>
    <n v="345"/>
    <x v="119"/>
    <s v="PZA"/>
    <s v="SALIDA"/>
    <n v="13136"/>
    <d v="2017-05-12T00:00:00"/>
    <m/>
    <m/>
    <n v="1"/>
    <n v="188"/>
    <n v="2.2876099999999999"/>
    <n v="0"/>
    <n v="2.2876099999999999"/>
    <n v="430.07068000000004"/>
    <n v="188"/>
    <n v="430.07068000000004"/>
    <s v="05-17"/>
  </r>
  <r>
    <n v="873"/>
    <s v="OTROS MAT GAMLP"/>
    <x v="121"/>
    <n v="345"/>
    <x v="120"/>
    <s v="PZA"/>
    <s v="INGRESO"/>
    <s v="INV. INICIO"/>
    <d v="2017-01-01T00:00:00"/>
    <m/>
    <n v="166"/>
    <m/>
    <n v="166"/>
    <n v="2.2876099999999999"/>
    <n v="379.74325999999996"/>
    <n v="0"/>
    <n v="379.74325999999996"/>
    <n v="0"/>
    <n v="0"/>
    <s v="00-17"/>
  </r>
  <r>
    <n v="874"/>
    <s v="OTROS MAT GAMLP"/>
    <x v="121"/>
    <n v="345"/>
    <x v="120"/>
    <s v="PZA"/>
    <s v="INGRESO"/>
    <s v="INV. INICIO"/>
    <d v="2017-01-01T00:00:00"/>
    <m/>
    <n v="50"/>
    <m/>
    <n v="216"/>
    <n v="25.619319999999998"/>
    <n v="1280.9659999999999"/>
    <n v="0"/>
    <n v="1660.7092599999999"/>
    <n v="0"/>
    <n v="0"/>
    <s v="00-17"/>
  </r>
  <r>
    <n v="875"/>
    <s v="OTROS MAT GAMLP"/>
    <x v="121"/>
    <n v="345"/>
    <x v="120"/>
    <s v="PZA"/>
    <s v="SALIDA"/>
    <n v="12857"/>
    <d v="2017-03-14T00:00:00"/>
    <m/>
    <m/>
    <n v="1"/>
    <n v="215"/>
    <n v="2.2876099999999999"/>
    <n v="0"/>
    <n v="2.2876099999999999"/>
    <n v="1658.4216499999998"/>
    <n v="0"/>
    <n v="0"/>
    <s v="03-17"/>
  </r>
  <r>
    <n v="876"/>
    <s v="OTROS MAT GAMLP"/>
    <x v="121"/>
    <n v="345"/>
    <x v="120"/>
    <s v="PZA"/>
    <s v="SALIDA"/>
    <n v="13209"/>
    <d v="2017-05-30T00:00:00"/>
    <m/>
    <m/>
    <n v="2"/>
    <n v="213"/>
    <n v="2.2876099999999999"/>
    <n v="0"/>
    <n v="4.5752199999999998"/>
    <n v="1653.8464299999998"/>
    <n v="0"/>
    <n v="0"/>
    <s v="06-17"/>
  </r>
  <r>
    <n v="877"/>
    <s v="OTROS MAT GAMLP"/>
    <x v="121"/>
    <n v="345"/>
    <x v="120"/>
    <s v="PZA"/>
    <s v="SALIDA"/>
    <n v="13248"/>
    <d v="2017-06-05T00:00:00"/>
    <m/>
    <m/>
    <n v="2"/>
    <n v="211"/>
    <n v="2.2876099999999999"/>
    <n v="0"/>
    <n v="4.5752199999999998"/>
    <n v="1649.2712099999999"/>
    <n v="0"/>
    <n v="0"/>
    <s v="06-17"/>
  </r>
  <r>
    <n v="878"/>
    <s v="OTROS MAT GAMLP"/>
    <x v="121"/>
    <n v="345"/>
    <x v="120"/>
    <s v="PZA"/>
    <s v="SALIDA"/>
    <n v="13254"/>
    <d v="2017-06-06T00:00:00"/>
    <m/>
    <m/>
    <n v="3"/>
    <n v="208"/>
    <n v="2.2876099999999999"/>
    <n v="0"/>
    <n v="6.8628299999999998"/>
    <n v="1642.4083799999999"/>
    <n v="0"/>
    <n v="0"/>
    <s v="06-17"/>
  </r>
  <r>
    <n v="879"/>
    <s v="OTROS MAT GAMLP"/>
    <x v="121"/>
    <n v="345"/>
    <x v="120"/>
    <s v="PZA"/>
    <s v="SALIDA"/>
    <n v="13292"/>
    <d v="2017-06-10T00:00:00"/>
    <m/>
    <m/>
    <n v="4"/>
    <n v="204"/>
    <n v="2.2876099999999999"/>
    <n v="0"/>
    <n v="9.1504399999999997"/>
    <n v="1633.25794"/>
    <n v="0"/>
    <n v="0"/>
    <s v="06-17"/>
  </r>
  <r>
    <n v="880"/>
    <s v="OTROS MAT GAMLP"/>
    <x v="121"/>
    <n v="345"/>
    <x v="120"/>
    <s v="PZA"/>
    <s v="SALIDA"/>
    <n v="13294"/>
    <d v="2017-06-12T00:00:00"/>
    <m/>
    <m/>
    <n v="10"/>
    <n v="194"/>
    <n v="2.2876099999999999"/>
    <n v="0"/>
    <n v="22.876100000000001"/>
    <n v="1610.38184"/>
    <n v="0"/>
    <n v="0"/>
    <s v="06-17"/>
  </r>
  <r>
    <n v="881"/>
    <s v="OTROS MAT GAMLP"/>
    <x v="121"/>
    <n v="345"/>
    <x v="120"/>
    <s v="PZA"/>
    <s v="SALIDA"/>
    <n v="13340"/>
    <d v="2017-06-17T00:00:00"/>
    <m/>
    <m/>
    <n v="4"/>
    <n v="190"/>
    <n v="2.2876099999999999"/>
    <n v="0"/>
    <n v="9.1504399999999997"/>
    <n v="1601.2314000000001"/>
    <n v="0"/>
    <n v="0"/>
    <s v="06-17"/>
  </r>
  <r>
    <n v="882"/>
    <s v="OTROS MAT GAMLP"/>
    <x v="121"/>
    <n v="345"/>
    <x v="120"/>
    <s v="PZA"/>
    <s v="SALIDA"/>
    <n v="13825"/>
    <d v="2017-08-02T00:00:00"/>
    <m/>
    <m/>
    <n v="2"/>
    <n v="188"/>
    <n v="2.2876099999999999"/>
    <n v="0"/>
    <n v="4.5752199999999998"/>
    <n v="1596.6561800000002"/>
    <n v="0"/>
    <n v="0"/>
    <s v="08-17"/>
  </r>
  <r>
    <n v="883"/>
    <s v="OTROS MAT GAMLP"/>
    <x v="121"/>
    <n v="345"/>
    <x v="120"/>
    <s v="PZA"/>
    <s v="SALIDA"/>
    <n v="13840"/>
    <d v="2017-08-03T00:00:00"/>
    <m/>
    <m/>
    <n v="2"/>
    <n v="186"/>
    <n v="2.2876099999999999"/>
    <n v="0"/>
    <n v="4.5752199999999998"/>
    <n v="1592.0809600000002"/>
    <n v="186"/>
    <n v="1592.0809600000002"/>
    <s v="08-17"/>
  </r>
  <r>
    <n v="870"/>
    <s v="OTROS MAT GAMLP"/>
    <x v="122"/>
    <n v="345"/>
    <x v="121"/>
    <s v="PZA"/>
    <s v="INGRESO"/>
    <s v="INV. INICIO"/>
    <d v="2017-01-01T00:00:00"/>
    <m/>
    <n v="2"/>
    <m/>
    <n v="2"/>
    <n v="235.60337000000001"/>
    <n v="471.20674000000002"/>
    <n v="0"/>
    <n v="471.20674000000002"/>
    <n v="0"/>
    <n v="0"/>
    <s v="00-17"/>
  </r>
  <r>
    <n v="871"/>
    <s v="OTROS MAT GAMLP"/>
    <x v="122"/>
    <n v="345"/>
    <x v="121"/>
    <s v="PZA"/>
    <s v="SALIDA"/>
    <n v="12731"/>
    <d v="2017-02-14T00:00:00"/>
    <m/>
    <m/>
    <n v="1"/>
    <n v="1"/>
    <n v="235.60337000000001"/>
    <n v="0"/>
    <n v="235.60337000000001"/>
    <n v="235.60337000000001"/>
    <n v="0"/>
    <n v="0"/>
    <s v="02-17"/>
  </r>
  <r>
    <n v="872"/>
    <s v="OTROS MAT GAMLP"/>
    <x v="122"/>
    <n v="345"/>
    <x v="121"/>
    <s v="PZA"/>
    <s v="SALIDA"/>
    <n v="13112"/>
    <d v="2017-05-10T00:00:00"/>
    <m/>
    <m/>
    <n v="1"/>
    <n v="0"/>
    <n v="235.60337000000001"/>
    <n v="0"/>
    <n v="235.60337000000001"/>
    <n v="0"/>
    <n v="0"/>
    <n v="0"/>
    <s v="05-17"/>
  </r>
  <r>
    <n v="123"/>
    <s v="OTROS MAT GAMLP"/>
    <x v="123"/>
    <n v="345"/>
    <x v="122"/>
    <s v="BLS"/>
    <s v="INGRESO"/>
    <n v="7831"/>
    <d v="2017-05-13T00:00:00"/>
    <s v="YUNGUEÑITA"/>
    <n v="2"/>
    <m/>
    <n v="2"/>
    <n v="22"/>
    <n v="44"/>
    <n v="0"/>
    <n v="44"/>
    <n v="0"/>
    <n v="0"/>
    <s v="05-17"/>
  </r>
  <r>
    <n v="124"/>
    <s v="OTROS MAT GAMLP"/>
    <x v="123"/>
    <n v="345"/>
    <x v="122"/>
    <s v="BLS"/>
    <s v="SALIDA"/>
    <n v="13141"/>
    <d v="2017-05-15T00:00:00"/>
    <m/>
    <m/>
    <n v="2"/>
    <n v="0"/>
    <n v="22"/>
    <n v="0"/>
    <n v="44"/>
    <n v="0"/>
    <n v="0"/>
    <n v="0"/>
    <s v="05-17"/>
  </r>
  <r>
    <n v="866"/>
    <s v="OTROS MAT GAMLP"/>
    <x v="124"/>
    <n v="345"/>
    <x v="123"/>
    <s v="RLL"/>
    <s v="INGRESO"/>
    <s v="INV. INICIO"/>
    <d v="2017-01-01T00:00:00"/>
    <m/>
    <n v="21"/>
    <m/>
    <n v="21"/>
    <n v="5959.74784"/>
    <n v="125154.70464"/>
    <n v="0"/>
    <n v="125154.70464"/>
    <n v="0"/>
    <n v="0"/>
    <s v="00-17"/>
  </r>
  <r>
    <n v="867"/>
    <s v="OTROS MAT GAMLP"/>
    <x v="124"/>
    <n v="345"/>
    <x v="123"/>
    <s v="RLL"/>
    <s v="INGRESO"/>
    <s v="INV. INICIO"/>
    <d v="2017-01-01T00:00:00"/>
    <m/>
    <n v="4"/>
    <m/>
    <n v="25"/>
    <n v="5809.9016499999998"/>
    <n v="23239.606599999999"/>
    <n v="0"/>
    <n v="148394.31124000001"/>
    <n v="0"/>
    <n v="0"/>
    <s v="00-17"/>
  </r>
  <r>
    <n v="868"/>
    <s v="OTROS MAT GAMLP"/>
    <x v="124"/>
    <n v="345"/>
    <x v="123"/>
    <s v="RLL"/>
    <s v="SALIDA"/>
    <n v="13041"/>
    <d v="2017-04-24T00:00:00"/>
    <m/>
    <m/>
    <n v="21"/>
    <n v="4"/>
    <n v="5959.74784"/>
    <n v="0"/>
    <n v="125154.70464"/>
    <n v="23239.606600000014"/>
    <n v="0"/>
    <n v="0"/>
    <s v="04-17"/>
  </r>
  <r>
    <n v="869"/>
    <s v="OTROS MAT GAMLP"/>
    <x v="124"/>
    <n v="345"/>
    <x v="123"/>
    <s v="RLL"/>
    <s v="SALIDA"/>
    <n v="13041"/>
    <d v="2017-04-24T00:00:00"/>
    <m/>
    <m/>
    <n v="4"/>
    <n v="0"/>
    <n v="5809.9016499999998"/>
    <n v="0"/>
    <n v="23239.606599999999"/>
    <n v="1.4551915228366852E-11"/>
    <n v="0"/>
    <n v="1.4551915228366852E-11"/>
    <s v="04-17"/>
  </r>
  <r>
    <n v="864"/>
    <s v="OTROS MAT GAMLP"/>
    <x v="125"/>
    <n v="345"/>
    <x v="124"/>
    <s v="RLL"/>
    <s v="INGRESO"/>
    <s v="INV. INICIO"/>
    <d v="2017-01-01T00:00:00"/>
    <m/>
    <n v="20"/>
    <m/>
    <n v="20"/>
    <n v="7554.9175599999999"/>
    <n v="151098.3512"/>
    <n v="0"/>
    <n v="151098.3512"/>
    <n v="0"/>
    <n v="0"/>
    <s v="00-17"/>
  </r>
  <r>
    <n v="865"/>
    <s v="OTROS MAT GAMLP"/>
    <x v="125"/>
    <n v="345"/>
    <x v="124"/>
    <s v="RLL"/>
    <s v="INGRESO"/>
    <s v="INV. INICIO"/>
    <d v="2017-01-01T00:00:00"/>
    <m/>
    <n v="5.48"/>
    <m/>
    <n v="25.48"/>
    <n v="5809.9016499999998"/>
    <n v="31838.261042000002"/>
    <n v="0"/>
    <n v="182936.612242"/>
    <n v="25.48"/>
    <n v="182936.612242"/>
    <s v="00-17"/>
  </r>
  <r>
    <n v="69"/>
    <s v="OTROS MAT GAMLP"/>
    <x v="126"/>
    <n v="345"/>
    <x v="125"/>
    <s v="MTR"/>
    <s v="INGRESO"/>
    <n v="2342"/>
    <d v="2017-04-17T00:00:00"/>
    <s v="SAN PABLO"/>
    <n v="1.5"/>
    <m/>
    <n v="1.5"/>
    <n v="380"/>
    <n v="570"/>
    <n v="0"/>
    <n v="570"/>
    <n v="0"/>
    <n v="0"/>
    <s v="04-17"/>
  </r>
  <r>
    <n v="70"/>
    <s v="OTROS MAT GAMLP"/>
    <x v="126"/>
    <n v="345"/>
    <x v="125"/>
    <s v="MTR"/>
    <s v="SALIDA"/>
    <n v="13009"/>
    <d v="2017-04-17T00:00:00"/>
    <m/>
    <m/>
    <n v="1.5"/>
    <n v="0"/>
    <n v="380"/>
    <n v="0"/>
    <n v="570"/>
    <n v="0"/>
    <n v="0"/>
    <n v="0"/>
    <s v="04-17"/>
  </r>
  <r>
    <n v="17"/>
    <s v="OTROS MAT GAMLP"/>
    <x v="127"/>
    <n v="345"/>
    <x v="126"/>
    <s v="BLS"/>
    <s v="INGRESO"/>
    <s v="INV. INICIO"/>
    <d v="2017-01-01T00:00:00"/>
    <m/>
    <n v="82"/>
    <m/>
    <n v="82"/>
    <n v="55.808770000000003"/>
    <n v="4576.3191400000005"/>
    <n v="0"/>
    <n v="4576.3191400000005"/>
    <n v="0"/>
    <n v="0"/>
    <s v="00-17"/>
  </r>
  <r>
    <n v="18"/>
    <s v="OTROS MAT GAMLP"/>
    <x v="127"/>
    <n v="345"/>
    <x v="126"/>
    <s v="BLS"/>
    <s v="SALIDA"/>
    <n v="12596"/>
    <d v="2017-01-20T00:00:00"/>
    <m/>
    <m/>
    <n v="1"/>
    <n v="81"/>
    <n v="55.808770000000003"/>
    <n v="0"/>
    <n v="55.808770000000003"/>
    <n v="4520.5103700000009"/>
    <n v="0"/>
    <n v="0"/>
    <s v="01-17"/>
  </r>
  <r>
    <n v="19"/>
    <s v="OTROS MAT GAMLP"/>
    <x v="127"/>
    <n v="345"/>
    <x v="126"/>
    <s v="BLS"/>
    <s v="SALIDA"/>
    <n v="12596"/>
    <d v="2017-01-20T00:00:00"/>
    <m/>
    <m/>
    <n v="63"/>
    <n v="18"/>
    <n v="55.808770000000003"/>
    <n v="0"/>
    <n v="3515.9525100000001"/>
    <n v="1004.5578600000008"/>
    <n v="0"/>
    <n v="0"/>
    <s v="01-17"/>
  </r>
  <r>
    <n v="21"/>
    <s v="OTROS MAT GAMLP"/>
    <x v="127"/>
    <n v="345"/>
    <x v="126"/>
    <s v="BLS"/>
    <s v="INGRESO"/>
    <n v="7737"/>
    <d v="2017-03-09T00:00:00"/>
    <s v="SOBOCE"/>
    <n v="12"/>
    <m/>
    <n v="30"/>
    <n v="55.5"/>
    <n v="666"/>
    <n v="0"/>
    <n v="1670.5578600000008"/>
    <n v="0"/>
    <n v="0"/>
    <s v="03-17"/>
  </r>
  <r>
    <n v="22"/>
    <s v="OTROS MAT GAMLP"/>
    <x v="127"/>
    <n v="345"/>
    <x v="126"/>
    <s v="BLS"/>
    <s v="SALIDA"/>
    <n v="12846"/>
    <d v="2017-03-10T00:00:00"/>
    <m/>
    <m/>
    <n v="12"/>
    <n v="18"/>
    <n v="55.5"/>
    <n v="0"/>
    <n v="666"/>
    <n v="1004.5578600000008"/>
    <n v="0"/>
    <n v="0"/>
    <s v="03-17"/>
  </r>
  <r>
    <n v="23"/>
    <s v="OTROS MAT GAMLP"/>
    <x v="127"/>
    <n v="345"/>
    <x v="126"/>
    <s v="BLS"/>
    <s v="INGRESO"/>
    <n v="7739"/>
    <d v="2017-03-14T00:00:00"/>
    <s v="SOBOCE"/>
    <n v="88"/>
    <m/>
    <n v="106"/>
    <n v="55.5"/>
    <n v="4884"/>
    <n v="0"/>
    <n v="5888.5578600000008"/>
    <n v="0"/>
    <n v="0"/>
    <s v="03-17"/>
  </r>
  <r>
    <n v="24"/>
    <s v="OTROS MAT GAMLP"/>
    <x v="127"/>
    <n v="345"/>
    <x v="126"/>
    <s v="BLS"/>
    <s v="SALIDA"/>
    <n v="12869"/>
    <d v="2017-03-17T00:00:00"/>
    <m/>
    <m/>
    <n v="10"/>
    <n v="96"/>
    <n v="55.5"/>
    <n v="0"/>
    <n v="555"/>
    <n v="5333.5578600000008"/>
    <n v="0"/>
    <n v="0"/>
    <s v="03-17"/>
  </r>
  <r>
    <n v="25"/>
    <s v="OTROS MAT GAMLP"/>
    <x v="127"/>
    <n v="345"/>
    <x v="126"/>
    <s v="BLS"/>
    <s v="INGRESO"/>
    <n v="7753"/>
    <d v="2017-03-20T00:00:00"/>
    <s v="SOBOCE"/>
    <n v="200"/>
    <m/>
    <n v="296"/>
    <n v="55.5"/>
    <n v="11100"/>
    <n v="0"/>
    <n v="16433.557860000001"/>
    <n v="0"/>
    <n v="0"/>
    <s v="03-17"/>
  </r>
  <r>
    <n v="26"/>
    <s v="OTROS MAT GAMLP"/>
    <x v="127"/>
    <n v="345"/>
    <x v="126"/>
    <s v="BLS"/>
    <s v="SALIDA"/>
    <n v="12885"/>
    <d v="2017-03-21T00:00:00"/>
    <m/>
    <m/>
    <n v="15"/>
    <n v="281"/>
    <n v="55.5"/>
    <n v="0"/>
    <n v="832.5"/>
    <n v="15601.057860000001"/>
    <n v="0"/>
    <n v="0"/>
    <s v="03-17"/>
  </r>
  <r>
    <n v="27"/>
    <s v="OTROS MAT GAMLP"/>
    <x v="127"/>
    <n v="345"/>
    <x v="126"/>
    <s v="BLS"/>
    <s v="SALIDA"/>
    <n v="12909"/>
    <d v="2017-03-24T00:00:00"/>
    <m/>
    <m/>
    <n v="15"/>
    <n v="266"/>
    <n v="55.5"/>
    <n v="0"/>
    <n v="832.5"/>
    <n v="14768.557860000001"/>
    <n v="0"/>
    <n v="0"/>
    <s v="03-17"/>
  </r>
  <r>
    <n v="20"/>
    <s v="OTROS MAT GAMLP"/>
    <x v="127"/>
    <n v="345"/>
    <x v="126"/>
    <s v="BLS"/>
    <s v="SALIDA"/>
    <n v="12939"/>
    <d v="2017-03-27T00:00:00"/>
    <m/>
    <m/>
    <n v="18"/>
    <n v="248"/>
    <n v="55.808770000000003"/>
    <n v="0"/>
    <n v="1004.55786"/>
    <n v="13764"/>
    <n v="0"/>
    <n v="0"/>
    <s v="03-17"/>
  </r>
  <r>
    <n v="28"/>
    <s v="OTROS MAT GAMLP"/>
    <x v="127"/>
    <n v="345"/>
    <x v="126"/>
    <s v="BLS"/>
    <s v="SALIDA"/>
    <n v="12935"/>
    <d v="2017-03-28T00:00:00"/>
    <m/>
    <m/>
    <n v="15"/>
    <n v="233"/>
    <n v="55.5"/>
    <n v="0"/>
    <n v="832.5"/>
    <n v="12931.5"/>
    <n v="0"/>
    <n v="0"/>
    <s v="04-17"/>
  </r>
  <r>
    <n v="30"/>
    <s v="OTROS MAT GAMLP"/>
    <x v="127"/>
    <n v="345"/>
    <x v="126"/>
    <s v="BLS"/>
    <s v="SALIDA"/>
    <n v="12958"/>
    <d v="2017-04-03T00:00:00"/>
    <m/>
    <m/>
    <n v="12"/>
    <n v="221"/>
    <n v="55.5"/>
    <n v="0"/>
    <n v="666"/>
    <n v="12265.5"/>
    <n v="0"/>
    <n v="0"/>
    <s v="04-17"/>
  </r>
  <r>
    <n v="29"/>
    <s v="OTROS MAT GAMLP"/>
    <x v="127"/>
    <n v="345"/>
    <x v="126"/>
    <s v="BLS"/>
    <s v="SALIDA"/>
    <n v="12966"/>
    <d v="2017-04-05T00:00:00"/>
    <m/>
    <m/>
    <n v="15"/>
    <n v="206"/>
    <n v="55.5"/>
    <n v="0"/>
    <n v="832.5"/>
    <n v="11433"/>
    <n v="0"/>
    <n v="0"/>
    <s v="04-17"/>
  </r>
  <r>
    <n v="31"/>
    <s v="OTROS MAT GAMLP"/>
    <x v="127"/>
    <n v="345"/>
    <x v="126"/>
    <s v="BLS"/>
    <s v="SALIDA"/>
    <n v="12983"/>
    <d v="2017-04-07T00:00:00"/>
    <m/>
    <m/>
    <n v="5"/>
    <n v="201"/>
    <n v="55.5"/>
    <n v="0"/>
    <n v="277.5"/>
    <n v="11155.5"/>
    <n v="0"/>
    <n v="0"/>
    <s v="04-17"/>
  </r>
  <r>
    <n v="32"/>
    <s v="OTROS MAT GAMLP"/>
    <x v="127"/>
    <n v="345"/>
    <x v="126"/>
    <s v="BLS"/>
    <s v="SALIDA"/>
    <n v="12989"/>
    <d v="2017-04-11T00:00:00"/>
    <m/>
    <m/>
    <n v="5"/>
    <n v="196"/>
    <n v="55.5"/>
    <n v="0"/>
    <n v="277.5"/>
    <n v="10878"/>
    <n v="0"/>
    <n v="0"/>
    <s v="04-17"/>
  </r>
  <r>
    <n v="33"/>
    <s v="OTROS MAT GAMLP"/>
    <x v="127"/>
    <n v="345"/>
    <x v="126"/>
    <s v="BLS"/>
    <s v="SALIDA"/>
    <n v="13000"/>
    <d v="2017-04-18T00:00:00"/>
    <m/>
    <m/>
    <n v="5"/>
    <n v="191"/>
    <n v="55.5"/>
    <n v="0"/>
    <n v="277.5"/>
    <n v="10600.5"/>
    <n v="0"/>
    <n v="0"/>
    <s v="04-17"/>
  </r>
  <r>
    <n v="34"/>
    <s v="OTROS MAT GAMLP"/>
    <x v="127"/>
    <n v="345"/>
    <x v="126"/>
    <s v="BLS"/>
    <s v="SALIDA"/>
    <n v="13014"/>
    <d v="2017-04-20T00:00:00"/>
    <m/>
    <m/>
    <n v="10"/>
    <n v="181"/>
    <n v="55.5"/>
    <n v="0"/>
    <n v="555"/>
    <n v="10045.5"/>
    <n v="0"/>
    <n v="0"/>
    <s v="04-17"/>
  </r>
  <r>
    <n v="35"/>
    <s v="OTROS MAT GAMLP"/>
    <x v="127"/>
    <n v="345"/>
    <x v="126"/>
    <s v="BLS"/>
    <s v="SALIDA"/>
    <n v="13028"/>
    <d v="2017-04-24T00:00:00"/>
    <m/>
    <m/>
    <n v="7"/>
    <n v="174"/>
    <n v="55.5"/>
    <n v="0"/>
    <n v="388.5"/>
    <n v="9657"/>
    <n v="0"/>
    <n v="0"/>
    <s v="04-17"/>
  </r>
  <r>
    <n v="36"/>
    <s v="OTROS MAT GAMLP"/>
    <x v="127"/>
    <n v="345"/>
    <x v="126"/>
    <s v="BLS"/>
    <s v="SALIDA"/>
    <n v="13058"/>
    <d v="2017-04-26T00:00:00"/>
    <m/>
    <m/>
    <n v="10"/>
    <n v="164"/>
    <n v="55.5"/>
    <n v="0"/>
    <n v="555"/>
    <n v="9102"/>
    <n v="0"/>
    <n v="0"/>
    <s v="05-17"/>
  </r>
  <r>
    <n v="37"/>
    <s v="OTROS MAT GAMLP"/>
    <x v="127"/>
    <n v="345"/>
    <x v="126"/>
    <s v="BLS"/>
    <s v="SALIDA"/>
    <n v="13059"/>
    <d v="2017-04-27T00:00:00"/>
    <m/>
    <m/>
    <n v="10"/>
    <n v="154"/>
    <n v="55.5"/>
    <n v="0"/>
    <n v="555"/>
    <n v="8547"/>
    <n v="0"/>
    <n v="0"/>
    <s v="05-17"/>
  </r>
  <r>
    <n v="38"/>
    <s v="OTROS MAT GAMLP"/>
    <x v="127"/>
    <n v="345"/>
    <x v="126"/>
    <s v="BLS"/>
    <s v="SALIDA"/>
    <n v="13068"/>
    <d v="2017-04-28T00:00:00"/>
    <m/>
    <m/>
    <n v="5"/>
    <n v="149"/>
    <n v="55.5"/>
    <n v="0"/>
    <n v="277.5"/>
    <n v="8269.5"/>
    <n v="0"/>
    <n v="0"/>
    <s v="05-17"/>
  </r>
  <r>
    <n v="39"/>
    <s v="OTROS MAT GAMLP"/>
    <x v="127"/>
    <n v="345"/>
    <x v="126"/>
    <s v="BLS"/>
    <s v="SALIDA"/>
    <n v="13097"/>
    <d v="2017-05-04T00:00:00"/>
    <m/>
    <m/>
    <n v="10"/>
    <n v="139"/>
    <n v="55.5"/>
    <n v="0"/>
    <n v="555"/>
    <n v="7714.5"/>
    <n v="0"/>
    <n v="0"/>
    <s v="05-17"/>
  </r>
  <r>
    <n v="40"/>
    <s v="OTROS MAT GAMLP"/>
    <x v="127"/>
    <n v="345"/>
    <x v="126"/>
    <s v="BLS"/>
    <s v="SALIDA"/>
    <n v="13185"/>
    <d v="2017-05-26T00:00:00"/>
    <m/>
    <m/>
    <n v="2"/>
    <n v="137"/>
    <n v="55.5"/>
    <n v="0"/>
    <n v="111"/>
    <n v="7603.5"/>
    <n v="0"/>
    <n v="0"/>
    <s v="06-17"/>
  </r>
  <r>
    <n v="41"/>
    <s v="OTROS MAT GAMLP"/>
    <x v="127"/>
    <n v="345"/>
    <x v="126"/>
    <s v="BLS"/>
    <s v="SALIDA"/>
    <n v="13201"/>
    <d v="2017-05-27T00:00:00"/>
    <m/>
    <m/>
    <n v="8"/>
    <n v="129"/>
    <n v="55.5"/>
    <n v="0"/>
    <n v="444"/>
    <n v="7159.5"/>
    <n v="0"/>
    <n v="0"/>
    <s v="06-17"/>
  </r>
  <r>
    <n v="42"/>
    <s v="OTROS MAT GAMLP"/>
    <x v="127"/>
    <n v="345"/>
    <x v="126"/>
    <s v="BLS"/>
    <s v="SALIDA"/>
    <n v="13203"/>
    <d v="2017-05-29T00:00:00"/>
    <m/>
    <m/>
    <n v="10"/>
    <n v="119"/>
    <n v="55.5"/>
    <n v="0"/>
    <n v="555"/>
    <n v="6604.5"/>
    <n v="0"/>
    <n v="0"/>
    <s v="06-17"/>
  </r>
  <r>
    <n v="43"/>
    <s v="OTROS MAT GAMLP"/>
    <x v="127"/>
    <n v="345"/>
    <x v="126"/>
    <s v="BLS"/>
    <s v="SALIDA"/>
    <n v="13205"/>
    <d v="2017-05-30T00:00:00"/>
    <m/>
    <m/>
    <n v="5"/>
    <n v="114"/>
    <n v="55.5"/>
    <n v="0"/>
    <n v="277.5"/>
    <n v="6327"/>
    <n v="0"/>
    <n v="0"/>
    <s v="06-17"/>
  </r>
  <r>
    <n v="44"/>
    <s v="OTROS MAT GAMLP"/>
    <x v="127"/>
    <n v="345"/>
    <x v="126"/>
    <s v="BLS"/>
    <s v="SALIDA"/>
    <n v="13211"/>
    <d v="2017-05-30T00:00:00"/>
    <m/>
    <m/>
    <n v="39"/>
    <n v="75"/>
    <n v="55.5"/>
    <n v="0"/>
    <n v="2164.5"/>
    <n v="4162.5"/>
    <n v="0"/>
    <n v="0"/>
    <s v="06-17"/>
  </r>
  <r>
    <n v="45"/>
    <s v="OTROS MAT GAMLP"/>
    <x v="127"/>
    <n v="345"/>
    <x v="126"/>
    <s v="BLS"/>
    <s v="SALIDA"/>
    <n v="13221"/>
    <d v="2017-06-01T00:00:00"/>
    <m/>
    <m/>
    <n v="5"/>
    <n v="70"/>
    <n v="55.5"/>
    <n v="0"/>
    <n v="277.5"/>
    <n v="3885"/>
    <n v="0"/>
    <n v="0"/>
    <s v="06-17"/>
  </r>
  <r>
    <n v="46"/>
    <s v="OTROS MAT GAMLP"/>
    <x v="127"/>
    <n v="345"/>
    <x v="126"/>
    <s v="BLS"/>
    <s v="SALIDA"/>
    <n v="13243"/>
    <d v="2017-06-03T00:00:00"/>
    <m/>
    <m/>
    <n v="2"/>
    <n v="68"/>
    <n v="55.5"/>
    <n v="0"/>
    <n v="111"/>
    <n v="3774"/>
    <n v="0"/>
    <n v="0"/>
    <s v="06-17"/>
  </r>
  <r>
    <n v="47"/>
    <s v="OTROS MAT GAMLP"/>
    <x v="127"/>
    <n v="345"/>
    <x v="126"/>
    <s v="BLS"/>
    <s v="SALIDA"/>
    <n v="13268"/>
    <d v="2017-06-08T00:00:00"/>
    <m/>
    <m/>
    <n v="2"/>
    <n v="66"/>
    <n v="55.5"/>
    <n v="0"/>
    <n v="111"/>
    <n v="3663"/>
    <n v="0"/>
    <n v="0"/>
    <s v="06-17"/>
  </r>
  <r>
    <n v="48"/>
    <s v="OTROS MAT GAMLP"/>
    <x v="127"/>
    <n v="345"/>
    <x v="126"/>
    <s v="BLS"/>
    <s v="SALIDA"/>
    <n v="13281"/>
    <d v="2017-06-09T00:00:00"/>
    <m/>
    <m/>
    <n v="5"/>
    <n v="61"/>
    <n v="55.5"/>
    <n v="0"/>
    <n v="277.5"/>
    <n v="3385.5"/>
    <n v="0"/>
    <n v="0"/>
    <s v="06-17"/>
  </r>
  <r>
    <n v="49"/>
    <s v="OTROS MAT GAMLP"/>
    <x v="127"/>
    <n v="345"/>
    <x v="126"/>
    <s v="BLS"/>
    <s v="SALIDA"/>
    <n v="13288"/>
    <d v="2017-06-10T00:00:00"/>
    <m/>
    <m/>
    <n v="5"/>
    <n v="56"/>
    <n v="55.5"/>
    <n v="0"/>
    <n v="277.5"/>
    <n v="3108"/>
    <n v="0"/>
    <n v="0"/>
    <s v="06-17"/>
  </r>
  <r>
    <n v="50"/>
    <s v="OTROS MAT GAMLP"/>
    <x v="127"/>
    <n v="345"/>
    <x v="126"/>
    <s v="BLS"/>
    <s v="SALIDA"/>
    <n v="13297"/>
    <d v="2017-06-12T00:00:00"/>
    <m/>
    <m/>
    <n v="10"/>
    <n v="46"/>
    <n v="55.5"/>
    <n v="0"/>
    <n v="555"/>
    <n v="2553"/>
    <n v="0"/>
    <n v="0"/>
    <s v="06-17"/>
  </r>
  <r>
    <n v="51"/>
    <s v="OTROS MAT GAMLP"/>
    <x v="127"/>
    <n v="345"/>
    <x v="126"/>
    <s v="BLS"/>
    <s v="SALIDA"/>
    <n v="13319"/>
    <d v="2017-06-13T00:00:00"/>
    <m/>
    <m/>
    <n v="10"/>
    <n v="36"/>
    <n v="55.5"/>
    <n v="0"/>
    <n v="555"/>
    <n v="1998"/>
    <n v="0"/>
    <n v="0"/>
    <s v="06-17"/>
  </r>
  <r>
    <n v="52"/>
    <s v="OTROS MAT GAMLP"/>
    <x v="127"/>
    <n v="345"/>
    <x v="126"/>
    <s v="BLS"/>
    <s v="SALIDA"/>
    <n v="13347"/>
    <d v="2017-06-20T00:00:00"/>
    <m/>
    <m/>
    <n v="15"/>
    <n v="21"/>
    <n v="55.5"/>
    <n v="0"/>
    <n v="832.5"/>
    <n v="1165.5"/>
    <n v="0"/>
    <n v="0"/>
    <s v="06-17"/>
  </r>
  <r>
    <n v="53"/>
    <s v="OTROS MAT GAMLP"/>
    <x v="127"/>
    <n v="345"/>
    <x v="126"/>
    <s v="BLS"/>
    <s v="SALIDA"/>
    <n v="13611"/>
    <d v="2017-06-23T00:00:00"/>
    <m/>
    <m/>
    <n v="10"/>
    <n v="11"/>
    <n v="55.5"/>
    <n v="0"/>
    <n v="555"/>
    <n v="610.5"/>
    <n v="0"/>
    <n v="0"/>
    <s v="06-17"/>
  </r>
  <r>
    <n v="54"/>
    <s v="OTROS MAT GAMLP"/>
    <x v="127"/>
    <n v="345"/>
    <x v="126"/>
    <s v="BLS"/>
    <s v="SALIDA"/>
    <n v="13612"/>
    <d v="2017-06-23T00:00:00"/>
    <m/>
    <m/>
    <n v="1"/>
    <n v="10"/>
    <n v="55.5"/>
    <n v="0"/>
    <n v="55.5"/>
    <n v="555"/>
    <n v="0"/>
    <n v="0"/>
    <s v="06-17"/>
  </r>
  <r>
    <n v="55"/>
    <s v="OTROS MAT GAMLP"/>
    <x v="127"/>
    <n v="345"/>
    <x v="126"/>
    <s v="BLS"/>
    <s v="SALIDA"/>
    <n v="13626"/>
    <d v="2017-06-24T00:00:00"/>
    <m/>
    <m/>
    <n v="10"/>
    <n v="0"/>
    <n v="55.5"/>
    <n v="0"/>
    <n v="555"/>
    <n v="0"/>
    <n v="0"/>
    <n v="0"/>
    <s v="06-17"/>
  </r>
  <r>
    <n v="56"/>
    <s v="OTROS MAT GAMLP"/>
    <x v="127"/>
    <n v="345"/>
    <x v="126"/>
    <s v="BLS"/>
    <s v="INGRESO"/>
    <n v="7948"/>
    <d v="2017-06-29T00:00:00"/>
    <m/>
    <n v="300"/>
    <m/>
    <n v="300"/>
    <n v="55.5"/>
    <n v="16650"/>
    <n v="0"/>
    <n v="16650"/>
    <n v="0"/>
    <n v="0"/>
    <m/>
  </r>
  <r>
    <n v="58"/>
    <s v="OTROS MAT GAMLP"/>
    <x v="127"/>
    <n v="345"/>
    <x v="126"/>
    <s v="BLS"/>
    <s v="SALIDA"/>
    <n v="13636"/>
    <d v="2017-06-29T00:00:00"/>
    <m/>
    <m/>
    <n v="6"/>
    <n v="294"/>
    <n v="55.5"/>
    <n v="0"/>
    <n v="333"/>
    <n v="16317"/>
    <n v="0"/>
    <n v="0"/>
    <s v="07-17"/>
  </r>
  <r>
    <n v="57"/>
    <s v="OTROS MAT GAMLP"/>
    <x v="127"/>
    <n v="345"/>
    <x v="126"/>
    <s v="BLS"/>
    <s v="SALIDA"/>
    <n v="13648"/>
    <d v="2017-06-29T00:00:00"/>
    <m/>
    <m/>
    <n v="8"/>
    <n v="286"/>
    <n v="55.5"/>
    <n v="0"/>
    <n v="444"/>
    <n v="15873"/>
    <n v="0"/>
    <n v="0"/>
    <s v="07-17"/>
  </r>
  <r>
    <n v="59"/>
    <s v="OTROS MAT GAMLP"/>
    <x v="127"/>
    <n v="345"/>
    <x v="126"/>
    <s v="BLS"/>
    <s v="SALIDA"/>
    <n v="13653"/>
    <d v="2017-06-29T00:00:00"/>
    <m/>
    <m/>
    <n v="16"/>
    <n v="270"/>
    <n v="55.5"/>
    <n v="0"/>
    <n v="888"/>
    <n v="14985"/>
    <n v="0"/>
    <n v="0"/>
    <s v="07-17"/>
  </r>
  <r>
    <n v="60"/>
    <s v="OTROS MAT GAMLP"/>
    <x v="127"/>
    <n v="345"/>
    <x v="126"/>
    <s v="BLS"/>
    <s v="SALIDA"/>
    <n v="13680"/>
    <d v="2017-06-30T00:00:00"/>
    <m/>
    <m/>
    <n v="8"/>
    <n v="262"/>
    <n v="55.5"/>
    <n v="0"/>
    <n v="444"/>
    <n v="14541"/>
    <n v="0"/>
    <n v="0"/>
    <s v="07-17"/>
  </r>
  <r>
    <n v="61"/>
    <s v="OTROS MAT GAMLP"/>
    <x v="127"/>
    <n v="345"/>
    <x v="126"/>
    <s v="BLS"/>
    <s v="SALIDA"/>
    <n v="13681"/>
    <d v="2017-07-01T00:00:00"/>
    <m/>
    <m/>
    <n v="2"/>
    <n v="260"/>
    <n v="55.5"/>
    <n v="0"/>
    <n v="111"/>
    <n v="14430"/>
    <n v="0"/>
    <n v="0"/>
    <s v="07-17"/>
  </r>
  <r>
    <n v="62"/>
    <s v="OTROS MAT GAMLP"/>
    <x v="127"/>
    <n v="345"/>
    <x v="126"/>
    <s v="BLS"/>
    <s v="SALIDA"/>
    <n v="13684"/>
    <d v="2017-07-03T00:00:00"/>
    <m/>
    <m/>
    <n v="10"/>
    <n v="250"/>
    <n v="55.5"/>
    <n v="0"/>
    <n v="555"/>
    <n v="13875"/>
    <n v="0"/>
    <n v="0"/>
    <s v="07-17"/>
  </r>
  <r>
    <n v="63"/>
    <s v="OTROS MAT GAMLP"/>
    <x v="127"/>
    <n v="345"/>
    <x v="126"/>
    <s v="BLS"/>
    <s v="SALIDA"/>
    <n v="13695"/>
    <d v="2017-07-04T00:00:00"/>
    <m/>
    <m/>
    <n v="8"/>
    <n v="242"/>
    <n v="55.5"/>
    <n v="0"/>
    <n v="444"/>
    <n v="13431"/>
    <n v="0"/>
    <n v="0"/>
    <s v="07-17"/>
  </r>
  <r>
    <n v="64"/>
    <s v="OTROS MAT GAMLP"/>
    <x v="127"/>
    <n v="345"/>
    <x v="126"/>
    <s v="BLS"/>
    <s v="SALIDA"/>
    <n v="13699"/>
    <d v="2017-07-05T00:00:00"/>
    <m/>
    <m/>
    <n v="12"/>
    <n v="230"/>
    <n v="55.5"/>
    <n v="0"/>
    <n v="666"/>
    <n v="12765"/>
    <n v="0"/>
    <n v="0"/>
    <s v="07-17"/>
  </r>
  <r>
    <n v="65"/>
    <s v="OTROS MAT GAMLP"/>
    <x v="127"/>
    <n v="345"/>
    <x v="126"/>
    <s v="BLS"/>
    <s v="SALIDA"/>
    <n v="13701"/>
    <d v="2017-07-06T00:00:00"/>
    <m/>
    <m/>
    <n v="10"/>
    <n v="220"/>
    <n v="55.5"/>
    <n v="0"/>
    <n v="555"/>
    <n v="12210"/>
    <n v="0"/>
    <n v="0"/>
    <s v="07-17"/>
  </r>
  <r>
    <n v="66"/>
    <s v="OTROS MAT GAMLP"/>
    <x v="127"/>
    <n v="345"/>
    <x v="126"/>
    <s v="BLS"/>
    <s v="SALIDA"/>
    <n v="13715"/>
    <d v="2017-07-07T00:00:00"/>
    <m/>
    <m/>
    <n v="15"/>
    <n v="205"/>
    <n v="55.5"/>
    <n v="0"/>
    <n v="832.5"/>
    <n v="11377.5"/>
    <n v="0"/>
    <n v="0"/>
    <s v="07-17"/>
  </r>
  <r>
    <n v="67"/>
    <s v="OTROS MAT GAMLP"/>
    <x v="127"/>
    <n v="345"/>
    <x v="126"/>
    <s v="BLS"/>
    <s v="SALIDA"/>
    <n v="13717"/>
    <d v="2017-07-08T00:00:00"/>
    <m/>
    <m/>
    <n v="2"/>
    <n v="203"/>
    <n v="55.5"/>
    <n v="0"/>
    <n v="111"/>
    <n v="11266.5"/>
    <n v="0"/>
    <n v="0"/>
    <s v="07-17"/>
  </r>
  <r>
    <n v="68"/>
    <s v="OTROS MAT GAMLP"/>
    <x v="127"/>
    <n v="345"/>
    <x v="126"/>
    <s v="BLS"/>
    <s v="SALIDA"/>
    <n v="13724"/>
    <d v="2017-07-11T00:00:00"/>
    <m/>
    <m/>
    <n v="10"/>
    <n v="193"/>
    <n v="55.5"/>
    <n v="0"/>
    <n v="555"/>
    <n v="10711.5"/>
    <n v="0"/>
    <n v="0"/>
    <s v="07-17"/>
  </r>
  <r>
    <n v="69"/>
    <s v="OTROS MAT GAMLP"/>
    <x v="127"/>
    <n v="345"/>
    <x v="126"/>
    <s v="BLS"/>
    <s v="SALIDA"/>
    <n v="13734"/>
    <d v="2017-07-12T00:00:00"/>
    <m/>
    <m/>
    <n v="10"/>
    <n v="183"/>
    <n v="55.5"/>
    <n v="0"/>
    <n v="555"/>
    <n v="10156.5"/>
    <n v="0"/>
    <n v="0"/>
    <s v="07-17"/>
  </r>
  <r>
    <n v="70"/>
    <s v="OTROS MAT GAMLP"/>
    <x v="127"/>
    <n v="345"/>
    <x v="126"/>
    <s v="BLS"/>
    <s v="SALIDA"/>
    <n v="13741"/>
    <d v="2017-07-13T00:00:00"/>
    <m/>
    <m/>
    <n v="15"/>
    <n v="168"/>
    <n v="55.5"/>
    <n v="0"/>
    <n v="832.5"/>
    <n v="9324"/>
    <n v="0"/>
    <n v="0"/>
    <s v="07-17"/>
  </r>
  <r>
    <n v="71"/>
    <s v="OTROS MAT GAMLP"/>
    <x v="127"/>
    <n v="345"/>
    <x v="126"/>
    <s v="BLS"/>
    <s v="SALIDA"/>
    <n v="13747"/>
    <d v="2017-07-14T00:00:00"/>
    <m/>
    <m/>
    <n v="8"/>
    <n v="160"/>
    <n v="55.5"/>
    <n v="0"/>
    <n v="444"/>
    <n v="8880"/>
    <n v="0"/>
    <n v="0"/>
    <s v="07-17"/>
  </r>
  <r>
    <n v="72"/>
    <s v="OTROS MAT GAMLP"/>
    <x v="127"/>
    <n v="345"/>
    <x v="126"/>
    <s v="BLS"/>
    <s v="SALIDA"/>
    <n v="13748"/>
    <d v="2017-07-14T00:00:00"/>
    <m/>
    <m/>
    <n v="2"/>
    <n v="158"/>
    <n v="55.5"/>
    <n v="0"/>
    <n v="111"/>
    <n v="8769"/>
    <n v="0"/>
    <n v="0"/>
    <s v="07-17"/>
  </r>
  <r>
    <n v="73"/>
    <s v="OTROS MAT GAMLP"/>
    <x v="127"/>
    <n v="345"/>
    <x v="126"/>
    <s v="BLS"/>
    <s v="SALIDA"/>
    <n v="13760"/>
    <d v="2017-07-18T00:00:00"/>
    <m/>
    <m/>
    <n v="15"/>
    <n v="143"/>
    <n v="55.5"/>
    <n v="0"/>
    <n v="832.5"/>
    <n v="7936.5"/>
    <n v="0"/>
    <n v="0"/>
    <s v="07-17"/>
  </r>
  <r>
    <n v="74"/>
    <s v="OTROS MAT GAMLP"/>
    <x v="127"/>
    <n v="345"/>
    <x v="126"/>
    <s v="BLS"/>
    <s v="SALIDA"/>
    <n v="13770"/>
    <d v="2017-07-19T00:00:00"/>
    <m/>
    <m/>
    <n v="5"/>
    <n v="138"/>
    <n v="55.5"/>
    <n v="0"/>
    <n v="277.5"/>
    <n v="7659"/>
    <n v="0"/>
    <n v="0"/>
    <s v="07-17"/>
  </r>
  <r>
    <n v="75"/>
    <s v="OTROS MAT GAMLP"/>
    <x v="127"/>
    <n v="345"/>
    <x v="126"/>
    <s v="BLS"/>
    <s v="SALIDA"/>
    <n v="13777"/>
    <d v="2017-07-20T00:00:00"/>
    <m/>
    <m/>
    <n v="15"/>
    <n v="123"/>
    <n v="55.5"/>
    <n v="0"/>
    <n v="832.5"/>
    <n v="6826.5"/>
    <n v="0"/>
    <n v="0"/>
    <s v="07-17"/>
  </r>
  <r>
    <n v="76"/>
    <s v="OTROS MAT GAMLP"/>
    <x v="127"/>
    <n v="345"/>
    <x v="126"/>
    <s v="BLS"/>
    <s v="SALIDA"/>
    <n v="13778"/>
    <d v="2017-07-21T00:00:00"/>
    <m/>
    <m/>
    <n v="15"/>
    <n v="108"/>
    <n v="55.5"/>
    <n v="0"/>
    <n v="832.5"/>
    <n v="5994"/>
    <n v="0"/>
    <n v="0"/>
    <s v="07-17"/>
  </r>
  <r>
    <n v="77"/>
    <s v="OTROS MAT GAMLP"/>
    <x v="127"/>
    <n v="345"/>
    <x v="126"/>
    <s v="BLS"/>
    <s v="SALIDA"/>
    <n v="13783"/>
    <d v="2017-07-24T00:00:00"/>
    <m/>
    <m/>
    <n v="10"/>
    <n v="98"/>
    <n v="55.5"/>
    <n v="0"/>
    <n v="555"/>
    <n v="5439"/>
    <n v="0"/>
    <n v="0"/>
    <s v="07-17"/>
  </r>
  <r>
    <n v="78"/>
    <s v="OTROS MAT GAMLP"/>
    <x v="127"/>
    <n v="345"/>
    <x v="126"/>
    <s v="BLS"/>
    <s v="SALIDA"/>
    <n v="13800"/>
    <d v="2017-07-27T00:00:00"/>
    <m/>
    <m/>
    <n v="15"/>
    <n v="83"/>
    <n v="55.5"/>
    <n v="0"/>
    <n v="832.5"/>
    <n v="4606.5"/>
    <n v="0"/>
    <n v="0"/>
    <s v="08-17"/>
  </r>
  <r>
    <n v="79"/>
    <s v="OTROS MAT GAMLP"/>
    <x v="127"/>
    <n v="345"/>
    <x v="126"/>
    <s v="BLS"/>
    <s v="SALIDA"/>
    <n v="13813"/>
    <d v="2017-07-29T00:00:00"/>
    <m/>
    <m/>
    <n v="6"/>
    <n v="77"/>
    <n v="55.5"/>
    <n v="0"/>
    <n v="333"/>
    <n v="4273.5"/>
    <n v="0"/>
    <n v="0"/>
    <s v="08-17"/>
  </r>
  <r>
    <n v="80"/>
    <s v="OTROS MAT GAMLP"/>
    <x v="127"/>
    <n v="345"/>
    <x v="126"/>
    <s v="BLS"/>
    <s v="SALIDA"/>
    <n v="13843"/>
    <d v="2017-08-04T00:00:00"/>
    <m/>
    <m/>
    <n v="15"/>
    <n v="62"/>
    <n v="55.5"/>
    <n v="0"/>
    <n v="832.5"/>
    <n v="3441"/>
    <n v="0"/>
    <n v="0"/>
    <s v="08-17"/>
  </r>
  <r>
    <n v="81"/>
    <s v="OTROS MAT GAMLP"/>
    <x v="127"/>
    <n v="345"/>
    <x v="126"/>
    <s v="BLS"/>
    <s v="SALIDA"/>
    <n v="13858"/>
    <d v="2017-08-09T00:00:00"/>
    <m/>
    <m/>
    <n v="10"/>
    <n v="52"/>
    <n v="55.5"/>
    <n v="0"/>
    <n v="555"/>
    <n v="2886"/>
    <n v="0"/>
    <n v="0"/>
    <s v="08-17"/>
  </r>
  <r>
    <n v="82"/>
    <s v="OTROS MAT GAMLP"/>
    <x v="127"/>
    <n v="345"/>
    <x v="126"/>
    <s v="BLS"/>
    <s v="SALIDA"/>
    <n v="13863"/>
    <d v="2017-08-10T00:00:00"/>
    <m/>
    <m/>
    <n v="13"/>
    <n v="39"/>
    <n v="55.5"/>
    <n v="0"/>
    <n v="721.5"/>
    <n v="2164.5"/>
    <n v="0"/>
    <n v="0"/>
    <s v="08-17"/>
  </r>
  <r>
    <n v="83"/>
    <s v="OTROS MAT GAMLP"/>
    <x v="127"/>
    <n v="345"/>
    <x v="126"/>
    <s v="BLS"/>
    <s v="SALIDA"/>
    <n v="13885"/>
    <d v="2017-08-16T00:00:00"/>
    <m/>
    <m/>
    <n v="6"/>
    <n v="33"/>
    <n v="55.5"/>
    <n v="0"/>
    <n v="333"/>
    <n v="1831.5"/>
    <n v="0"/>
    <n v="0"/>
    <s v="08-17"/>
  </r>
  <r>
    <n v="84"/>
    <s v="OTROS MAT GAMLP"/>
    <x v="127"/>
    <n v="345"/>
    <x v="126"/>
    <s v="BLS"/>
    <s v="SALIDA"/>
    <n v="13896"/>
    <d v="2017-08-18T00:00:00"/>
    <m/>
    <m/>
    <n v="8"/>
    <n v="25"/>
    <n v="55.5"/>
    <n v="0"/>
    <n v="444"/>
    <n v="1387.5"/>
    <n v="0"/>
    <n v="0"/>
    <s v="08-17"/>
  </r>
  <r>
    <n v="85"/>
    <s v="OTROS MAT GAMLP"/>
    <x v="127"/>
    <n v="345"/>
    <x v="126"/>
    <s v="BLS"/>
    <s v="SALIDA"/>
    <n v="13899"/>
    <d v="2017-08-18T00:00:00"/>
    <m/>
    <m/>
    <n v="15"/>
    <n v="10"/>
    <n v="55.5"/>
    <n v="0"/>
    <n v="832.5"/>
    <n v="555"/>
    <n v="0"/>
    <n v="0"/>
    <s v="08-17"/>
  </r>
  <r>
    <n v="86"/>
    <s v="OTROS MAT GAMLP"/>
    <x v="127"/>
    <n v="345"/>
    <x v="126"/>
    <s v="BLS"/>
    <s v="SALIDA"/>
    <n v="13905"/>
    <d v="2017-08-19T00:00:00"/>
    <m/>
    <m/>
    <n v="10"/>
    <n v="0"/>
    <n v="55.5"/>
    <n v="0"/>
    <n v="555"/>
    <n v="0"/>
    <n v="0"/>
    <n v="0"/>
    <s v="08-17"/>
  </r>
  <r>
    <n v="239"/>
    <s v="OTROS MAT GAMLP"/>
    <x v="127"/>
    <n v="345"/>
    <x v="126"/>
    <s v="BLS"/>
    <s v="INGRESO"/>
    <n v="8175"/>
    <d v="2017-08-26T00:00:00"/>
    <s v="INCERMAZ"/>
    <n v="300"/>
    <m/>
    <n v="300"/>
    <n v="55.5"/>
    <n v="16650"/>
    <n v="0"/>
    <n v="16650"/>
    <n v="0"/>
    <n v="0"/>
    <s v="09-17"/>
  </r>
  <r>
    <n v="235"/>
    <s v="OTROS MAT GAMLP"/>
    <x v="127"/>
    <n v="345"/>
    <x v="126"/>
    <s v="BLS"/>
    <s v="SALIDA"/>
    <n v="13942"/>
    <d v="2017-08-26T00:00:00"/>
    <m/>
    <m/>
    <n v="15"/>
    <n v="285"/>
    <n v="55.5"/>
    <n v="0"/>
    <n v="832.5"/>
    <n v="15817.5"/>
    <n v="0"/>
    <n v="0"/>
    <s v="09-17"/>
  </r>
  <r>
    <n v="236"/>
    <s v="OTROS MAT GAMLP"/>
    <x v="127"/>
    <n v="345"/>
    <x v="126"/>
    <s v="BLS"/>
    <s v="SALIDA"/>
    <n v="13944"/>
    <d v="2017-08-26T00:00:00"/>
    <m/>
    <m/>
    <n v="10"/>
    <n v="275"/>
    <n v="55.5"/>
    <n v="0"/>
    <n v="555"/>
    <n v="15262.5"/>
    <n v="0"/>
    <n v="0"/>
    <s v="09-17"/>
  </r>
  <r>
    <n v="237"/>
    <s v="OTROS MAT GAMLP"/>
    <x v="127"/>
    <n v="345"/>
    <x v="126"/>
    <s v="BLS"/>
    <s v="SALIDA"/>
    <n v="13944"/>
    <d v="2017-08-28T00:00:00"/>
    <m/>
    <m/>
    <n v="5"/>
    <n v="270"/>
    <n v="55.5"/>
    <n v="0"/>
    <n v="277.5"/>
    <n v="14985"/>
    <n v="0"/>
    <n v="0"/>
    <s v="09-17"/>
  </r>
  <r>
    <n v="238"/>
    <s v="OTROS MAT GAMLP"/>
    <x v="127"/>
    <n v="345"/>
    <x v="126"/>
    <s v="BLS"/>
    <s v="SALIDA"/>
    <n v="13975"/>
    <d v="2017-08-31T00:00:00"/>
    <m/>
    <m/>
    <n v="10"/>
    <n v="260"/>
    <n v="55.5"/>
    <n v="0"/>
    <n v="555"/>
    <n v="14430"/>
    <n v="260"/>
    <n v="14430"/>
    <s v="09-17"/>
  </r>
  <r>
    <n v="863"/>
    <s v="OTROS MAT GAMLP"/>
    <x v="128"/>
    <n v="345"/>
    <x v="127"/>
    <s v="PZA"/>
    <s v="INGRESO"/>
    <s v="INV. INICIO"/>
    <d v="2017-01-01T00:00:00"/>
    <m/>
    <n v="2800"/>
    <m/>
    <n v="2800"/>
    <n v="9.7559100000000001"/>
    <n v="27316.547999999999"/>
    <n v="0"/>
    <n v="27316.547999999999"/>
    <n v="2800"/>
    <n v="27316.547999999999"/>
    <s v="00-17"/>
  </r>
  <r>
    <n v="862"/>
    <s v="OTROS MAT GAMLP"/>
    <x v="129"/>
    <n v="345"/>
    <x v="128"/>
    <s v="PZA"/>
    <s v="INGRESO"/>
    <s v="INV. INICIO"/>
    <d v="2017-01-01T00:00:00"/>
    <m/>
    <n v="1700"/>
    <m/>
    <n v="1700"/>
    <n v="9.7559100000000001"/>
    <n v="16585.046999999999"/>
    <n v="0"/>
    <n v="16585.046999999999"/>
    <n v="1700"/>
    <n v="16585.046999999999"/>
    <s v="00-17"/>
  </r>
  <r>
    <n v="860"/>
    <s v="OTROS MAT GAMLP"/>
    <x v="130"/>
    <n v="345"/>
    <x v="129"/>
    <s v="MTR"/>
    <s v="INGRESO"/>
    <s v="INV. INICIO"/>
    <d v="2017-01-01T00:00:00"/>
    <m/>
    <n v="130"/>
    <m/>
    <n v="130"/>
    <n v="11.95562"/>
    <n v="1554.2305999999999"/>
    <n v="0"/>
    <n v="1554.2305999999999"/>
    <n v="0"/>
    <n v="0"/>
    <s v="00-17"/>
  </r>
  <r>
    <n v="861"/>
    <s v="OTROS MAT GAMLP"/>
    <x v="130"/>
    <n v="345"/>
    <x v="129"/>
    <s v="MTR"/>
    <s v="INGRESO"/>
    <s v="INV. INICIO"/>
    <d v="2017-01-01T00:00:00"/>
    <m/>
    <n v="450"/>
    <m/>
    <n v="580"/>
    <n v="13.38409"/>
    <n v="6022.8405000000002"/>
    <n v="0"/>
    <n v="7577.0711000000001"/>
    <n v="580"/>
    <n v="7577.0711000000001"/>
    <s v="00-17"/>
  </r>
  <r>
    <n v="857"/>
    <s v="OTROS MAT GAMLP"/>
    <x v="131"/>
    <n v="345"/>
    <x v="130"/>
    <s v="MTR"/>
    <s v="INGRESO"/>
    <s v="INV. INICIO"/>
    <d v="2017-01-01T00:00:00"/>
    <m/>
    <n v="116"/>
    <m/>
    <n v="116"/>
    <n v="2.2876099999999999"/>
    <n v="265.36275999999998"/>
    <n v="0"/>
    <n v="265.36275999999998"/>
    <n v="0"/>
    <n v="0"/>
    <s v="00-17"/>
  </r>
  <r>
    <n v="858"/>
    <s v="OTROS MAT GAMLP"/>
    <x v="131"/>
    <n v="345"/>
    <x v="130"/>
    <s v="MTR"/>
    <s v="INGRESO"/>
    <s v="INV. INICIO"/>
    <d v="2017-01-01T00:00:00"/>
    <m/>
    <n v="100"/>
    <m/>
    <n v="216"/>
    <n v="1.7804"/>
    <n v="178.04"/>
    <n v="0"/>
    <n v="443.40275999999994"/>
    <n v="0"/>
    <n v="0"/>
    <s v="00-17"/>
  </r>
  <r>
    <n v="859"/>
    <s v="OTROS MAT GAMLP"/>
    <x v="131"/>
    <n v="345"/>
    <x v="130"/>
    <s v="MTR"/>
    <s v="SALIDA"/>
    <n v="12689"/>
    <d v="2017-02-06T00:00:00"/>
    <m/>
    <m/>
    <n v="40"/>
    <n v="176"/>
    <n v="2.2876099999999999"/>
    <n v="0"/>
    <n v="91.504400000000004"/>
    <n v="351.89835999999991"/>
    <n v="176"/>
    <n v="351.89835999999991"/>
    <s v="02-17"/>
  </r>
  <r>
    <n v="848"/>
    <s v="OTROS MAT GAMLP"/>
    <x v="132"/>
    <n v="345"/>
    <x v="131"/>
    <s v="KGR"/>
    <s v="INGRESO"/>
    <s v="INV. INICIO"/>
    <d v="2017-01-01T00:00:00"/>
    <m/>
    <n v="750"/>
    <m/>
    <n v="750"/>
    <n v="15.143789999999999"/>
    <n v="11357.842499999999"/>
    <n v="0"/>
    <n v="11357.842499999999"/>
    <n v="0"/>
    <n v="0"/>
    <s v="00-17"/>
  </r>
  <r>
    <n v="849"/>
    <s v="OTROS MAT GAMLP"/>
    <x v="132"/>
    <n v="345"/>
    <x v="131"/>
    <s v="KGR"/>
    <s v="INGRESO"/>
    <s v="INV. INICIO"/>
    <d v="2017-01-01T00:00:00"/>
    <m/>
    <n v="2390"/>
    <m/>
    <n v="3140"/>
    <n v="20.112359999999999"/>
    <n v="48068.540399999998"/>
    <n v="0"/>
    <n v="59426.382899999997"/>
    <n v="0"/>
    <n v="0"/>
    <s v="00-17"/>
  </r>
  <r>
    <n v="850"/>
    <s v="OTROS MAT GAMLP"/>
    <x v="132"/>
    <n v="345"/>
    <x v="131"/>
    <s v="KGR"/>
    <s v="SALIDA"/>
    <n v="12631"/>
    <d v="2017-01-26T00:00:00"/>
    <m/>
    <m/>
    <n v="500"/>
    <n v="2640"/>
    <n v="15.143789999999999"/>
    <n v="0"/>
    <n v="7571.8949999999995"/>
    <n v="51854.4879"/>
    <n v="0"/>
    <n v="0"/>
    <s v="02-17"/>
  </r>
  <r>
    <n v="851"/>
    <s v="OTROS MAT GAMLP"/>
    <x v="132"/>
    <n v="345"/>
    <x v="131"/>
    <s v="KGR"/>
    <s v="SALIDA"/>
    <n v="12680"/>
    <d v="2017-02-03T00:00:00"/>
    <m/>
    <m/>
    <n v="250"/>
    <n v="2390"/>
    <n v="15.143789999999999"/>
    <n v="0"/>
    <n v="3785.9474999999998"/>
    <n v="48068.540399999998"/>
    <n v="0"/>
    <n v="0"/>
    <s v="02-17"/>
  </r>
  <r>
    <n v="852"/>
    <s v="OTROS MAT GAMLP"/>
    <x v="132"/>
    <n v="345"/>
    <x v="131"/>
    <s v="KGR"/>
    <s v="SALIDA"/>
    <n v="12829"/>
    <d v="2017-03-08T00:00:00"/>
    <m/>
    <m/>
    <n v="250"/>
    <n v="2140"/>
    <n v="20.112359999999999"/>
    <n v="0"/>
    <n v="5028.09"/>
    <n v="43040.450400000002"/>
    <n v="0"/>
    <n v="0"/>
    <s v="03-17"/>
  </r>
  <r>
    <n v="853"/>
    <s v="OTROS MAT GAMLP"/>
    <x v="132"/>
    <n v="345"/>
    <x v="131"/>
    <s v="KGR"/>
    <s v="SALIDA"/>
    <n v="13739"/>
    <d v="2017-07-12T00:00:00"/>
    <m/>
    <m/>
    <n v="200"/>
    <n v="1940"/>
    <n v="20.112359999999999"/>
    <n v="0"/>
    <n v="4022.4719999999998"/>
    <n v="39017.9784"/>
    <n v="0"/>
    <n v="0"/>
    <s v="07-17"/>
  </r>
  <r>
    <n v="854"/>
    <s v="OTROS MAT GAMLP"/>
    <x v="132"/>
    <n v="345"/>
    <x v="131"/>
    <s v="KGR"/>
    <s v="SALIDA"/>
    <n v="13784"/>
    <d v="2017-07-26T00:00:00"/>
    <m/>
    <m/>
    <n v="750"/>
    <n v="1190"/>
    <n v="20.112359999999999"/>
    <n v="0"/>
    <n v="15084.269999999999"/>
    <n v="23933.708400000003"/>
    <n v="0"/>
    <n v="0"/>
    <s v="08-17"/>
  </r>
  <r>
    <n v="855"/>
    <s v="OTROS MAT GAMLP"/>
    <x v="132"/>
    <n v="345"/>
    <x v="131"/>
    <s v="KGR"/>
    <s v="SALIDA"/>
    <n v="13832"/>
    <d v="2017-08-08T00:00:00"/>
    <m/>
    <m/>
    <n v="365"/>
    <n v="825"/>
    <n v="20.112359999999999"/>
    <n v="0"/>
    <n v="7341.0113999999994"/>
    <n v="16592.697000000004"/>
    <n v="0"/>
    <n v="0"/>
    <s v="08-17"/>
  </r>
  <r>
    <n v="856"/>
    <s v="OTROS MAT GAMLP"/>
    <x v="132"/>
    <n v="345"/>
    <x v="131"/>
    <s v="KGR"/>
    <s v="SALIDA"/>
    <n v="13889"/>
    <d v="2017-08-16T00:00:00"/>
    <m/>
    <m/>
    <n v="825"/>
    <n v="0"/>
    <n v="20.112359999999999"/>
    <n v="0"/>
    <n v="16592.697"/>
    <n v="3.637978807091713E-12"/>
    <n v="0"/>
    <n v="3.637978807091713E-12"/>
    <s v="08-17"/>
  </r>
  <r>
    <n v="838"/>
    <s v="OTROS MAT GAMLP"/>
    <x v="133"/>
    <n v="345"/>
    <x v="132"/>
    <s v="PMO"/>
    <s v="INGRESO"/>
    <s v="INV. INICIO"/>
    <d v="2017-01-01T00:00:00"/>
    <m/>
    <n v="4"/>
    <m/>
    <n v="4"/>
    <n v="184.61671000000001"/>
    <n v="738.46684000000005"/>
    <n v="0"/>
    <n v="738.46684000000005"/>
    <n v="0"/>
    <n v="0"/>
    <s v="00-17"/>
  </r>
  <r>
    <n v="839"/>
    <s v="OTROS MAT GAMLP"/>
    <x v="133"/>
    <n v="345"/>
    <x v="132"/>
    <s v="RLL"/>
    <s v="SALIDA"/>
    <n v="12742"/>
    <d v="2017-02-15T00:00:00"/>
    <m/>
    <m/>
    <n v="2"/>
    <n v="2"/>
    <n v="184.61671000000001"/>
    <n v="0"/>
    <n v="369.23342000000002"/>
    <n v="369.23342000000002"/>
    <n v="0"/>
    <n v="0"/>
    <s v="02-17"/>
  </r>
  <r>
    <n v="840"/>
    <s v="OTROS MAT GAMLP"/>
    <x v="133"/>
    <n v="345"/>
    <x v="132"/>
    <s v="RLL"/>
    <s v="SALIDA"/>
    <n v="12814"/>
    <d v="2017-03-07T00:00:00"/>
    <m/>
    <m/>
    <n v="1"/>
    <n v="1"/>
    <n v="184.61671000000001"/>
    <n v="0"/>
    <n v="184.61671000000001"/>
    <n v="184.61671000000001"/>
    <n v="0"/>
    <n v="0"/>
    <s v="03-17"/>
  </r>
  <r>
    <n v="841"/>
    <s v="OTROS MAT GAMLP"/>
    <x v="133"/>
    <n v="345"/>
    <x v="132"/>
    <s v="RLL"/>
    <s v="SALIDA"/>
    <n v="12869"/>
    <d v="2017-03-17T00:00:00"/>
    <m/>
    <m/>
    <n v="1"/>
    <n v="0"/>
    <n v="184.61671000000001"/>
    <n v="0"/>
    <n v="184.61671000000001"/>
    <n v="0"/>
    <n v="0"/>
    <n v="0"/>
    <s v="03-17"/>
  </r>
  <r>
    <n v="842"/>
    <s v="OTROS MAT GAMLP"/>
    <x v="133"/>
    <n v="345"/>
    <x v="132"/>
    <s v="RLL"/>
    <s v="INGRESO"/>
    <n v="7926"/>
    <d v="2017-06-17T00:00:00"/>
    <s v="ELEMEC S.R.L."/>
    <n v="10"/>
    <m/>
    <n v="10"/>
    <n v="117"/>
    <n v="1170"/>
    <n v="0"/>
    <n v="1170"/>
    <n v="0"/>
    <n v="0"/>
    <s v="06-17"/>
  </r>
  <r>
    <n v="843"/>
    <s v="OTROS MAT GAMLP"/>
    <x v="133"/>
    <n v="345"/>
    <x v="132"/>
    <s v="RLL"/>
    <s v="SALIDA"/>
    <n v="13630"/>
    <d v="2017-06-26T00:00:00"/>
    <m/>
    <m/>
    <n v="5"/>
    <n v="5"/>
    <n v="117"/>
    <n v="0"/>
    <n v="585"/>
    <n v="585"/>
    <n v="0"/>
    <n v="0"/>
    <s v="07-17"/>
  </r>
  <r>
    <n v="844"/>
    <s v="OTROS MAT GAMLP"/>
    <x v="133"/>
    <n v="345"/>
    <x v="132"/>
    <s v="RLL"/>
    <s v="SALIDA"/>
    <n v="13737"/>
    <d v="2017-07-12T00:00:00"/>
    <m/>
    <m/>
    <n v="2"/>
    <n v="3"/>
    <n v="117"/>
    <n v="0"/>
    <n v="234"/>
    <n v="351"/>
    <n v="0"/>
    <n v="0"/>
    <s v="07-17"/>
  </r>
  <r>
    <n v="845"/>
    <s v="OTROS MAT GAMLP"/>
    <x v="133"/>
    <n v="345"/>
    <x v="132"/>
    <s v="RLL"/>
    <s v="SALIDA"/>
    <n v="13754"/>
    <d v="2017-07-14T00:00:00"/>
    <m/>
    <m/>
    <n v="2"/>
    <n v="1"/>
    <n v="117"/>
    <n v="0"/>
    <n v="234"/>
    <n v="117"/>
    <n v="0"/>
    <n v="0"/>
    <s v="07-17"/>
  </r>
  <r>
    <n v="846"/>
    <s v="OTROS MAT GAMLP"/>
    <x v="133"/>
    <n v="345"/>
    <x v="132"/>
    <s v="RLL"/>
    <s v="SALIDA"/>
    <n v="13798"/>
    <d v="2017-07-26T00:00:00"/>
    <m/>
    <m/>
    <n v="1"/>
    <n v="0"/>
    <n v="117"/>
    <n v="0"/>
    <n v="117"/>
    <n v="0"/>
    <n v="0"/>
    <n v="0"/>
    <s v="08-17"/>
  </r>
  <r>
    <n v="242"/>
    <s v="OTROS MAT GAMLP"/>
    <x v="133"/>
    <n v="345"/>
    <x v="132"/>
    <s v="ROLLO"/>
    <s v="INGRESO"/>
    <n v="8176"/>
    <d v="2017-08-30T00:00:00"/>
    <s v="MEICON"/>
    <n v="10"/>
    <m/>
    <n v="10"/>
    <n v="135"/>
    <n v="1350"/>
    <n v="0"/>
    <n v="1350"/>
    <n v="0"/>
    <n v="0"/>
    <s v="09-17"/>
  </r>
  <r>
    <n v="246"/>
    <s v="OTROS MAT GAMLP"/>
    <x v="133"/>
    <s v="345"/>
    <x v="132"/>
    <s v="ROLLO"/>
    <s v="SALIDA"/>
    <n v="13973"/>
    <d v="2017-08-31T00:00:00"/>
    <m/>
    <m/>
    <n v="2"/>
    <n v="8"/>
    <n v="135"/>
    <n v="0"/>
    <n v="270"/>
    <n v="1080"/>
    <n v="0"/>
    <n v="0"/>
    <s v="09-17"/>
  </r>
  <r>
    <n v="247"/>
    <s v="OTROS MAT GAMLP"/>
    <x v="133"/>
    <s v="345"/>
    <x v="132"/>
    <s v="ROLLO"/>
    <s v="SALIDA"/>
    <n v="13978"/>
    <d v="2017-08-31T00:00:00"/>
    <m/>
    <m/>
    <n v="2"/>
    <n v="6"/>
    <n v="135"/>
    <n v="0"/>
    <n v="270"/>
    <n v="810"/>
    <n v="0"/>
    <n v="0"/>
    <s v="09-17"/>
  </r>
  <r>
    <n v="248"/>
    <s v="OTROS MAT GAMLP"/>
    <x v="133"/>
    <s v="345"/>
    <x v="132"/>
    <s v="ROLLO"/>
    <s v="SALIDA"/>
    <n v="13982"/>
    <d v="2017-08-31T00:00:00"/>
    <m/>
    <m/>
    <n v="1"/>
    <n v="5"/>
    <n v="135"/>
    <n v="0"/>
    <n v="135"/>
    <n v="675"/>
    <n v="0"/>
    <n v="0"/>
    <s v="09-17"/>
  </r>
  <r>
    <n v="249"/>
    <s v="OTROS MAT GAMLP"/>
    <x v="133"/>
    <s v="345"/>
    <x v="132"/>
    <s v="ROLLO"/>
    <s v="SALIDA"/>
    <n v="13983"/>
    <d v="2017-08-31T00:00:00"/>
    <m/>
    <m/>
    <n v="1"/>
    <n v="4"/>
    <n v="135"/>
    <n v="0"/>
    <n v="135"/>
    <n v="540"/>
    <n v="4"/>
    <n v="540"/>
    <s v="09-17"/>
  </r>
  <r>
    <n v="67"/>
    <s v="OTROS MAT GAMLP"/>
    <x v="134"/>
    <n v="345"/>
    <x v="133"/>
    <s v="PZA"/>
    <s v="INGRESO"/>
    <n v="2412"/>
    <d v="2017-05-11T00:00:00"/>
    <s v="KETAL S.A."/>
    <n v="1"/>
    <m/>
    <n v="1"/>
    <n v="55.5"/>
    <n v="55.5"/>
    <n v="0"/>
    <n v="55.5"/>
    <n v="0"/>
    <n v="0"/>
    <s v="05-17"/>
  </r>
  <r>
    <n v="68"/>
    <s v="OTROS MAT GAMLP"/>
    <x v="134"/>
    <n v="345"/>
    <x v="133"/>
    <s v="PZA"/>
    <s v="SALIDA"/>
    <n v="13127"/>
    <d v="2017-05-11T00:00:00"/>
    <m/>
    <m/>
    <n v="1"/>
    <n v="0"/>
    <n v="55.5"/>
    <n v="0"/>
    <n v="55.5"/>
    <n v="0"/>
    <n v="0"/>
    <n v="0"/>
    <s v="05-17"/>
  </r>
  <r>
    <n v="837"/>
    <s v="OTROS MAT GAMLP"/>
    <x v="135"/>
    <n v="345"/>
    <x v="134"/>
    <s v="PZA"/>
    <s v="INGRESO"/>
    <s v="INV. INICIO"/>
    <d v="2017-01-01T00:00:00"/>
    <m/>
    <n v="2"/>
    <m/>
    <n v="2"/>
    <n v="146.64527000000001"/>
    <n v="293.29054000000002"/>
    <n v="0"/>
    <n v="293.29054000000002"/>
    <n v="2"/>
    <n v="293.29054000000002"/>
    <s v="00-17"/>
  </r>
  <r>
    <n v="836"/>
    <s v="OTROS MAT GAMLP"/>
    <x v="136"/>
    <n v="345"/>
    <x v="135"/>
    <s v="PZA"/>
    <s v="INGRESO"/>
    <s v="INV. INICIO"/>
    <d v="2017-01-01T00:00:00"/>
    <m/>
    <n v="1"/>
    <m/>
    <n v="1"/>
    <n v="273.34379999999999"/>
    <n v="273.34379999999999"/>
    <n v="0"/>
    <n v="273.34379999999999"/>
    <n v="1"/>
    <n v="273.34379999999999"/>
    <s v="00-17"/>
  </r>
  <r>
    <n v="121"/>
    <s v="OTROS MAT GAMLP"/>
    <x v="137"/>
    <n v="345"/>
    <x v="136"/>
    <s v="KGR"/>
    <s v="INGRESO"/>
    <n v="2423"/>
    <d v="2017-06-06T00:00:00"/>
    <s v="L Y L"/>
    <n v="2"/>
    <m/>
    <n v="2"/>
    <n v="6"/>
    <n v="12"/>
    <n v="0"/>
    <n v="12"/>
    <n v="0"/>
    <n v="0"/>
    <s v="06-17"/>
  </r>
  <r>
    <n v="122"/>
    <s v="OTROS MAT GAMLP"/>
    <x v="137"/>
    <n v="345"/>
    <x v="136"/>
    <s v="KGR"/>
    <s v="SALIDA"/>
    <n v="13253"/>
    <d v="2017-06-06T00:00:00"/>
    <m/>
    <m/>
    <n v="2"/>
    <n v="0"/>
    <n v="6"/>
    <n v="0"/>
    <n v="12"/>
    <n v="0"/>
    <n v="0"/>
    <n v="0"/>
    <s v="06-17"/>
  </r>
  <r>
    <n v="119"/>
    <s v="OTROS MAT GAMLP"/>
    <x v="138"/>
    <n v="345"/>
    <x v="137"/>
    <s v="BLS"/>
    <s v="INGRESO"/>
    <n v="2306"/>
    <d v="2017-02-13T00:00:00"/>
    <s v="YUNGUEÑITA"/>
    <n v="10"/>
    <m/>
    <n v="10"/>
    <n v="58"/>
    <n v="580"/>
    <n v="0"/>
    <n v="580"/>
    <n v="0"/>
    <n v="0"/>
    <s v="02-17"/>
  </r>
  <r>
    <n v="120"/>
    <s v="OTROS MAT GAMLP"/>
    <x v="138"/>
    <n v="345"/>
    <x v="137"/>
    <s v="BLS"/>
    <s v="SALIDA"/>
    <n v="12729"/>
    <d v="2017-02-13T00:00:00"/>
    <m/>
    <m/>
    <n v="10"/>
    <n v="0"/>
    <n v="58"/>
    <n v="0"/>
    <n v="580"/>
    <n v="0"/>
    <n v="0"/>
    <n v="0"/>
    <s v="02-17"/>
  </r>
  <r>
    <n v="825"/>
    <s v="OTROS MAT GAMLP"/>
    <x v="139"/>
    <n v="345"/>
    <x v="138"/>
    <s v="MTR"/>
    <s v="INGRESO"/>
    <n v="7745"/>
    <d v="2017-03-16T00:00:00"/>
    <s v="MEICON"/>
    <n v="300"/>
    <m/>
    <n v="300"/>
    <n v="5.5"/>
    <n v="1650"/>
    <n v="0"/>
    <n v="1650"/>
    <n v="0"/>
    <n v="0"/>
    <s v="03-17"/>
  </r>
  <r>
    <n v="826"/>
    <s v="OTROS MAT GAMLP"/>
    <x v="139"/>
    <n v="345"/>
    <x v="138"/>
    <s v="MTR"/>
    <s v="SALIDA"/>
    <n v="12910"/>
    <d v="2017-03-24T00:00:00"/>
    <m/>
    <m/>
    <n v="50"/>
    <n v="250"/>
    <n v="5.5"/>
    <n v="0"/>
    <n v="275"/>
    <n v="1375"/>
    <n v="250"/>
    <n v="1375"/>
    <s v="03-17"/>
  </r>
  <r>
    <n v="117"/>
    <s v="OTROS MAT GAMLP"/>
    <x v="140"/>
    <n v="345"/>
    <x v="139"/>
    <s v="FAN"/>
    <s v="INGRESO"/>
    <n v="7831"/>
    <d v="2017-05-13T00:00:00"/>
    <s v="YUNGUEÑITA"/>
    <n v="6"/>
    <m/>
    <n v="6"/>
    <n v="18"/>
    <n v="108"/>
    <n v="0"/>
    <n v="108"/>
    <n v="0"/>
    <n v="0"/>
    <s v="05-17"/>
  </r>
  <r>
    <n v="118"/>
    <s v="OTROS MAT GAMLP"/>
    <x v="140"/>
    <n v="345"/>
    <x v="139"/>
    <s v="FAN"/>
    <s v="SALIDA"/>
    <n v="13141"/>
    <d v="2017-05-15T00:00:00"/>
    <m/>
    <m/>
    <n v="6"/>
    <n v="0"/>
    <n v="18"/>
    <n v="0"/>
    <n v="108"/>
    <n v="0"/>
    <n v="0"/>
    <n v="0"/>
    <s v="05-17"/>
  </r>
  <r>
    <n v="65"/>
    <s v="OTROS MAT GAMLP"/>
    <x v="140"/>
    <n v="345"/>
    <x v="139"/>
    <s v="BLS"/>
    <s v="INGRESO"/>
    <n v="7841"/>
    <d v="2017-05-19T00:00:00"/>
    <s v="IXIAMAS"/>
    <n v="6"/>
    <m/>
    <n v="6"/>
    <n v="10"/>
    <n v="60"/>
    <n v="0"/>
    <n v="60"/>
    <n v="0"/>
    <n v="0"/>
    <s v="05-17"/>
  </r>
  <r>
    <n v="66"/>
    <s v="OTROS MAT GAMLP"/>
    <x v="140"/>
    <n v="345"/>
    <x v="139"/>
    <s v="BLS"/>
    <s v="SALIDA"/>
    <n v="13159"/>
    <d v="2017-05-19T00:00:00"/>
    <m/>
    <m/>
    <n v="6"/>
    <n v="0"/>
    <n v="10"/>
    <n v="0"/>
    <n v="60"/>
    <n v="0"/>
    <n v="0"/>
    <n v="0"/>
    <s v="05-17"/>
  </r>
  <r>
    <n v="806"/>
    <s v="OTROS MAT GAMLP"/>
    <x v="141"/>
    <n v="345"/>
    <x v="140"/>
    <s v="PZA"/>
    <s v="INGRESO"/>
    <s v="INV. INICIO"/>
    <d v="2017-01-01T00:00:00"/>
    <m/>
    <n v="2"/>
    <m/>
    <n v="2"/>
    <n v="31.726389999999999"/>
    <n v="63.452779999999997"/>
    <n v="0"/>
    <n v="63.452779999999997"/>
    <n v="2"/>
    <n v="63.452779999999997"/>
    <s v="00-17"/>
  </r>
  <r>
    <n v="115"/>
    <s v="OTROS MAT GAMLP"/>
    <x v="142"/>
    <n v="344"/>
    <x v="141"/>
    <s v="PZA"/>
    <s v="INGRESO"/>
    <n v="8125"/>
    <d v="2017-07-13T00:00:00"/>
    <s v="PERNO CENTRO "/>
    <n v="1"/>
    <m/>
    <n v="1"/>
    <n v="35.880000000000003"/>
    <n v="35.880000000000003"/>
    <n v="0"/>
    <n v="35.880000000000003"/>
    <n v="0"/>
    <n v="0"/>
    <s v="07-17"/>
  </r>
  <r>
    <n v="116"/>
    <s v="OTROS MAT GAMLP"/>
    <x v="142"/>
    <n v="344"/>
    <x v="141"/>
    <s v="PZA"/>
    <s v="SALIDA"/>
    <n v="13742"/>
    <d v="2017-07-13T00:00:00"/>
    <m/>
    <m/>
    <n v="1"/>
    <n v="0"/>
    <n v="35.880000000000003"/>
    <n v="0"/>
    <n v="35.880000000000003"/>
    <n v="0"/>
    <n v="0"/>
    <n v="0"/>
    <s v="07-17"/>
  </r>
  <r>
    <n v="15"/>
    <s v="OTROS MAT GAMLP"/>
    <x v="143"/>
    <n v="344"/>
    <x v="142"/>
    <s v="MTR"/>
    <s v="INGRESO"/>
    <n v="7912"/>
    <d v="2017-06-13T00:00:00"/>
    <s v="CENTRO HIDRAULICO"/>
    <n v="20.05"/>
    <m/>
    <n v="20.05"/>
    <n v="46.783000000000001"/>
    <n v="937.9991500000001"/>
    <n v="0"/>
    <n v="937.9991500000001"/>
    <n v="0"/>
    <n v="0"/>
    <s v="06-17"/>
  </r>
  <r>
    <n v="16"/>
    <s v="OTROS MAT GAMLP"/>
    <x v="143"/>
    <n v="344"/>
    <x v="142"/>
    <s v="MTR"/>
    <s v="SALIDA"/>
    <n v="13315"/>
    <d v="2017-06-13T00:00:00"/>
    <m/>
    <m/>
    <n v="20.05"/>
    <n v="0"/>
    <n v="46.783000000000001"/>
    <n v="0"/>
    <n v="937.9991500000001"/>
    <n v="0"/>
    <n v="0"/>
    <n v="0"/>
    <s v="06-17"/>
  </r>
  <r>
    <n v="13"/>
    <s v="OTROS MAT GAMLP"/>
    <x v="144"/>
    <n v="344"/>
    <x v="143"/>
    <s v="MTR"/>
    <s v="INGRESO"/>
    <n v="7887"/>
    <d v="2017-06-08T00:00:00"/>
    <s v="GRABACHO GOMAS"/>
    <n v="16.55"/>
    <m/>
    <n v="16.55"/>
    <n v="28"/>
    <n v="463.40000000000003"/>
    <n v="0"/>
    <n v="463.40000000000003"/>
    <n v="0"/>
    <n v="0"/>
    <s v="06-17"/>
  </r>
  <r>
    <n v="14"/>
    <s v="OTROS MAT GAMLP"/>
    <x v="144"/>
    <n v="344"/>
    <x v="143"/>
    <s v="MTR"/>
    <s v="SALIDA"/>
    <n v="13272"/>
    <d v="2017-06-08T00:00:00"/>
    <m/>
    <m/>
    <n v="16.55"/>
    <n v="0"/>
    <n v="28"/>
    <n v="0"/>
    <n v="463.40000000000003"/>
    <n v="0"/>
    <n v="0"/>
    <n v="0"/>
    <s v="06-17"/>
  </r>
  <r>
    <n v="11"/>
    <s v="OTROS MAT GAMLP"/>
    <x v="145"/>
    <n v="344"/>
    <x v="144"/>
    <s v="MTR"/>
    <s v="INGRESO"/>
    <n v="7910"/>
    <d v="2017-06-13T00:00:00"/>
    <s v="CASA VILLAZON"/>
    <n v="15"/>
    <m/>
    <n v="15"/>
    <n v="25"/>
    <n v="375"/>
    <n v="0"/>
    <n v="375"/>
    <n v="0"/>
    <n v="0"/>
    <s v="06-17"/>
  </r>
  <r>
    <n v="12"/>
    <s v="OTROS MAT GAMLP"/>
    <x v="145"/>
    <n v="344"/>
    <x v="144"/>
    <s v="MTR"/>
    <s v="SALIDA"/>
    <n v="13316"/>
    <d v="2017-06-13T00:00:00"/>
    <m/>
    <m/>
    <n v="15"/>
    <n v="0"/>
    <n v="25"/>
    <n v="0"/>
    <n v="375"/>
    <n v="0"/>
    <n v="0"/>
    <n v="0"/>
    <s v="06-17"/>
  </r>
  <r>
    <n v="113"/>
    <s v="OTROS MAT GAMLP"/>
    <x v="146"/>
    <n v="344"/>
    <x v="145"/>
    <s v="PAR"/>
    <s v="INGRESO"/>
    <n v="2434"/>
    <d v="2017-06-28T00:00:00"/>
    <s v="FERRETERIA SANFRANCISCO"/>
    <n v="1"/>
    <m/>
    <n v="1"/>
    <n v="12"/>
    <n v="12"/>
    <n v="0"/>
    <n v="12"/>
    <n v="0"/>
    <n v="0"/>
    <s v="07-17"/>
  </r>
  <r>
    <n v="114"/>
    <s v="OTROS MAT GAMLP"/>
    <x v="146"/>
    <n v="344"/>
    <x v="145"/>
    <s v="PAR"/>
    <s v="SALIDA"/>
    <n v="13677"/>
    <d v="2017-06-28T00:00:00"/>
    <m/>
    <m/>
    <n v="1"/>
    <n v="0"/>
    <n v="12"/>
    <n v="0"/>
    <n v="12"/>
    <n v="0"/>
    <n v="0"/>
    <n v="0"/>
    <s v="07-17"/>
  </r>
  <r>
    <n v="795"/>
    <s v="OTROS MAT GAMLP"/>
    <x v="147"/>
    <n v="344"/>
    <x v="146"/>
    <s v="PZA"/>
    <s v="INGRESO"/>
    <s v="INV. INICIO"/>
    <d v="2017-01-01T00:00:00"/>
    <m/>
    <n v="1"/>
    <m/>
    <n v="1"/>
    <n v="207.85184000000001"/>
    <n v="207.85184000000001"/>
    <n v="0"/>
    <n v="207.85184000000001"/>
    <n v="1"/>
    <n v="207.85184000000001"/>
    <s v="00-17"/>
  </r>
  <r>
    <n v="109"/>
    <s v="OTROS MAT GAMLP"/>
    <x v="148"/>
    <n v="344"/>
    <x v="147"/>
    <s v="PZA"/>
    <s v="INGRESO"/>
    <n v="7768"/>
    <d v="2017-03-28T00:00:00"/>
    <s v="CENTER GAS"/>
    <n v="1"/>
    <m/>
    <n v="1"/>
    <n v="82"/>
    <n v="82"/>
    <n v="0"/>
    <n v="82"/>
    <n v="0"/>
    <n v="0"/>
    <s v="04-17"/>
  </r>
  <r>
    <n v="110"/>
    <s v="OTROS MAT GAMLP"/>
    <x v="148"/>
    <n v="344"/>
    <x v="147"/>
    <s v="PZA"/>
    <s v="SALIDA"/>
    <n v="12925"/>
    <d v="2017-03-28T00:00:00"/>
    <m/>
    <m/>
    <n v="1"/>
    <n v="0"/>
    <n v="82"/>
    <n v="0"/>
    <n v="82"/>
    <n v="0"/>
    <n v="0"/>
    <n v="0"/>
    <s v="04-17"/>
  </r>
  <r>
    <n v="111"/>
    <s v="OTROS MAT GAMLP"/>
    <x v="148"/>
    <n v="344"/>
    <x v="148"/>
    <s v="MTR"/>
    <s v="INGRESO"/>
    <n v="7851"/>
    <d v="2017-05-26T00:00:00"/>
    <s v="VENTA DE REPUESTOS"/>
    <n v="10"/>
    <m/>
    <n v="10"/>
    <n v="15"/>
    <n v="150"/>
    <n v="0"/>
    <n v="150"/>
    <n v="0"/>
    <n v="0"/>
    <s v="06-17"/>
  </r>
  <r>
    <n v="112"/>
    <s v="OTROS MAT GAMLP"/>
    <x v="148"/>
    <n v="344"/>
    <x v="148"/>
    <s v="MTR"/>
    <s v="SALIDA"/>
    <n v="13194"/>
    <d v="2017-05-26T00:00:00"/>
    <m/>
    <m/>
    <n v="10"/>
    <n v="0"/>
    <n v="15"/>
    <n v="0"/>
    <n v="150"/>
    <n v="0"/>
    <n v="0"/>
    <n v="0"/>
    <s v="06-17"/>
  </r>
  <r>
    <n v="789"/>
    <s v="OTROS MAT GAMLP"/>
    <x v="149"/>
    <n v="344"/>
    <x v="149"/>
    <s v="PZA"/>
    <s v="INGRESO"/>
    <s v="INV. INICIO"/>
    <d v="2017-01-01T00:00:00"/>
    <m/>
    <n v="74"/>
    <m/>
    <n v="74"/>
    <n v="286.51051000000001"/>
    <n v="21201.777740000001"/>
    <n v="0"/>
    <n v="21201.777740000001"/>
    <n v="0"/>
    <n v="0"/>
    <s v="00-17"/>
  </r>
  <r>
    <n v="790"/>
    <s v="OTROS MAT GAMLP"/>
    <x v="149"/>
    <n v="344"/>
    <x v="149"/>
    <s v="PZA"/>
    <s v="INGRESO"/>
    <s v="INV. INICIO"/>
    <d v="2017-01-01T00:00:00"/>
    <m/>
    <n v="250"/>
    <m/>
    <n v="324"/>
    <n v="224.79847000000001"/>
    <n v="56199.6175"/>
    <n v="0"/>
    <n v="77401.395239999998"/>
    <n v="0"/>
    <n v="0"/>
    <s v="00-17"/>
  </r>
  <r>
    <n v="791"/>
    <s v="OTROS MAT GAMLP"/>
    <x v="149"/>
    <n v="344"/>
    <x v="149"/>
    <s v="PZA"/>
    <s v="SALIDA"/>
    <n v="12873"/>
    <d v="2017-03-17T00:00:00"/>
    <m/>
    <m/>
    <n v="40"/>
    <n v="284"/>
    <n v="286.51051000000001"/>
    <n v="0"/>
    <n v="11460.420400000001"/>
    <n v="65940.974839999995"/>
    <n v="0"/>
    <n v="0"/>
    <s v="03-17"/>
  </r>
  <r>
    <n v="792"/>
    <s v="OTROS MAT GAMLP"/>
    <x v="149"/>
    <n v="344"/>
    <x v="149"/>
    <s v="PZA"/>
    <s v="SALIDA"/>
    <n v="13313"/>
    <d v="2017-06-13T00:00:00"/>
    <m/>
    <m/>
    <n v="34"/>
    <n v="250"/>
    <n v="286.51051000000001"/>
    <n v="0"/>
    <n v="9741.3573400000005"/>
    <n v="56199.617499999993"/>
    <n v="0"/>
    <n v="0"/>
    <s v="06-17"/>
  </r>
  <r>
    <n v="793"/>
    <s v="OTROS MAT GAMLP"/>
    <x v="149"/>
    <n v="344"/>
    <x v="149"/>
    <s v="PZA"/>
    <s v="SALIDA"/>
    <n v="13313"/>
    <d v="2017-06-13T00:00:00"/>
    <m/>
    <m/>
    <n v="6"/>
    <n v="244"/>
    <n v="224.79847000000001"/>
    <n v="0"/>
    <n v="1348.7908200000002"/>
    <n v="54850.826679999991"/>
    <n v="0"/>
    <n v="0"/>
    <s v="06-17"/>
  </r>
  <r>
    <n v="794"/>
    <s v="OTROS MAT GAMLP"/>
    <x v="149"/>
    <n v="344"/>
    <x v="149"/>
    <s v="PZA"/>
    <s v="SALIDA"/>
    <n v="13739"/>
    <d v="2017-07-12T00:00:00"/>
    <m/>
    <m/>
    <n v="244"/>
    <n v="0"/>
    <n v="224.79847000000001"/>
    <n v="0"/>
    <n v="54850.826680000006"/>
    <n v="-1.4551915228366852E-11"/>
    <n v="0"/>
    <n v="-1.4551915228366852E-11"/>
    <s v="07-17"/>
  </r>
  <r>
    <n v="787"/>
    <s v="OTROS MAT GAMLP"/>
    <x v="150"/>
    <n v="344"/>
    <x v="150"/>
    <s v="PZA"/>
    <s v="INGRESO"/>
    <s v="INV. INICIO"/>
    <d v="2017-01-01T00:00:00"/>
    <m/>
    <n v="12"/>
    <m/>
    <n v="12"/>
    <n v="724.23117000000002"/>
    <n v="8690.7740400000002"/>
    <n v="0"/>
    <n v="8690.7740400000002"/>
    <n v="0"/>
    <n v="0"/>
    <s v="00-17"/>
  </r>
  <r>
    <n v="788"/>
    <s v="OTROS MAT GAMLP"/>
    <x v="150"/>
    <n v="344"/>
    <x v="150"/>
    <s v="PZA"/>
    <s v="INGRESO"/>
    <s v="INV. INICIO"/>
    <d v="2017-01-01T00:00:00"/>
    <m/>
    <n v="33"/>
    <m/>
    <n v="45"/>
    <n v="705.40300999999999"/>
    <n v="23278.299330000002"/>
    <n v="0"/>
    <n v="31969.073370000002"/>
    <n v="45"/>
    <n v="31969.073370000002"/>
    <s v="00-17"/>
  </r>
  <r>
    <n v="63"/>
    <s v="OTROS MAT GAMLP"/>
    <x v="151"/>
    <n v="344"/>
    <x v="151"/>
    <s v="PZA"/>
    <s v="INGRESO"/>
    <n v="2444"/>
    <d v="2017-07-14T00:00:00"/>
    <s v=" NAYRAQATA"/>
    <n v="2"/>
    <m/>
    <n v="2"/>
    <n v="72.5"/>
    <n v="145"/>
    <n v="0"/>
    <n v="145"/>
    <n v="0"/>
    <n v="0"/>
    <s v="07-17"/>
  </r>
  <r>
    <n v="64"/>
    <s v="OTROS MAT GAMLP"/>
    <x v="151"/>
    <n v="344"/>
    <x v="151"/>
    <s v="PZA"/>
    <s v="SALIDA"/>
    <n v="13756"/>
    <d v="2017-07-14T00:00:00"/>
    <m/>
    <m/>
    <n v="2"/>
    <n v="0"/>
    <n v="72.5"/>
    <n v="0"/>
    <n v="145"/>
    <n v="0"/>
    <n v="0"/>
    <n v="0"/>
    <s v="07-17"/>
  </r>
  <r>
    <n v="107"/>
    <s v="LLANTAS"/>
    <x v="152"/>
    <n v="343"/>
    <x v="152"/>
    <s v="PZA"/>
    <s v="INGRESO"/>
    <n v="7761"/>
    <d v="2017-03-22T00:00:00"/>
    <s v="MOTO"/>
    <n v="1"/>
    <m/>
    <n v="1"/>
    <n v="45"/>
    <n v="45"/>
    <n v="0"/>
    <n v="45"/>
    <n v="0"/>
    <n v="0"/>
    <s v="03-17"/>
  </r>
  <r>
    <n v="108"/>
    <s v="LLANTAS"/>
    <x v="152"/>
    <n v="343"/>
    <x v="152"/>
    <s v="PZA"/>
    <s v="SALIDA"/>
    <n v="12904"/>
    <d v="2017-03-23T00:00:00"/>
    <m/>
    <m/>
    <n v="1"/>
    <n v="0"/>
    <n v="45"/>
    <n v="0"/>
    <n v="45"/>
    <n v="0"/>
    <n v="0"/>
    <n v="0"/>
    <s v="03-17"/>
  </r>
  <r>
    <n v="786"/>
    <s v="LLANTAS"/>
    <x v="153"/>
    <n v="343"/>
    <x v="153"/>
    <s v="PZA"/>
    <s v="INGRESO"/>
    <s v="INV. INICIO"/>
    <d v="2017-01-01T00:00:00"/>
    <m/>
    <n v="8"/>
    <m/>
    <n v="8"/>
    <n v="2094.9534899999999"/>
    <n v="16759.627919999999"/>
    <n v="0"/>
    <n v="16759.627919999999"/>
    <n v="8"/>
    <n v="16759.627919999999"/>
    <s v="00-17"/>
  </r>
  <r>
    <n v="785"/>
    <s v="LLANTAS"/>
    <x v="154"/>
    <n v="343"/>
    <x v="154"/>
    <s v="PZA"/>
    <s v="INGRESO"/>
    <s v="INV. INICIO"/>
    <d v="2017-01-01T00:00:00"/>
    <m/>
    <n v="16"/>
    <m/>
    <n v="16"/>
    <n v="2207.9166700000001"/>
    <n v="35326.666720000001"/>
    <n v="0"/>
    <n v="35326.666720000001"/>
    <n v="16"/>
    <n v="35326.666720000001"/>
    <s v="00-17"/>
  </r>
  <r>
    <n v="784"/>
    <s v="LLANTAS"/>
    <x v="155"/>
    <n v="343"/>
    <x v="155"/>
    <s v="PZA"/>
    <s v="INGRESO"/>
    <s v="INV. INICIO"/>
    <d v="2017-01-01T00:00:00"/>
    <m/>
    <n v="6"/>
    <m/>
    <n v="6"/>
    <n v="1930.6434099999999"/>
    <n v="11583.86046"/>
    <n v="0"/>
    <n v="11583.86046"/>
    <n v="6"/>
    <n v="11583.86046"/>
    <s v="00-17"/>
  </r>
  <r>
    <n v="783"/>
    <s v="LLANTAS"/>
    <x v="156"/>
    <n v="343"/>
    <x v="156"/>
    <s v="PZA"/>
    <s v="INGRESO"/>
    <s v="INV. INICIO"/>
    <d v="2017-01-01T00:00:00"/>
    <m/>
    <n v="12"/>
    <m/>
    <n v="12"/>
    <n v="2012.79845"/>
    <n v="24153.581399999999"/>
    <n v="0"/>
    <n v="24153.581399999999"/>
    <n v="12"/>
    <n v="24153.581399999999"/>
    <s v="00-17"/>
  </r>
  <r>
    <n v="780"/>
    <s v="LLANTAS"/>
    <x v="157"/>
    <n v="343"/>
    <x v="157"/>
    <s v="PZA"/>
    <s v="INGRESO"/>
    <s v="INV. INICIO"/>
    <d v="2017-01-01T00:00:00"/>
    <m/>
    <n v="2"/>
    <m/>
    <n v="2"/>
    <n v="6801.3659799999996"/>
    <n v="13602.731959999999"/>
    <n v="0"/>
    <n v="13602.731959999999"/>
    <n v="0"/>
    <n v="0"/>
    <s v="00-17"/>
  </r>
  <r>
    <n v="782"/>
    <s v="LLANTAS"/>
    <x v="157"/>
    <n v="343"/>
    <x v="157"/>
    <s v="PZA"/>
    <s v="INGRESO"/>
    <s v="INV. INICIO"/>
    <d v="2017-01-01T00:00:00"/>
    <m/>
    <n v="2"/>
    <m/>
    <n v="4"/>
    <n v="6801.3659799999996"/>
    <n v="13602.731959999999"/>
    <n v="0"/>
    <n v="27205.463919999998"/>
    <n v="0"/>
    <n v="0"/>
    <s v="00-17"/>
  </r>
  <r>
    <n v="781"/>
    <s v="LLANTAS"/>
    <x v="157"/>
    <n v="343"/>
    <x v="157"/>
    <s v="PZA"/>
    <s v="SALIDA"/>
    <n v="12785"/>
    <d v="2017-02-24T00:00:00"/>
    <m/>
    <m/>
    <n v="2"/>
    <n v="2"/>
    <n v="6801.3659799999996"/>
    <n v="0"/>
    <n v="13602.731959999999"/>
    <n v="13602.731959999999"/>
    <n v="2"/>
    <n v="13602.731959999999"/>
    <s v="02-17"/>
  </r>
  <r>
    <n v="778"/>
    <s v="LLANTAS"/>
    <x v="158"/>
    <n v="343"/>
    <x v="158"/>
    <s v="PZA"/>
    <s v="INGRESO"/>
    <s v="INV. INICIO"/>
    <d v="2017-01-01T00:00:00"/>
    <m/>
    <n v="2"/>
    <m/>
    <n v="2"/>
    <n v="2520.1673700000001"/>
    <n v="5040.3347400000002"/>
    <n v="0"/>
    <n v="5040.3347400000002"/>
    <n v="0"/>
    <n v="0"/>
    <s v="00-17"/>
  </r>
  <r>
    <n v="779"/>
    <s v="LLANTAS"/>
    <x v="158"/>
    <n v="343"/>
    <x v="158"/>
    <s v="PZA"/>
    <s v="SALIDA"/>
    <n v="12785"/>
    <d v="2017-02-24T00:00:00"/>
    <m/>
    <m/>
    <n v="2"/>
    <n v="0"/>
    <n v="2520.1673700000001"/>
    <n v="0"/>
    <n v="5040.3347400000002"/>
    <n v="0"/>
    <n v="0"/>
    <n v="0"/>
    <s v="02-17"/>
  </r>
  <r>
    <n v="777"/>
    <s v="LLANTAS"/>
    <x v="159"/>
    <n v="343"/>
    <x v="159"/>
    <s v="PZA"/>
    <s v="INGRESO"/>
    <s v="INV. INICIO"/>
    <d v="2017-01-01T00:00:00"/>
    <m/>
    <n v="4"/>
    <m/>
    <n v="4"/>
    <n v="8165.8756899999998"/>
    <n v="32663.502759999999"/>
    <n v="0"/>
    <n v="32663.502759999999"/>
    <n v="4"/>
    <n v="32663.502759999999"/>
    <s v="00-17"/>
  </r>
  <r>
    <n v="775"/>
    <s v="LLANTAS"/>
    <x v="160"/>
    <n v="343"/>
    <x v="160"/>
    <s v="PZA"/>
    <s v="INGRESO"/>
    <s v="INV. INICIO"/>
    <d v="2017-01-01T00:00:00"/>
    <m/>
    <n v="2"/>
    <m/>
    <n v="2"/>
    <n v="4104.5252499999997"/>
    <n v="8209.0504999999994"/>
    <n v="0"/>
    <n v="8209.0504999999994"/>
    <n v="0"/>
    <n v="0"/>
    <s v="00-17"/>
  </r>
  <r>
    <n v="776"/>
    <s v="LLANTAS"/>
    <x v="160"/>
    <n v="343"/>
    <x v="160"/>
    <s v="PZA"/>
    <s v="INGRESO"/>
    <s v="INV. INICIO"/>
    <d v="2017-01-01T00:00:00"/>
    <m/>
    <n v="6"/>
    <m/>
    <n v="8"/>
    <n v="4194.4356600000001"/>
    <n v="25166.613960000002"/>
    <n v="0"/>
    <n v="33375.66446"/>
    <n v="8"/>
    <n v="33375.66446"/>
    <s v="00-17"/>
  </r>
  <r>
    <n v="773"/>
    <s v="LLANTAS"/>
    <x v="161"/>
    <n v="343"/>
    <x v="161"/>
    <s v="PZA"/>
    <s v="INGRESO"/>
    <s v="INV. INICIO"/>
    <d v="2017-01-01T00:00:00"/>
    <m/>
    <n v="20"/>
    <m/>
    <n v="20"/>
    <n v="3618.4645399999999"/>
    <n v="72369.290800000002"/>
    <n v="0"/>
    <n v="72369.290800000002"/>
    <n v="0"/>
    <n v="0"/>
    <s v="00-17"/>
  </r>
  <r>
    <n v="774"/>
    <s v="LLANTAS"/>
    <x v="161"/>
    <n v="343"/>
    <x v="161"/>
    <s v="PZA"/>
    <s v="INGRESO"/>
    <s v="INV. INICIO"/>
    <d v="2017-01-01T00:00:00"/>
    <m/>
    <n v="40"/>
    <m/>
    <n v="60"/>
    <n v="3408.6459799999998"/>
    <n v="136345.83919999999"/>
    <n v="0"/>
    <n v="208715.13"/>
    <n v="60"/>
    <n v="208715.13"/>
    <s v="00-17"/>
  </r>
  <r>
    <n v="770"/>
    <s v="LLANTAS"/>
    <x v="162"/>
    <n v="343"/>
    <x v="162"/>
    <s v="PZA"/>
    <s v="INGRESO"/>
    <s v="INV. INICIO"/>
    <d v="2017-01-01T00:00:00"/>
    <m/>
    <n v="9"/>
    <m/>
    <n v="9"/>
    <n v="2309.5983200000001"/>
    <n v="20786.384880000001"/>
    <n v="0"/>
    <n v="20786.384880000001"/>
    <n v="0"/>
    <n v="0"/>
    <s v="00-17"/>
  </r>
  <r>
    <n v="771"/>
    <s v="LLANTAS"/>
    <x v="162"/>
    <n v="343"/>
    <x v="162"/>
    <s v="PZA"/>
    <s v="SALIDA"/>
    <n v="13017"/>
    <d v="2017-04-20T00:00:00"/>
    <m/>
    <m/>
    <n v="4"/>
    <n v="5"/>
    <n v="2309.5983200000001"/>
    <n v="0"/>
    <n v="9238.3932800000002"/>
    <n v="11547.991600000001"/>
    <n v="0"/>
    <n v="0"/>
    <s v="04-17"/>
  </r>
  <r>
    <n v="772"/>
    <s v="LLANTAS"/>
    <x v="162"/>
    <n v="343"/>
    <x v="162"/>
    <s v="PZA"/>
    <s v="SALIDA"/>
    <n v="13776"/>
    <d v="2017-07-20T00:00:00"/>
    <m/>
    <m/>
    <n v="1"/>
    <n v="4"/>
    <n v="2309.5983200000001"/>
    <n v="0"/>
    <n v="2309.5983200000001"/>
    <n v="9238.3932800000002"/>
    <n v="4"/>
    <n v="9238.3932800000002"/>
    <s v="07-17"/>
  </r>
  <r>
    <n v="61"/>
    <s v="LLANTAS"/>
    <x v="163"/>
    <n v="343"/>
    <x v="163"/>
    <s v="PZA"/>
    <s v="INGRESO"/>
    <n v="7690"/>
    <d v="2017-02-07T00:00:00"/>
    <s v="GRAND PRIX"/>
    <n v="1"/>
    <m/>
    <n v="1"/>
    <n v="350"/>
    <n v="350"/>
    <n v="0"/>
    <n v="350"/>
    <n v="0"/>
    <n v="0"/>
    <s v="02-17"/>
  </r>
  <r>
    <n v="62"/>
    <s v="LLANTAS"/>
    <x v="163"/>
    <n v="343"/>
    <x v="163"/>
    <s v="PZA"/>
    <s v="SALIDA"/>
    <n v="12706"/>
    <d v="2017-02-07T00:00:00"/>
    <m/>
    <m/>
    <n v="1"/>
    <n v="0"/>
    <n v="350"/>
    <n v="0"/>
    <n v="350"/>
    <n v="0"/>
    <n v="0"/>
    <n v="0"/>
    <s v="02-17"/>
  </r>
  <r>
    <n v="768"/>
    <s v="LLANTAS"/>
    <x v="164"/>
    <n v="343"/>
    <x v="164"/>
    <s v="PZA"/>
    <s v="INGRESO"/>
    <s v="INV. INICIO"/>
    <d v="2017-01-01T00:00:00"/>
    <m/>
    <n v="2"/>
    <m/>
    <n v="2"/>
    <n v="873.09159999999997"/>
    <n v="1746.1831999999999"/>
    <n v="0"/>
    <n v="1746.1831999999999"/>
    <n v="0"/>
    <n v="0"/>
    <s v="00-17"/>
  </r>
  <r>
    <n v="769"/>
    <s v="LLANTAS"/>
    <x v="164"/>
    <n v="343"/>
    <x v="164"/>
    <s v="PZA"/>
    <s v="SALIDA"/>
    <n v="12784"/>
    <d v="2017-02-24T00:00:00"/>
    <m/>
    <m/>
    <n v="2"/>
    <n v="0"/>
    <n v="873.09159999999997"/>
    <n v="0"/>
    <n v="1746.1831999999999"/>
    <n v="0"/>
    <n v="0"/>
    <n v="0"/>
    <s v="02-17"/>
  </r>
  <r>
    <n v="766"/>
    <s v="LLANTAS"/>
    <x v="165"/>
    <n v="343"/>
    <x v="165"/>
    <s v="PZA"/>
    <s v="INGRESO"/>
    <s v="INV. INICIO"/>
    <d v="2017-01-01T00:00:00"/>
    <m/>
    <n v="2"/>
    <m/>
    <n v="2"/>
    <n v="1102.5670700000001"/>
    <n v="2205.1341400000001"/>
    <n v="0"/>
    <n v="2205.1341400000001"/>
    <n v="0"/>
    <n v="0"/>
    <s v="00-17"/>
  </r>
  <r>
    <n v="767"/>
    <s v="LLANTAS"/>
    <x v="165"/>
    <n v="343"/>
    <x v="165"/>
    <s v="PZA"/>
    <s v="SALIDA"/>
    <n v="12784"/>
    <d v="2017-02-24T00:00:00"/>
    <m/>
    <m/>
    <n v="2"/>
    <n v="0"/>
    <n v="1102.5670700000001"/>
    <n v="0"/>
    <n v="2205.1341400000001"/>
    <n v="0"/>
    <n v="0"/>
    <n v="0"/>
    <s v="02-17"/>
  </r>
  <r>
    <n v="765"/>
    <s v="LLANTAS"/>
    <x v="166"/>
    <n v="343"/>
    <x v="166"/>
    <s v="PZA"/>
    <s v="INGRESO"/>
    <s v="INV. INICIO"/>
    <d v="2017-01-01T00:00:00"/>
    <m/>
    <n v="2"/>
    <m/>
    <n v="2"/>
    <n v="2350.64077"/>
    <n v="4701.2815399999999"/>
    <n v="0"/>
    <n v="4701.2815399999999"/>
    <n v="2"/>
    <n v="4701.2815399999999"/>
    <s v="00-17"/>
  </r>
  <r>
    <n v="764"/>
    <s v="LLANTAS"/>
    <x v="167"/>
    <n v="343"/>
    <x v="167"/>
    <s v="PZA"/>
    <s v="INGRESO"/>
    <s v="INV. INICIO"/>
    <d v="2017-01-01T00:00:00"/>
    <m/>
    <n v="4"/>
    <m/>
    <n v="4"/>
    <n v="1838.3398099999999"/>
    <n v="7353.3592399999998"/>
    <n v="0"/>
    <n v="7353.3592399999998"/>
    <n v="4"/>
    <n v="7353.3592399999998"/>
    <s v="00-17"/>
  </r>
  <r>
    <n v="762"/>
    <s v="LLANTAS"/>
    <x v="168"/>
    <n v="343"/>
    <x v="168"/>
    <s v="PZA"/>
    <s v="INGRESO"/>
    <s v="INV. INICIO"/>
    <d v="2017-01-01T00:00:00"/>
    <m/>
    <n v="2"/>
    <m/>
    <n v="2"/>
    <n v="4410.8065299999998"/>
    <n v="8821.6130599999997"/>
    <n v="0"/>
    <n v="8821.6130599999997"/>
    <n v="0"/>
    <n v="0"/>
    <s v="00-17"/>
  </r>
  <r>
    <n v="763"/>
    <s v="LLANTAS"/>
    <x v="168"/>
    <n v="343"/>
    <x v="168"/>
    <s v="PZA"/>
    <s v="SALIDA"/>
    <n v="12784"/>
    <d v="2017-02-24T00:00:00"/>
    <m/>
    <m/>
    <n v="2"/>
    <n v="0"/>
    <n v="4410.8065299999998"/>
    <n v="0"/>
    <n v="8821.6130599999997"/>
    <n v="0"/>
    <n v="0"/>
    <n v="0"/>
    <s v="02-17"/>
  </r>
  <r>
    <n v="761"/>
    <s v="LLANTAS"/>
    <x v="169"/>
    <n v="343"/>
    <x v="169"/>
    <s v="PZA"/>
    <s v="INGRESO"/>
    <s v="INV. INICIO"/>
    <d v="2017-01-01T00:00:00"/>
    <m/>
    <n v="8"/>
    <m/>
    <n v="8"/>
    <n v="1335.38597"/>
    <n v="10683.08776"/>
    <n v="0"/>
    <n v="10683.08776"/>
    <n v="8"/>
    <n v="10683.08776"/>
    <s v="00-17"/>
  </r>
  <r>
    <n v="736"/>
    <s v="LLANTAS"/>
    <x v="170"/>
    <n v="343"/>
    <x v="170"/>
    <s v="PZA"/>
    <s v="INGRESO"/>
    <s v="INV. INICIO"/>
    <d v="2017-01-01T00:00:00"/>
    <m/>
    <n v="5"/>
    <m/>
    <n v="5"/>
    <n v="91.290899999999993"/>
    <n v="456.45449999999994"/>
    <n v="0"/>
    <n v="456.45449999999994"/>
    <n v="0"/>
    <n v="0"/>
    <s v="00-17"/>
  </r>
  <r>
    <n v="737"/>
    <s v="LLANTAS"/>
    <x v="170"/>
    <n v="343"/>
    <x v="170"/>
    <s v="PZA"/>
    <s v="SALIDA"/>
    <n v="12535"/>
    <d v="2017-01-04T00:00:00"/>
    <m/>
    <m/>
    <n v="3"/>
    <n v="2"/>
    <n v="91.290899999999993"/>
    <n v="0"/>
    <n v="273.87270000000001"/>
    <n v="182.58179999999993"/>
    <n v="0"/>
    <n v="0"/>
    <s v="01-17"/>
  </r>
  <r>
    <n v="738"/>
    <s v="LLANTAS"/>
    <x v="170"/>
    <n v="343"/>
    <x v="170"/>
    <s v="PZA"/>
    <s v="SALIDA"/>
    <n v="12539"/>
    <d v="2017-01-04T00:00:00"/>
    <m/>
    <m/>
    <n v="1"/>
    <n v="1"/>
    <n v="91.290899999999993"/>
    <n v="0"/>
    <n v="91.290899999999993"/>
    <n v="91.290899999999937"/>
    <n v="0"/>
    <n v="0"/>
    <s v="01-17"/>
  </r>
  <r>
    <n v="739"/>
    <s v="LLANTAS"/>
    <x v="170"/>
    <n v="343"/>
    <x v="170"/>
    <s v="PZA"/>
    <s v="SALIDA"/>
    <n v="12749"/>
    <d v="2017-02-16T00:00:00"/>
    <m/>
    <m/>
    <n v="1"/>
    <n v="0"/>
    <n v="91.290899999999993"/>
    <n v="0"/>
    <n v="91.290899999999993"/>
    <n v="-5.6843418860808015E-14"/>
    <n v="0"/>
    <n v="0"/>
    <s v="02-17"/>
  </r>
  <r>
    <n v="740"/>
    <s v="LLANTAS"/>
    <x v="170"/>
    <n v="343"/>
    <x v="170"/>
    <s v="PZA"/>
    <s v="INGRESO"/>
    <n v="7721"/>
    <d v="2017-03-01T00:00:00"/>
    <s v="MEICON"/>
    <n v="35"/>
    <m/>
    <n v="35"/>
    <n v="115"/>
    <n v="4025"/>
    <n v="0"/>
    <n v="4025"/>
    <n v="0"/>
    <n v="0"/>
    <s v="03-17"/>
  </r>
  <r>
    <n v="741"/>
    <s v="LLANTAS"/>
    <x v="170"/>
    <n v="343"/>
    <x v="170"/>
    <s v="PZA"/>
    <s v="SALIDA"/>
    <n v="12799"/>
    <d v="2017-03-04T00:00:00"/>
    <m/>
    <m/>
    <n v="2"/>
    <n v="33"/>
    <n v="115"/>
    <n v="0"/>
    <n v="230"/>
    <n v="3795"/>
    <n v="0"/>
    <n v="0"/>
    <s v="03-17"/>
  </r>
  <r>
    <n v="742"/>
    <s v="LLANTAS"/>
    <x v="170"/>
    <n v="343"/>
    <x v="170"/>
    <s v="PZA"/>
    <s v="SALIDA"/>
    <n v="12802"/>
    <d v="2017-03-06T00:00:00"/>
    <m/>
    <m/>
    <n v="3"/>
    <n v="30"/>
    <n v="115"/>
    <n v="0"/>
    <n v="345"/>
    <n v="3450"/>
    <n v="0"/>
    <n v="0"/>
    <s v="03-17"/>
  </r>
  <r>
    <n v="743"/>
    <s v="LLANTAS"/>
    <x v="170"/>
    <n v="343"/>
    <x v="170"/>
    <s v="PZA"/>
    <s v="SALIDA"/>
    <n v="12826"/>
    <d v="2017-03-08T00:00:00"/>
    <m/>
    <m/>
    <n v="4"/>
    <n v="26"/>
    <n v="115"/>
    <n v="0"/>
    <n v="460"/>
    <n v="2990"/>
    <n v="0"/>
    <n v="0"/>
    <s v="03-17"/>
  </r>
  <r>
    <n v="744"/>
    <s v="LLANTAS"/>
    <x v="170"/>
    <n v="343"/>
    <x v="170"/>
    <s v="PZA"/>
    <s v="SALIDA"/>
    <n v="12832"/>
    <d v="2017-03-08T00:00:00"/>
    <m/>
    <m/>
    <n v="4"/>
    <n v="22"/>
    <n v="115"/>
    <n v="0"/>
    <n v="460"/>
    <n v="2530"/>
    <n v="0"/>
    <n v="0"/>
    <s v="03-17"/>
  </r>
  <r>
    <n v="745"/>
    <s v="LLANTAS"/>
    <x v="170"/>
    <n v="343"/>
    <x v="170"/>
    <s v="PZA"/>
    <s v="SALIDA"/>
    <n v="12833"/>
    <d v="2017-03-09T00:00:00"/>
    <m/>
    <m/>
    <n v="5"/>
    <n v="17"/>
    <n v="115"/>
    <n v="0"/>
    <n v="575"/>
    <n v="1955"/>
    <n v="0"/>
    <n v="0"/>
    <s v="03-17"/>
  </r>
  <r>
    <n v="746"/>
    <s v="LLANTAS"/>
    <x v="170"/>
    <n v="343"/>
    <x v="170"/>
    <s v="PZA"/>
    <s v="SALIDA"/>
    <n v="12835"/>
    <d v="2017-03-09T00:00:00"/>
    <m/>
    <m/>
    <n v="2"/>
    <n v="15"/>
    <n v="115"/>
    <n v="0"/>
    <n v="230"/>
    <n v="1725"/>
    <n v="0"/>
    <n v="0"/>
    <s v="03-17"/>
  </r>
  <r>
    <n v="747"/>
    <s v="LLANTAS"/>
    <x v="170"/>
    <n v="343"/>
    <x v="170"/>
    <s v="PZA"/>
    <s v="SALIDA"/>
    <n v="12850"/>
    <d v="2017-03-13T00:00:00"/>
    <m/>
    <m/>
    <n v="2"/>
    <n v="13"/>
    <n v="115"/>
    <n v="0"/>
    <n v="230"/>
    <n v="1495"/>
    <n v="0"/>
    <n v="0"/>
    <s v="03-17"/>
  </r>
  <r>
    <n v="748"/>
    <s v="LLANTAS"/>
    <x v="170"/>
    <n v="343"/>
    <x v="170"/>
    <s v="PZA"/>
    <s v="SALIDA"/>
    <n v="12874"/>
    <d v="2017-03-17T00:00:00"/>
    <m/>
    <m/>
    <n v="2"/>
    <n v="11"/>
    <n v="115"/>
    <n v="0"/>
    <n v="230"/>
    <n v="1265"/>
    <n v="0"/>
    <n v="0"/>
    <s v="03-17"/>
  </r>
  <r>
    <n v="749"/>
    <s v="LLANTAS"/>
    <x v="170"/>
    <n v="343"/>
    <x v="170"/>
    <s v="PZA"/>
    <s v="SALIDA"/>
    <n v="12921"/>
    <d v="2017-03-28T00:00:00"/>
    <m/>
    <m/>
    <n v="4"/>
    <n v="7"/>
    <n v="115"/>
    <n v="0"/>
    <n v="460"/>
    <n v="805"/>
    <n v="0"/>
    <n v="0"/>
    <s v="04-17"/>
  </r>
  <r>
    <n v="750"/>
    <s v="LLANTAS"/>
    <x v="170"/>
    <n v="343"/>
    <x v="170"/>
    <s v="PZA"/>
    <s v="SALIDA"/>
    <n v="12947"/>
    <d v="2017-04-04T00:00:00"/>
    <m/>
    <m/>
    <n v="2"/>
    <n v="5"/>
    <n v="115"/>
    <n v="0"/>
    <n v="230"/>
    <n v="575"/>
    <n v="0"/>
    <n v="0"/>
    <s v="04-17"/>
  </r>
  <r>
    <n v="751"/>
    <s v="LLANTAS"/>
    <x v="170"/>
    <n v="343"/>
    <x v="170"/>
    <s v="PZA"/>
    <s v="SALIDA"/>
    <n v="13089"/>
    <d v="2017-05-04T00:00:00"/>
    <m/>
    <m/>
    <n v="2"/>
    <n v="3"/>
    <n v="115"/>
    <n v="0"/>
    <n v="230"/>
    <n v="345"/>
    <n v="0"/>
    <n v="0"/>
    <s v="05-17"/>
  </r>
  <r>
    <n v="752"/>
    <s v="LLANTAS"/>
    <x v="170"/>
    <n v="343"/>
    <x v="170"/>
    <s v="PZA"/>
    <s v="SALIDA"/>
    <n v="13100"/>
    <d v="2017-05-08T00:00:00"/>
    <m/>
    <m/>
    <n v="3"/>
    <n v="0"/>
    <n v="115"/>
    <n v="0"/>
    <n v="345"/>
    <n v="0"/>
    <n v="0"/>
    <n v="0"/>
    <s v="05-17"/>
  </r>
  <r>
    <n v="753"/>
    <s v="LLANTAS"/>
    <x v="170"/>
    <n v="343"/>
    <x v="170"/>
    <s v="PZA"/>
    <s v="INGRESO"/>
    <n v="7924"/>
    <d v="2017-06-17T00:00:00"/>
    <s v="INSUMOS EN GENERAL"/>
    <n v="32"/>
    <m/>
    <n v="32"/>
    <n v="90"/>
    <n v="2880"/>
    <n v="0"/>
    <n v="2880"/>
    <n v="0"/>
    <n v="0"/>
    <s v="06-17"/>
  </r>
  <r>
    <n v="754"/>
    <s v="LLANTAS"/>
    <x v="170"/>
    <n v="343"/>
    <x v="170"/>
    <s v="PZA"/>
    <s v="SALIDA"/>
    <n v="13635"/>
    <d v="2017-06-27T00:00:00"/>
    <m/>
    <m/>
    <n v="2"/>
    <n v="30"/>
    <n v="90"/>
    <n v="0"/>
    <n v="180"/>
    <n v="2700"/>
    <n v="0"/>
    <n v="0"/>
    <s v="07-17"/>
  </r>
  <r>
    <n v="755"/>
    <s v="LLANTAS"/>
    <x v="170"/>
    <n v="343"/>
    <x v="170"/>
    <s v="PZA"/>
    <s v="SALIDA"/>
    <n v="13644"/>
    <d v="2017-06-28T00:00:00"/>
    <m/>
    <m/>
    <n v="2"/>
    <n v="28"/>
    <n v="90"/>
    <n v="0"/>
    <n v="180"/>
    <n v="2520"/>
    <n v="0"/>
    <n v="0"/>
    <s v="07-17"/>
  </r>
  <r>
    <n v="756"/>
    <s v="LLANTAS"/>
    <x v="170"/>
    <n v="343"/>
    <x v="170"/>
    <s v="PZA"/>
    <s v="SALIDA"/>
    <n v="13735"/>
    <d v="2017-07-12T00:00:00"/>
    <m/>
    <m/>
    <n v="4"/>
    <n v="24"/>
    <n v="90"/>
    <n v="0"/>
    <n v="360"/>
    <n v="2160"/>
    <n v="0"/>
    <n v="0"/>
    <s v="07-17"/>
  </r>
  <r>
    <n v="757"/>
    <s v="LLANTAS"/>
    <x v="170"/>
    <n v="343"/>
    <x v="170"/>
    <s v="PZA"/>
    <s v="SALIDA"/>
    <n v="13766"/>
    <d v="2017-07-18T00:00:00"/>
    <m/>
    <m/>
    <n v="1"/>
    <n v="23"/>
    <n v="90"/>
    <n v="0"/>
    <n v="90"/>
    <n v="2070"/>
    <n v="0"/>
    <n v="0"/>
    <s v="07-17"/>
  </r>
  <r>
    <n v="758"/>
    <s v="LLANTAS"/>
    <x v="170"/>
    <n v="343"/>
    <x v="170"/>
    <s v="PZA"/>
    <s v="SALIDA"/>
    <n v="13779"/>
    <d v="2017-07-21T00:00:00"/>
    <m/>
    <m/>
    <n v="2"/>
    <n v="21"/>
    <n v="90"/>
    <n v="0"/>
    <n v="180"/>
    <n v="1890"/>
    <n v="0"/>
    <n v="0"/>
    <s v="07-17"/>
  </r>
  <r>
    <n v="759"/>
    <s v="LLANTAS"/>
    <x v="170"/>
    <n v="343"/>
    <x v="170"/>
    <s v="PZA"/>
    <s v="SALIDA"/>
    <n v="13796"/>
    <d v="2017-07-26T00:00:00"/>
    <m/>
    <m/>
    <n v="4"/>
    <n v="17"/>
    <n v="90"/>
    <n v="0"/>
    <n v="360"/>
    <n v="1530"/>
    <n v="0"/>
    <n v="0"/>
    <s v="08-17"/>
  </r>
  <r>
    <n v="760"/>
    <s v="LLANTAS"/>
    <x v="170"/>
    <n v="343"/>
    <x v="170"/>
    <s v="PZA"/>
    <s v="SALIDA"/>
    <n v="13831"/>
    <d v="2017-08-03T00:00:00"/>
    <m/>
    <m/>
    <n v="2"/>
    <n v="15"/>
    <n v="90"/>
    <n v="0"/>
    <n v="180"/>
    <n v="1350"/>
    <n v="0"/>
    <n v="0"/>
    <s v="08-17"/>
  </r>
  <r>
    <n v="245"/>
    <s v="OTROS MAT GAMLP"/>
    <x v="170"/>
    <s v="343"/>
    <x v="170"/>
    <s v="PZA"/>
    <s v="SALIDA"/>
    <n v="13947"/>
    <d v="2017-08-26T00:00:00"/>
    <m/>
    <m/>
    <n v="2"/>
    <n v="13"/>
    <n v="90"/>
    <n v="0"/>
    <n v="180"/>
    <n v="1170"/>
    <n v="13"/>
    <n v="1170"/>
    <s v="09-17"/>
  </r>
  <r>
    <n v="351"/>
    <s v="CARPAS"/>
    <x v="171"/>
    <n v="332"/>
    <x v="171"/>
    <s v="PZA"/>
    <s v="INGRESO"/>
    <s v="INV. INICIO"/>
    <d v="2017-01-01T00:00:00"/>
    <m/>
    <n v="7"/>
    <m/>
    <n v="7"/>
    <n v="1645.9215899999999"/>
    <n v="11521.451129999999"/>
    <n v="0"/>
    <n v="11521.451129999999"/>
    <n v="0"/>
    <n v="0"/>
    <s v="00-17"/>
  </r>
  <r>
    <n v="352"/>
    <s v="CARPAS"/>
    <x v="171"/>
    <n v="332"/>
    <x v="171"/>
    <s v="PZA"/>
    <s v="SALIDA"/>
    <n v="12933"/>
    <d v="2017-03-29T00:00:00"/>
    <m/>
    <m/>
    <n v="1"/>
    <n v="6"/>
    <n v="1645.9215899999999"/>
    <n v="0"/>
    <n v="1645.9215899999999"/>
    <n v="9875.5295399999995"/>
    <n v="0"/>
    <n v="0"/>
    <s v="04-17"/>
  </r>
  <r>
    <n v="353"/>
    <s v="CARPAS"/>
    <x v="171"/>
    <n v="332"/>
    <x v="171"/>
    <s v="PZA"/>
    <s v="SALIDA"/>
    <n v="13067"/>
    <d v="2017-04-27T00:00:00"/>
    <m/>
    <m/>
    <n v="1"/>
    <n v="5"/>
    <n v="1645.9215899999999"/>
    <n v="0"/>
    <n v="1645.9215899999999"/>
    <n v="8229.6079499999996"/>
    <n v="0"/>
    <n v="0"/>
    <s v="05-17"/>
  </r>
  <r>
    <n v="354"/>
    <s v="CARPAS"/>
    <x v="171"/>
    <n v="332"/>
    <x v="171"/>
    <s v="PZA"/>
    <s v="SALIDA"/>
    <n v="13152"/>
    <d v="2017-05-19T00:00:00"/>
    <m/>
    <m/>
    <n v="1"/>
    <n v="4"/>
    <n v="1645.9215899999999"/>
    <n v="0"/>
    <n v="1645.9215899999999"/>
    <n v="6583.6863599999997"/>
    <n v="0"/>
    <n v="0"/>
    <s v="05-17"/>
  </r>
  <r>
    <n v="244"/>
    <s v="CARPAS"/>
    <x v="171"/>
    <s v="332"/>
    <x v="171"/>
    <s v="PZA"/>
    <s v="SALIDA"/>
    <n v="13963"/>
    <d v="2017-08-29T00:00:00"/>
    <m/>
    <m/>
    <n v="4"/>
    <n v="0"/>
    <n v="1645.9215899999999"/>
    <n v="0"/>
    <n v="6583.6863599999997"/>
    <n v="0"/>
    <n v="0"/>
    <n v="0"/>
    <s v="09-17"/>
  </r>
  <r>
    <n v="345"/>
    <s v="CARPAS"/>
    <x v="172"/>
    <n v="332"/>
    <x v="172"/>
    <s v="PZA"/>
    <s v="INGRESO"/>
    <s v="INV. INICIO"/>
    <d v="2017-01-01T00:00:00"/>
    <m/>
    <n v="15"/>
    <m/>
    <n v="15"/>
    <n v="2506.04315"/>
    <n v="37590.647250000002"/>
    <n v="0"/>
    <n v="37590.647250000002"/>
    <n v="0"/>
    <n v="0"/>
    <s v="00-17"/>
  </r>
  <r>
    <n v="346"/>
    <s v="CARPAS"/>
    <x v="172"/>
    <n v="332"/>
    <x v="172"/>
    <s v="PZA"/>
    <s v="SALIDA"/>
    <n v="12741"/>
    <d v="2017-02-15T00:00:00"/>
    <m/>
    <m/>
    <n v="1"/>
    <n v="14"/>
    <n v="2506.04315"/>
    <n v="0"/>
    <n v="2506.04315"/>
    <n v="35084.604100000004"/>
    <n v="0"/>
    <n v="0"/>
    <s v="02-17"/>
  </r>
  <r>
    <n v="347"/>
    <s v="CARPAS"/>
    <x v="172"/>
    <n v="332"/>
    <x v="172"/>
    <s v="PZA"/>
    <s v="SALIDA"/>
    <n v="13173"/>
    <d v="2017-05-23T00:00:00"/>
    <m/>
    <m/>
    <n v="1"/>
    <n v="13"/>
    <n v="2506.04315"/>
    <n v="0"/>
    <n v="2506.04315"/>
    <n v="32578.560950000003"/>
    <n v="0"/>
    <n v="0"/>
    <s v="05-17"/>
  </r>
  <r>
    <n v="348"/>
    <s v="CARPAS"/>
    <x v="172"/>
    <n v="332"/>
    <x v="172"/>
    <s v="PZA"/>
    <s v="SALIDA"/>
    <n v="13232"/>
    <d v="2017-06-01T00:00:00"/>
    <m/>
    <m/>
    <n v="1"/>
    <n v="12"/>
    <n v="2506.04315"/>
    <n v="0"/>
    <n v="2506.04315"/>
    <n v="30072.517800000001"/>
    <n v="0"/>
    <n v="0"/>
    <s v="06-17"/>
  </r>
  <r>
    <n v="349"/>
    <s v="CARPAS"/>
    <x v="172"/>
    <n v="332"/>
    <x v="172"/>
    <s v="PZA"/>
    <s v="SALIDA"/>
    <n v="13682"/>
    <d v="2017-07-01T00:00:00"/>
    <m/>
    <m/>
    <n v="1"/>
    <n v="11"/>
    <n v="2506.04315"/>
    <n v="0"/>
    <n v="2506.04315"/>
    <n v="27566.47465"/>
    <n v="0"/>
    <n v="0"/>
    <s v="07-17"/>
  </r>
  <r>
    <n v="350"/>
    <s v="CARPAS"/>
    <x v="172"/>
    <n v="332"/>
    <x v="172"/>
    <s v="PZA"/>
    <s v="SALIDA"/>
    <n v="13933"/>
    <d v="2017-08-24T00:00:00"/>
    <m/>
    <m/>
    <n v="1"/>
    <n v="10"/>
    <n v="2506.04315"/>
    <n v="0"/>
    <n v="2506.04315"/>
    <n v="25060.431499999999"/>
    <n v="0"/>
    <n v="0"/>
    <m/>
  </r>
  <r>
    <n v="243"/>
    <s v="CARPAS"/>
    <x v="172"/>
    <s v="332"/>
    <x v="172"/>
    <s v="PZA"/>
    <s v="SALIDA"/>
    <n v="13963"/>
    <d v="2017-08-29T00:00:00"/>
    <m/>
    <m/>
    <n v="3"/>
    <n v="7"/>
    <n v="2506.04315"/>
    <n v="0"/>
    <n v="7518.1294500000004"/>
    <n v="17542.302049999998"/>
    <n v="7"/>
    <n v="17542.302049999998"/>
    <s v="09-17"/>
  </r>
  <r>
    <n v="344"/>
    <s v="CARPAS"/>
    <x v="173"/>
    <n v="332"/>
    <x v="173"/>
    <s v="PZA"/>
    <s v="INGRESO"/>
    <s v="INV. INICIO"/>
    <d v="2017-01-01T00:00:00"/>
    <m/>
    <n v="3"/>
    <m/>
    <n v="3"/>
    <n v="11362.13601"/>
    <n v="34086.408029999999"/>
    <n v="0"/>
    <n v="34086.408029999999"/>
    <n v="3"/>
    <n v="34086.408029999999"/>
    <s v="00-17"/>
  </r>
  <r>
    <n v="343"/>
    <s v="CARPAS"/>
    <x v="174"/>
    <n v="332"/>
    <x v="174"/>
    <s v="PZA"/>
    <s v="INGRESO"/>
    <s v="INV. INICIO"/>
    <d v="2017-01-01T00:00:00"/>
    <m/>
    <n v="1"/>
    <m/>
    <n v="1"/>
    <n v="7792.8396000000002"/>
    <n v="7792.8396000000002"/>
    <n v="0"/>
    <n v="7792.8396000000002"/>
    <n v="1"/>
    <n v="7792.8396000000002"/>
    <s v="00-17"/>
  </r>
  <r>
    <n v="27"/>
    <s v="OTROS MAT GAMLP"/>
    <x v="175"/>
    <n v="323"/>
    <x v="175"/>
    <s v="PZA"/>
    <s v="INGRESO"/>
    <n v="2330"/>
    <d v="2017-03-24T00:00:00"/>
    <s v="IBNORCA"/>
    <n v="1"/>
    <m/>
    <n v="1"/>
    <n v="169"/>
    <n v="169"/>
    <n v="0"/>
    <n v="169"/>
    <n v="0"/>
    <n v="0"/>
    <s v="03-17"/>
  </r>
  <r>
    <n v="28"/>
    <s v="OTROS MAT GAMLP"/>
    <x v="175"/>
    <n v="323"/>
    <x v="175"/>
    <s v="PZA"/>
    <s v="SALIDA"/>
    <n v="12905"/>
    <d v="2017-03-24T00:00:00"/>
    <m/>
    <m/>
    <n v="1"/>
    <n v="0"/>
    <n v="169"/>
    <n v="0"/>
    <n v="169"/>
    <n v="0"/>
    <n v="0"/>
    <n v="0"/>
    <s v="03-17"/>
  </r>
  <r>
    <n v="1"/>
    <s v="OTROS MAT GAMLP"/>
    <x v="176"/>
    <n v="322"/>
    <x v="176"/>
    <s v="MTR"/>
    <s v="INGRESO"/>
    <n v="7891"/>
    <d v="2017-06-08T00:00:00"/>
    <s v="AUTO VIC"/>
    <n v="11"/>
    <m/>
    <n v="11"/>
    <n v="68.181799999999996"/>
    <n v="749.99979999999994"/>
    <n v="0"/>
    <n v="749.99979999999994"/>
    <n v="0"/>
    <n v="0"/>
    <s v="06-17"/>
  </r>
  <r>
    <n v="2"/>
    <s v="OTROS MAT GAMLP"/>
    <x v="176"/>
    <n v="322"/>
    <x v="176"/>
    <s v="MTR"/>
    <s v="SALIDA"/>
    <n v="13270"/>
    <d v="2017-06-08T00:00:00"/>
    <m/>
    <m/>
    <n v="1"/>
    <n v="10"/>
    <n v="68.181799999999996"/>
    <n v="0"/>
    <n v="68.181799999999996"/>
    <n v="681.81799999999998"/>
    <n v="0"/>
    <n v="0"/>
    <s v="06-17"/>
  </r>
  <r>
    <n v="3"/>
    <s v="OTROS MAT GAMLP"/>
    <x v="176"/>
    <n v="322"/>
    <x v="176"/>
    <s v="MTR"/>
    <s v="INGRESO"/>
    <n v="7913"/>
    <d v="2017-06-13T00:00:00"/>
    <s v="AUTO VIC"/>
    <n v="1"/>
    <m/>
    <n v="11"/>
    <n v="70"/>
    <n v="70"/>
    <n v="0"/>
    <n v="751.81799999999998"/>
    <n v="0"/>
    <n v="0"/>
    <s v="06-17"/>
  </r>
  <r>
    <n v="4"/>
    <s v="OTROS MAT GAMLP"/>
    <x v="176"/>
    <n v="322"/>
    <x v="176"/>
    <s v="MTR"/>
    <s v="SALIDA"/>
    <n v="13314"/>
    <d v="2017-06-13T00:00:00"/>
    <m/>
    <m/>
    <n v="1"/>
    <n v="10"/>
    <n v="68.181799999999996"/>
    <n v="0"/>
    <n v="68.181799999999996"/>
    <n v="683.63620000000003"/>
    <n v="10"/>
    <n v="683.63620000000003"/>
    <s v="06-1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2" cacheId="8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C181" firstHeaderRow="0" firstDataRow="1" firstDataCol="1" rowPageCount="1" colPageCount="1"/>
  <pivotFields count="20">
    <pivotField showAll="0"/>
    <pivotField showAll="0"/>
    <pivotField axis="axisPage" showAll="0">
      <items count="178"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axis="axisRow" showAll="0">
      <items count="178">
        <item x="69"/>
        <item x="42"/>
        <item x="7"/>
        <item x="109"/>
        <item x="98"/>
        <item x="78"/>
        <item x="85"/>
        <item x="125"/>
        <item x="0"/>
        <item x="3"/>
        <item x="55"/>
        <item x="19"/>
        <item x="45"/>
        <item x="18"/>
        <item x="41"/>
        <item x="76"/>
        <item x="133"/>
        <item x="72"/>
        <item x="28"/>
        <item x="70"/>
        <item x="135"/>
        <item x="134"/>
        <item x="54"/>
        <item x="52"/>
        <item x="34"/>
        <item x="33"/>
        <item x="32"/>
        <item x="80"/>
        <item x="40"/>
        <item x="74"/>
        <item x="108"/>
        <item x="152"/>
        <item x="77"/>
        <item x="53"/>
        <item x="35"/>
        <item x="36"/>
        <item x="174"/>
        <item x="171"/>
        <item x="172"/>
        <item x="173"/>
        <item x="176"/>
        <item x="47"/>
        <item x="137"/>
        <item x="136"/>
        <item x="122"/>
        <item x="126"/>
        <item x="12"/>
        <item x="13"/>
        <item x="73"/>
        <item x="10"/>
        <item x="43"/>
        <item x="11"/>
        <item x="124"/>
        <item x="123"/>
        <item x="95"/>
        <item x="132"/>
        <item x="120"/>
        <item x="119"/>
        <item x="58"/>
        <item x="39"/>
        <item x="79"/>
        <item x="102"/>
        <item x="84"/>
        <item x="121"/>
        <item x="105"/>
        <item x="104"/>
        <item x="30"/>
        <item x="29"/>
        <item x="49"/>
        <item x="68"/>
        <item x="67"/>
        <item x="60"/>
        <item x="66"/>
        <item x="61"/>
        <item x="59"/>
        <item x="1"/>
        <item x="50"/>
        <item x="51"/>
        <item x="65"/>
        <item x="64"/>
        <item x="62"/>
        <item x="63"/>
        <item x="139"/>
        <item x="75"/>
        <item x="46"/>
        <item x="37"/>
        <item x="56"/>
        <item x="144"/>
        <item x="24"/>
        <item x="31"/>
        <item x="20"/>
        <item x="23"/>
        <item x="91"/>
        <item x="145"/>
        <item x="92"/>
        <item x="93"/>
        <item x="107"/>
        <item x="113"/>
        <item x="115"/>
        <item x="116"/>
        <item x="117"/>
        <item x="114"/>
        <item x="118"/>
        <item x="158"/>
        <item x="157"/>
        <item x="155"/>
        <item x="167"/>
        <item x="156"/>
        <item x="153"/>
        <item x="154"/>
        <item x="166"/>
        <item x="163"/>
        <item x="170"/>
        <item x="164"/>
        <item x="159"/>
        <item x="168"/>
        <item x="162"/>
        <item x="160"/>
        <item x="161"/>
        <item x="169"/>
        <item x="165"/>
        <item x="147"/>
        <item x="90"/>
        <item x="148"/>
        <item x="142"/>
        <item x="146"/>
        <item x="141"/>
        <item x="131"/>
        <item x="6"/>
        <item x="175"/>
        <item x="86"/>
        <item x="101"/>
        <item x="5"/>
        <item x="143"/>
        <item x="4"/>
        <item x="44"/>
        <item x="17"/>
        <item x="83"/>
        <item x="9"/>
        <item x="27"/>
        <item x="57"/>
        <item x="25"/>
        <item x="26"/>
        <item x="97"/>
        <item x="151"/>
        <item x="149"/>
        <item x="111"/>
        <item x="88"/>
        <item x="89"/>
        <item x="150"/>
        <item x="8"/>
        <item x="2"/>
        <item x="110"/>
        <item x="138"/>
        <item x="130"/>
        <item x="129"/>
        <item x="82"/>
        <item x="127"/>
        <item x="128"/>
        <item x="112"/>
        <item x="96"/>
        <item x="38"/>
        <item x="21"/>
        <item x="22"/>
        <item x="81"/>
        <item x="103"/>
        <item x="71"/>
        <item x="106"/>
        <item x="87"/>
        <item x="140"/>
        <item x="99"/>
        <item x="100"/>
        <item x="16"/>
        <item x="15"/>
        <item x="48"/>
        <item x="14"/>
        <item x="94"/>
        <item t="default"/>
      </items>
    </pivotField>
    <pivotField showAll="0"/>
    <pivotField showAll="0"/>
    <pivotField showAll="0"/>
    <pivotField numFmtId="165" showAll="0"/>
    <pivotField showAll="0"/>
    <pivotField showAll="0"/>
    <pivotField showAll="0"/>
    <pivotField numFmtId="2" showAll="0"/>
    <pivotField numFmtId="166" showAll="0"/>
    <pivotField numFmtId="2" showAll="0"/>
    <pivotField numFmtId="2" showAll="0"/>
    <pivotField numFmtId="2" showAll="0"/>
    <pivotField dataField="1" numFmtId="2" showAll="0"/>
    <pivotField dataField="1" numFmtId="2" showAll="0"/>
    <pivotField showAll="0"/>
  </pivotFields>
  <rowFields count="1">
    <field x="4"/>
  </rowFields>
  <rowItems count="17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 t="grand">
      <x/>
    </i>
  </rowItems>
  <colFields count="1">
    <field x="-2"/>
  </colFields>
  <colItems count="2">
    <i>
      <x/>
    </i>
    <i i="1">
      <x v="1"/>
    </i>
  </colItems>
  <pageFields count="1">
    <pageField fld="2" hier="-1"/>
  </pageFields>
  <dataFields count="2">
    <dataField name="Suma de SALDO FÍSICO2" fld="17" baseField="0" baseItem="0"/>
    <dataField name="Suma de SALDO VALOR2" fld="1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19"/>
  <sheetViews>
    <sheetView topLeftCell="F498" zoomScale="95" zoomScaleNormal="95" workbookViewId="0">
      <selection activeCell="S2" sqref="S2:S519"/>
    </sheetView>
  </sheetViews>
  <sheetFormatPr baseColWidth="10" defaultColWidth="9.140625" defaultRowHeight="15"/>
  <cols>
    <col min="1" max="4" width="10.7109375" customWidth="1"/>
    <col min="5" max="5" width="33.7109375" customWidth="1"/>
    <col min="6" max="7" width="10.7109375" customWidth="1"/>
    <col min="8" max="8" width="10.7109375" style="88" customWidth="1"/>
    <col min="9" max="9" width="10.7109375" style="94" customWidth="1"/>
    <col min="10" max="10" width="10.7109375" customWidth="1"/>
    <col min="11" max="13" width="10.7109375" style="72" customWidth="1"/>
    <col min="14" max="14" width="15.140625" style="109" customWidth="1"/>
    <col min="15" max="15" width="13.85546875" style="72" customWidth="1"/>
    <col min="16" max="16" width="12.5703125" style="72" customWidth="1"/>
    <col min="17" max="17" width="10.7109375" style="72" customWidth="1"/>
    <col min="18" max="18" width="15.140625" style="72" customWidth="1"/>
    <col min="19" max="19" width="10.7109375" style="72" customWidth="1"/>
    <col min="20" max="988" width="10.7109375" customWidth="1"/>
  </cols>
  <sheetData>
    <row r="1" spans="1:20" ht="24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77" t="s">
        <v>7</v>
      </c>
      <c r="I1" s="93" t="s">
        <v>8</v>
      </c>
      <c r="J1" s="2" t="s">
        <v>9</v>
      </c>
      <c r="K1" s="75" t="s">
        <v>10</v>
      </c>
      <c r="L1" s="75" t="s">
        <v>11</v>
      </c>
      <c r="M1" s="75" t="s">
        <v>12</v>
      </c>
      <c r="N1" s="108" t="s">
        <v>13</v>
      </c>
      <c r="O1" s="75" t="s">
        <v>14</v>
      </c>
      <c r="P1" s="75" t="s">
        <v>15</v>
      </c>
      <c r="Q1" s="75" t="s">
        <v>16</v>
      </c>
      <c r="R1" s="75" t="s">
        <v>12</v>
      </c>
      <c r="S1" s="75" t="s">
        <v>16</v>
      </c>
      <c r="T1" s="2" t="s">
        <v>17</v>
      </c>
    </row>
    <row r="2" spans="1:20">
      <c r="A2" s="5">
        <v>243</v>
      </c>
      <c r="B2" s="23" t="s">
        <v>278</v>
      </c>
      <c r="C2" s="22">
        <v>39900005</v>
      </c>
      <c r="D2" s="6">
        <v>399</v>
      </c>
      <c r="E2" s="22" t="s">
        <v>84</v>
      </c>
      <c r="F2" s="22" t="s">
        <v>40</v>
      </c>
      <c r="G2" s="23" t="s">
        <v>10</v>
      </c>
      <c r="H2" s="82">
        <v>8102</v>
      </c>
      <c r="I2" s="98">
        <v>42915</v>
      </c>
      <c r="J2" s="22" t="s">
        <v>85</v>
      </c>
      <c r="K2" s="24">
        <v>1</v>
      </c>
      <c r="L2" s="24"/>
      <c r="M2" s="7">
        <f>IF(C2&lt;&gt;C1,K2,IF(K2="",M1-L2,M1+K2))</f>
        <v>1</v>
      </c>
      <c r="N2" s="113">
        <v>350</v>
      </c>
      <c r="O2" s="127">
        <f>K2*N2</f>
        <v>350</v>
      </c>
      <c r="P2" s="127">
        <f>L2*N2</f>
        <v>0</v>
      </c>
      <c r="Q2" s="7">
        <f>IF(C2&lt;&gt;C1,O2,IF(O2=0,Q1-P2,Q1+O2))</f>
        <v>350</v>
      </c>
      <c r="R2" s="128">
        <f>IF(C2&lt;&gt;C3,M2,0)</f>
        <v>0</v>
      </c>
      <c r="S2" s="128">
        <f>IF(C2&lt;&gt;C3,Q2,0)</f>
        <v>0</v>
      </c>
      <c r="T2" s="5" t="s">
        <v>37</v>
      </c>
    </row>
    <row r="3" spans="1:20">
      <c r="A3" s="5">
        <v>244</v>
      </c>
      <c r="B3" s="23" t="s">
        <v>278</v>
      </c>
      <c r="C3" s="22">
        <v>39900005</v>
      </c>
      <c r="D3" s="6">
        <v>399</v>
      </c>
      <c r="E3" s="22" t="s">
        <v>84</v>
      </c>
      <c r="F3" s="22" t="s">
        <v>40</v>
      </c>
      <c r="G3" s="23" t="s">
        <v>11</v>
      </c>
      <c r="H3" s="82">
        <v>13666</v>
      </c>
      <c r="I3" s="98">
        <v>42915</v>
      </c>
      <c r="J3" s="22"/>
      <c r="K3" s="24"/>
      <c r="L3" s="24">
        <v>1</v>
      </c>
      <c r="M3" s="7">
        <f t="shared" ref="M3:M66" si="0">IF(C3&lt;&gt;C2,K3,IF(K3="",M2-L3,M2+K3))</f>
        <v>0</v>
      </c>
      <c r="N3" s="113">
        <v>350</v>
      </c>
      <c r="O3" s="127">
        <f t="shared" ref="O3:O66" si="1">K3*N3</f>
        <v>0</v>
      </c>
      <c r="P3" s="127">
        <f t="shared" ref="P3:P66" si="2">L3*N3</f>
        <v>350</v>
      </c>
      <c r="Q3" s="7">
        <f t="shared" ref="Q3:Q66" si="3">IF(C3&lt;&gt;C2,O3,IF(O3=0,Q2-P3,Q2+O3))</f>
        <v>0</v>
      </c>
      <c r="R3" s="128">
        <f t="shared" ref="R3:R66" si="4">IF(C3&lt;&gt;C4,M3,0)</f>
        <v>0</v>
      </c>
      <c r="S3" s="128">
        <f t="shared" ref="S3:S66" si="5">IF(C3&lt;&gt;C4,Q3,0)</f>
        <v>0</v>
      </c>
      <c r="T3" s="5" t="s">
        <v>37</v>
      </c>
    </row>
    <row r="4" spans="1:20">
      <c r="A4" s="9">
        <v>241</v>
      </c>
      <c r="B4" s="64" t="s">
        <v>278</v>
      </c>
      <c r="C4" s="68">
        <v>34600404</v>
      </c>
      <c r="D4" s="134">
        <v>346</v>
      </c>
      <c r="E4" s="142" t="s">
        <v>275</v>
      </c>
      <c r="F4" s="69" t="s">
        <v>101</v>
      </c>
      <c r="G4" s="66" t="s">
        <v>10</v>
      </c>
      <c r="H4" s="91">
        <v>8176</v>
      </c>
      <c r="I4" s="96">
        <v>42977</v>
      </c>
      <c r="J4" s="68" t="s">
        <v>178</v>
      </c>
      <c r="K4" s="65">
        <v>30</v>
      </c>
      <c r="L4" s="65"/>
      <c r="M4" s="7">
        <f t="shared" si="0"/>
        <v>30</v>
      </c>
      <c r="N4" s="125">
        <v>26</v>
      </c>
      <c r="O4" s="127">
        <f t="shared" si="1"/>
        <v>780</v>
      </c>
      <c r="P4" s="127">
        <f t="shared" si="2"/>
        <v>0</v>
      </c>
      <c r="Q4" s="7">
        <f t="shared" si="3"/>
        <v>780</v>
      </c>
      <c r="R4" s="128">
        <f t="shared" si="4"/>
        <v>30</v>
      </c>
      <c r="S4" s="128">
        <f t="shared" si="5"/>
        <v>780</v>
      </c>
      <c r="T4" s="3" t="s">
        <v>271</v>
      </c>
    </row>
    <row r="5" spans="1:20" ht="24.75">
      <c r="A5" s="30">
        <v>993</v>
      </c>
      <c r="B5" s="4" t="s">
        <v>278</v>
      </c>
      <c r="C5" s="15">
        <v>34600403</v>
      </c>
      <c r="D5" s="6">
        <v>346</v>
      </c>
      <c r="E5" s="137" t="s">
        <v>273</v>
      </c>
      <c r="F5" s="58" t="s">
        <v>40</v>
      </c>
      <c r="G5" s="15" t="s">
        <v>10</v>
      </c>
      <c r="H5" s="78">
        <v>8171</v>
      </c>
      <c r="I5" s="103">
        <v>42970</v>
      </c>
      <c r="J5" s="36"/>
      <c r="K5" s="18">
        <v>1</v>
      </c>
      <c r="L5" s="18"/>
      <c r="M5" s="7">
        <f t="shared" si="0"/>
        <v>1</v>
      </c>
      <c r="N5" s="124">
        <v>14000</v>
      </c>
      <c r="O5" s="127">
        <f t="shared" si="1"/>
        <v>14000</v>
      </c>
      <c r="P5" s="127">
        <f t="shared" si="2"/>
        <v>0</v>
      </c>
      <c r="Q5" s="7">
        <f t="shared" si="3"/>
        <v>14000</v>
      </c>
      <c r="R5" s="128">
        <f t="shared" si="4"/>
        <v>0</v>
      </c>
      <c r="S5" s="128">
        <f t="shared" si="5"/>
        <v>0</v>
      </c>
      <c r="T5" s="36" t="s">
        <v>38</v>
      </c>
    </row>
    <row r="6" spans="1:20" ht="24.75">
      <c r="A6" s="30">
        <v>994</v>
      </c>
      <c r="B6" s="4" t="s">
        <v>278</v>
      </c>
      <c r="C6" s="15">
        <v>34600403</v>
      </c>
      <c r="D6" s="6">
        <v>346</v>
      </c>
      <c r="E6" s="137" t="s">
        <v>273</v>
      </c>
      <c r="F6" s="58" t="s">
        <v>40</v>
      </c>
      <c r="G6" s="15" t="s">
        <v>11</v>
      </c>
      <c r="H6" s="78">
        <v>13934</v>
      </c>
      <c r="I6" s="103">
        <v>42970</v>
      </c>
      <c r="J6" s="36"/>
      <c r="K6" s="18"/>
      <c r="L6" s="18">
        <v>1</v>
      </c>
      <c r="M6" s="7">
        <f t="shared" si="0"/>
        <v>0</v>
      </c>
      <c r="N6" s="124">
        <v>14000</v>
      </c>
      <c r="O6" s="127">
        <f t="shared" si="1"/>
        <v>0</v>
      </c>
      <c r="P6" s="127">
        <f t="shared" si="2"/>
        <v>14000</v>
      </c>
      <c r="Q6" s="7">
        <f t="shared" si="3"/>
        <v>0</v>
      </c>
      <c r="R6" s="128">
        <f t="shared" si="4"/>
        <v>0</v>
      </c>
      <c r="S6" s="128">
        <f t="shared" si="5"/>
        <v>0</v>
      </c>
      <c r="T6" s="36" t="s">
        <v>38</v>
      </c>
    </row>
    <row r="7" spans="1:20" ht="24.75">
      <c r="A7" s="9">
        <v>240</v>
      </c>
      <c r="B7" s="64" t="s">
        <v>278</v>
      </c>
      <c r="C7" s="68">
        <v>34600403</v>
      </c>
      <c r="D7" s="134">
        <v>346</v>
      </c>
      <c r="E7" s="137" t="s">
        <v>273</v>
      </c>
      <c r="F7" s="69" t="s">
        <v>40</v>
      </c>
      <c r="G7" s="68" t="s">
        <v>10</v>
      </c>
      <c r="H7" s="91">
        <v>8173</v>
      </c>
      <c r="I7" s="96">
        <v>42973</v>
      </c>
      <c r="J7" s="68" t="s">
        <v>274</v>
      </c>
      <c r="K7" s="65">
        <v>2</v>
      </c>
      <c r="L7" s="65"/>
      <c r="M7" s="7">
        <f t="shared" si="0"/>
        <v>2</v>
      </c>
      <c r="N7" s="125">
        <v>14000</v>
      </c>
      <c r="O7" s="127">
        <f t="shared" si="1"/>
        <v>28000</v>
      </c>
      <c r="P7" s="127">
        <f t="shared" si="2"/>
        <v>0</v>
      </c>
      <c r="Q7" s="7">
        <f t="shared" si="3"/>
        <v>28000</v>
      </c>
      <c r="R7" s="128">
        <f t="shared" si="4"/>
        <v>2</v>
      </c>
      <c r="S7" s="128">
        <f t="shared" si="5"/>
        <v>28000</v>
      </c>
      <c r="T7" s="5" t="s">
        <v>271</v>
      </c>
    </row>
    <row r="8" spans="1:20">
      <c r="A8" s="5">
        <v>227</v>
      </c>
      <c r="B8" s="4" t="s">
        <v>278</v>
      </c>
      <c r="C8" s="22">
        <v>34600402</v>
      </c>
      <c r="D8" s="6">
        <v>346</v>
      </c>
      <c r="E8" s="22" t="s">
        <v>170</v>
      </c>
      <c r="F8" s="23" t="s">
        <v>40</v>
      </c>
      <c r="G8" s="23" t="s">
        <v>10</v>
      </c>
      <c r="H8" s="82">
        <v>8155</v>
      </c>
      <c r="I8" s="98">
        <v>42948</v>
      </c>
      <c r="J8" s="23" t="s">
        <v>165</v>
      </c>
      <c r="K8" s="24">
        <v>6</v>
      </c>
      <c r="L8" s="24"/>
      <c r="M8" s="7">
        <f t="shared" si="0"/>
        <v>6</v>
      </c>
      <c r="N8" s="117">
        <v>56.511666699999999</v>
      </c>
      <c r="O8" s="127">
        <f t="shared" si="1"/>
        <v>339.07000019999998</v>
      </c>
      <c r="P8" s="127">
        <f t="shared" si="2"/>
        <v>0</v>
      </c>
      <c r="Q8" s="7">
        <f t="shared" si="3"/>
        <v>339.07000019999998</v>
      </c>
      <c r="R8" s="128">
        <f t="shared" si="4"/>
        <v>0</v>
      </c>
      <c r="S8" s="128">
        <f t="shared" si="5"/>
        <v>0</v>
      </c>
      <c r="T8" s="5" t="s">
        <v>38</v>
      </c>
    </row>
    <row r="9" spans="1:20">
      <c r="A9" s="5">
        <v>228</v>
      </c>
      <c r="B9" s="4" t="s">
        <v>278</v>
      </c>
      <c r="C9" s="22">
        <v>34600402</v>
      </c>
      <c r="D9" s="6">
        <v>346</v>
      </c>
      <c r="E9" s="22" t="s">
        <v>170</v>
      </c>
      <c r="F9" s="23" t="s">
        <v>40</v>
      </c>
      <c r="G9" s="23" t="s">
        <v>11</v>
      </c>
      <c r="H9" s="82">
        <v>13822</v>
      </c>
      <c r="I9" s="98">
        <v>42948</v>
      </c>
      <c r="J9" s="23"/>
      <c r="K9" s="24"/>
      <c r="L9" s="24">
        <v>6</v>
      </c>
      <c r="M9" s="7">
        <f t="shared" si="0"/>
        <v>0</v>
      </c>
      <c r="N9" s="117">
        <v>56.511666699999999</v>
      </c>
      <c r="O9" s="127">
        <f t="shared" si="1"/>
        <v>0</v>
      </c>
      <c r="P9" s="127">
        <f t="shared" si="2"/>
        <v>339.07000019999998</v>
      </c>
      <c r="Q9" s="7">
        <f t="shared" si="3"/>
        <v>0</v>
      </c>
      <c r="R9" s="128">
        <f t="shared" si="4"/>
        <v>0</v>
      </c>
      <c r="S9" s="128">
        <f t="shared" si="5"/>
        <v>0</v>
      </c>
      <c r="T9" s="5" t="s">
        <v>38</v>
      </c>
    </row>
    <row r="10" spans="1:20">
      <c r="A10" s="3">
        <v>223</v>
      </c>
      <c r="B10" s="4" t="s">
        <v>278</v>
      </c>
      <c r="C10" s="22">
        <v>34600401</v>
      </c>
      <c r="D10" s="6">
        <v>346</v>
      </c>
      <c r="E10" s="74" t="s">
        <v>280</v>
      </c>
      <c r="F10" s="23" t="s">
        <v>40</v>
      </c>
      <c r="G10" s="23" t="s">
        <v>10</v>
      </c>
      <c r="H10" s="82">
        <v>8125</v>
      </c>
      <c r="I10" s="98">
        <v>42929</v>
      </c>
      <c r="J10" s="23" t="s">
        <v>96</v>
      </c>
      <c r="K10" s="24">
        <v>1</v>
      </c>
      <c r="L10" s="24"/>
      <c r="M10" s="7">
        <f t="shared" si="0"/>
        <v>1</v>
      </c>
      <c r="N10" s="118">
        <v>1.66</v>
      </c>
      <c r="O10" s="127">
        <f t="shared" si="1"/>
        <v>1.66</v>
      </c>
      <c r="P10" s="127">
        <f t="shared" si="2"/>
        <v>0</v>
      </c>
      <c r="Q10" s="7">
        <f t="shared" si="3"/>
        <v>1.66</v>
      </c>
      <c r="R10" s="128">
        <f t="shared" si="4"/>
        <v>0</v>
      </c>
      <c r="S10" s="128">
        <f t="shared" si="5"/>
        <v>0</v>
      </c>
      <c r="T10" s="3" t="s">
        <v>37</v>
      </c>
    </row>
    <row r="11" spans="1:20">
      <c r="A11" s="3">
        <v>224</v>
      </c>
      <c r="B11" s="4" t="s">
        <v>278</v>
      </c>
      <c r="C11" s="22">
        <v>34600401</v>
      </c>
      <c r="D11" s="6">
        <v>346</v>
      </c>
      <c r="E11" s="74" t="s">
        <v>280</v>
      </c>
      <c r="F11" s="23" t="s">
        <v>40</v>
      </c>
      <c r="G11" s="23" t="s">
        <v>11</v>
      </c>
      <c r="H11" s="82">
        <v>13742</v>
      </c>
      <c r="I11" s="98">
        <v>42929</v>
      </c>
      <c r="J11" s="23"/>
      <c r="K11" s="24"/>
      <c r="L11" s="24">
        <v>1</v>
      </c>
      <c r="M11" s="7">
        <f t="shared" si="0"/>
        <v>0</v>
      </c>
      <c r="N11" s="118">
        <v>1.66</v>
      </c>
      <c r="O11" s="127">
        <f t="shared" si="1"/>
        <v>0</v>
      </c>
      <c r="P11" s="127">
        <f t="shared" si="2"/>
        <v>1.66</v>
      </c>
      <c r="Q11" s="7">
        <f t="shared" si="3"/>
        <v>0</v>
      </c>
      <c r="R11" s="128">
        <f t="shared" si="4"/>
        <v>0</v>
      </c>
      <c r="S11" s="128">
        <f t="shared" si="5"/>
        <v>0</v>
      </c>
      <c r="T11" s="3" t="s">
        <v>37</v>
      </c>
    </row>
    <row r="12" spans="1:20">
      <c r="A12" s="3">
        <v>225</v>
      </c>
      <c r="B12" s="4" t="s">
        <v>278</v>
      </c>
      <c r="C12" s="22">
        <v>34600401</v>
      </c>
      <c r="D12" s="6">
        <v>346</v>
      </c>
      <c r="E12" s="22" t="s">
        <v>169</v>
      </c>
      <c r="F12" s="23" t="s">
        <v>40</v>
      </c>
      <c r="G12" s="23" t="s">
        <v>10</v>
      </c>
      <c r="H12" s="82">
        <v>8155</v>
      </c>
      <c r="I12" s="98">
        <v>42948</v>
      </c>
      <c r="J12" s="23" t="s">
        <v>165</v>
      </c>
      <c r="K12" s="24">
        <v>8</v>
      </c>
      <c r="L12" s="24"/>
      <c r="M12" s="7">
        <f t="shared" si="0"/>
        <v>8</v>
      </c>
      <c r="N12" s="117">
        <v>182.07</v>
      </c>
      <c r="O12" s="127">
        <f t="shared" si="1"/>
        <v>1456.56</v>
      </c>
      <c r="P12" s="127">
        <f t="shared" si="2"/>
        <v>0</v>
      </c>
      <c r="Q12" s="7">
        <f t="shared" si="3"/>
        <v>1456.56</v>
      </c>
      <c r="R12" s="128">
        <f t="shared" si="4"/>
        <v>0</v>
      </c>
      <c r="S12" s="128">
        <f t="shared" si="5"/>
        <v>0</v>
      </c>
      <c r="T12" s="5" t="s">
        <v>38</v>
      </c>
    </row>
    <row r="13" spans="1:20">
      <c r="A13" s="3">
        <v>226</v>
      </c>
      <c r="B13" s="4" t="s">
        <v>278</v>
      </c>
      <c r="C13" s="22">
        <v>34600401</v>
      </c>
      <c r="D13" s="6">
        <v>346</v>
      </c>
      <c r="E13" s="22" t="s">
        <v>169</v>
      </c>
      <c r="F13" s="23" t="s">
        <v>40</v>
      </c>
      <c r="G13" s="23" t="s">
        <v>11</v>
      </c>
      <c r="H13" s="82">
        <v>13822</v>
      </c>
      <c r="I13" s="98">
        <v>42948</v>
      </c>
      <c r="J13" s="23"/>
      <c r="K13" s="24"/>
      <c r="L13" s="24">
        <v>8</v>
      </c>
      <c r="M13" s="7">
        <f t="shared" si="0"/>
        <v>0</v>
      </c>
      <c r="N13" s="117">
        <v>182.07</v>
      </c>
      <c r="O13" s="127">
        <f t="shared" si="1"/>
        <v>0</v>
      </c>
      <c r="P13" s="127">
        <f t="shared" si="2"/>
        <v>1456.56</v>
      </c>
      <c r="Q13" s="7">
        <f t="shared" si="3"/>
        <v>0</v>
      </c>
      <c r="R13" s="128">
        <f t="shared" si="4"/>
        <v>0</v>
      </c>
      <c r="S13" s="128">
        <f t="shared" si="5"/>
        <v>0</v>
      </c>
      <c r="T13" s="5" t="s">
        <v>38</v>
      </c>
    </row>
    <row r="14" spans="1:20">
      <c r="A14" s="5">
        <v>221</v>
      </c>
      <c r="B14" s="4" t="s">
        <v>278</v>
      </c>
      <c r="C14" s="22">
        <v>34600400</v>
      </c>
      <c r="D14" s="6">
        <v>346</v>
      </c>
      <c r="E14" s="22" t="s">
        <v>168</v>
      </c>
      <c r="F14" s="23" t="s">
        <v>40</v>
      </c>
      <c r="G14" s="23" t="s">
        <v>10</v>
      </c>
      <c r="H14" s="82">
        <v>8125</v>
      </c>
      <c r="I14" s="98">
        <v>42929</v>
      </c>
      <c r="J14" s="23" t="s">
        <v>96</v>
      </c>
      <c r="K14" s="24">
        <v>2</v>
      </c>
      <c r="L14" s="24"/>
      <c r="M14" s="7">
        <f t="shared" si="0"/>
        <v>2</v>
      </c>
      <c r="N14" s="118">
        <v>4.5199999999999996</v>
      </c>
      <c r="O14" s="127">
        <f t="shared" si="1"/>
        <v>9.0399999999999991</v>
      </c>
      <c r="P14" s="127">
        <f t="shared" si="2"/>
        <v>0</v>
      </c>
      <c r="Q14" s="7">
        <f t="shared" si="3"/>
        <v>9.0399999999999991</v>
      </c>
      <c r="R14" s="128">
        <f t="shared" si="4"/>
        <v>0</v>
      </c>
      <c r="S14" s="128">
        <f t="shared" si="5"/>
        <v>0</v>
      </c>
      <c r="T14" s="5" t="s">
        <v>37</v>
      </c>
    </row>
    <row r="15" spans="1:20">
      <c r="A15" s="5">
        <v>222</v>
      </c>
      <c r="B15" s="4" t="s">
        <v>278</v>
      </c>
      <c r="C15" s="22">
        <v>34600400</v>
      </c>
      <c r="D15" s="6">
        <v>346</v>
      </c>
      <c r="E15" s="22" t="s">
        <v>168</v>
      </c>
      <c r="F15" s="23" t="s">
        <v>40</v>
      </c>
      <c r="G15" s="23" t="s">
        <v>11</v>
      </c>
      <c r="H15" s="82">
        <v>13742</v>
      </c>
      <c r="I15" s="98">
        <v>42929</v>
      </c>
      <c r="J15" s="23"/>
      <c r="K15" s="24"/>
      <c r="L15" s="24">
        <v>2</v>
      </c>
      <c r="M15" s="7">
        <f t="shared" si="0"/>
        <v>0</v>
      </c>
      <c r="N15" s="118">
        <v>4.5199999999999996</v>
      </c>
      <c r="O15" s="127">
        <f t="shared" si="1"/>
        <v>0</v>
      </c>
      <c r="P15" s="127">
        <f t="shared" si="2"/>
        <v>9.0399999999999991</v>
      </c>
      <c r="Q15" s="7">
        <f t="shared" si="3"/>
        <v>0</v>
      </c>
      <c r="R15" s="128">
        <f t="shared" si="4"/>
        <v>0</v>
      </c>
      <c r="S15" s="128">
        <f t="shared" si="5"/>
        <v>0</v>
      </c>
      <c r="T15" s="5" t="s">
        <v>37</v>
      </c>
    </row>
    <row r="16" spans="1:20">
      <c r="A16" s="5">
        <v>219</v>
      </c>
      <c r="B16" s="4" t="s">
        <v>278</v>
      </c>
      <c r="C16" s="22">
        <v>34600399</v>
      </c>
      <c r="D16" s="6">
        <v>346</v>
      </c>
      <c r="E16" s="22" t="s">
        <v>167</v>
      </c>
      <c r="F16" s="23" t="s">
        <v>40</v>
      </c>
      <c r="G16" s="23" t="s">
        <v>10</v>
      </c>
      <c r="H16" s="82">
        <v>8125</v>
      </c>
      <c r="I16" s="98">
        <v>42929</v>
      </c>
      <c r="J16" s="23" t="s">
        <v>96</v>
      </c>
      <c r="K16" s="24">
        <v>1</v>
      </c>
      <c r="L16" s="24"/>
      <c r="M16" s="7">
        <f t="shared" si="0"/>
        <v>1</v>
      </c>
      <c r="N16" s="118">
        <v>26.17</v>
      </c>
      <c r="O16" s="127">
        <f t="shared" si="1"/>
        <v>26.17</v>
      </c>
      <c r="P16" s="127">
        <f t="shared" si="2"/>
        <v>0</v>
      </c>
      <c r="Q16" s="7">
        <f t="shared" si="3"/>
        <v>26.17</v>
      </c>
      <c r="R16" s="128">
        <f t="shared" si="4"/>
        <v>0</v>
      </c>
      <c r="S16" s="128">
        <f t="shared" si="5"/>
        <v>0</v>
      </c>
      <c r="T16" s="5" t="s">
        <v>37</v>
      </c>
    </row>
    <row r="17" spans="1:20">
      <c r="A17" s="5">
        <v>220</v>
      </c>
      <c r="B17" s="4" t="s">
        <v>278</v>
      </c>
      <c r="C17" s="22">
        <v>34600399</v>
      </c>
      <c r="D17" s="6">
        <v>346</v>
      </c>
      <c r="E17" s="22" t="s">
        <v>167</v>
      </c>
      <c r="F17" s="23" t="s">
        <v>40</v>
      </c>
      <c r="G17" s="23" t="s">
        <v>11</v>
      </c>
      <c r="H17" s="82">
        <v>13742</v>
      </c>
      <c r="I17" s="98">
        <v>42929</v>
      </c>
      <c r="J17" s="23"/>
      <c r="K17" s="24"/>
      <c r="L17" s="24">
        <v>1</v>
      </c>
      <c r="M17" s="7">
        <f t="shared" si="0"/>
        <v>0</v>
      </c>
      <c r="N17" s="118">
        <v>26.17</v>
      </c>
      <c r="O17" s="127">
        <f t="shared" si="1"/>
        <v>0</v>
      </c>
      <c r="P17" s="127">
        <f t="shared" si="2"/>
        <v>26.17</v>
      </c>
      <c r="Q17" s="7">
        <f t="shared" si="3"/>
        <v>0</v>
      </c>
      <c r="R17" s="128">
        <f t="shared" si="4"/>
        <v>0</v>
      </c>
      <c r="S17" s="128">
        <f t="shared" si="5"/>
        <v>0</v>
      </c>
      <c r="T17" s="5" t="s">
        <v>37</v>
      </c>
    </row>
    <row r="18" spans="1:20">
      <c r="A18" s="3">
        <v>217</v>
      </c>
      <c r="B18" s="4" t="s">
        <v>278</v>
      </c>
      <c r="C18" s="22">
        <v>34600398</v>
      </c>
      <c r="D18" s="6">
        <v>346</v>
      </c>
      <c r="E18" s="22" t="s">
        <v>166</v>
      </c>
      <c r="F18" s="23" t="s">
        <v>40</v>
      </c>
      <c r="G18" s="23" t="s">
        <v>10</v>
      </c>
      <c r="H18" s="82">
        <v>8124</v>
      </c>
      <c r="I18" s="98">
        <v>42929</v>
      </c>
      <c r="J18" s="23" t="s">
        <v>27</v>
      </c>
      <c r="K18" s="24">
        <v>1</v>
      </c>
      <c r="L18" s="24"/>
      <c r="M18" s="7">
        <f t="shared" si="0"/>
        <v>1</v>
      </c>
      <c r="N18" s="117">
        <v>20</v>
      </c>
      <c r="O18" s="127">
        <f t="shared" si="1"/>
        <v>20</v>
      </c>
      <c r="P18" s="127">
        <f t="shared" si="2"/>
        <v>0</v>
      </c>
      <c r="Q18" s="7">
        <f t="shared" si="3"/>
        <v>20</v>
      </c>
      <c r="R18" s="128">
        <f t="shared" si="4"/>
        <v>0</v>
      </c>
      <c r="S18" s="128">
        <f t="shared" si="5"/>
        <v>0</v>
      </c>
      <c r="T18" s="3" t="s">
        <v>37</v>
      </c>
    </row>
    <row r="19" spans="1:20">
      <c r="A19" s="3">
        <v>218</v>
      </c>
      <c r="B19" s="4" t="s">
        <v>278</v>
      </c>
      <c r="C19" s="22">
        <v>34600398</v>
      </c>
      <c r="D19" s="6">
        <v>346</v>
      </c>
      <c r="E19" s="22" t="s">
        <v>166</v>
      </c>
      <c r="F19" s="23" t="s">
        <v>40</v>
      </c>
      <c r="G19" s="23" t="s">
        <v>11</v>
      </c>
      <c r="H19" s="82">
        <v>13743</v>
      </c>
      <c r="I19" s="98">
        <v>42929</v>
      </c>
      <c r="J19" s="23"/>
      <c r="K19" s="24"/>
      <c r="L19" s="24">
        <v>1</v>
      </c>
      <c r="M19" s="7">
        <f t="shared" si="0"/>
        <v>0</v>
      </c>
      <c r="N19" s="117">
        <v>20</v>
      </c>
      <c r="O19" s="127">
        <f t="shared" si="1"/>
        <v>0</v>
      </c>
      <c r="P19" s="127">
        <f t="shared" si="2"/>
        <v>20</v>
      </c>
      <c r="Q19" s="7">
        <f t="shared" si="3"/>
        <v>0</v>
      </c>
      <c r="R19" s="128">
        <f t="shared" si="4"/>
        <v>0</v>
      </c>
      <c r="S19" s="128">
        <f t="shared" si="5"/>
        <v>0</v>
      </c>
      <c r="T19" s="3" t="s">
        <v>37</v>
      </c>
    </row>
    <row r="20" spans="1:20">
      <c r="A20" s="5">
        <v>215</v>
      </c>
      <c r="B20" s="4" t="s">
        <v>278</v>
      </c>
      <c r="C20" s="22">
        <v>34600397</v>
      </c>
      <c r="D20" s="6">
        <v>346</v>
      </c>
      <c r="E20" s="22" t="s">
        <v>164</v>
      </c>
      <c r="F20" s="23" t="s">
        <v>40</v>
      </c>
      <c r="G20" s="23" t="s">
        <v>10</v>
      </c>
      <c r="H20" s="82">
        <v>8120</v>
      </c>
      <c r="I20" s="98">
        <v>42927</v>
      </c>
      <c r="J20" s="23" t="s">
        <v>165</v>
      </c>
      <c r="K20" s="24">
        <v>2</v>
      </c>
      <c r="L20" s="24"/>
      <c r="M20" s="7">
        <f t="shared" si="0"/>
        <v>2</v>
      </c>
      <c r="N20" s="117">
        <v>741</v>
      </c>
      <c r="O20" s="127">
        <f t="shared" si="1"/>
        <v>1482</v>
      </c>
      <c r="P20" s="127">
        <f t="shared" si="2"/>
        <v>0</v>
      </c>
      <c r="Q20" s="7">
        <f t="shared" si="3"/>
        <v>1482</v>
      </c>
      <c r="R20" s="128">
        <f t="shared" si="4"/>
        <v>0</v>
      </c>
      <c r="S20" s="128">
        <f t="shared" si="5"/>
        <v>0</v>
      </c>
      <c r="T20" s="5" t="s">
        <v>37</v>
      </c>
    </row>
    <row r="21" spans="1:20">
      <c r="A21" s="5">
        <v>216</v>
      </c>
      <c r="B21" s="4" t="s">
        <v>278</v>
      </c>
      <c r="C21" s="22">
        <v>34600397</v>
      </c>
      <c r="D21" s="6">
        <v>346</v>
      </c>
      <c r="E21" s="22" t="s">
        <v>164</v>
      </c>
      <c r="F21" s="23" t="s">
        <v>40</v>
      </c>
      <c r="G21" s="23" t="s">
        <v>11</v>
      </c>
      <c r="H21" s="82">
        <v>13732</v>
      </c>
      <c r="I21" s="98">
        <v>42927</v>
      </c>
      <c r="J21" s="23"/>
      <c r="K21" s="24"/>
      <c r="L21" s="24">
        <v>2</v>
      </c>
      <c r="M21" s="7">
        <f t="shared" si="0"/>
        <v>0</v>
      </c>
      <c r="N21" s="117">
        <v>741</v>
      </c>
      <c r="O21" s="127">
        <f t="shared" si="1"/>
        <v>0</v>
      </c>
      <c r="P21" s="127">
        <f t="shared" si="2"/>
        <v>1482</v>
      </c>
      <c r="Q21" s="7">
        <f t="shared" si="3"/>
        <v>0</v>
      </c>
      <c r="R21" s="128">
        <f t="shared" si="4"/>
        <v>0</v>
      </c>
      <c r="S21" s="128">
        <f t="shared" si="5"/>
        <v>0</v>
      </c>
      <c r="T21" s="5" t="s">
        <v>37</v>
      </c>
    </row>
    <row r="22" spans="1:20">
      <c r="A22" s="3">
        <v>97</v>
      </c>
      <c r="B22" s="4" t="s">
        <v>278</v>
      </c>
      <c r="C22" s="22">
        <v>34600396</v>
      </c>
      <c r="D22" s="6">
        <v>346</v>
      </c>
      <c r="E22" s="22" t="s">
        <v>82</v>
      </c>
      <c r="F22" s="22" t="s">
        <v>40</v>
      </c>
      <c r="G22" s="23" t="s">
        <v>10</v>
      </c>
      <c r="H22" s="82">
        <v>2441</v>
      </c>
      <c r="I22" s="98">
        <v>42920</v>
      </c>
      <c r="J22" s="22" t="s">
        <v>83</v>
      </c>
      <c r="K22" s="24">
        <v>1</v>
      </c>
      <c r="L22" s="24"/>
      <c r="M22" s="7">
        <f t="shared" si="0"/>
        <v>1</v>
      </c>
      <c r="N22" s="113">
        <v>85</v>
      </c>
      <c r="O22" s="127">
        <f t="shared" si="1"/>
        <v>85</v>
      </c>
      <c r="P22" s="127">
        <f t="shared" si="2"/>
        <v>0</v>
      </c>
      <c r="Q22" s="7">
        <f t="shared" si="3"/>
        <v>85</v>
      </c>
      <c r="R22" s="128">
        <f t="shared" si="4"/>
        <v>0</v>
      </c>
      <c r="S22" s="128">
        <f t="shared" si="5"/>
        <v>0</v>
      </c>
      <c r="T22" s="3" t="s">
        <v>37</v>
      </c>
    </row>
    <row r="23" spans="1:20">
      <c r="A23" s="3">
        <v>213</v>
      </c>
      <c r="B23" s="4" t="s">
        <v>278</v>
      </c>
      <c r="C23" s="22">
        <v>34600396</v>
      </c>
      <c r="D23" s="6">
        <v>346</v>
      </c>
      <c r="E23" s="22" t="s">
        <v>82</v>
      </c>
      <c r="F23" s="23" t="s">
        <v>40</v>
      </c>
      <c r="G23" s="23" t="s">
        <v>10</v>
      </c>
      <c r="H23" s="82">
        <v>2441</v>
      </c>
      <c r="I23" s="98">
        <v>42920</v>
      </c>
      <c r="J23" s="23" t="s">
        <v>130</v>
      </c>
      <c r="K23" s="24">
        <v>1</v>
      </c>
      <c r="L23" s="24"/>
      <c r="M23" s="7">
        <f t="shared" si="0"/>
        <v>2</v>
      </c>
      <c r="N23" s="117">
        <v>85</v>
      </c>
      <c r="O23" s="127">
        <f t="shared" si="1"/>
        <v>85</v>
      </c>
      <c r="P23" s="127">
        <f t="shared" si="2"/>
        <v>0</v>
      </c>
      <c r="Q23" s="7">
        <f t="shared" si="3"/>
        <v>170</v>
      </c>
      <c r="R23" s="128">
        <f t="shared" si="4"/>
        <v>0</v>
      </c>
      <c r="S23" s="128">
        <f t="shared" si="5"/>
        <v>0</v>
      </c>
      <c r="T23" s="3" t="s">
        <v>37</v>
      </c>
    </row>
    <row r="24" spans="1:20">
      <c r="A24" s="3">
        <v>98</v>
      </c>
      <c r="B24" s="4" t="s">
        <v>278</v>
      </c>
      <c r="C24" s="22">
        <v>34600396</v>
      </c>
      <c r="D24" s="6">
        <v>346</v>
      </c>
      <c r="E24" s="22" t="s">
        <v>82</v>
      </c>
      <c r="F24" s="22" t="s">
        <v>40</v>
      </c>
      <c r="G24" s="23" t="s">
        <v>11</v>
      </c>
      <c r="H24" s="82">
        <v>13693</v>
      </c>
      <c r="I24" s="98">
        <v>42920</v>
      </c>
      <c r="J24" s="22"/>
      <c r="K24" s="24"/>
      <c r="L24" s="24">
        <v>1</v>
      </c>
      <c r="M24" s="7">
        <f t="shared" si="0"/>
        <v>1</v>
      </c>
      <c r="N24" s="113">
        <v>85</v>
      </c>
      <c r="O24" s="127">
        <f t="shared" si="1"/>
        <v>0</v>
      </c>
      <c r="P24" s="127">
        <f t="shared" si="2"/>
        <v>85</v>
      </c>
      <c r="Q24" s="7">
        <f t="shared" si="3"/>
        <v>85</v>
      </c>
      <c r="R24" s="128">
        <f t="shared" si="4"/>
        <v>0</v>
      </c>
      <c r="S24" s="128">
        <f t="shared" si="5"/>
        <v>0</v>
      </c>
      <c r="T24" s="3" t="s">
        <v>37</v>
      </c>
    </row>
    <row r="25" spans="1:20">
      <c r="A25" s="3">
        <v>214</v>
      </c>
      <c r="B25" s="4" t="s">
        <v>278</v>
      </c>
      <c r="C25" s="22">
        <v>34600396</v>
      </c>
      <c r="D25" s="6">
        <v>346</v>
      </c>
      <c r="E25" s="22" t="s">
        <v>82</v>
      </c>
      <c r="F25" s="23" t="s">
        <v>40</v>
      </c>
      <c r="G25" s="23" t="s">
        <v>11</v>
      </c>
      <c r="H25" s="82">
        <v>13693</v>
      </c>
      <c r="I25" s="98">
        <v>42920</v>
      </c>
      <c r="J25" s="23"/>
      <c r="K25" s="24"/>
      <c r="L25" s="24">
        <v>1</v>
      </c>
      <c r="M25" s="7">
        <f t="shared" si="0"/>
        <v>0</v>
      </c>
      <c r="N25" s="117">
        <v>85</v>
      </c>
      <c r="O25" s="127">
        <f t="shared" si="1"/>
        <v>0</v>
      </c>
      <c r="P25" s="127">
        <f t="shared" si="2"/>
        <v>85</v>
      </c>
      <c r="Q25" s="7">
        <f t="shared" si="3"/>
        <v>0</v>
      </c>
      <c r="R25" s="128">
        <f t="shared" si="4"/>
        <v>0</v>
      </c>
      <c r="S25" s="128">
        <f t="shared" si="5"/>
        <v>0</v>
      </c>
      <c r="T25" s="3" t="s">
        <v>37</v>
      </c>
    </row>
    <row r="26" spans="1:20">
      <c r="A26" s="5">
        <v>211</v>
      </c>
      <c r="B26" s="4" t="s">
        <v>278</v>
      </c>
      <c r="C26" s="22">
        <v>34600395</v>
      </c>
      <c r="D26" s="6">
        <v>346</v>
      </c>
      <c r="E26" s="22" t="s">
        <v>163</v>
      </c>
      <c r="F26" s="23" t="s">
        <v>40</v>
      </c>
      <c r="G26" s="23" t="s">
        <v>10</v>
      </c>
      <c r="H26" s="82">
        <v>2434</v>
      </c>
      <c r="I26" s="98">
        <v>42914</v>
      </c>
      <c r="J26" s="23" t="s">
        <v>94</v>
      </c>
      <c r="K26" s="24">
        <v>1</v>
      </c>
      <c r="L26" s="24"/>
      <c r="M26" s="7">
        <f t="shared" si="0"/>
        <v>1</v>
      </c>
      <c r="N26" s="117">
        <v>15</v>
      </c>
      <c r="O26" s="127">
        <f t="shared" si="1"/>
        <v>15</v>
      </c>
      <c r="P26" s="127">
        <f t="shared" si="2"/>
        <v>0</v>
      </c>
      <c r="Q26" s="7">
        <f t="shared" si="3"/>
        <v>15</v>
      </c>
      <c r="R26" s="128">
        <f t="shared" si="4"/>
        <v>0</v>
      </c>
      <c r="S26" s="128">
        <f t="shared" si="5"/>
        <v>0</v>
      </c>
      <c r="T26" s="5" t="s">
        <v>37</v>
      </c>
    </row>
    <row r="27" spans="1:20">
      <c r="A27" s="5">
        <v>212</v>
      </c>
      <c r="B27" s="4" t="s">
        <v>278</v>
      </c>
      <c r="C27" s="22">
        <v>34600395</v>
      </c>
      <c r="D27" s="6">
        <v>346</v>
      </c>
      <c r="E27" s="22" t="s">
        <v>163</v>
      </c>
      <c r="F27" s="23" t="s">
        <v>40</v>
      </c>
      <c r="G27" s="23" t="s">
        <v>11</v>
      </c>
      <c r="H27" s="82">
        <v>13677</v>
      </c>
      <c r="I27" s="98">
        <v>42914</v>
      </c>
      <c r="J27" s="23"/>
      <c r="K27" s="24"/>
      <c r="L27" s="24">
        <v>1</v>
      </c>
      <c r="M27" s="7">
        <f t="shared" si="0"/>
        <v>0</v>
      </c>
      <c r="N27" s="117">
        <v>15</v>
      </c>
      <c r="O27" s="127">
        <f t="shared" si="1"/>
        <v>0</v>
      </c>
      <c r="P27" s="127">
        <f t="shared" si="2"/>
        <v>15</v>
      </c>
      <c r="Q27" s="7">
        <f t="shared" si="3"/>
        <v>0</v>
      </c>
      <c r="R27" s="128">
        <f t="shared" si="4"/>
        <v>0</v>
      </c>
      <c r="S27" s="128">
        <f t="shared" si="5"/>
        <v>0</v>
      </c>
      <c r="T27" s="5" t="s">
        <v>37</v>
      </c>
    </row>
    <row r="28" spans="1:20">
      <c r="A28" s="3">
        <v>209</v>
      </c>
      <c r="B28" s="4" t="s">
        <v>278</v>
      </c>
      <c r="C28" s="22">
        <v>34600394</v>
      </c>
      <c r="D28" s="6">
        <v>346</v>
      </c>
      <c r="E28" s="22" t="s">
        <v>162</v>
      </c>
      <c r="F28" s="23" t="s">
        <v>40</v>
      </c>
      <c r="G28" s="23" t="s">
        <v>10</v>
      </c>
      <c r="H28" s="82">
        <v>2434</v>
      </c>
      <c r="I28" s="98">
        <v>42914</v>
      </c>
      <c r="J28" s="23" t="s">
        <v>94</v>
      </c>
      <c r="K28" s="24">
        <v>4</v>
      </c>
      <c r="L28" s="24"/>
      <c r="M28" s="7">
        <f t="shared" si="0"/>
        <v>4</v>
      </c>
      <c r="N28" s="117">
        <v>14</v>
      </c>
      <c r="O28" s="127">
        <f t="shared" si="1"/>
        <v>56</v>
      </c>
      <c r="P28" s="127">
        <f t="shared" si="2"/>
        <v>0</v>
      </c>
      <c r="Q28" s="7">
        <f t="shared" si="3"/>
        <v>56</v>
      </c>
      <c r="R28" s="128">
        <f t="shared" si="4"/>
        <v>0</v>
      </c>
      <c r="S28" s="128">
        <f t="shared" si="5"/>
        <v>0</v>
      </c>
      <c r="T28" s="3" t="s">
        <v>37</v>
      </c>
    </row>
    <row r="29" spans="1:20">
      <c r="A29" s="3">
        <v>210</v>
      </c>
      <c r="B29" s="4" t="s">
        <v>278</v>
      </c>
      <c r="C29" s="22">
        <v>34600394</v>
      </c>
      <c r="D29" s="6">
        <v>346</v>
      </c>
      <c r="E29" s="22" t="s">
        <v>162</v>
      </c>
      <c r="F29" s="23" t="s">
        <v>40</v>
      </c>
      <c r="G29" s="23" t="s">
        <v>11</v>
      </c>
      <c r="H29" s="82">
        <v>13677</v>
      </c>
      <c r="I29" s="98">
        <v>42914</v>
      </c>
      <c r="J29" s="23"/>
      <c r="K29" s="24"/>
      <c r="L29" s="24">
        <v>4</v>
      </c>
      <c r="M29" s="7">
        <f t="shared" si="0"/>
        <v>0</v>
      </c>
      <c r="N29" s="117">
        <v>14</v>
      </c>
      <c r="O29" s="127">
        <f t="shared" si="1"/>
        <v>0</v>
      </c>
      <c r="P29" s="127">
        <f t="shared" si="2"/>
        <v>56</v>
      </c>
      <c r="Q29" s="7">
        <f t="shared" si="3"/>
        <v>0</v>
      </c>
      <c r="R29" s="128">
        <f t="shared" si="4"/>
        <v>0</v>
      </c>
      <c r="S29" s="128">
        <f t="shared" si="5"/>
        <v>0</v>
      </c>
      <c r="T29" s="3" t="s">
        <v>37</v>
      </c>
    </row>
    <row r="30" spans="1:20">
      <c r="A30" s="3">
        <v>207</v>
      </c>
      <c r="B30" s="4" t="s">
        <v>278</v>
      </c>
      <c r="C30" s="22">
        <v>34600393</v>
      </c>
      <c r="D30" s="6">
        <v>346</v>
      </c>
      <c r="E30" s="22" t="s">
        <v>161</v>
      </c>
      <c r="F30" s="23" t="s">
        <v>40</v>
      </c>
      <c r="G30" s="23" t="s">
        <v>10</v>
      </c>
      <c r="H30" s="82">
        <v>2434</v>
      </c>
      <c r="I30" s="98">
        <v>42914</v>
      </c>
      <c r="J30" s="23" t="s">
        <v>94</v>
      </c>
      <c r="K30" s="24">
        <v>1</v>
      </c>
      <c r="L30" s="24"/>
      <c r="M30" s="7">
        <f t="shared" si="0"/>
        <v>1</v>
      </c>
      <c r="N30" s="117">
        <v>40</v>
      </c>
      <c r="O30" s="127">
        <f t="shared" si="1"/>
        <v>40</v>
      </c>
      <c r="P30" s="127">
        <f t="shared" si="2"/>
        <v>0</v>
      </c>
      <c r="Q30" s="7">
        <f t="shared" si="3"/>
        <v>40</v>
      </c>
      <c r="R30" s="128">
        <f t="shared" si="4"/>
        <v>0</v>
      </c>
      <c r="S30" s="128">
        <f t="shared" si="5"/>
        <v>0</v>
      </c>
      <c r="T30" s="3" t="s">
        <v>37</v>
      </c>
    </row>
    <row r="31" spans="1:20">
      <c r="A31" s="3">
        <v>208</v>
      </c>
      <c r="B31" s="4" t="s">
        <v>278</v>
      </c>
      <c r="C31" s="22">
        <v>34600393</v>
      </c>
      <c r="D31" s="6">
        <v>346</v>
      </c>
      <c r="E31" s="22" t="s">
        <v>161</v>
      </c>
      <c r="F31" s="23" t="s">
        <v>40</v>
      </c>
      <c r="G31" s="23" t="s">
        <v>11</v>
      </c>
      <c r="H31" s="82">
        <v>13677</v>
      </c>
      <c r="I31" s="98">
        <v>42914</v>
      </c>
      <c r="J31" s="23"/>
      <c r="K31" s="24"/>
      <c r="L31" s="24">
        <v>1</v>
      </c>
      <c r="M31" s="7">
        <f t="shared" si="0"/>
        <v>0</v>
      </c>
      <c r="N31" s="117">
        <v>40</v>
      </c>
      <c r="O31" s="127">
        <f t="shared" si="1"/>
        <v>0</v>
      </c>
      <c r="P31" s="127">
        <f t="shared" si="2"/>
        <v>40</v>
      </c>
      <c r="Q31" s="7">
        <f t="shared" si="3"/>
        <v>0</v>
      </c>
      <c r="R31" s="128">
        <f t="shared" si="4"/>
        <v>0</v>
      </c>
      <c r="S31" s="128">
        <f t="shared" si="5"/>
        <v>0</v>
      </c>
      <c r="T31" s="5" t="s">
        <v>37</v>
      </c>
    </row>
    <row r="32" spans="1:20">
      <c r="A32" s="5">
        <v>205</v>
      </c>
      <c r="B32" s="4" t="s">
        <v>278</v>
      </c>
      <c r="C32" s="22">
        <v>34600392</v>
      </c>
      <c r="D32" s="6">
        <v>346</v>
      </c>
      <c r="E32" s="22" t="s">
        <v>160</v>
      </c>
      <c r="F32" s="23" t="s">
        <v>40</v>
      </c>
      <c r="G32" s="23" t="s">
        <v>10</v>
      </c>
      <c r="H32" s="82">
        <v>7941</v>
      </c>
      <c r="I32" s="98">
        <v>42909</v>
      </c>
      <c r="J32" s="23" t="s">
        <v>155</v>
      </c>
      <c r="K32" s="24">
        <v>4</v>
      </c>
      <c r="L32" s="24"/>
      <c r="M32" s="7">
        <f t="shared" si="0"/>
        <v>4</v>
      </c>
      <c r="N32" s="117">
        <v>0.49</v>
      </c>
      <c r="O32" s="127">
        <f t="shared" si="1"/>
        <v>1.96</v>
      </c>
      <c r="P32" s="127">
        <f t="shared" si="2"/>
        <v>0</v>
      </c>
      <c r="Q32" s="7">
        <f t="shared" si="3"/>
        <v>1.96</v>
      </c>
      <c r="R32" s="128">
        <f t="shared" si="4"/>
        <v>0</v>
      </c>
      <c r="S32" s="128">
        <f t="shared" si="5"/>
        <v>0</v>
      </c>
      <c r="T32" s="5" t="s">
        <v>21</v>
      </c>
    </row>
    <row r="33" spans="1:20">
      <c r="A33" s="5">
        <v>206</v>
      </c>
      <c r="B33" s="4" t="s">
        <v>278</v>
      </c>
      <c r="C33" s="22">
        <v>34600392</v>
      </c>
      <c r="D33" s="6">
        <v>346</v>
      </c>
      <c r="E33" s="22" t="s">
        <v>160</v>
      </c>
      <c r="F33" s="23" t="s">
        <v>40</v>
      </c>
      <c r="G33" s="23" t="s">
        <v>11</v>
      </c>
      <c r="H33" s="82">
        <v>13617</v>
      </c>
      <c r="I33" s="98">
        <v>42909</v>
      </c>
      <c r="J33" s="23"/>
      <c r="K33" s="24"/>
      <c r="L33" s="24">
        <v>4</v>
      </c>
      <c r="M33" s="7">
        <f t="shared" si="0"/>
        <v>0</v>
      </c>
      <c r="N33" s="117">
        <v>0.49</v>
      </c>
      <c r="O33" s="127">
        <f t="shared" si="1"/>
        <v>0</v>
      </c>
      <c r="P33" s="127">
        <f t="shared" si="2"/>
        <v>1.96</v>
      </c>
      <c r="Q33" s="7">
        <f t="shared" si="3"/>
        <v>0</v>
      </c>
      <c r="R33" s="128">
        <f t="shared" si="4"/>
        <v>0</v>
      </c>
      <c r="S33" s="128">
        <f t="shared" si="5"/>
        <v>0</v>
      </c>
      <c r="T33" s="5" t="s">
        <v>21</v>
      </c>
    </row>
    <row r="34" spans="1:20">
      <c r="A34" s="5">
        <v>203</v>
      </c>
      <c r="B34" s="4" t="s">
        <v>278</v>
      </c>
      <c r="C34" s="22">
        <v>34600391</v>
      </c>
      <c r="D34" s="6">
        <v>346</v>
      </c>
      <c r="E34" s="22" t="s">
        <v>159</v>
      </c>
      <c r="F34" s="23" t="s">
        <v>40</v>
      </c>
      <c r="G34" s="23" t="s">
        <v>10</v>
      </c>
      <c r="H34" s="82">
        <v>7941</v>
      </c>
      <c r="I34" s="98">
        <v>42909</v>
      </c>
      <c r="J34" s="23" t="s">
        <v>155</v>
      </c>
      <c r="K34" s="24">
        <v>4</v>
      </c>
      <c r="L34" s="24"/>
      <c r="M34" s="7">
        <f t="shared" si="0"/>
        <v>4</v>
      </c>
      <c r="N34" s="117">
        <v>1.3574999999999999</v>
      </c>
      <c r="O34" s="127">
        <f t="shared" si="1"/>
        <v>5.43</v>
      </c>
      <c r="P34" s="127">
        <f t="shared" si="2"/>
        <v>0</v>
      </c>
      <c r="Q34" s="7">
        <f t="shared" si="3"/>
        <v>5.43</v>
      </c>
      <c r="R34" s="128">
        <f t="shared" si="4"/>
        <v>0</v>
      </c>
      <c r="S34" s="128">
        <f t="shared" si="5"/>
        <v>0</v>
      </c>
      <c r="T34" s="5" t="s">
        <v>21</v>
      </c>
    </row>
    <row r="35" spans="1:20">
      <c r="A35" s="5">
        <v>204</v>
      </c>
      <c r="B35" s="4" t="s">
        <v>278</v>
      </c>
      <c r="C35" s="22">
        <v>34600391</v>
      </c>
      <c r="D35" s="6">
        <v>346</v>
      </c>
      <c r="E35" s="22" t="s">
        <v>159</v>
      </c>
      <c r="F35" s="23" t="s">
        <v>40</v>
      </c>
      <c r="G35" s="23" t="s">
        <v>11</v>
      </c>
      <c r="H35" s="82">
        <v>13617</v>
      </c>
      <c r="I35" s="98">
        <v>42909</v>
      </c>
      <c r="J35" s="23"/>
      <c r="K35" s="24"/>
      <c r="L35" s="24">
        <v>4</v>
      </c>
      <c r="M35" s="7">
        <f t="shared" si="0"/>
        <v>0</v>
      </c>
      <c r="N35" s="117">
        <v>1.3574999999999999</v>
      </c>
      <c r="O35" s="127">
        <f t="shared" si="1"/>
        <v>0</v>
      </c>
      <c r="P35" s="127">
        <f t="shared" si="2"/>
        <v>5.43</v>
      </c>
      <c r="Q35" s="7">
        <f t="shared" si="3"/>
        <v>0</v>
      </c>
      <c r="R35" s="128">
        <f t="shared" si="4"/>
        <v>0</v>
      </c>
      <c r="S35" s="128">
        <f t="shared" si="5"/>
        <v>0</v>
      </c>
      <c r="T35" s="5" t="s">
        <v>21</v>
      </c>
    </row>
    <row r="36" spans="1:20">
      <c r="A36" s="5">
        <v>201</v>
      </c>
      <c r="B36" s="4" t="s">
        <v>278</v>
      </c>
      <c r="C36" s="22">
        <v>34600390</v>
      </c>
      <c r="D36" s="6">
        <v>346</v>
      </c>
      <c r="E36" s="22" t="s">
        <v>158</v>
      </c>
      <c r="F36" s="23" t="s">
        <v>40</v>
      </c>
      <c r="G36" s="23" t="s">
        <v>10</v>
      </c>
      <c r="H36" s="82">
        <v>7941</v>
      </c>
      <c r="I36" s="98">
        <v>42909</v>
      </c>
      <c r="J36" s="23" t="s">
        <v>155</v>
      </c>
      <c r="K36" s="24">
        <v>4</v>
      </c>
      <c r="L36" s="24"/>
      <c r="M36" s="7">
        <f t="shared" si="0"/>
        <v>4</v>
      </c>
      <c r="N36" s="117">
        <v>1.49</v>
      </c>
      <c r="O36" s="127">
        <f t="shared" si="1"/>
        <v>5.96</v>
      </c>
      <c r="P36" s="127">
        <f t="shared" si="2"/>
        <v>0</v>
      </c>
      <c r="Q36" s="7">
        <f t="shared" si="3"/>
        <v>5.96</v>
      </c>
      <c r="R36" s="128">
        <f t="shared" si="4"/>
        <v>0</v>
      </c>
      <c r="S36" s="128">
        <f t="shared" si="5"/>
        <v>0</v>
      </c>
      <c r="T36" s="5" t="s">
        <v>21</v>
      </c>
    </row>
    <row r="37" spans="1:20">
      <c r="A37" s="5">
        <v>202</v>
      </c>
      <c r="B37" s="4" t="s">
        <v>278</v>
      </c>
      <c r="C37" s="22">
        <v>34600390</v>
      </c>
      <c r="D37" s="6">
        <v>346</v>
      </c>
      <c r="E37" s="22" t="s">
        <v>158</v>
      </c>
      <c r="F37" s="23" t="s">
        <v>40</v>
      </c>
      <c r="G37" s="23" t="s">
        <v>11</v>
      </c>
      <c r="H37" s="82">
        <v>13617</v>
      </c>
      <c r="I37" s="98">
        <v>42909</v>
      </c>
      <c r="J37" s="23"/>
      <c r="K37" s="24"/>
      <c r="L37" s="24">
        <v>4</v>
      </c>
      <c r="M37" s="7">
        <f t="shared" si="0"/>
        <v>0</v>
      </c>
      <c r="N37" s="117">
        <v>1.49</v>
      </c>
      <c r="O37" s="127">
        <f t="shared" si="1"/>
        <v>0</v>
      </c>
      <c r="P37" s="127">
        <f t="shared" si="2"/>
        <v>5.96</v>
      </c>
      <c r="Q37" s="7">
        <f t="shared" si="3"/>
        <v>0</v>
      </c>
      <c r="R37" s="128">
        <f t="shared" si="4"/>
        <v>0</v>
      </c>
      <c r="S37" s="128">
        <f t="shared" si="5"/>
        <v>0</v>
      </c>
      <c r="T37" s="5" t="s">
        <v>21</v>
      </c>
    </row>
    <row r="38" spans="1:20">
      <c r="A38" s="5">
        <v>199</v>
      </c>
      <c r="B38" s="4" t="s">
        <v>278</v>
      </c>
      <c r="C38" s="22">
        <v>34600389</v>
      </c>
      <c r="D38" s="6">
        <v>346</v>
      </c>
      <c r="E38" s="22" t="s">
        <v>157</v>
      </c>
      <c r="F38" s="23" t="s">
        <v>40</v>
      </c>
      <c r="G38" s="23" t="s">
        <v>10</v>
      </c>
      <c r="H38" s="82">
        <v>7941</v>
      </c>
      <c r="I38" s="98">
        <v>42909</v>
      </c>
      <c r="J38" s="23" t="s">
        <v>155</v>
      </c>
      <c r="K38" s="24">
        <v>4</v>
      </c>
      <c r="L38" s="24"/>
      <c r="M38" s="7">
        <f t="shared" si="0"/>
        <v>4</v>
      </c>
      <c r="N38" s="117">
        <v>5.0750000000000002</v>
      </c>
      <c r="O38" s="127">
        <f t="shared" si="1"/>
        <v>20.3</v>
      </c>
      <c r="P38" s="127">
        <f t="shared" si="2"/>
        <v>0</v>
      </c>
      <c r="Q38" s="7">
        <f t="shared" si="3"/>
        <v>20.3</v>
      </c>
      <c r="R38" s="128">
        <f t="shared" si="4"/>
        <v>0</v>
      </c>
      <c r="S38" s="128">
        <f t="shared" si="5"/>
        <v>0</v>
      </c>
      <c r="T38" s="5" t="s">
        <v>21</v>
      </c>
    </row>
    <row r="39" spans="1:20">
      <c r="A39" s="5">
        <v>200</v>
      </c>
      <c r="B39" s="4" t="s">
        <v>278</v>
      </c>
      <c r="C39" s="22">
        <v>34600389</v>
      </c>
      <c r="D39" s="6">
        <v>346</v>
      </c>
      <c r="E39" s="22" t="s">
        <v>157</v>
      </c>
      <c r="F39" s="23" t="s">
        <v>40</v>
      </c>
      <c r="G39" s="23" t="s">
        <v>11</v>
      </c>
      <c r="H39" s="82">
        <v>13617</v>
      </c>
      <c r="I39" s="98">
        <v>42909</v>
      </c>
      <c r="J39" s="23"/>
      <c r="K39" s="24"/>
      <c r="L39" s="24">
        <v>4</v>
      </c>
      <c r="M39" s="7">
        <f t="shared" si="0"/>
        <v>0</v>
      </c>
      <c r="N39" s="117">
        <v>5.0750000000000002</v>
      </c>
      <c r="O39" s="127">
        <f t="shared" si="1"/>
        <v>0</v>
      </c>
      <c r="P39" s="127">
        <f t="shared" si="2"/>
        <v>20.3</v>
      </c>
      <c r="Q39" s="7">
        <f t="shared" si="3"/>
        <v>0</v>
      </c>
      <c r="R39" s="128">
        <f t="shared" si="4"/>
        <v>0</v>
      </c>
      <c r="S39" s="128">
        <f t="shared" si="5"/>
        <v>0</v>
      </c>
      <c r="T39" s="5" t="s">
        <v>21</v>
      </c>
    </row>
    <row r="40" spans="1:20">
      <c r="A40" s="5">
        <v>197</v>
      </c>
      <c r="B40" s="4" t="s">
        <v>278</v>
      </c>
      <c r="C40" s="22">
        <v>34600388</v>
      </c>
      <c r="D40" s="6">
        <v>346</v>
      </c>
      <c r="E40" s="22" t="s">
        <v>156</v>
      </c>
      <c r="F40" s="23" t="s">
        <v>40</v>
      </c>
      <c r="G40" s="23" t="s">
        <v>10</v>
      </c>
      <c r="H40" s="82">
        <v>7941</v>
      </c>
      <c r="I40" s="98">
        <v>42909</v>
      </c>
      <c r="J40" s="23" t="s">
        <v>155</v>
      </c>
      <c r="K40" s="24">
        <v>4</v>
      </c>
      <c r="L40" s="24"/>
      <c r="M40" s="7">
        <f t="shared" si="0"/>
        <v>4</v>
      </c>
      <c r="N40" s="117">
        <v>0.3175</v>
      </c>
      <c r="O40" s="127">
        <f t="shared" si="1"/>
        <v>1.27</v>
      </c>
      <c r="P40" s="127">
        <f t="shared" si="2"/>
        <v>0</v>
      </c>
      <c r="Q40" s="7">
        <f t="shared" si="3"/>
        <v>1.27</v>
      </c>
      <c r="R40" s="128">
        <f t="shared" si="4"/>
        <v>0</v>
      </c>
      <c r="S40" s="128">
        <f t="shared" si="5"/>
        <v>0</v>
      </c>
      <c r="T40" s="5" t="s">
        <v>21</v>
      </c>
    </row>
    <row r="41" spans="1:20">
      <c r="A41" s="5">
        <v>198</v>
      </c>
      <c r="B41" s="4" t="s">
        <v>278</v>
      </c>
      <c r="C41" s="22">
        <v>34600388</v>
      </c>
      <c r="D41" s="6">
        <v>346</v>
      </c>
      <c r="E41" s="22" t="s">
        <v>156</v>
      </c>
      <c r="F41" s="23" t="s">
        <v>40</v>
      </c>
      <c r="G41" s="23" t="s">
        <v>11</v>
      </c>
      <c r="H41" s="82">
        <v>13617</v>
      </c>
      <c r="I41" s="98">
        <v>42909</v>
      </c>
      <c r="J41" s="23"/>
      <c r="K41" s="24"/>
      <c r="L41" s="24">
        <v>4</v>
      </c>
      <c r="M41" s="7">
        <f t="shared" si="0"/>
        <v>0</v>
      </c>
      <c r="N41" s="117">
        <v>0.3175</v>
      </c>
      <c r="O41" s="127">
        <f t="shared" si="1"/>
        <v>0</v>
      </c>
      <c r="P41" s="127">
        <f t="shared" si="2"/>
        <v>1.27</v>
      </c>
      <c r="Q41" s="7">
        <f t="shared" si="3"/>
        <v>0</v>
      </c>
      <c r="R41" s="128">
        <f t="shared" si="4"/>
        <v>0</v>
      </c>
      <c r="S41" s="128">
        <f t="shared" si="5"/>
        <v>0</v>
      </c>
      <c r="T41" s="5" t="s">
        <v>21</v>
      </c>
    </row>
    <row r="42" spans="1:20">
      <c r="A42" s="5">
        <v>195</v>
      </c>
      <c r="B42" s="4" t="s">
        <v>278</v>
      </c>
      <c r="C42" s="22">
        <v>34600387</v>
      </c>
      <c r="D42" s="6">
        <v>346</v>
      </c>
      <c r="E42" s="22" t="s">
        <v>154</v>
      </c>
      <c r="F42" s="23" t="s">
        <v>40</v>
      </c>
      <c r="G42" s="23" t="s">
        <v>10</v>
      </c>
      <c r="H42" s="82">
        <v>7941</v>
      </c>
      <c r="I42" s="98">
        <v>42909</v>
      </c>
      <c r="J42" s="23" t="s">
        <v>155</v>
      </c>
      <c r="K42" s="24">
        <v>4</v>
      </c>
      <c r="L42" s="24"/>
      <c r="M42" s="7">
        <f t="shared" si="0"/>
        <v>4</v>
      </c>
      <c r="N42" s="117">
        <v>0.52</v>
      </c>
      <c r="O42" s="127">
        <f t="shared" si="1"/>
        <v>2.08</v>
      </c>
      <c r="P42" s="127">
        <f t="shared" si="2"/>
        <v>0</v>
      </c>
      <c r="Q42" s="7">
        <f t="shared" si="3"/>
        <v>2.08</v>
      </c>
      <c r="R42" s="128">
        <f t="shared" si="4"/>
        <v>0</v>
      </c>
      <c r="S42" s="128">
        <f t="shared" si="5"/>
        <v>0</v>
      </c>
      <c r="T42" s="5" t="s">
        <v>21</v>
      </c>
    </row>
    <row r="43" spans="1:20">
      <c r="A43" s="5">
        <v>196</v>
      </c>
      <c r="B43" s="4" t="s">
        <v>278</v>
      </c>
      <c r="C43" s="22">
        <v>34600387</v>
      </c>
      <c r="D43" s="6">
        <v>346</v>
      </c>
      <c r="E43" s="22" t="s">
        <v>154</v>
      </c>
      <c r="F43" s="23" t="s">
        <v>40</v>
      </c>
      <c r="G43" s="23" t="s">
        <v>11</v>
      </c>
      <c r="H43" s="82">
        <v>13617</v>
      </c>
      <c r="I43" s="98">
        <v>42909</v>
      </c>
      <c r="J43" s="23"/>
      <c r="K43" s="24"/>
      <c r="L43" s="24">
        <v>4</v>
      </c>
      <c r="M43" s="7">
        <f t="shared" si="0"/>
        <v>0</v>
      </c>
      <c r="N43" s="117">
        <v>0.52</v>
      </c>
      <c r="O43" s="127">
        <f t="shared" si="1"/>
        <v>0</v>
      </c>
      <c r="P43" s="127">
        <f t="shared" si="2"/>
        <v>2.08</v>
      </c>
      <c r="Q43" s="7">
        <f t="shared" si="3"/>
        <v>0</v>
      </c>
      <c r="R43" s="128">
        <f t="shared" si="4"/>
        <v>0</v>
      </c>
      <c r="S43" s="128">
        <f t="shared" si="5"/>
        <v>0</v>
      </c>
      <c r="T43" s="5" t="s">
        <v>21</v>
      </c>
    </row>
    <row r="44" spans="1:20" ht="29.25">
      <c r="A44" s="30">
        <v>992</v>
      </c>
      <c r="B44" s="4" t="s">
        <v>278</v>
      </c>
      <c r="C44" s="15">
        <v>34600386</v>
      </c>
      <c r="D44" s="6">
        <v>346</v>
      </c>
      <c r="E44" s="53" t="s">
        <v>259</v>
      </c>
      <c r="F44" s="54" t="s">
        <v>40</v>
      </c>
      <c r="G44" s="15" t="s">
        <v>10</v>
      </c>
      <c r="H44" s="78">
        <v>2426</v>
      </c>
      <c r="I44" s="103">
        <v>42905</v>
      </c>
      <c r="J44" s="5" t="s">
        <v>236</v>
      </c>
      <c r="K44" s="18">
        <v>6</v>
      </c>
      <c r="L44" s="18"/>
      <c r="M44" s="7">
        <f t="shared" si="0"/>
        <v>6</v>
      </c>
      <c r="N44" s="123">
        <v>220</v>
      </c>
      <c r="O44" s="127">
        <f t="shared" si="1"/>
        <v>1320</v>
      </c>
      <c r="P44" s="127">
        <f t="shared" si="2"/>
        <v>0</v>
      </c>
      <c r="Q44" s="7">
        <f t="shared" si="3"/>
        <v>1320</v>
      </c>
      <c r="R44" s="128">
        <f t="shared" si="4"/>
        <v>6</v>
      </c>
      <c r="S44" s="128">
        <f t="shared" si="5"/>
        <v>1320</v>
      </c>
      <c r="T44" s="36" t="s">
        <v>21</v>
      </c>
    </row>
    <row r="45" spans="1:20" ht="29.25">
      <c r="A45" s="30">
        <v>991</v>
      </c>
      <c r="B45" s="4" t="s">
        <v>278</v>
      </c>
      <c r="C45" s="15">
        <v>34600385</v>
      </c>
      <c r="D45" s="6">
        <v>346</v>
      </c>
      <c r="E45" s="53" t="s">
        <v>258</v>
      </c>
      <c r="F45" s="54" t="s">
        <v>251</v>
      </c>
      <c r="G45" s="6" t="s">
        <v>10</v>
      </c>
      <c r="H45" s="78">
        <v>2426</v>
      </c>
      <c r="I45" s="103">
        <v>42905</v>
      </c>
      <c r="J45" s="5" t="s">
        <v>236</v>
      </c>
      <c r="K45" s="18">
        <v>1</v>
      </c>
      <c r="L45" s="18"/>
      <c r="M45" s="7">
        <f t="shared" si="0"/>
        <v>1</v>
      </c>
      <c r="N45" s="123">
        <v>280</v>
      </c>
      <c r="O45" s="127">
        <f t="shared" si="1"/>
        <v>280</v>
      </c>
      <c r="P45" s="127">
        <f t="shared" si="2"/>
        <v>0</v>
      </c>
      <c r="Q45" s="7">
        <f t="shared" si="3"/>
        <v>280</v>
      </c>
      <c r="R45" s="128">
        <f t="shared" si="4"/>
        <v>1</v>
      </c>
      <c r="S45" s="128">
        <f t="shared" si="5"/>
        <v>280</v>
      </c>
      <c r="T45" s="36" t="s">
        <v>21</v>
      </c>
    </row>
    <row r="46" spans="1:20" ht="29.25">
      <c r="A46" s="30">
        <v>990</v>
      </c>
      <c r="B46" s="4" t="s">
        <v>278</v>
      </c>
      <c r="C46" s="15">
        <v>34600384</v>
      </c>
      <c r="D46" s="6">
        <v>346</v>
      </c>
      <c r="E46" s="53" t="s">
        <v>257</v>
      </c>
      <c r="F46" s="54" t="s">
        <v>251</v>
      </c>
      <c r="G46" s="6" t="s">
        <v>10</v>
      </c>
      <c r="H46" s="78">
        <v>2426</v>
      </c>
      <c r="I46" s="103">
        <v>42905</v>
      </c>
      <c r="J46" s="5" t="s">
        <v>236</v>
      </c>
      <c r="K46" s="18">
        <v>1</v>
      </c>
      <c r="L46" s="18"/>
      <c r="M46" s="7">
        <f t="shared" si="0"/>
        <v>1</v>
      </c>
      <c r="N46" s="123">
        <v>380</v>
      </c>
      <c r="O46" s="127">
        <f t="shared" si="1"/>
        <v>380</v>
      </c>
      <c r="P46" s="127">
        <f t="shared" si="2"/>
        <v>0</v>
      </c>
      <c r="Q46" s="7">
        <f t="shared" si="3"/>
        <v>380</v>
      </c>
      <c r="R46" s="128">
        <f t="shared" si="4"/>
        <v>1</v>
      </c>
      <c r="S46" s="128">
        <f t="shared" si="5"/>
        <v>380</v>
      </c>
      <c r="T46" s="36" t="s">
        <v>21</v>
      </c>
    </row>
    <row r="47" spans="1:20">
      <c r="A47" s="5">
        <v>193</v>
      </c>
      <c r="B47" s="4" t="s">
        <v>278</v>
      </c>
      <c r="C47" s="22">
        <v>34600381</v>
      </c>
      <c r="D47" s="15">
        <v>346</v>
      </c>
      <c r="E47" s="22" t="s">
        <v>153</v>
      </c>
      <c r="F47" s="23" t="s">
        <v>40</v>
      </c>
      <c r="G47" s="23" t="s">
        <v>10</v>
      </c>
      <c r="H47" s="82">
        <v>7869</v>
      </c>
      <c r="I47" s="98">
        <v>42887</v>
      </c>
      <c r="J47" s="23" t="s">
        <v>96</v>
      </c>
      <c r="K47" s="24">
        <v>6</v>
      </c>
      <c r="L47" s="24"/>
      <c r="M47" s="7">
        <f t="shared" si="0"/>
        <v>6</v>
      </c>
      <c r="N47" s="117">
        <v>24.6233</v>
      </c>
      <c r="O47" s="127">
        <f t="shared" si="1"/>
        <v>147.7398</v>
      </c>
      <c r="P47" s="127">
        <f t="shared" si="2"/>
        <v>0</v>
      </c>
      <c r="Q47" s="7">
        <f t="shared" si="3"/>
        <v>147.7398</v>
      </c>
      <c r="R47" s="128">
        <f t="shared" si="4"/>
        <v>0</v>
      </c>
      <c r="S47" s="128">
        <f t="shared" si="5"/>
        <v>0</v>
      </c>
      <c r="T47" s="3" t="s">
        <v>21</v>
      </c>
    </row>
    <row r="48" spans="1:20">
      <c r="A48" s="3">
        <v>194</v>
      </c>
      <c r="B48" s="4" t="s">
        <v>278</v>
      </c>
      <c r="C48" s="22">
        <v>34600381</v>
      </c>
      <c r="D48" s="6">
        <v>346</v>
      </c>
      <c r="E48" s="22" t="s">
        <v>153</v>
      </c>
      <c r="F48" s="23" t="s">
        <v>40</v>
      </c>
      <c r="G48" s="23" t="s">
        <v>11</v>
      </c>
      <c r="H48" s="82">
        <v>13233</v>
      </c>
      <c r="I48" s="98">
        <v>42887</v>
      </c>
      <c r="J48" s="23"/>
      <c r="K48" s="24"/>
      <c r="L48" s="24">
        <v>6</v>
      </c>
      <c r="M48" s="7">
        <f t="shared" si="0"/>
        <v>0</v>
      </c>
      <c r="N48" s="117">
        <v>24.6233</v>
      </c>
      <c r="O48" s="127">
        <f t="shared" si="1"/>
        <v>0</v>
      </c>
      <c r="P48" s="127">
        <f t="shared" si="2"/>
        <v>147.7398</v>
      </c>
      <c r="Q48" s="7">
        <f t="shared" si="3"/>
        <v>0</v>
      </c>
      <c r="R48" s="128">
        <f t="shared" si="4"/>
        <v>0</v>
      </c>
      <c r="S48" s="128">
        <f t="shared" si="5"/>
        <v>0</v>
      </c>
      <c r="T48" s="3" t="s">
        <v>21</v>
      </c>
    </row>
    <row r="49" spans="1:20">
      <c r="A49" s="3">
        <v>191</v>
      </c>
      <c r="B49" s="4" t="s">
        <v>278</v>
      </c>
      <c r="C49" s="22">
        <v>34600380</v>
      </c>
      <c r="D49" s="6">
        <v>346</v>
      </c>
      <c r="E49" s="22" t="s">
        <v>152</v>
      </c>
      <c r="F49" s="23" t="s">
        <v>40</v>
      </c>
      <c r="G49" s="23" t="s">
        <v>10</v>
      </c>
      <c r="H49" s="82">
        <v>7869</v>
      </c>
      <c r="I49" s="98">
        <v>42887</v>
      </c>
      <c r="J49" s="23" t="s">
        <v>96</v>
      </c>
      <c r="K49" s="24">
        <v>4</v>
      </c>
      <c r="L49" s="24"/>
      <c r="M49" s="7">
        <f t="shared" si="0"/>
        <v>4</v>
      </c>
      <c r="N49" s="117">
        <v>9.9525000000000006</v>
      </c>
      <c r="O49" s="127">
        <f t="shared" si="1"/>
        <v>39.81</v>
      </c>
      <c r="P49" s="127">
        <f t="shared" si="2"/>
        <v>0</v>
      </c>
      <c r="Q49" s="7">
        <f t="shared" si="3"/>
        <v>39.81</v>
      </c>
      <c r="R49" s="128">
        <f t="shared" si="4"/>
        <v>0</v>
      </c>
      <c r="S49" s="128">
        <f t="shared" si="5"/>
        <v>0</v>
      </c>
      <c r="T49" s="3" t="s">
        <v>21</v>
      </c>
    </row>
    <row r="50" spans="1:20">
      <c r="A50" s="5">
        <v>192</v>
      </c>
      <c r="B50" s="4" t="s">
        <v>278</v>
      </c>
      <c r="C50" s="22">
        <v>34600380</v>
      </c>
      <c r="D50" s="6">
        <v>346</v>
      </c>
      <c r="E50" s="22" t="s">
        <v>152</v>
      </c>
      <c r="F50" s="23" t="s">
        <v>40</v>
      </c>
      <c r="G50" s="23" t="s">
        <v>11</v>
      </c>
      <c r="H50" s="82">
        <v>13233</v>
      </c>
      <c r="I50" s="98">
        <v>42887</v>
      </c>
      <c r="J50" s="23"/>
      <c r="K50" s="24"/>
      <c r="L50" s="24">
        <v>4</v>
      </c>
      <c r="M50" s="7">
        <f t="shared" si="0"/>
        <v>0</v>
      </c>
      <c r="N50" s="117">
        <v>9.9525000000000006</v>
      </c>
      <c r="O50" s="127">
        <f t="shared" si="1"/>
        <v>0</v>
      </c>
      <c r="P50" s="127">
        <f t="shared" si="2"/>
        <v>39.81</v>
      </c>
      <c r="Q50" s="7">
        <f t="shared" si="3"/>
        <v>0</v>
      </c>
      <c r="R50" s="128">
        <f t="shared" si="4"/>
        <v>0</v>
      </c>
      <c r="S50" s="128">
        <f t="shared" si="5"/>
        <v>0</v>
      </c>
      <c r="T50" s="5" t="s">
        <v>21</v>
      </c>
    </row>
    <row r="51" spans="1:20">
      <c r="A51" s="5">
        <v>95</v>
      </c>
      <c r="B51" s="4" t="s">
        <v>278</v>
      </c>
      <c r="C51" s="5">
        <v>34600379</v>
      </c>
      <c r="D51" s="6">
        <v>346</v>
      </c>
      <c r="E51" s="5" t="s">
        <v>46</v>
      </c>
      <c r="F51" s="15" t="s">
        <v>40</v>
      </c>
      <c r="G51" s="15" t="s">
        <v>10</v>
      </c>
      <c r="H51" s="78">
        <v>7858</v>
      </c>
      <c r="I51" s="94">
        <v>42885</v>
      </c>
      <c r="J51" s="5" t="s">
        <v>41</v>
      </c>
      <c r="K51" s="72">
        <v>2</v>
      </c>
      <c r="M51" s="7">
        <f t="shared" si="0"/>
        <v>2</v>
      </c>
      <c r="N51" s="109">
        <v>996.255</v>
      </c>
      <c r="O51" s="127">
        <f t="shared" si="1"/>
        <v>1992.51</v>
      </c>
      <c r="P51" s="127">
        <f t="shared" si="2"/>
        <v>0</v>
      </c>
      <c r="Q51" s="7">
        <f t="shared" si="3"/>
        <v>1992.51</v>
      </c>
      <c r="R51" s="128">
        <f t="shared" si="4"/>
        <v>0</v>
      </c>
      <c r="S51" s="128">
        <f t="shared" si="5"/>
        <v>0</v>
      </c>
      <c r="T51" s="5" t="s">
        <v>21</v>
      </c>
    </row>
    <row r="52" spans="1:20">
      <c r="A52" s="5">
        <v>96</v>
      </c>
      <c r="B52" s="4" t="s">
        <v>278</v>
      </c>
      <c r="C52" s="5">
        <v>34600379</v>
      </c>
      <c r="D52" s="6">
        <v>346</v>
      </c>
      <c r="E52" s="5" t="s">
        <v>46</v>
      </c>
      <c r="F52" s="15" t="s">
        <v>40</v>
      </c>
      <c r="G52" s="15" t="s">
        <v>11</v>
      </c>
      <c r="H52" s="78">
        <v>13208</v>
      </c>
      <c r="I52" s="94">
        <v>42885</v>
      </c>
      <c r="J52" s="5"/>
      <c r="L52" s="72">
        <v>2</v>
      </c>
      <c r="M52" s="7">
        <f t="shared" si="0"/>
        <v>0</v>
      </c>
      <c r="N52" s="109">
        <v>996.255</v>
      </c>
      <c r="O52" s="127">
        <f t="shared" si="1"/>
        <v>0</v>
      </c>
      <c r="P52" s="127">
        <f t="shared" si="2"/>
        <v>1992.51</v>
      </c>
      <c r="Q52" s="7">
        <f t="shared" si="3"/>
        <v>0</v>
      </c>
      <c r="R52" s="128">
        <f t="shared" si="4"/>
        <v>0</v>
      </c>
      <c r="S52" s="128">
        <f t="shared" si="5"/>
        <v>0</v>
      </c>
      <c r="T52" s="5" t="s">
        <v>21</v>
      </c>
    </row>
    <row r="53" spans="1:20">
      <c r="A53" s="5">
        <v>93</v>
      </c>
      <c r="B53" s="4" t="s">
        <v>278</v>
      </c>
      <c r="C53" s="5">
        <v>34600378</v>
      </c>
      <c r="D53" s="6">
        <v>346</v>
      </c>
      <c r="E53" s="5" t="s">
        <v>45</v>
      </c>
      <c r="F53" s="15" t="s">
        <v>40</v>
      </c>
      <c r="G53" s="15" t="s">
        <v>10</v>
      </c>
      <c r="H53" s="78">
        <v>7858</v>
      </c>
      <c r="I53" s="94">
        <v>42885</v>
      </c>
      <c r="J53" s="5" t="s">
        <v>41</v>
      </c>
      <c r="K53" s="72">
        <v>1</v>
      </c>
      <c r="M53" s="7">
        <f t="shared" si="0"/>
        <v>1</v>
      </c>
      <c r="N53" s="109">
        <v>554.36</v>
      </c>
      <c r="O53" s="127">
        <f t="shared" si="1"/>
        <v>554.36</v>
      </c>
      <c r="P53" s="127">
        <f t="shared" si="2"/>
        <v>0</v>
      </c>
      <c r="Q53" s="7">
        <f t="shared" si="3"/>
        <v>554.36</v>
      </c>
      <c r="R53" s="128">
        <f t="shared" si="4"/>
        <v>0</v>
      </c>
      <c r="S53" s="128">
        <f t="shared" si="5"/>
        <v>0</v>
      </c>
      <c r="T53" s="5" t="s">
        <v>21</v>
      </c>
    </row>
    <row r="54" spans="1:20">
      <c r="A54" s="5">
        <v>94</v>
      </c>
      <c r="B54" s="4" t="s">
        <v>278</v>
      </c>
      <c r="C54" s="5">
        <v>34600378</v>
      </c>
      <c r="D54" s="6">
        <v>346</v>
      </c>
      <c r="E54" s="5" t="s">
        <v>45</v>
      </c>
      <c r="F54" s="15" t="s">
        <v>40</v>
      </c>
      <c r="G54" s="15" t="s">
        <v>11</v>
      </c>
      <c r="H54" s="78">
        <v>13208</v>
      </c>
      <c r="I54" s="94">
        <v>42885</v>
      </c>
      <c r="J54" s="5"/>
      <c r="L54" s="72">
        <v>1</v>
      </c>
      <c r="M54" s="7">
        <f t="shared" si="0"/>
        <v>0</v>
      </c>
      <c r="N54" s="109">
        <v>554.36</v>
      </c>
      <c r="O54" s="127">
        <f t="shared" si="1"/>
        <v>0</v>
      </c>
      <c r="P54" s="127">
        <f t="shared" si="2"/>
        <v>554.36</v>
      </c>
      <c r="Q54" s="7">
        <f t="shared" si="3"/>
        <v>0</v>
      </c>
      <c r="R54" s="128">
        <f t="shared" si="4"/>
        <v>0</v>
      </c>
      <c r="S54" s="128">
        <f t="shared" si="5"/>
        <v>0</v>
      </c>
      <c r="T54" s="5" t="s">
        <v>21</v>
      </c>
    </row>
    <row r="55" spans="1:20">
      <c r="A55" s="5">
        <v>91</v>
      </c>
      <c r="B55" s="4" t="s">
        <v>278</v>
      </c>
      <c r="C55" s="5">
        <v>34600377</v>
      </c>
      <c r="D55" s="6">
        <v>346</v>
      </c>
      <c r="E55" s="5" t="s">
        <v>44</v>
      </c>
      <c r="F55" s="15" t="s">
        <v>40</v>
      </c>
      <c r="G55" s="15" t="s">
        <v>10</v>
      </c>
      <c r="H55" s="78">
        <v>7858</v>
      </c>
      <c r="I55" s="94">
        <v>42885</v>
      </c>
      <c r="J55" s="5" t="s">
        <v>41</v>
      </c>
      <c r="K55" s="72">
        <v>1</v>
      </c>
      <c r="M55" s="7">
        <f t="shared" si="0"/>
        <v>1</v>
      </c>
      <c r="N55" s="109">
        <v>307.98</v>
      </c>
      <c r="O55" s="127">
        <f t="shared" si="1"/>
        <v>307.98</v>
      </c>
      <c r="P55" s="127">
        <f t="shared" si="2"/>
        <v>0</v>
      </c>
      <c r="Q55" s="7">
        <f t="shared" si="3"/>
        <v>307.98</v>
      </c>
      <c r="R55" s="128">
        <f t="shared" si="4"/>
        <v>0</v>
      </c>
      <c r="S55" s="128">
        <f t="shared" si="5"/>
        <v>0</v>
      </c>
      <c r="T55" s="5" t="s">
        <v>21</v>
      </c>
    </row>
    <row r="56" spans="1:20">
      <c r="A56" s="5">
        <v>92</v>
      </c>
      <c r="B56" s="4" t="s">
        <v>278</v>
      </c>
      <c r="C56" s="5">
        <v>34600377</v>
      </c>
      <c r="D56" s="6">
        <v>346</v>
      </c>
      <c r="E56" s="5" t="s">
        <v>44</v>
      </c>
      <c r="F56" s="15" t="s">
        <v>40</v>
      </c>
      <c r="G56" s="15" t="s">
        <v>11</v>
      </c>
      <c r="H56" s="78">
        <v>13208</v>
      </c>
      <c r="I56" s="94">
        <v>42885</v>
      </c>
      <c r="J56" s="5"/>
      <c r="L56" s="72">
        <v>1</v>
      </c>
      <c r="M56" s="7">
        <f t="shared" si="0"/>
        <v>0</v>
      </c>
      <c r="N56" s="109">
        <v>307.98</v>
      </c>
      <c r="O56" s="127">
        <f t="shared" si="1"/>
        <v>0</v>
      </c>
      <c r="P56" s="127">
        <f t="shared" si="2"/>
        <v>307.98</v>
      </c>
      <c r="Q56" s="7">
        <f t="shared" si="3"/>
        <v>0</v>
      </c>
      <c r="R56" s="128">
        <f t="shared" si="4"/>
        <v>0</v>
      </c>
      <c r="S56" s="128">
        <f t="shared" si="5"/>
        <v>0</v>
      </c>
      <c r="T56" s="5" t="s">
        <v>21</v>
      </c>
    </row>
    <row r="57" spans="1:20">
      <c r="A57" s="5">
        <v>89</v>
      </c>
      <c r="B57" s="4" t="s">
        <v>278</v>
      </c>
      <c r="C57" s="5">
        <v>34600376</v>
      </c>
      <c r="D57" s="6">
        <v>346</v>
      </c>
      <c r="E57" s="5" t="s">
        <v>42</v>
      </c>
      <c r="F57" s="15" t="s">
        <v>43</v>
      </c>
      <c r="G57" s="15" t="s">
        <v>10</v>
      </c>
      <c r="H57" s="78">
        <v>7858</v>
      </c>
      <c r="I57" s="94">
        <v>42885</v>
      </c>
      <c r="J57" s="5" t="s">
        <v>41</v>
      </c>
      <c r="K57" s="72">
        <v>3</v>
      </c>
      <c r="M57" s="7">
        <f t="shared" si="0"/>
        <v>3</v>
      </c>
      <c r="N57" s="109">
        <v>216.06333000000001</v>
      </c>
      <c r="O57" s="127">
        <f t="shared" si="1"/>
        <v>648.18999000000008</v>
      </c>
      <c r="P57" s="127">
        <f t="shared" si="2"/>
        <v>0</v>
      </c>
      <c r="Q57" s="7">
        <f t="shared" si="3"/>
        <v>648.18999000000008</v>
      </c>
      <c r="R57" s="128">
        <f t="shared" si="4"/>
        <v>0</v>
      </c>
      <c r="S57" s="128">
        <f t="shared" si="5"/>
        <v>0</v>
      </c>
      <c r="T57" s="5" t="s">
        <v>21</v>
      </c>
    </row>
    <row r="58" spans="1:20">
      <c r="A58" s="5">
        <v>90</v>
      </c>
      <c r="B58" s="4" t="s">
        <v>278</v>
      </c>
      <c r="C58" s="5">
        <v>34600376</v>
      </c>
      <c r="D58" s="6">
        <v>346</v>
      </c>
      <c r="E58" s="5" t="s">
        <v>42</v>
      </c>
      <c r="F58" s="15" t="s">
        <v>43</v>
      </c>
      <c r="G58" s="15" t="s">
        <v>11</v>
      </c>
      <c r="H58" s="78">
        <v>13208</v>
      </c>
      <c r="I58" s="94">
        <v>42885</v>
      </c>
      <c r="J58" s="5"/>
      <c r="L58" s="72">
        <v>3</v>
      </c>
      <c r="M58" s="7">
        <f t="shared" si="0"/>
        <v>0</v>
      </c>
      <c r="N58" s="109">
        <v>216.06333000000001</v>
      </c>
      <c r="O58" s="127">
        <f t="shared" si="1"/>
        <v>0</v>
      </c>
      <c r="P58" s="127">
        <f t="shared" si="2"/>
        <v>648.18999000000008</v>
      </c>
      <c r="Q58" s="7">
        <f t="shared" si="3"/>
        <v>0</v>
      </c>
      <c r="R58" s="128">
        <f t="shared" si="4"/>
        <v>0</v>
      </c>
      <c r="S58" s="128">
        <f t="shared" si="5"/>
        <v>0</v>
      </c>
      <c r="T58" s="5" t="s">
        <v>21</v>
      </c>
    </row>
    <row r="59" spans="1:20">
      <c r="A59" s="5">
        <v>189</v>
      </c>
      <c r="B59" s="4" t="s">
        <v>278</v>
      </c>
      <c r="C59" s="22">
        <v>34600375</v>
      </c>
      <c r="D59" s="6">
        <v>346</v>
      </c>
      <c r="E59" s="22" t="s">
        <v>151</v>
      </c>
      <c r="F59" s="23" t="s">
        <v>40</v>
      </c>
      <c r="G59" s="23" t="s">
        <v>10</v>
      </c>
      <c r="H59" s="82">
        <v>7854</v>
      </c>
      <c r="I59" s="98">
        <v>42881</v>
      </c>
      <c r="J59" s="23" t="s">
        <v>146</v>
      </c>
      <c r="K59" s="24">
        <v>2</v>
      </c>
      <c r="L59" s="24"/>
      <c r="M59" s="7">
        <f t="shared" si="0"/>
        <v>2</v>
      </c>
      <c r="N59" s="117">
        <v>10.5</v>
      </c>
      <c r="O59" s="127">
        <f t="shared" si="1"/>
        <v>21</v>
      </c>
      <c r="P59" s="127">
        <f t="shared" si="2"/>
        <v>0</v>
      </c>
      <c r="Q59" s="7">
        <f t="shared" si="3"/>
        <v>21</v>
      </c>
      <c r="R59" s="128">
        <f t="shared" si="4"/>
        <v>0</v>
      </c>
      <c r="S59" s="128">
        <f t="shared" si="5"/>
        <v>0</v>
      </c>
      <c r="T59" s="5" t="s">
        <v>21</v>
      </c>
    </row>
    <row r="60" spans="1:20">
      <c r="A60" s="5">
        <v>190</v>
      </c>
      <c r="B60" s="4" t="s">
        <v>278</v>
      </c>
      <c r="C60" s="22">
        <v>34600375</v>
      </c>
      <c r="D60" s="6">
        <v>346</v>
      </c>
      <c r="E60" s="22" t="s">
        <v>151</v>
      </c>
      <c r="F60" s="23" t="s">
        <v>19</v>
      </c>
      <c r="G60" s="23" t="s">
        <v>11</v>
      </c>
      <c r="H60" s="82">
        <v>13197</v>
      </c>
      <c r="I60" s="98">
        <v>42881</v>
      </c>
      <c r="J60" s="23"/>
      <c r="K60" s="24"/>
      <c r="L60" s="24">
        <v>2</v>
      </c>
      <c r="M60" s="7">
        <f t="shared" si="0"/>
        <v>0</v>
      </c>
      <c r="N60" s="117">
        <v>10.5</v>
      </c>
      <c r="O60" s="127">
        <f t="shared" si="1"/>
        <v>0</v>
      </c>
      <c r="P60" s="127">
        <f t="shared" si="2"/>
        <v>21</v>
      </c>
      <c r="Q60" s="7">
        <f t="shared" si="3"/>
        <v>0</v>
      </c>
      <c r="R60" s="128">
        <f t="shared" si="4"/>
        <v>0</v>
      </c>
      <c r="S60" s="128">
        <f t="shared" si="5"/>
        <v>0</v>
      </c>
      <c r="T60" s="5" t="s">
        <v>21</v>
      </c>
    </row>
    <row r="61" spans="1:20">
      <c r="A61" s="3">
        <v>187</v>
      </c>
      <c r="B61" s="4" t="s">
        <v>278</v>
      </c>
      <c r="C61" s="22">
        <v>34600374</v>
      </c>
      <c r="D61" s="6">
        <v>346</v>
      </c>
      <c r="E61" s="22" t="s">
        <v>150</v>
      </c>
      <c r="F61" s="23" t="s">
        <v>40</v>
      </c>
      <c r="G61" s="23" t="s">
        <v>10</v>
      </c>
      <c r="H61" s="82">
        <v>7854</v>
      </c>
      <c r="I61" s="98">
        <v>42881</v>
      </c>
      <c r="J61" s="23" t="s">
        <v>146</v>
      </c>
      <c r="K61" s="24">
        <v>2</v>
      </c>
      <c r="L61" s="24"/>
      <c r="M61" s="7">
        <f t="shared" si="0"/>
        <v>2</v>
      </c>
      <c r="N61" s="117">
        <v>5</v>
      </c>
      <c r="O61" s="127">
        <f t="shared" si="1"/>
        <v>10</v>
      </c>
      <c r="P61" s="127">
        <f t="shared" si="2"/>
        <v>0</v>
      </c>
      <c r="Q61" s="7">
        <f t="shared" si="3"/>
        <v>10</v>
      </c>
      <c r="R61" s="128">
        <f t="shared" si="4"/>
        <v>0</v>
      </c>
      <c r="S61" s="128">
        <f t="shared" si="5"/>
        <v>0</v>
      </c>
      <c r="T61" s="3" t="s">
        <v>21</v>
      </c>
    </row>
    <row r="62" spans="1:20">
      <c r="A62" s="3">
        <v>188</v>
      </c>
      <c r="B62" s="4" t="s">
        <v>278</v>
      </c>
      <c r="C62" s="22">
        <v>34600374</v>
      </c>
      <c r="D62" s="6">
        <v>346</v>
      </c>
      <c r="E62" s="22" t="s">
        <v>150</v>
      </c>
      <c r="F62" s="23" t="s">
        <v>40</v>
      </c>
      <c r="G62" s="23" t="s">
        <v>11</v>
      </c>
      <c r="H62" s="82">
        <v>13197</v>
      </c>
      <c r="I62" s="98">
        <v>42881</v>
      </c>
      <c r="J62" s="23"/>
      <c r="K62" s="24"/>
      <c r="L62" s="24">
        <v>2</v>
      </c>
      <c r="M62" s="7">
        <f t="shared" si="0"/>
        <v>0</v>
      </c>
      <c r="N62" s="117">
        <v>5</v>
      </c>
      <c r="O62" s="127">
        <f t="shared" si="1"/>
        <v>0</v>
      </c>
      <c r="P62" s="127">
        <f t="shared" si="2"/>
        <v>10</v>
      </c>
      <c r="Q62" s="7">
        <f t="shared" si="3"/>
        <v>0</v>
      </c>
      <c r="R62" s="128">
        <f t="shared" si="4"/>
        <v>0</v>
      </c>
      <c r="S62" s="128">
        <f t="shared" si="5"/>
        <v>0</v>
      </c>
      <c r="T62" s="3" t="s">
        <v>21</v>
      </c>
    </row>
    <row r="63" spans="1:20">
      <c r="A63" s="3">
        <v>183</v>
      </c>
      <c r="B63" s="4" t="s">
        <v>278</v>
      </c>
      <c r="C63" s="22">
        <v>34600373</v>
      </c>
      <c r="D63" s="6">
        <v>346</v>
      </c>
      <c r="E63" s="22" t="s">
        <v>149</v>
      </c>
      <c r="F63" s="23" t="s">
        <v>40</v>
      </c>
      <c r="G63" s="23" t="s">
        <v>10</v>
      </c>
      <c r="H63" s="82">
        <v>7854</v>
      </c>
      <c r="I63" s="98">
        <v>42881</v>
      </c>
      <c r="J63" s="23" t="s">
        <v>146</v>
      </c>
      <c r="K63" s="24">
        <v>4</v>
      </c>
      <c r="L63" s="24"/>
      <c r="M63" s="7">
        <f t="shared" si="0"/>
        <v>4</v>
      </c>
      <c r="N63" s="117">
        <v>750</v>
      </c>
      <c r="O63" s="127">
        <f t="shared" si="1"/>
        <v>3000</v>
      </c>
      <c r="P63" s="127">
        <f t="shared" si="2"/>
        <v>0</v>
      </c>
      <c r="Q63" s="7">
        <f t="shared" si="3"/>
        <v>3000</v>
      </c>
      <c r="R63" s="128">
        <f t="shared" si="4"/>
        <v>0</v>
      </c>
      <c r="S63" s="128">
        <f t="shared" si="5"/>
        <v>0</v>
      </c>
      <c r="T63" s="3" t="s">
        <v>21</v>
      </c>
    </row>
    <row r="64" spans="1:20">
      <c r="A64" s="3">
        <v>184</v>
      </c>
      <c r="B64" s="4" t="s">
        <v>278</v>
      </c>
      <c r="C64" s="22">
        <v>34600373</v>
      </c>
      <c r="D64" s="6">
        <v>346</v>
      </c>
      <c r="E64" s="22" t="s">
        <v>149</v>
      </c>
      <c r="F64" s="23" t="s">
        <v>40</v>
      </c>
      <c r="G64" s="23" t="s">
        <v>11</v>
      </c>
      <c r="H64" s="82">
        <v>13197</v>
      </c>
      <c r="I64" s="98">
        <v>42881</v>
      </c>
      <c r="J64" s="23"/>
      <c r="K64" s="24"/>
      <c r="L64" s="24">
        <v>4</v>
      </c>
      <c r="M64" s="7">
        <f t="shared" si="0"/>
        <v>0</v>
      </c>
      <c r="N64" s="117">
        <v>750</v>
      </c>
      <c r="O64" s="127">
        <f t="shared" si="1"/>
        <v>0</v>
      </c>
      <c r="P64" s="127">
        <f t="shared" si="2"/>
        <v>3000</v>
      </c>
      <c r="Q64" s="7">
        <f t="shared" si="3"/>
        <v>0</v>
      </c>
      <c r="R64" s="128">
        <f t="shared" si="4"/>
        <v>0</v>
      </c>
      <c r="S64" s="128">
        <f t="shared" si="5"/>
        <v>0</v>
      </c>
      <c r="T64" s="3" t="s">
        <v>21</v>
      </c>
    </row>
    <row r="65" spans="1:20">
      <c r="A65" s="3">
        <v>185</v>
      </c>
      <c r="B65" s="4" t="s">
        <v>278</v>
      </c>
      <c r="C65" s="22">
        <v>34600373</v>
      </c>
      <c r="D65" s="6">
        <v>346</v>
      </c>
      <c r="E65" s="22" t="s">
        <v>149</v>
      </c>
      <c r="F65" s="23" t="s">
        <v>40</v>
      </c>
      <c r="G65" s="23" t="s">
        <v>10</v>
      </c>
      <c r="H65" s="82">
        <v>7869</v>
      </c>
      <c r="I65" s="98">
        <v>42887</v>
      </c>
      <c r="J65" s="23" t="s">
        <v>96</v>
      </c>
      <c r="K65" s="24">
        <v>2</v>
      </c>
      <c r="L65" s="24"/>
      <c r="M65" s="7">
        <f t="shared" si="0"/>
        <v>2</v>
      </c>
      <c r="N65" s="117">
        <v>9.0749999999999993</v>
      </c>
      <c r="O65" s="127">
        <f t="shared" si="1"/>
        <v>18.149999999999999</v>
      </c>
      <c r="P65" s="127">
        <f t="shared" si="2"/>
        <v>0</v>
      </c>
      <c r="Q65" s="7">
        <f t="shared" si="3"/>
        <v>18.149999999999999</v>
      </c>
      <c r="R65" s="128">
        <f t="shared" si="4"/>
        <v>0</v>
      </c>
      <c r="S65" s="128">
        <f t="shared" si="5"/>
        <v>0</v>
      </c>
      <c r="T65" s="3" t="s">
        <v>21</v>
      </c>
    </row>
    <row r="66" spans="1:20">
      <c r="A66" s="3">
        <v>186</v>
      </c>
      <c r="B66" s="4" t="s">
        <v>278</v>
      </c>
      <c r="C66" s="22">
        <v>34600373</v>
      </c>
      <c r="D66" s="6">
        <v>346</v>
      </c>
      <c r="E66" s="22" t="s">
        <v>149</v>
      </c>
      <c r="F66" s="23" t="s">
        <v>40</v>
      </c>
      <c r="G66" s="23" t="s">
        <v>11</v>
      </c>
      <c r="H66" s="82">
        <v>13233</v>
      </c>
      <c r="I66" s="98">
        <v>42887</v>
      </c>
      <c r="J66" s="23"/>
      <c r="K66" s="24"/>
      <c r="L66" s="24">
        <v>2</v>
      </c>
      <c r="M66" s="7">
        <f t="shared" si="0"/>
        <v>0</v>
      </c>
      <c r="N66" s="117">
        <v>9.0749999999999993</v>
      </c>
      <c r="O66" s="127">
        <f t="shared" si="1"/>
        <v>0</v>
      </c>
      <c r="P66" s="127">
        <f t="shared" si="2"/>
        <v>18.149999999999999</v>
      </c>
      <c r="Q66" s="7">
        <f t="shared" si="3"/>
        <v>0</v>
      </c>
      <c r="R66" s="128">
        <f t="shared" si="4"/>
        <v>0</v>
      </c>
      <c r="S66" s="128">
        <f t="shared" si="5"/>
        <v>0</v>
      </c>
      <c r="T66" s="3" t="s">
        <v>21</v>
      </c>
    </row>
    <row r="67" spans="1:20">
      <c r="A67" s="3">
        <v>181</v>
      </c>
      <c r="B67" s="4" t="s">
        <v>278</v>
      </c>
      <c r="C67" s="22">
        <v>34600372</v>
      </c>
      <c r="D67" s="6">
        <v>346</v>
      </c>
      <c r="E67" s="22" t="s">
        <v>148</v>
      </c>
      <c r="F67" s="23" t="s">
        <v>19</v>
      </c>
      <c r="G67" s="23" t="s">
        <v>10</v>
      </c>
      <c r="H67" s="82">
        <v>7854</v>
      </c>
      <c r="I67" s="98">
        <v>42881</v>
      </c>
      <c r="J67" s="23" t="s">
        <v>146</v>
      </c>
      <c r="K67" s="24">
        <v>10</v>
      </c>
      <c r="L67" s="24"/>
      <c r="M67" s="7">
        <f t="shared" ref="M67:M130" si="6">IF(C67&lt;&gt;C66,K67,IF(K67="",M66-L67,M66+K67))</f>
        <v>10</v>
      </c>
      <c r="N67" s="117">
        <v>120</v>
      </c>
      <c r="O67" s="127">
        <f t="shared" ref="O67:O130" si="7">K67*N67</f>
        <v>1200</v>
      </c>
      <c r="P67" s="127">
        <f t="shared" ref="P67:P130" si="8">L67*N67</f>
        <v>0</v>
      </c>
      <c r="Q67" s="7">
        <f t="shared" ref="Q67:Q130" si="9">IF(C67&lt;&gt;C66,O67,IF(O67=0,Q66-P67,Q66+O67))</f>
        <v>1200</v>
      </c>
      <c r="R67" s="128">
        <f t="shared" ref="R67:R130" si="10">IF(C67&lt;&gt;C68,M67,0)</f>
        <v>0</v>
      </c>
      <c r="S67" s="128">
        <f t="shared" ref="S67:S130" si="11">IF(C67&lt;&gt;C68,Q67,0)</f>
        <v>0</v>
      </c>
      <c r="T67" s="3" t="s">
        <v>21</v>
      </c>
    </row>
    <row r="68" spans="1:20">
      <c r="A68" s="3">
        <v>182</v>
      </c>
      <c r="B68" s="4" t="s">
        <v>278</v>
      </c>
      <c r="C68" s="22">
        <v>34600372</v>
      </c>
      <c r="D68" s="6">
        <v>346</v>
      </c>
      <c r="E68" s="22" t="s">
        <v>148</v>
      </c>
      <c r="F68" s="23" t="s">
        <v>19</v>
      </c>
      <c r="G68" s="23" t="s">
        <v>11</v>
      </c>
      <c r="H68" s="82">
        <v>13197</v>
      </c>
      <c r="I68" s="98">
        <v>42881</v>
      </c>
      <c r="J68" s="23"/>
      <c r="K68" s="24"/>
      <c r="L68" s="24">
        <v>10</v>
      </c>
      <c r="M68" s="7">
        <f t="shared" si="6"/>
        <v>0</v>
      </c>
      <c r="N68" s="117">
        <v>120</v>
      </c>
      <c r="O68" s="127">
        <f t="shared" si="7"/>
        <v>0</v>
      </c>
      <c r="P68" s="127">
        <f t="shared" si="8"/>
        <v>1200</v>
      </c>
      <c r="Q68" s="7">
        <f t="shared" si="9"/>
        <v>0</v>
      </c>
      <c r="R68" s="128">
        <f t="shared" si="10"/>
        <v>0</v>
      </c>
      <c r="S68" s="128">
        <f t="shared" si="11"/>
        <v>0</v>
      </c>
      <c r="T68" s="3" t="s">
        <v>21</v>
      </c>
    </row>
    <row r="69" spans="1:20">
      <c r="A69" s="3">
        <v>179</v>
      </c>
      <c r="B69" s="4" t="s">
        <v>278</v>
      </c>
      <c r="C69" s="22">
        <v>34600371</v>
      </c>
      <c r="D69" s="6">
        <v>346</v>
      </c>
      <c r="E69" s="22" t="s">
        <v>147</v>
      </c>
      <c r="F69" s="23" t="s">
        <v>19</v>
      </c>
      <c r="G69" s="23" t="s">
        <v>10</v>
      </c>
      <c r="H69" s="82">
        <v>7854</v>
      </c>
      <c r="I69" s="98">
        <v>42881</v>
      </c>
      <c r="J69" s="23" t="s">
        <v>146</v>
      </c>
      <c r="K69" s="24">
        <v>10</v>
      </c>
      <c r="L69" s="24"/>
      <c r="M69" s="7">
        <f t="shared" si="6"/>
        <v>10</v>
      </c>
      <c r="N69" s="117">
        <v>32</v>
      </c>
      <c r="O69" s="127">
        <f t="shared" si="7"/>
        <v>320</v>
      </c>
      <c r="P69" s="127">
        <f t="shared" si="8"/>
        <v>0</v>
      </c>
      <c r="Q69" s="7">
        <f t="shared" si="9"/>
        <v>320</v>
      </c>
      <c r="R69" s="128">
        <f t="shared" si="10"/>
        <v>0</v>
      </c>
      <c r="S69" s="128">
        <f t="shared" si="11"/>
        <v>0</v>
      </c>
      <c r="T69" s="3" t="s">
        <v>21</v>
      </c>
    </row>
    <row r="70" spans="1:20">
      <c r="A70" s="3">
        <v>180</v>
      </c>
      <c r="B70" s="4" t="s">
        <v>278</v>
      </c>
      <c r="C70" s="22">
        <v>34600371</v>
      </c>
      <c r="D70" s="6">
        <v>346</v>
      </c>
      <c r="E70" s="22" t="s">
        <v>147</v>
      </c>
      <c r="F70" s="23" t="s">
        <v>19</v>
      </c>
      <c r="G70" s="23" t="s">
        <v>11</v>
      </c>
      <c r="H70" s="82">
        <v>13197</v>
      </c>
      <c r="I70" s="98">
        <v>42881</v>
      </c>
      <c r="J70" s="23"/>
      <c r="K70" s="24"/>
      <c r="L70" s="24">
        <v>10</v>
      </c>
      <c r="M70" s="7">
        <f t="shared" si="6"/>
        <v>0</v>
      </c>
      <c r="N70" s="117">
        <v>32</v>
      </c>
      <c r="O70" s="127">
        <f t="shared" si="7"/>
        <v>0</v>
      </c>
      <c r="P70" s="127">
        <f t="shared" si="8"/>
        <v>320</v>
      </c>
      <c r="Q70" s="7">
        <f t="shared" si="9"/>
        <v>0</v>
      </c>
      <c r="R70" s="128">
        <f t="shared" si="10"/>
        <v>0</v>
      </c>
      <c r="S70" s="128">
        <f t="shared" si="11"/>
        <v>0</v>
      </c>
      <c r="T70" s="3" t="s">
        <v>21</v>
      </c>
    </row>
    <row r="71" spans="1:20">
      <c r="A71" s="3">
        <v>177</v>
      </c>
      <c r="B71" s="4" t="s">
        <v>278</v>
      </c>
      <c r="C71" s="22">
        <v>34600370</v>
      </c>
      <c r="D71" s="6">
        <v>346</v>
      </c>
      <c r="E71" s="22" t="s">
        <v>145</v>
      </c>
      <c r="F71" s="23" t="s">
        <v>19</v>
      </c>
      <c r="G71" s="23" t="s">
        <v>10</v>
      </c>
      <c r="H71" s="82">
        <v>7854</v>
      </c>
      <c r="I71" s="98">
        <v>42881</v>
      </c>
      <c r="J71" s="23" t="s">
        <v>146</v>
      </c>
      <c r="K71" s="24">
        <v>10</v>
      </c>
      <c r="L71" s="24"/>
      <c r="M71" s="7">
        <f t="shared" si="6"/>
        <v>10</v>
      </c>
      <c r="N71" s="117">
        <v>22</v>
      </c>
      <c r="O71" s="127">
        <f t="shared" si="7"/>
        <v>220</v>
      </c>
      <c r="P71" s="127">
        <f t="shared" si="8"/>
        <v>0</v>
      </c>
      <c r="Q71" s="7">
        <f t="shared" si="9"/>
        <v>220</v>
      </c>
      <c r="R71" s="128">
        <f t="shared" si="10"/>
        <v>0</v>
      </c>
      <c r="S71" s="128">
        <f t="shared" si="11"/>
        <v>0</v>
      </c>
      <c r="T71" s="3" t="s">
        <v>21</v>
      </c>
    </row>
    <row r="72" spans="1:20">
      <c r="A72" s="3">
        <v>178</v>
      </c>
      <c r="B72" s="4" t="s">
        <v>278</v>
      </c>
      <c r="C72" s="22">
        <v>34600370</v>
      </c>
      <c r="D72" s="6">
        <v>346</v>
      </c>
      <c r="E72" s="22" t="s">
        <v>145</v>
      </c>
      <c r="F72" s="23" t="s">
        <v>19</v>
      </c>
      <c r="G72" s="23" t="s">
        <v>11</v>
      </c>
      <c r="H72" s="82">
        <v>13197</v>
      </c>
      <c r="I72" s="98">
        <v>42881</v>
      </c>
      <c r="J72" s="23"/>
      <c r="K72" s="24"/>
      <c r="L72" s="24">
        <v>10</v>
      </c>
      <c r="M72" s="7">
        <f t="shared" si="6"/>
        <v>0</v>
      </c>
      <c r="N72" s="117">
        <v>22</v>
      </c>
      <c r="O72" s="127">
        <f t="shared" si="7"/>
        <v>0</v>
      </c>
      <c r="P72" s="127">
        <f t="shared" si="8"/>
        <v>220</v>
      </c>
      <c r="Q72" s="7">
        <f t="shared" si="9"/>
        <v>0</v>
      </c>
      <c r="R72" s="128">
        <f t="shared" si="10"/>
        <v>0</v>
      </c>
      <c r="S72" s="128">
        <f t="shared" si="11"/>
        <v>0</v>
      </c>
      <c r="T72" s="3" t="s">
        <v>21</v>
      </c>
    </row>
    <row r="73" spans="1:20">
      <c r="A73" s="3">
        <v>95</v>
      </c>
      <c r="B73" s="4" t="s">
        <v>278</v>
      </c>
      <c r="C73" s="4">
        <v>34600369</v>
      </c>
      <c r="D73" s="6">
        <v>346</v>
      </c>
      <c r="E73" s="9" t="s">
        <v>81</v>
      </c>
      <c r="F73" s="4" t="s">
        <v>40</v>
      </c>
      <c r="G73" s="4" t="s">
        <v>10</v>
      </c>
      <c r="H73" s="79">
        <v>7734</v>
      </c>
      <c r="I73" s="95">
        <v>42803</v>
      </c>
      <c r="J73" s="19" t="s">
        <v>80</v>
      </c>
      <c r="K73" s="10">
        <v>2</v>
      </c>
      <c r="L73" s="11"/>
      <c r="M73" s="7">
        <f t="shared" si="6"/>
        <v>2</v>
      </c>
      <c r="N73" s="111">
        <v>20</v>
      </c>
      <c r="O73" s="127">
        <f t="shared" si="7"/>
        <v>40</v>
      </c>
      <c r="P73" s="127">
        <f t="shared" si="8"/>
        <v>0</v>
      </c>
      <c r="Q73" s="7">
        <f t="shared" si="9"/>
        <v>40</v>
      </c>
      <c r="R73" s="128">
        <f t="shared" si="10"/>
        <v>0</v>
      </c>
      <c r="S73" s="128">
        <f t="shared" si="11"/>
        <v>0</v>
      </c>
      <c r="T73" s="3" t="s">
        <v>33</v>
      </c>
    </row>
    <row r="74" spans="1:20">
      <c r="A74" s="3">
        <v>96</v>
      </c>
      <c r="B74" s="4" t="s">
        <v>278</v>
      </c>
      <c r="C74" s="4">
        <v>34600369</v>
      </c>
      <c r="D74" s="6">
        <v>346</v>
      </c>
      <c r="E74" s="9" t="s">
        <v>81</v>
      </c>
      <c r="F74" s="4" t="s">
        <v>40</v>
      </c>
      <c r="G74" s="4" t="s">
        <v>11</v>
      </c>
      <c r="H74" s="79">
        <v>12839</v>
      </c>
      <c r="I74" s="95">
        <v>42803</v>
      </c>
      <c r="J74" s="19"/>
      <c r="K74" s="10"/>
      <c r="L74" s="11">
        <v>2</v>
      </c>
      <c r="M74" s="7">
        <f t="shared" si="6"/>
        <v>0</v>
      </c>
      <c r="N74" s="111">
        <v>20</v>
      </c>
      <c r="O74" s="127">
        <f t="shared" si="7"/>
        <v>0</v>
      </c>
      <c r="P74" s="127">
        <f t="shared" si="8"/>
        <v>40</v>
      </c>
      <c r="Q74" s="7">
        <f t="shared" si="9"/>
        <v>0</v>
      </c>
      <c r="R74" s="128">
        <f t="shared" si="10"/>
        <v>0</v>
      </c>
      <c r="S74" s="128">
        <f t="shared" si="11"/>
        <v>0</v>
      </c>
      <c r="T74" s="3" t="s">
        <v>33</v>
      </c>
    </row>
    <row r="75" spans="1:20">
      <c r="A75" s="3">
        <v>93</v>
      </c>
      <c r="B75" s="4" t="s">
        <v>278</v>
      </c>
      <c r="C75" s="4">
        <v>34600368</v>
      </c>
      <c r="D75" s="6">
        <v>346</v>
      </c>
      <c r="E75" s="9" t="s">
        <v>79</v>
      </c>
      <c r="F75" s="4" t="s">
        <v>40</v>
      </c>
      <c r="G75" s="4" t="s">
        <v>10</v>
      </c>
      <c r="H75" s="79">
        <v>7734</v>
      </c>
      <c r="I75" s="95">
        <v>42803</v>
      </c>
      <c r="J75" s="19" t="s">
        <v>80</v>
      </c>
      <c r="K75" s="10">
        <v>2</v>
      </c>
      <c r="L75" s="11"/>
      <c r="M75" s="7">
        <f t="shared" si="6"/>
        <v>2</v>
      </c>
      <c r="N75" s="111">
        <v>15</v>
      </c>
      <c r="O75" s="127">
        <f t="shared" si="7"/>
        <v>30</v>
      </c>
      <c r="P75" s="127">
        <f t="shared" si="8"/>
        <v>0</v>
      </c>
      <c r="Q75" s="7">
        <f t="shared" si="9"/>
        <v>30</v>
      </c>
      <c r="R75" s="128">
        <f t="shared" si="10"/>
        <v>0</v>
      </c>
      <c r="S75" s="128">
        <f t="shared" si="11"/>
        <v>0</v>
      </c>
      <c r="T75" s="3" t="s">
        <v>33</v>
      </c>
    </row>
    <row r="76" spans="1:20">
      <c r="A76" s="3">
        <v>94</v>
      </c>
      <c r="B76" s="4" t="s">
        <v>278</v>
      </c>
      <c r="C76" s="4">
        <v>34600368</v>
      </c>
      <c r="D76" s="6">
        <v>346</v>
      </c>
      <c r="E76" s="9" t="s">
        <v>79</v>
      </c>
      <c r="F76" s="4" t="s">
        <v>40</v>
      </c>
      <c r="G76" s="4" t="s">
        <v>11</v>
      </c>
      <c r="H76" s="79">
        <v>12839</v>
      </c>
      <c r="I76" s="95">
        <v>42803</v>
      </c>
      <c r="J76" s="19"/>
      <c r="K76" s="10"/>
      <c r="L76" s="11">
        <v>2</v>
      </c>
      <c r="M76" s="7">
        <f t="shared" si="6"/>
        <v>0</v>
      </c>
      <c r="N76" s="111">
        <v>15</v>
      </c>
      <c r="O76" s="127">
        <f t="shared" si="7"/>
        <v>0</v>
      </c>
      <c r="P76" s="127">
        <f t="shared" si="8"/>
        <v>30</v>
      </c>
      <c r="Q76" s="7">
        <f t="shared" si="9"/>
        <v>0</v>
      </c>
      <c r="R76" s="128">
        <f t="shared" si="10"/>
        <v>0</v>
      </c>
      <c r="S76" s="128">
        <f t="shared" si="11"/>
        <v>0</v>
      </c>
      <c r="T76" s="3" t="s">
        <v>33</v>
      </c>
    </row>
    <row r="77" spans="1:20">
      <c r="A77" s="5">
        <v>91</v>
      </c>
      <c r="B77" s="4" t="s">
        <v>278</v>
      </c>
      <c r="C77" s="4">
        <v>34600367</v>
      </c>
      <c r="D77" s="6">
        <v>346</v>
      </c>
      <c r="E77" s="5" t="s">
        <v>77</v>
      </c>
      <c r="F77" s="4" t="s">
        <v>40</v>
      </c>
      <c r="G77" s="4" t="s">
        <v>10</v>
      </c>
      <c r="H77" s="79">
        <v>7723</v>
      </c>
      <c r="I77" s="95">
        <v>42795</v>
      </c>
      <c r="J77" s="19" t="s">
        <v>78</v>
      </c>
      <c r="K77" s="10">
        <v>15</v>
      </c>
      <c r="L77" s="11"/>
      <c r="M77" s="7">
        <f t="shared" si="6"/>
        <v>15</v>
      </c>
      <c r="N77" s="111">
        <v>3.5</v>
      </c>
      <c r="O77" s="127">
        <f t="shared" si="7"/>
        <v>52.5</v>
      </c>
      <c r="P77" s="127">
        <f t="shared" si="8"/>
        <v>0</v>
      </c>
      <c r="Q77" s="7">
        <f t="shared" si="9"/>
        <v>52.5</v>
      </c>
      <c r="R77" s="128">
        <f t="shared" si="10"/>
        <v>0</v>
      </c>
      <c r="S77" s="128">
        <f t="shared" si="11"/>
        <v>0</v>
      </c>
      <c r="T77" s="5" t="s">
        <v>33</v>
      </c>
    </row>
    <row r="78" spans="1:20">
      <c r="A78" s="3">
        <v>92</v>
      </c>
      <c r="B78" s="4" t="s">
        <v>278</v>
      </c>
      <c r="C78" s="4">
        <v>34600367</v>
      </c>
      <c r="D78" s="6">
        <v>346</v>
      </c>
      <c r="E78" s="5" t="s">
        <v>77</v>
      </c>
      <c r="F78" s="4" t="s">
        <v>40</v>
      </c>
      <c r="G78" s="4" t="s">
        <v>11</v>
      </c>
      <c r="H78" s="79">
        <v>12796</v>
      </c>
      <c r="I78" s="95">
        <v>42795</v>
      </c>
      <c r="J78" s="19"/>
      <c r="K78" s="10"/>
      <c r="L78" s="11">
        <v>15</v>
      </c>
      <c r="M78" s="7">
        <f t="shared" si="6"/>
        <v>0</v>
      </c>
      <c r="N78" s="111">
        <v>3.5</v>
      </c>
      <c r="O78" s="127">
        <f t="shared" si="7"/>
        <v>0</v>
      </c>
      <c r="P78" s="127">
        <f t="shared" si="8"/>
        <v>52.5</v>
      </c>
      <c r="Q78" s="7">
        <f t="shared" si="9"/>
        <v>0</v>
      </c>
      <c r="R78" s="128">
        <f t="shared" si="10"/>
        <v>0</v>
      </c>
      <c r="S78" s="128">
        <f t="shared" si="11"/>
        <v>0</v>
      </c>
      <c r="T78" s="3" t="s">
        <v>33</v>
      </c>
    </row>
    <row r="79" spans="1:20">
      <c r="A79" s="3">
        <v>175</v>
      </c>
      <c r="B79" s="4" t="s">
        <v>278</v>
      </c>
      <c r="C79" s="4">
        <v>34600366</v>
      </c>
      <c r="D79" s="6">
        <v>346</v>
      </c>
      <c r="E79" s="9" t="s">
        <v>143</v>
      </c>
      <c r="F79" s="47" t="s">
        <v>40</v>
      </c>
      <c r="G79" s="20" t="s">
        <v>10</v>
      </c>
      <c r="H79" s="79">
        <v>2313</v>
      </c>
      <c r="I79" s="95">
        <v>42789</v>
      </c>
      <c r="J79" s="4" t="s">
        <v>144</v>
      </c>
      <c r="K79" s="11">
        <v>50</v>
      </c>
      <c r="L79" s="11"/>
      <c r="M79" s="7">
        <f t="shared" si="6"/>
        <v>50</v>
      </c>
      <c r="N79" s="110">
        <v>1.2</v>
      </c>
      <c r="O79" s="127">
        <f t="shared" si="7"/>
        <v>60</v>
      </c>
      <c r="P79" s="127">
        <f t="shared" si="8"/>
        <v>0</v>
      </c>
      <c r="Q79" s="7">
        <f t="shared" si="9"/>
        <v>60</v>
      </c>
      <c r="R79" s="128">
        <f t="shared" si="10"/>
        <v>0</v>
      </c>
      <c r="S79" s="128">
        <f t="shared" si="11"/>
        <v>0</v>
      </c>
      <c r="T79" s="3" t="s">
        <v>52</v>
      </c>
    </row>
    <row r="80" spans="1:20">
      <c r="A80" s="5">
        <v>176</v>
      </c>
      <c r="B80" s="4" t="s">
        <v>278</v>
      </c>
      <c r="C80" s="4">
        <v>34600366</v>
      </c>
      <c r="D80" s="6">
        <v>346</v>
      </c>
      <c r="E80" s="9" t="s">
        <v>143</v>
      </c>
      <c r="F80" s="47" t="s">
        <v>40</v>
      </c>
      <c r="G80" s="47" t="s">
        <v>11</v>
      </c>
      <c r="H80" s="79">
        <v>12780</v>
      </c>
      <c r="I80" s="95">
        <v>42789</v>
      </c>
      <c r="J80" s="4"/>
      <c r="K80" s="11"/>
      <c r="L80" s="11">
        <v>50</v>
      </c>
      <c r="M80" s="7">
        <f t="shared" si="6"/>
        <v>0</v>
      </c>
      <c r="N80" s="110">
        <v>1.2</v>
      </c>
      <c r="O80" s="127">
        <f t="shared" si="7"/>
        <v>0</v>
      </c>
      <c r="P80" s="127">
        <f t="shared" si="8"/>
        <v>60</v>
      </c>
      <c r="Q80" s="7">
        <f t="shared" si="9"/>
        <v>0</v>
      </c>
      <c r="R80" s="128">
        <f t="shared" si="10"/>
        <v>0</v>
      </c>
      <c r="S80" s="128">
        <f t="shared" si="11"/>
        <v>0</v>
      </c>
      <c r="T80" s="5" t="s">
        <v>52</v>
      </c>
    </row>
    <row r="81" spans="1:20">
      <c r="A81" s="5">
        <v>173</v>
      </c>
      <c r="B81" s="4" t="s">
        <v>278</v>
      </c>
      <c r="C81" s="4">
        <v>34600365</v>
      </c>
      <c r="D81" s="6">
        <v>346</v>
      </c>
      <c r="E81" s="9" t="s">
        <v>142</v>
      </c>
      <c r="F81" s="47" t="s">
        <v>101</v>
      </c>
      <c r="G81" s="20" t="s">
        <v>10</v>
      </c>
      <c r="H81" s="79">
        <v>2312</v>
      </c>
      <c r="I81" s="95">
        <v>42789</v>
      </c>
      <c r="J81" s="4" t="s">
        <v>106</v>
      </c>
      <c r="K81" s="11">
        <v>1</v>
      </c>
      <c r="L81" s="11"/>
      <c r="M81" s="7">
        <f t="shared" si="6"/>
        <v>1</v>
      </c>
      <c r="N81" s="110">
        <v>13</v>
      </c>
      <c r="O81" s="127">
        <f t="shared" si="7"/>
        <v>13</v>
      </c>
      <c r="P81" s="127">
        <f t="shared" si="8"/>
        <v>0</v>
      </c>
      <c r="Q81" s="7">
        <f t="shared" si="9"/>
        <v>13</v>
      </c>
      <c r="R81" s="128">
        <f t="shared" si="10"/>
        <v>0</v>
      </c>
      <c r="S81" s="128">
        <f t="shared" si="11"/>
        <v>0</v>
      </c>
      <c r="T81" s="5" t="s">
        <v>52</v>
      </c>
    </row>
    <row r="82" spans="1:20">
      <c r="A82" s="5">
        <v>174</v>
      </c>
      <c r="B82" s="4" t="s">
        <v>278</v>
      </c>
      <c r="C82" s="4">
        <v>34600365</v>
      </c>
      <c r="D82" s="6">
        <v>346</v>
      </c>
      <c r="E82" s="9" t="s">
        <v>142</v>
      </c>
      <c r="F82" s="47" t="s">
        <v>101</v>
      </c>
      <c r="G82" s="47" t="s">
        <v>11</v>
      </c>
      <c r="H82" s="79">
        <v>12780</v>
      </c>
      <c r="I82" s="95">
        <v>42789</v>
      </c>
      <c r="J82" s="4"/>
      <c r="K82" s="11"/>
      <c r="L82" s="11">
        <v>1</v>
      </c>
      <c r="M82" s="7">
        <f t="shared" si="6"/>
        <v>0</v>
      </c>
      <c r="N82" s="110">
        <v>13</v>
      </c>
      <c r="O82" s="127">
        <f t="shared" si="7"/>
        <v>0</v>
      </c>
      <c r="P82" s="127">
        <f t="shared" si="8"/>
        <v>13</v>
      </c>
      <c r="Q82" s="7">
        <f t="shared" si="9"/>
        <v>0</v>
      </c>
      <c r="R82" s="128">
        <f t="shared" si="10"/>
        <v>0</v>
      </c>
      <c r="S82" s="128">
        <f t="shared" si="11"/>
        <v>0</v>
      </c>
      <c r="T82" s="5" t="s">
        <v>52</v>
      </c>
    </row>
    <row r="83" spans="1:20">
      <c r="A83" s="5">
        <v>171</v>
      </c>
      <c r="B83" s="4" t="s">
        <v>278</v>
      </c>
      <c r="C83" s="4">
        <v>34600364</v>
      </c>
      <c r="D83" s="6">
        <v>346</v>
      </c>
      <c r="E83" s="9" t="s">
        <v>141</v>
      </c>
      <c r="F83" s="47" t="s">
        <v>105</v>
      </c>
      <c r="G83" s="20" t="s">
        <v>10</v>
      </c>
      <c r="H83" s="79">
        <v>2312</v>
      </c>
      <c r="I83" s="95">
        <v>42789</v>
      </c>
      <c r="J83" s="4" t="s">
        <v>106</v>
      </c>
      <c r="K83" s="11">
        <v>10</v>
      </c>
      <c r="L83" s="11"/>
      <c r="M83" s="7">
        <f t="shared" si="6"/>
        <v>10</v>
      </c>
      <c r="N83" s="110">
        <v>45.7</v>
      </c>
      <c r="O83" s="127">
        <f t="shared" si="7"/>
        <v>457</v>
      </c>
      <c r="P83" s="127">
        <f t="shared" si="8"/>
        <v>0</v>
      </c>
      <c r="Q83" s="7">
        <f t="shared" si="9"/>
        <v>457</v>
      </c>
      <c r="R83" s="128">
        <f t="shared" si="10"/>
        <v>0</v>
      </c>
      <c r="S83" s="128">
        <f t="shared" si="11"/>
        <v>0</v>
      </c>
      <c r="T83" s="5" t="s">
        <v>52</v>
      </c>
    </row>
    <row r="84" spans="1:20">
      <c r="A84" s="3">
        <v>172</v>
      </c>
      <c r="B84" s="4" t="s">
        <v>278</v>
      </c>
      <c r="C84" s="4">
        <v>34600364</v>
      </c>
      <c r="D84" s="6">
        <v>346</v>
      </c>
      <c r="E84" s="9" t="s">
        <v>141</v>
      </c>
      <c r="F84" s="47" t="s">
        <v>105</v>
      </c>
      <c r="G84" s="47" t="s">
        <v>11</v>
      </c>
      <c r="H84" s="79">
        <v>12780</v>
      </c>
      <c r="I84" s="95">
        <v>42789</v>
      </c>
      <c r="J84" s="4"/>
      <c r="K84" s="11"/>
      <c r="L84" s="11">
        <v>10</v>
      </c>
      <c r="M84" s="7">
        <f t="shared" si="6"/>
        <v>0</v>
      </c>
      <c r="N84" s="110">
        <v>45.7</v>
      </c>
      <c r="O84" s="127">
        <f t="shared" si="7"/>
        <v>0</v>
      </c>
      <c r="P84" s="127">
        <f t="shared" si="8"/>
        <v>457</v>
      </c>
      <c r="Q84" s="7">
        <f t="shared" si="9"/>
        <v>0</v>
      </c>
      <c r="R84" s="128">
        <f t="shared" si="10"/>
        <v>0</v>
      </c>
      <c r="S84" s="128">
        <f t="shared" si="11"/>
        <v>0</v>
      </c>
      <c r="T84" s="3" t="s">
        <v>52</v>
      </c>
    </row>
    <row r="85" spans="1:20">
      <c r="A85" s="3">
        <v>169</v>
      </c>
      <c r="B85" s="4" t="s">
        <v>278</v>
      </c>
      <c r="C85" s="4">
        <v>34600363</v>
      </c>
      <c r="D85" s="6">
        <v>346</v>
      </c>
      <c r="E85" s="9" t="s">
        <v>140</v>
      </c>
      <c r="F85" s="4" t="s">
        <v>40</v>
      </c>
      <c r="G85" s="4" t="s">
        <v>10</v>
      </c>
      <c r="H85" s="79">
        <v>2299</v>
      </c>
      <c r="I85" s="95">
        <v>42760</v>
      </c>
      <c r="J85" s="4" t="s">
        <v>139</v>
      </c>
      <c r="K85" s="11">
        <v>10</v>
      </c>
      <c r="L85" s="11"/>
      <c r="M85" s="7">
        <f t="shared" si="6"/>
        <v>10</v>
      </c>
      <c r="N85" s="110">
        <v>0.5</v>
      </c>
      <c r="O85" s="127">
        <f t="shared" si="7"/>
        <v>5</v>
      </c>
      <c r="P85" s="127">
        <f t="shared" si="8"/>
        <v>0</v>
      </c>
      <c r="Q85" s="7">
        <f t="shared" si="9"/>
        <v>5</v>
      </c>
      <c r="R85" s="128">
        <f t="shared" si="10"/>
        <v>0</v>
      </c>
      <c r="S85" s="128">
        <f t="shared" si="11"/>
        <v>0</v>
      </c>
      <c r="T85" s="12" t="s">
        <v>32</v>
      </c>
    </row>
    <row r="86" spans="1:20">
      <c r="A86" s="3">
        <v>170</v>
      </c>
      <c r="B86" s="4" t="s">
        <v>278</v>
      </c>
      <c r="C86" s="4">
        <v>34600363</v>
      </c>
      <c r="D86" s="6">
        <v>346</v>
      </c>
      <c r="E86" s="9" t="s">
        <v>140</v>
      </c>
      <c r="F86" s="4" t="s">
        <v>40</v>
      </c>
      <c r="G86" s="4" t="s">
        <v>11</v>
      </c>
      <c r="H86" s="79">
        <v>12624</v>
      </c>
      <c r="I86" s="95">
        <v>42760</v>
      </c>
      <c r="J86" s="4"/>
      <c r="K86" s="11"/>
      <c r="L86" s="11">
        <v>10</v>
      </c>
      <c r="M86" s="7">
        <f t="shared" si="6"/>
        <v>0</v>
      </c>
      <c r="N86" s="110">
        <v>0.5</v>
      </c>
      <c r="O86" s="127">
        <f t="shared" si="7"/>
        <v>0</v>
      </c>
      <c r="P86" s="127">
        <f t="shared" si="8"/>
        <v>5</v>
      </c>
      <c r="Q86" s="7">
        <f t="shared" si="9"/>
        <v>0</v>
      </c>
      <c r="R86" s="128">
        <f t="shared" si="10"/>
        <v>0</v>
      </c>
      <c r="S86" s="128">
        <f t="shared" si="11"/>
        <v>0</v>
      </c>
      <c r="T86" s="12" t="s">
        <v>32</v>
      </c>
    </row>
    <row r="87" spans="1:20">
      <c r="A87" s="3">
        <v>167</v>
      </c>
      <c r="B87" s="4" t="s">
        <v>278</v>
      </c>
      <c r="C87" s="4">
        <v>34600362</v>
      </c>
      <c r="D87" s="6">
        <v>346</v>
      </c>
      <c r="E87" s="60" t="s">
        <v>138</v>
      </c>
      <c r="F87" s="4" t="s">
        <v>40</v>
      </c>
      <c r="G87" s="4" t="s">
        <v>10</v>
      </c>
      <c r="H87" s="79">
        <v>2299</v>
      </c>
      <c r="I87" s="95">
        <v>42760</v>
      </c>
      <c r="J87" s="4" t="s">
        <v>139</v>
      </c>
      <c r="K87" s="29">
        <v>10</v>
      </c>
      <c r="L87" s="29"/>
      <c r="M87" s="7">
        <f t="shared" si="6"/>
        <v>10</v>
      </c>
      <c r="N87" s="110">
        <v>2</v>
      </c>
      <c r="O87" s="127">
        <f t="shared" si="7"/>
        <v>20</v>
      </c>
      <c r="P87" s="127">
        <f t="shared" si="8"/>
        <v>0</v>
      </c>
      <c r="Q87" s="7">
        <f t="shared" si="9"/>
        <v>20</v>
      </c>
      <c r="R87" s="128">
        <f t="shared" si="10"/>
        <v>0</v>
      </c>
      <c r="S87" s="128">
        <f t="shared" si="11"/>
        <v>0</v>
      </c>
      <c r="T87" s="12" t="s">
        <v>32</v>
      </c>
    </row>
    <row r="88" spans="1:20">
      <c r="A88" s="3">
        <v>168</v>
      </c>
      <c r="B88" s="4" t="s">
        <v>278</v>
      </c>
      <c r="C88" s="4">
        <v>34600362</v>
      </c>
      <c r="D88" s="6">
        <v>346</v>
      </c>
      <c r="E88" s="60" t="s">
        <v>138</v>
      </c>
      <c r="F88" s="4" t="s">
        <v>40</v>
      </c>
      <c r="G88" s="4" t="s">
        <v>11</v>
      </c>
      <c r="H88" s="79">
        <v>12623</v>
      </c>
      <c r="I88" s="95">
        <v>42760</v>
      </c>
      <c r="J88" s="4"/>
      <c r="K88" s="11"/>
      <c r="L88" s="29">
        <v>10</v>
      </c>
      <c r="M88" s="7">
        <f t="shared" si="6"/>
        <v>0</v>
      </c>
      <c r="N88" s="110">
        <v>2</v>
      </c>
      <c r="O88" s="127">
        <f t="shared" si="7"/>
        <v>0</v>
      </c>
      <c r="P88" s="127">
        <f t="shared" si="8"/>
        <v>20</v>
      </c>
      <c r="Q88" s="7">
        <f t="shared" si="9"/>
        <v>0</v>
      </c>
      <c r="R88" s="128">
        <f t="shared" si="10"/>
        <v>0</v>
      </c>
      <c r="S88" s="128">
        <f t="shared" si="11"/>
        <v>0</v>
      </c>
      <c r="T88" s="12" t="s">
        <v>32</v>
      </c>
    </row>
    <row r="89" spans="1:20">
      <c r="A89" s="3">
        <v>165</v>
      </c>
      <c r="B89" s="4" t="s">
        <v>278</v>
      </c>
      <c r="C89" s="4">
        <v>34600361</v>
      </c>
      <c r="D89" s="6">
        <v>346</v>
      </c>
      <c r="E89" s="9" t="s">
        <v>137</v>
      </c>
      <c r="F89" s="4" t="s">
        <v>40</v>
      </c>
      <c r="G89" s="4" t="s">
        <v>10</v>
      </c>
      <c r="H89" s="79">
        <v>2298</v>
      </c>
      <c r="I89" s="95">
        <v>42760</v>
      </c>
      <c r="J89" s="4" t="s">
        <v>76</v>
      </c>
      <c r="K89" s="11">
        <v>1</v>
      </c>
      <c r="L89" s="11"/>
      <c r="M89" s="7">
        <f t="shared" si="6"/>
        <v>1</v>
      </c>
      <c r="N89" s="110">
        <v>140</v>
      </c>
      <c r="O89" s="127">
        <f t="shared" si="7"/>
        <v>140</v>
      </c>
      <c r="P89" s="127">
        <f t="shared" si="8"/>
        <v>0</v>
      </c>
      <c r="Q89" s="7">
        <f t="shared" si="9"/>
        <v>140</v>
      </c>
      <c r="R89" s="128">
        <f t="shared" si="10"/>
        <v>0</v>
      </c>
      <c r="S89" s="128">
        <f t="shared" si="11"/>
        <v>0</v>
      </c>
      <c r="T89" s="12" t="s">
        <v>32</v>
      </c>
    </row>
    <row r="90" spans="1:20">
      <c r="A90" s="3">
        <v>166</v>
      </c>
      <c r="B90" s="4" t="s">
        <v>278</v>
      </c>
      <c r="C90" s="4">
        <v>34600361</v>
      </c>
      <c r="D90" s="6">
        <v>346</v>
      </c>
      <c r="E90" s="9" t="s">
        <v>137</v>
      </c>
      <c r="F90" s="4" t="s">
        <v>40</v>
      </c>
      <c r="G90" s="4" t="s">
        <v>11</v>
      </c>
      <c r="H90" s="79">
        <v>12623</v>
      </c>
      <c r="I90" s="95">
        <v>42760</v>
      </c>
      <c r="J90" s="4"/>
      <c r="K90" s="11"/>
      <c r="L90" s="11">
        <v>1</v>
      </c>
      <c r="M90" s="7">
        <f t="shared" si="6"/>
        <v>0</v>
      </c>
      <c r="N90" s="110">
        <v>140</v>
      </c>
      <c r="O90" s="127">
        <f t="shared" si="7"/>
        <v>0</v>
      </c>
      <c r="P90" s="127">
        <f t="shared" si="8"/>
        <v>140</v>
      </c>
      <c r="Q90" s="7">
        <f t="shared" si="9"/>
        <v>0</v>
      </c>
      <c r="R90" s="128">
        <f t="shared" si="10"/>
        <v>0</v>
      </c>
      <c r="S90" s="128">
        <f t="shared" si="11"/>
        <v>0</v>
      </c>
      <c r="T90" s="12" t="s">
        <v>32</v>
      </c>
    </row>
    <row r="91" spans="1:20">
      <c r="A91" s="30">
        <v>986</v>
      </c>
      <c r="B91" s="4" t="s">
        <v>278</v>
      </c>
      <c r="C91" s="31">
        <v>34600338</v>
      </c>
      <c r="D91" s="6">
        <v>346</v>
      </c>
      <c r="E91" s="30" t="s">
        <v>256</v>
      </c>
      <c r="F91" s="41" t="s">
        <v>40</v>
      </c>
      <c r="G91" s="31" t="s">
        <v>10</v>
      </c>
      <c r="H91" s="85">
        <v>7745</v>
      </c>
      <c r="I91" s="102">
        <v>42810</v>
      </c>
      <c r="J91" s="30" t="s">
        <v>178</v>
      </c>
      <c r="K91" s="42">
        <v>750</v>
      </c>
      <c r="L91" s="42"/>
      <c r="M91" s="7">
        <f t="shared" si="6"/>
        <v>750</v>
      </c>
      <c r="N91" s="122">
        <v>2.4300000000000002</v>
      </c>
      <c r="O91" s="127">
        <f t="shared" si="7"/>
        <v>1822.5000000000002</v>
      </c>
      <c r="P91" s="127">
        <f t="shared" si="8"/>
        <v>0</v>
      </c>
      <c r="Q91" s="7">
        <f t="shared" si="9"/>
        <v>1822.5000000000002</v>
      </c>
      <c r="R91" s="128">
        <f t="shared" si="10"/>
        <v>0</v>
      </c>
      <c r="S91" s="128">
        <f t="shared" si="11"/>
        <v>0</v>
      </c>
      <c r="T91" s="36" t="s">
        <v>33</v>
      </c>
    </row>
    <row r="92" spans="1:20">
      <c r="A92" s="30">
        <v>987</v>
      </c>
      <c r="B92" s="4" t="s">
        <v>278</v>
      </c>
      <c r="C92" s="31">
        <v>34600338</v>
      </c>
      <c r="D92" s="6">
        <v>346</v>
      </c>
      <c r="E92" s="30" t="s">
        <v>256</v>
      </c>
      <c r="F92" s="41" t="s">
        <v>40</v>
      </c>
      <c r="G92" s="31" t="s">
        <v>11</v>
      </c>
      <c r="H92" s="85">
        <v>12902</v>
      </c>
      <c r="I92" s="102">
        <v>42817</v>
      </c>
      <c r="J92" s="30"/>
      <c r="K92" s="42"/>
      <c r="L92" s="42">
        <v>100</v>
      </c>
      <c r="M92" s="7">
        <f t="shared" si="6"/>
        <v>650</v>
      </c>
      <c r="N92" s="122">
        <v>2.4300000000000002</v>
      </c>
      <c r="O92" s="127">
        <f t="shared" si="7"/>
        <v>0</v>
      </c>
      <c r="P92" s="127">
        <f t="shared" si="8"/>
        <v>243.00000000000003</v>
      </c>
      <c r="Q92" s="7">
        <f t="shared" si="9"/>
        <v>1579.5000000000002</v>
      </c>
      <c r="R92" s="128">
        <f t="shared" si="10"/>
        <v>0</v>
      </c>
      <c r="S92" s="128">
        <f t="shared" si="11"/>
        <v>0</v>
      </c>
      <c r="T92" s="36" t="s">
        <v>33</v>
      </c>
    </row>
    <row r="93" spans="1:20">
      <c r="A93" s="30">
        <v>988</v>
      </c>
      <c r="B93" s="4" t="s">
        <v>278</v>
      </c>
      <c r="C93" s="31">
        <v>34600338</v>
      </c>
      <c r="D93" s="6">
        <v>346</v>
      </c>
      <c r="E93" s="30" t="s">
        <v>256</v>
      </c>
      <c r="F93" s="41" t="s">
        <v>40</v>
      </c>
      <c r="G93" s="15" t="s">
        <v>11</v>
      </c>
      <c r="H93" s="78">
        <v>13016</v>
      </c>
      <c r="I93" s="103">
        <v>42845</v>
      </c>
      <c r="J93" s="5"/>
      <c r="K93" s="43"/>
      <c r="L93" s="18">
        <v>200</v>
      </c>
      <c r="M93" s="7">
        <f t="shared" si="6"/>
        <v>450</v>
      </c>
      <c r="N93" s="122">
        <v>2.4300000000000002</v>
      </c>
      <c r="O93" s="127">
        <f t="shared" si="7"/>
        <v>0</v>
      </c>
      <c r="P93" s="127">
        <f t="shared" si="8"/>
        <v>486.00000000000006</v>
      </c>
      <c r="Q93" s="7">
        <f t="shared" si="9"/>
        <v>1093.5000000000002</v>
      </c>
      <c r="R93" s="128">
        <f t="shared" si="10"/>
        <v>0</v>
      </c>
      <c r="S93" s="128">
        <f t="shared" si="11"/>
        <v>0</v>
      </c>
      <c r="T93" s="36" t="s">
        <v>35</v>
      </c>
    </row>
    <row r="94" spans="1:20">
      <c r="A94" s="30">
        <v>989</v>
      </c>
      <c r="B94" s="4" t="s">
        <v>278</v>
      </c>
      <c r="C94" s="15">
        <v>34600338</v>
      </c>
      <c r="D94" s="6">
        <v>346</v>
      </c>
      <c r="E94" s="30" t="s">
        <v>256</v>
      </c>
      <c r="F94" s="15" t="s">
        <v>40</v>
      </c>
      <c r="G94" s="15" t="s">
        <v>11</v>
      </c>
      <c r="H94" s="81">
        <v>13867</v>
      </c>
      <c r="I94" s="103">
        <v>42957</v>
      </c>
      <c r="J94" s="5"/>
      <c r="K94" s="18"/>
      <c r="L94" s="43">
        <v>200</v>
      </c>
      <c r="M94" s="7">
        <f t="shared" si="6"/>
        <v>250</v>
      </c>
      <c r="N94" s="122">
        <v>2.4300000000000002</v>
      </c>
      <c r="O94" s="127">
        <f t="shared" si="7"/>
        <v>0</v>
      </c>
      <c r="P94" s="127">
        <f t="shared" si="8"/>
        <v>486.00000000000006</v>
      </c>
      <c r="Q94" s="7">
        <f t="shared" si="9"/>
        <v>607.50000000000023</v>
      </c>
      <c r="R94" s="128">
        <f t="shared" si="10"/>
        <v>250</v>
      </c>
      <c r="S94" s="128">
        <f t="shared" si="11"/>
        <v>607.50000000000023</v>
      </c>
      <c r="T94" s="36" t="s">
        <v>38</v>
      </c>
    </row>
    <row r="95" spans="1:20">
      <c r="A95" s="30">
        <v>982</v>
      </c>
      <c r="B95" s="4" t="s">
        <v>278</v>
      </c>
      <c r="C95" s="31">
        <v>34600337</v>
      </c>
      <c r="D95" s="6">
        <v>346</v>
      </c>
      <c r="E95" s="30" t="s">
        <v>253</v>
      </c>
      <c r="F95" s="41" t="s">
        <v>40</v>
      </c>
      <c r="G95" s="31" t="s">
        <v>10</v>
      </c>
      <c r="H95" s="85">
        <v>7745</v>
      </c>
      <c r="I95" s="102">
        <v>42810</v>
      </c>
      <c r="J95" s="30" t="s">
        <v>178</v>
      </c>
      <c r="K95" s="42">
        <v>750</v>
      </c>
      <c r="L95" s="42"/>
      <c r="M95" s="7">
        <f t="shared" si="6"/>
        <v>750</v>
      </c>
      <c r="N95" s="122">
        <v>0.3</v>
      </c>
      <c r="O95" s="127">
        <f t="shared" si="7"/>
        <v>225</v>
      </c>
      <c r="P95" s="127">
        <f t="shared" si="8"/>
        <v>0</v>
      </c>
      <c r="Q95" s="7">
        <f t="shared" si="9"/>
        <v>225</v>
      </c>
      <c r="R95" s="128">
        <f t="shared" si="10"/>
        <v>0</v>
      </c>
      <c r="S95" s="128">
        <f t="shared" si="11"/>
        <v>0</v>
      </c>
      <c r="T95" s="36" t="s">
        <v>33</v>
      </c>
    </row>
    <row r="96" spans="1:20">
      <c r="A96" s="30">
        <v>983</v>
      </c>
      <c r="B96" s="4" t="s">
        <v>278</v>
      </c>
      <c r="C96" s="31">
        <v>34600337</v>
      </c>
      <c r="D96" s="6">
        <v>346</v>
      </c>
      <c r="E96" s="30" t="s">
        <v>253</v>
      </c>
      <c r="F96" s="41" t="s">
        <v>40</v>
      </c>
      <c r="G96" s="31" t="s">
        <v>11</v>
      </c>
      <c r="H96" s="85">
        <v>12902</v>
      </c>
      <c r="I96" s="102">
        <v>42817</v>
      </c>
      <c r="J96" s="30"/>
      <c r="K96" s="42"/>
      <c r="L96" s="42">
        <v>100</v>
      </c>
      <c r="M96" s="7">
        <f t="shared" si="6"/>
        <v>650</v>
      </c>
      <c r="N96" s="122">
        <v>0.3</v>
      </c>
      <c r="O96" s="127">
        <f t="shared" si="7"/>
        <v>0</v>
      </c>
      <c r="P96" s="127">
        <f t="shared" si="8"/>
        <v>30</v>
      </c>
      <c r="Q96" s="7">
        <f t="shared" si="9"/>
        <v>195</v>
      </c>
      <c r="R96" s="128">
        <f t="shared" si="10"/>
        <v>0</v>
      </c>
      <c r="S96" s="128">
        <f t="shared" si="11"/>
        <v>0</v>
      </c>
      <c r="T96" s="36" t="s">
        <v>33</v>
      </c>
    </row>
    <row r="97" spans="1:20">
      <c r="A97" s="30">
        <v>984</v>
      </c>
      <c r="B97" s="4" t="s">
        <v>278</v>
      </c>
      <c r="C97" s="31">
        <v>34600337</v>
      </c>
      <c r="D97" s="6">
        <v>346</v>
      </c>
      <c r="E97" s="30" t="s">
        <v>253</v>
      </c>
      <c r="F97" s="41" t="s">
        <v>40</v>
      </c>
      <c r="G97" s="15" t="s">
        <v>11</v>
      </c>
      <c r="H97" s="78">
        <v>13016</v>
      </c>
      <c r="I97" s="103">
        <v>42845</v>
      </c>
      <c r="J97" s="5"/>
      <c r="K97" s="43"/>
      <c r="L97" s="18">
        <v>200</v>
      </c>
      <c r="M97" s="7">
        <f t="shared" si="6"/>
        <v>450</v>
      </c>
      <c r="N97" s="122">
        <v>0.3</v>
      </c>
      <c r="O97" s="127">
        <f t="shared" si="7"/>
        <v>0</v>
      </c>
      <c r="P97" s="127">
        <f t="shared" si="8"/>
        <v>60</v>
      </c>
      <c r="Q97" s="7">
        <f t="shared" si="9"/>
        <v>135</v>
      </c>
      <c r="R97" s="128">
        <f t="shared" si="10"/>
        <v>0</v>
      </c>
      <c r="S97" s="128">
        <f t="shared" si="11"/>
        <v>0</v>
      </c>
      <c r="T97" s="36" t="s">
        <v>35</v>
      </c>
    </row>
    <row r="98" spans="1:20">
      <c r="A98" s="30">
        <v>985</v>
      </c>
      <c r="B98" s="4" t="s">
        <v>278</v>
      </c>
      <c r="C98" s="15">
        <v>34600337</v>
      </c>
      <c r="D98" s="6">
        <v>346</v>
      </c>
      <c r="E98" s="5" t="s">
        <v>253</v>
      </c>
      <c r="F98" s="15" t="s">
        <v>40</v>
      </c>
      <c r="G98" s="15" t="s">
        <v>11</v>
      </c>
      <c r="H98" s="81">
        <v>13867</v>
      </c>
      <c r="I98" s="103">
        <v>42957</v>
      </c>
      <c r="J98" s="5"/>
      <c r="K98" s="18"/>
      <c r="L98" s="43">
        <v>200</v>
      </c>
      <c r="M98" s="7">
        <f t="shared" si="6"/>
        <v>250</v>
      </c>
      <c r="N98" s="122">
        <v>0.3</v>
      </c>
      <c r="O98" s="127">
        <f t="shared" si="7"/>
        <v>0</v>
      </c>
      <c r="P98" s="127">
        <f t="shared" si="8"/>
        <v>60</v>
      </c>
      <c r="Q98" s="7">
        <f t="shared" si="9"/>
        <v>75</v>
      </c>
      <c r="R98" s="128">
        <f t="shared" si="10"/>
        <v>250</v>
      </c>
      <c r="S98" s="128">
        <f t="shared" si="11"/>
        <v>75</v>
      </c>
      <c r="T98" s="36" t="s">
        <v>38</v>
      </c>
    </row>
    <row r="99" spans="1:20">
      <c r="A99" s="3">
        <v>831</v>
      </c>
      <c r="B99" s="4" t="s">
        <v>278</v>
      </c>
      <c r="C99" s="25">
        <v>34600320</v>
      </c>
      <c r="D99" s="6">
        <v>346</v>
      </c>
      <c r="E99" s="25" t="s">
        <v>171</v>
      </c>
      <c r="F99" s="26" t="s">
        <v>40</v>
      </c>
      <c r="G99" s="26" t="s">
        <v>10</v>
      </c>
      <c r="H99" s="83">
        <v>7814</v>
      </c>
      <c r="I99" s="99">
        <v>42853</v>
      </c>
      <c r="J99" s="26" t="s">
        <v>134</v>
      </c>
      <c r="K99" s="27">
        <v>1</v>
      </c>
      <c r="L99" s="27"/>
      <c r="M99" s="7">
        <f t="shared" si="6"/>
        <v>1</v>
      </c>
      <c r="N99" s="120">
        <v>16</v>
      </c>
      <c r="O99" s="127">
        <f t="shared" si="7"/>
        <v>16</v>
      </c>
      <c r="P99" s="127">
        <f t="shared" si="8"/>
        <v>0</v>
      </c>
      <c r="Q99" s="7">
        <f t="shared" si="9"/>
        <v>16</v>
      </c>
      <c r="R99" s="128">
        <f t="shared" si="10"/>
        <v>0</v>
      </c>
      <c r="S99" s="128">
        <f t="shared" si="11"/>
        <v>0</v>
      </c>
      <c r="T99" s="3" t="s">
        <v>36</v>
      </c>
    </row>
    <row r="100" spans="1:20">
      <c r="A100" s="5">
        <v>832</v>
      </c>
      <c r="B100" s="4" t="s">
        <v>278</v>
      </c>
      <c r="C100" s="25">
        <v>34600320</v>
      </c>
      <c r="D100" s="6">
        <v>346</v>
      </c>
      <c r="E100" s="25" t="s">
        <v>171</v>
      </c>
      <c r="F100" s="26" t="s">
        <v>40</v>
      </c>
      <c r="G100" s="26" t="s">
        <v>11</v>
      </c>
      <c r="H100" s="83">
        <v>13075</v>
      </c>
      <c r="I100" s="99">
        <v>42853</v>
      </c>
      <c r="J100" s="26"/>
      <c r="K100" s="27"/>
      <c r="L100" s="27">
        <v>1</v>
      </c>
      <c r="M100" s="7">
        <f t="shared" si="6"/>
        <v>0</v>
      </c>
      <c r="N100" s="120">
        <v>16</v>
      </c>
      <c r="O100" s="127">
        <f t="shared" si="7"/>
        <v>0</v>
      </c>
      <c r="P100" s="127">
        <f t="shared" si="8"/>
        <v>16</v>
      </c>
      <c r="Q100" s="7">
        <f t="shared" si="9"/>
        <v>0</v>
      </c>
      <c r="R100" s="128">
        <f t="shared" si="10"/>
        <v>0</v>
      </c>
      <c r="S100" s="128">
        <f t="shared" si="11"/>
        <v>0</v>
      </c>
      <c r="T100" s="5" t="s">
        <v>36</v>
      </c>
    </row>
    <row r="101" spans="1:20">
      <c r="A101" s="5">
        <v>163</v>
      </c>
      <c r="B101" s="4" t="s">
        <v>278</v>
      </c>
      <c r="C101" s="4">
        <v>34600318</v>
      </c>
      <c r="D101" s="6">
        <v>346</v>
      </c>
      <c r="E101" s="60" t="s">
        <v>135</v>
      </c>
      <c r="F101" s="4" t="s">
        <v>40</v>
      </c>
      <c r="G101" s="4" t="s">
        <v>10</v>
      </c>
      <c r="H101" s="79">
        <v>2295</v>
      </c>
      <c r="I101" s="95">
        <v>42760</v>
      </c>
      <c r="J101" s="4" t="s">
        <v>136</v>
      </c>
      <c r="K101" s="11">
        <v>1</v>
      </c>
      <c r="L101" s="11"/>
      <c r="M101" s="7">
        <f t="shared" si="6"/>
        <v>1</v>
      </c>
      <c r="N101" s="110">
        <v>190</v>
      </c>
      <c r="O101" s="127">
        <f t="shared" si="7"/>
        <v>190</v>
      </c>
      <c r="P101" s="127">
        <f t="shared" si="8"/>
        <v>0</v>
      </c>
      <c r="Q101" s="7">
        <f t="shared" si="9"/>
        <v>190</v>
      </c>
      <c r="R101" s="128">
        <f t="shared" si="10"/>
        <v>0</v>
      </c>
      <c r="S101" s="128">
        <f t="shared" si="11"/>
        <v>0</v>
      </c>
      <c r="T101" s="12" t="s">
        <v>32</v>
      </c>
    </row>
    <row r="102" spans="1:20">
      <c r="A102" s="5">
        <v>164</v>
      </c>
      <c r="B102" s="4" t="s">
        <v>278</v>
      </c>
      <c r="C102" s="4">
        <v>34600318</v>
      </c>
      <c r="D102" s="6">
        <v>346</v>
      </c>
      <c r="E102" s="9" t="s">
        <v>135</v>
      </c>
      <c r="F102" s="4" t="s">
        <v>40</v>
      </c>
      <c r="G102" s="4" t="s">
        <v>11</v>
      </c>
      <c r="H102" s="79">
        <v>12623</v>
      </c>
      <c r="I102" s="95">
        <v>42760</v>
      </c>
      <c r="J102" s="4"/>
      <c r="K102" s="11"/>
      <c r="L102" s="11">
        <v>1</v>
      </c>
      <c r="M102" s="7">
        <f t="shared" si="6"/>
        <v>0</v>
      </c>
      <c r="N102" s="110">
        <v>190</v>
      </c>
      <c r="O102" s="127">
        <f t="shared" si="7"/>
        <v>0</v>
      </c>
      <c r="P102" s="127">
        <f t="shared" si="8"/>
        <v>190</v>
      </c>
      <c r="Q102" s="7">
        <f t="shared" si="9"/>
        <v>0</v>
      </c>
      <c r="R102" s="128">
        <f t="shared" si="10"/>
        <v>0</v>
      </c>
      <c r="S102" s="128">
        <f t="shared" si="11"/>
        <v>0</v>
      </c>
      <c r="T102" s="12" t="s">
        <v>32</v>
      </c>
    </row>
    <row r="103" spans="1:20">
      <c r="A103" s="30">
        <v>978</v>
      </c>
      <c r="B103" s="4" t="s">
        <v>278</v>
      </c>
      <c r="C103" s="31">
        <v>34600283</v>
      </c>
      <c r="D103" s="6">
        <v>346</v>
      </c>
      <c r="E103" s="30" t="s">
        <v>255</v>
      </c>
      <c r="F103" s="41" t="s">
        <v>40</v>
      </c>
      <c r="G103" s="31" t="s">
        <v>10</v>
      </c>
      <c r="H103" s="85">
        <v>7745</v>
      </c>
      <c r="I103" s="102">
        <v>42810</v>
      </c>
      <c r="J103" s="30" t="s">
        <v>178</v>
      </c>
      <c r="K103" s="42">
        <v>750</v>
      </c>
      <c r="L103" s="42"/>
      <c r="M103" s="7">
        <f t="shared" si="6"/>
        <v>750</v>
      </c>
      <c r="N103" s="122">
        <v>0.35</v>
      </c>
      <c r="O103" s="127">
        <f t="shared" si="7"/>
        <v>262.5</v>
      </c>
      <c r="P103" s="127">
        <f t="shared" si="8"/>
        <v>0</v>
      </c>
      <c r="Q103" s="7">
        <f t="shared" si="9"/>
        <v>262.5</v>
      </c>
      <c r="R103" s="128">
        <f t="shared" si="10"/>
        <v>0</v>
      </c>
      <c r="S103" s="128">
        <f t="shared" si="11"/>
        <v>0</v>
      </c>
      <c r="T103" s="36" t="s">
        <v>33</v>
      </c>
    </row>
    <row r="104" spans="1:20">
      <c r="A104" s="30">
        <v>979</v>
      </c>
      <c r="B104" s="4" t="s">
        <v>278</v>
      </c>
      <c r="C104" s="47">
        <v>34600283</v>
      </c>
      <c r="D104" s="6">
        <v>346</v>
      </c>
      <c r="E104" s="49" t="s">
        <v>255</v>
      </c>
      <c r="F104" s="48" t="s">
        <v>40</v>
      </c>
      <c r="G104" s="31" t="s">
        <v>11</v>
      </c>
      <c r="H104" s="85">
        <v>12902</v>
      </c>
      <c r="I104" s="102">
        <v>42817</v>
      </c>
      <c r="J104" s="13"/>
      <c r="K104" s="14"/>
      <c r="L104" s="14">
        <v>100</v>
      </c>
      <c r="M104" s="7">
        <f t="shared" si="6"/>
        <v>650</v>
      </c>
      <c r="N104" s="122">
        <v>0.35</v>
      </c>
      <c r="O104" s="127">
        <f t="shared" si="7"/>
        <v>0</v>
      </c>
      <c r="P104" s="127">
        <f t="shared" si="8"/>
        <v>35</v>
      </c>
      <c r="Q104" s="7">
        <f t="shared" si="9"/>
        <v>227.5</v>
      </c>
      <c r="R104" s="128">
        <f t="shared" si="10"/>
        <v>0</v>
      </c>
      <c r="S104" s="128">
        <f t="shared" si="11"/>
        <v>0</v>
      </c>
      <c r="T104" s="36" t="s">
        <v>33</v>
      </c>
    </row>
    <row r="105" spans="1:20">
      <c r="A105" s="30">
        <v>980</v>
      </c>
      <c r="B105" s="4" t="s">
        <v>278</v>
      </c>
      <c r="C105" s="47">
        <v>34600283</v>
      </c>
      <c r="D105" s="6">
        <v>346</v>
      </c>
      <c r="E105" s="49" t="s">
        <v>255</v>
      </c>
      <c r="F105" s="48" t="s">
        <v>40</v>
      </c>
      <c r="G105" s="15" t="s">
        <v>11</v>
      </c>
      <c r="H105" s="78">
        <v>13016</v>
      </c>
      <c r="I105" s="103">
        <v>42845</v>
      </c>
      <c r="J105" s="5"/>
      <c r="K105" s="43"/>
      <c r="L105" s="18">
        <v>200</v>
      </c>
      <c r="M105" s="7">
        <f t="shared" si="6"/>
        <v>450</v>
      </c>
      <c r="N105" s="122">
        <v>0.35</v>
      </c>
      <c r="O105" s="127">
        <f t="shared" si="7"/>
        <v>0</v>
      </c>
      <c r="P105" s="127">
        <f t="shared" si="8"/>
        <v>70</v>
      </c>
      <c r="Q105" s="7">
        <f t="shared" si="9"/>
        <v>157.5</v>
      </c>
      <c r="R105" s="128">
        <f t="shared" si="10"/>
        <v>0</v>
      </c>
      <c r="S105" s="128">
        <f t="shared" si="11"/>
        <v>0</v>
      </c>
      <c r="T105" s="36" t="s">
        <v>35</v>
      </c>
    </row>
    <row r="106" spans="1:20">
      <c r="A106" s="30">
        <v>981</v>
      </c>
      <c r="B106" s="4" t="s">
        <v>278</v>
      </c>
      <c r="C106" s="15">
        <v>34600283</v>
      </c>
      <c r="D106" s="6">
        <v>346</v>
      </c>
      <c r="E106" s="5" t="s">
        <v>255</v>
      </c>
      <c r="F106" s="15" t="s">
        <v>40</v>
      </c>
      <c r="G106" s="15" t="s">
        <v>11</v>
      </c>
      <c r="H106" s="81">
        <v>13867</v>
      </c>
      <c r="I106" s="103">
        <v>42957</v>
      </c>
      <c r="J106" s="5"/>
      <c r="K106" s="18"/>
      <c r="L106" s="43">
        <v>200</v>
      </c>
      <c r="M106" s="7">
        <f t="shared" si="6"/>
        <v>250</v>
      </c>
      <c r="N106" s="122">
        <v>0.35</v>
      </c>
      <c r="O106" s="127">
        <f t="shared" si="7"/>
        <v>0</v>
      </c>
      <c r="P106" s="127">
        <f t="shared" si="8"/>
        <v>70</v>
      </c>
      <c r="Q106" s="7">
        <f t="shared" si="9"/>
        <v>87.5</v>
      </c>
      <c r="R106" s="128">
        <f t="shared" si="10"/>
        <v>250</v>
      </c>
      <c r="S106" s="128">
        <f t="shared" si="11"/>
        <v>87.5</v>
      </c>
      <c r="T106" s="36" t="s">
        <v>38</v>
      </c>
    </row>
    <row r="107" spans="1:20">
      <c r="A107" s="5">
        <v>161</v>
      </c>
      <c r="B107" s="4" t="s">
        <v>278</v>
      </c>
      <c r="C107" s="59">
        <v>34600272</v>
      </c>
      <c r="D107" s="6">
        <v>346</v>
      </c>
      <c r="E107" s="60" t="s">
        <v>133</v>
      </c>
      <c r="F107" s="59" t="s">
        <v>40</v>
      </c>
      <c r="G107" s="59" t="s">
        <v>10</v>
      </c>
      <c r="H107" s="89">
        <v>7769</v>
      </c>
      <c r="I107" s="106">
        <v>42822</v>
      </c>
      <c r="J107" s="59" t="s">
        <v>134</v>
      </c>
      <c r="K107" s="61">
        <v>1</v>
      </c>
      <c r="L107" s="61"/>
      <c r="M107" s="7">
        <f t="shared" si="6"/>
        <v>1</v>
      </c>
      <c r="N107" s="110">
        <v>135</v>
      </c>
      <c r="O107" s="127">
        <f t="shared" si="7"/>
        <v>135</v>
      </c>
      <c r="P107" s="127">
        <f t="shared" si="8"/>
        <v>0</v>
      </c>
      <c r="Q107" s="7">
        <f t="shared" si="9"/>
        <v>135</v>
      </c>
      <c r="R107" s="128">
        <f t="shared" si="10"/>
        <v>0</v>
      </c>
      <c r="S107" s="128">
        <f t="shared" si="11"/>
        <v>0</v>
      </c>
      <c r="T107" s="5" t="s">
        <v>35</v>
      </c>
    </row>
    <row r="108" spans="1:20">
      <c r="A108" s="5">
        <v>162</v>
      </c>
      <c r="B108" s="4" t="s">
        <v>278</v>
      </c>
      <c r="C108" s="59">
        <v>34600272</v>
      </c>
      <c r="D108" s="6">
        <v>346</v>
      </c>
      <c r="E108" s="60" t="s">
        <v>133</v>
      </c>
      <c r="F108" s="59" t="s">
        <v>40</v>
      </c>
      <c r="G108" s="59" t="s">
        <v>11</v>
      </c>
      <c r="H108" s="89">
        <v>12925</v>
      </c>
      <c r="I108" s="106">
        <v>42822</v>
      </c>
      <c r="J108" s="59"/>
      <c r="K108" s="61"/>
      <c r="L108" s="61">
        <v>1</v>
      </c>
      <c r="M108" s="7">
        <f t="shared" si="6"/>
        <v>0</v>
      </c>
      <c r="N108" s="110">
        <v>135</v>
      </c>
      <c r="O108" s="127">
        <f t="shared" si="7"/>
        <v>0</v>
      </c>
      <c r="P108" s="127">
        <f t="shared" si="8"/>
        <v>135</v>
      </c>
      <c r="Q108" s="7">
        <f t="shared" si="9"/>
        <v>0</v>
      </c>
      <c r="R108" s="128">
        <f t="shared" si="10"/>
        <v>0</v>
      </c>
      <c r="S108" s="128">
        <f t="shared" si="11"/>
        <v>0</v>
      </c>
      <c r="T108" s="5" t="s">
        <v>35</v>
      </c>
    </row>
    <row r="109" spans="1:20">
      <c r="A109" s="9">
        <v>233</v>
      </c>
      <c r="B109" s="4" t="s">
        <v>278</v>
      </c>
      <c r="C109" s="4">
        <v>34600267</v>
      </c>
      <c r="D109" s="6">
        <v>346</v>
      </c>
      <c r="E109" s="9" t="s">
        <v>270</v>
      </c>
      <c r="F109" s="4" t="s">
        <v>101</v>
      </c>
      <c r="G109" s="4" t="s">
        <v>10</v>
      </c>
      <c r="H109" s="79" t="s">
        <v>30</v>
      </c>
      <c r="I109" s="95">
        <v>42736</v>
      </c>
      <c r="J109" s="4"/>
      <c r="K109" s="11">
        <v>15</v>
      </c>
      <c r="L109" s="11"/>
      <c r="M109" s="7">
        <f t="shared" si="6"/>
        <v>15</v>
      </c>
      <c r="N109" s="110">
        <v>25.898669999999999</v>
      </c>
      <c r="O109" s="127">
        <f t="shared" si="7"/>
        <v>388.48005000000001</v>
      </c>
      <c r="P109" s="127">
        <f t="shared" si="8"/>
        <v>0</v>
      </c>
      <c r="Q109" s="7">
        <f t="shared" si="9"/>
        <v>388.48005000000001</v>
      </c>
      <c r="R109" s="128">
        <f t="shared" si="10"/>
        <v>15</v>
      </c>
      <c r="S109" s="128">
        <f t="shared" si="11"/>
        <v>388.48005000000001</v>
      </c>
      <c r="T109" s="12" t="s">
        <v>31</v>
      </c>
    </row>
    <row r="110" spans="1:20">
      <c r="A110" s="3">
        <v>232</v>
      </c>
      <c r="B110" s="4" t="s">
        <v>278</v>
      </c>
      <c r="C110" s="4">
        <v>34600266</v>
      </c>
      <c r="D110" s="6">
        <v>346</v>
      </c>
      <c r="E110" s="9" t="s">
        <v>269</v>
      </c>
      <c r="F110" s="4" t="s">
        <v>101</v>
      </c>
      <c r="G110" s="4" t="s">
        <v>10</v>
      </c>
      <c r="H110" s="79" t="s">
        <v>30</v>
      </c>
      <c r="I110" s="95">
        <v>42736</v>
      </c>
      <c r="J110" s="4"/>
      <c r="K110" s="11">
        <v>34</v>
      </c>
      <c r="L110" s="11"/>
      <c r="M110" s="7">
        <f t="shared" si="6"/>
        <v>34</v>
      </c>
      <c r="N110" s="110">
        <v>25.298300000000001</v>
      </c>
      <c r="O110" s="127">
        <f t="shared" si="7"/>
        <v>860.1422</v>
      </c>
      <c r="P110" s="127">
        <f t="shared" si="8"/>
        <v>0</v>
      </c>
      <c r="Q110" s="7">
        <f t="shared" si="9"/>
        <v>860.1422</v>
      </c>
      <c r="R110" s="128">
        <f t="shared" si="10"/>
        <v>34</v>
      </c>
      <c r="S110" s="128">
        <f t="shared" si="11"/>
        <v>860.1422</v>
      </c>
      <c r="T110" s="12" t="s">
        <v>31</v>
      </c>
    </row>
    <row r="111" spans="1:20">
      <c r="A111" s="5">
        <v>155</v>
      </c>
      <c r="B111" s="4" t="s">
        <v>278</v>
      </c>
      <c r="C111" s="4">
        <v>34600265</v>
      </c>
      <c r="D111" s="6">
        <v>346</v>
      </c>
      <c r="E111" s="9" t="s">
        <v>129</v>
      </c>
      <c r="F111" s="4" t="s">
        <v>40</v>
      </c>
      <c r="G111" s="4" t="s">
        <v>10</v>
      </c>
      <c r="H111" s="79">
        <v>2297</v>
      </c>
      <c r="I111" s="95">
        <v>42760</v>
      </c>
      <c r="J111" s="4" t="s">
        <v>130</v>
      </c>
      <c r="K111" s="11">
        <v>1</v>
      </c>
      <c r="L111" s="11"/>
      <c r="M111" s="7">
        <f t="shared" si="6"/>
        <v>1</v>
      </c>
      <c r="N111" s="110">
        <v>275</v>
      </c>
      <c r="O111" s="127">
        <f t="shared" si="7"/>
        <v>275</v>
      </c>
      <c r="P111" s="127">
        <f t="shared" si="8"/>
        <v>0</v>
      </c>
      <c r="Q111" s="7">
        <f t="shared" si="9"/>
        <v>275</v>
      </c>
      <c r="R111" s="128">
        <f t="shared" si="10"/>
        <v>0</v>
      </c>
      <c r="S111" s="128">
        <f t="shared" si="11"/>
        <v>0</v>
      </c>
      <c r="T111" s="12" t="s">
        <v>32</v>
      </c>
    </row>
    <row r="112" spans="1:20">
      <c r="A112" s="3">
        <v>156</v>
      </c>
      <c r="B112" s="4" t="s">
        <v>278</v>
      </c>
      <c r="C112" s="4">
        <v>34600265</v>
      </c>
      <c r="D112" s="6">
        <v>346</v>
      </c>
      <c r="E112" s="60" t="s">
        <v>129</v>
      </c>
      <c r="F112" s="4" t="s">
        <v>40</v>
      </c>
      <c r="G112" s="4" t="s">
        <v>11</v>
      </c>
      <c r="H112" s="79">
        <v>12623</v>
      </c>
      <c r="I112" s="95">
        <v>42760</v>
      </c>
      <c r="J112" s="4"/>
      <c r="K112" s="11"/>
      <c r="L112" s="11">
        <v>1</v>
      </c>
      <c r="M112" s="7">
        <f t="shared" si="6"/>
        <v>0</v>
      </c>
      <c r="N112" s="110">
        <v>275</v>
      </c>
      <c r="O112" s="127">
        <f t="shared" si="7"/>
        <v>0</v>
      </c>
      <c r="P112" s="127">
        <f t="shared" si="8"/>
        <v>275</v>
      </c>
      <c r="Q112" s="7">
        <f t="shared" si="9"/>
        <v>0</v>
      </c>
      <c r="R112" s="128">
        <f t="shared" si="10"/>
        <v>0</v>
      </c>
      <c r="S112" s="128">
        <f t="shared" si="11"/>
        <v>0</v>
      </c>
      <c r="T112" s="12" t="s">
        <v>32</v>
      </c>
    </row>
    <row r="113" spans="1:20">
      <c r="A113" s="3">
        <v>157</v>
      </c>
      <c r="B113" s="4" t="s">
        <v>278</v>
      </c>
      <c r="C113" s="4">
        <v>34600265</v>
      </c>
      <c r="D113" s="6">
        <v>346</v>
      </c>
      <c r="E113" s="60" t="s">
        <v>129</v>
      </c>
      <c r="F113" s="4" t="s">
        <v>40</v>
      </c>
      <c r="G113" s="4" t="s">
        <v>10</v>
      </c>
      <c r="H113" s="80">
        <v>2324</v>
      </c>
      <c r="I113" s="95">
        <v>42807</v>
      </c>
      <c r="J113" s="4" t="s">
        <v>131</v>
      </c>
      <c r="K113" s="10">
        <v>1</v>
      </c>
      <c r="L113" s="11"/>
      <c r="M113" s="7">
        <f t="shared" si="6"/>
        <v>1</v>
      </c>
      <c r="N113" s="116">
        <v>320</v>
      </c>
      <c r="O113" s="127">
        <f t="shared" si="7"/>
        <v>320</v>
      </c>
      <c r="P113" s="127">
        <f t="shared" si="8"/>
        <v>0</v>
      </c>
      <c r="Q113" s="7">
        <f t="shared" si="9"/>
        <v>320</v>
      </c>
      <c r="R113" s="128">
        <f t="shared" si="10"/>
        <v>0</v>
      </c>
      <c r="S113" s="128">
        <f t="shared" si="11"/>
        <v>0</v>
      </c>
      <c r="T113" s="3" t="s">
        <v>33</v>
      </c>
    </row>
    <row r="114" spans="1:20">
      <c r="A114" s="3">
        <v>158</v>
      </c>
      <c r="B114" s="4" t="s">
        <v>278</v>
      </c>
      <c r="C114" s="4">
        <v>34600265</v>
      </c>
      <c r="D114" s="6">
        <v>346</v>
      </c>
      <c r="E114" s="9" t="s">
        <v>129</v>
      </c>
      <c r="F114" s="4" t="s">
        <v>40</v>
      </c>
      <c r="G114" s="4" t="s">
        <v>11</v>
      </c>
      <c r="H114" s="80">
        <v>12855</v>
      </c>
      <c r="I114" s="95">
        <v>42807</v>
      </c>
      <c r="J114" s="4"/>
      <c r="K114" s="10"/>
      <c r="L114" s="11">
        <v>1</v>
      </c>
      <c r="M114" s="7">
        <f t="shared" si="6"/>
        <v>0</v>
      </c>
      <c r="N114" s="116">
        <v>320</v>
      </c>
      <c r="O114" s="127">
        <f t="shared" si="7"/>
        <v>0</v>
      </c>
      <c r="P114" s="127">
        <f t="shared" si="8"/>
        <v>320</v>
      </c>
      <c r="Q114" s="7">
        <f t="shared" si="9"/>
        <v>0</v>
      </c>
      <c r="R114" s="128">
        <f t="shared" si="10"/>
        <v>0</v>
      </c>
      <c r="S114" s="128">
        <f t="shared" si="11"/>
        <v>0</v>
      </c>
      <c r="T114" s="3" t="s">
        <v>33</v>
      </c>
    </row>
    <row r="115" spans="1:20">
      <c r="A115" s="3">
        <v>159</v>
      </c>
      <c r="B115" s="4" t="s">
        <v>278</v>
      </c>
      <c r="C115" s="4">
        <v>34600265</v>
      </c>
      <c r="D115" s="6">
        <v>346</v>
      </c>
      <c r="E115" s="9" t="s">
        <v>129</v>
      </c>
      <c r="F115" s="4" t="s">
        <v>40</v>
      </c>
      <c r="G115" s="4" t="s">
        <v>10</v>
      </c>
      <c r="H115" s="79">
        <v>2348</v>
      </c>
      <c r="I115" s="95">
        <v>42845</v>
      </c>
      <c r="J115" s="4" t="s">
        <v>132</v>
      </c>
      <c r="K115" s="11">
        <v>1</v>
      </c>
      <c r="L115" s="11"/>
      <c r="M115" s="7">
        <f t="shared" si="6"/>
        <v>1</v>
      </c>
      <c r="N115" s="110">
        <v>350</v>
      </c>
      <c r="O115" s="127">
        <f t="shared" si="7"/>
        <v>350</v>
      </c>
      <c r="P115" s="127">
        <f t="shared" si="8"/>
        <v>0</v>
      </c>
      <c r="Q115" s="7">
        <f t="shared" si="9"/>
        <v>350</v>
      </c>
      <c r="R115" s="128">
        <f t="shared" si="10"/>
        <v>0</v>
      </c>
      <c r="S115" s="128">
        <f t="shared" si="11"/>
        <v>0</v>
      </c>
      <c r="T115" s="3" t="s">
        <v>35</v>
      </c>
    </row>
    <row r="116" spans="1:20">
      <c r="A116" s="3">
        <v>160</v>
      </c>
      <c r="B116" s="4" t="s">
        <v>278</v>
      </c>
      <c r="C116" s="4">
        <v>34600265</v>
      </c>
      <c r="D116" s="6">
        <v>346</v>
      </c>
      <c r="E116" s="9" t="s">
        <v>129</v>
      </c>
      <c r="F116" s="4" t="s">
        <v>40</v>
      </c>
      <c r="G116" s="4" t="s">
        <v>11</v>
      </c>
      <c r="H116" s="79">
        <v>13015</v>
      </c>
      <c r="I116" s="95">
        <v>42845</v>
      </c>
      <c r="J116" s="4"/>
      <c r="K116" s="11"/>
      <c r="L116" s="11">
        <v>1</v>
      </c>
      <c r="M116" s="7">
        <f t="shared" si="6"/>
        <v>0</v>
      </c>
      <c r="N116" s="110">
        <v>350</v>
      </c>
      <c r="O116" s="127">
        <f t="shared" si="7"/>
        <v>0</v>
      </c>
      <c r="P116" s="127">
        <f t="shared" si="8"/>
        <v>350</v>
      </c>
      <c r="Q116" s="7">
        <f t="shared" si="9"/>
        <v>0</v>
      </c>
      <c r="R116" s="128">
        <f t="shared" si="10"/>
        <v>0</v>
      </c>
      <c r="S116" s="128">
        <f t="shared" si="11"/>
        <v>0</v>
      </c>
      <c r="T116" s="3" t="s">
        <v>35</v>
      </c>
    </row>
    <row r="117" spans="1:20">
      <c r="A117" s="3">
        <v>89</v>
      </c>
      <c r="B117" s="4" t="s">
        <v>278</v>
      </c>
      <c r="C117" s="22">
        <v>34600253</v>
      </c>
      <c r="D117" s="6">
        <v>346</v>
      </c>
      <c r="E117" s="22" t="s">
        <v>75</v>
      </c>
      <c r="F117" s="22" t="s">
        <v>40</v>
      </c>
      <c r="G117" s="23" t="s">
        <v>10</v>
      </c>
      <c r="H117" s="82">
        <v>2436</v>
      </c>
      <c r="I117" s="98">
        <v>42916</v>
      </c>
      <c r="J117" s="22" t="s">
        <v>76</v>
      </c>
      <c r="K117" s="24">
        <v>2</v>
      </c>
      <c r="L117" s="24"/>
      <c r="M117" s="7">
        <f t="shared" si="6"/>
        <v>2</v>
      </c>
      <c r="N117" s="113">
        <v>50</v>
      </c>
      <c r="O117" s="127">
        <f t="shared" si="7"/>
        <v>100</v>
      </c>
      <c r="P117" s="127">
        <f t="shared" si="8"/>
        <v>0</v>
      </c>
      <c r="Q117" s="7">
        <f t="shared" si="9"/>
        <v>100</v>
      </c>
      <c r="R117" s="128">
        <f t="shared" si="10"/>
        <v>0</v>
      </c>
      <c r="S117" s="128">
        <f t="shared" si="11"/>
        <v>0</v>
      </c>
      <c r="T117" s="3" t="s">
        <v>37</v>
      </c>
    </row>
    <row r="118" spans="1:20">
      <c r="A118" s="3">
        <v>90</v>
      </c>
      <c r="B118" s="4" t="s">
        <v>278</v>
      </c>
      <c r="C118" s="22">
        <v>34600253</v>
      </c>
      <c r="D118" s="6">
        <v>346</v>
      </c>
      <c r="E118" s="22" t="s">
        <v>75</v>
      </c>
      <c r="F118" s="22" t="s">
        <v>40</v>
      </c>
      <c r="G118" s="23" t="s">
        <v>11</v>
      </c>
      <c r="H118" s="82">
        <v>13669</v>
      </c>
      <c r="I118" s="98">
        <v>42916</v>
      </c>
      <c r="J118" s="22"/>
      <c r="K118" s="24"/>
      <c r="L118" s="24">
        <v>2</v>
      </c>
      <c r="M118" s="7">
        <f t="shared" si="6"/>
        <v>0</v>
      </c>
      <c r="N118" s="113">
        <v>50</v>
      </c>
      <c r="O118" s="127">
        <f t="shared" si="7"/>
        <v>0</v>
      </c>
      <c r="P118" s="127">
        <f t="shared" si="8"/>
        <v>100</v>
      </c>
      <c r="Q118" s="7">
        <f t="shared" si="9"/>
        <v>0</v>
      </c>
      <c r="R118" s="128">
        <f t="shared" si="10"/>
        <v>0</v>
      </c>
      <c r="S118" s="128">
        <f t="shared" si="11"/>
        <v>0</v>
      </c>
      <c r="T118" s="3" t="s">
        <v>37</v>
      </c>
    </row>
    <row r="119" spans="1:20">
      <c r="A119" s="30">
        <v>976</v>
      </c>
      <c r="B119" s="4" t="s">
        <v>278</v>
      </c>
      <c r="C119" s="31">
        <v>34600236</v>
      </c>
      <c r="D119" s="6">
        <v>346</v>
      </c>
      <c r="E119" s="30" t="s">
        <v>254</v>
      </c>
      <c r="F119" s="41" t="s">
        <v>40</v>
      </c>
      <c r="G119" s="31" t="s">
        <v>10</v>
      </c>
      <c r="H119" s="85" t="s">
        <v>30</v>
      </c>
      <c r="I119" s="102">
        <v>42736</v>
      </c>
      <c r="J119" s="30"/>
      <c r="K119" s="42">
        <v>1</v>
      </c>
      <c r="L119" s="42"/>
      <c r="M119" s="7">
        <f t="shared" si="6"/>
        <v>1</v>
      </c>
      <c r="N119" s="121">
        <v>301.73710999999997</v>
      </c>
      <c r="O119" s="127">
        <f t="shared" si="7"/>
        <v>301.73710999999997</v>
      </c>
      <c r="P119" s="127">
        <f t="shared" si="8"/>
        <v>0</v>
      </c>
      <c r="Q119" s="7">
        <f t="shared" si="9"/>
        <v>301.73710999999997</v>
      </c>
      <c r="R119" s="128">
        <f t="shared" si="10"/>
        <v>0</v>
      </c>
      <c r="S119" s="128">
        <f t="shared" si="11"/>
        <v>0</v>
      </c>
      <c r="T119" s="8" t="s">
        <v>31</v>
      </c>
    </row>
    <row r="120" spans="1:20">
      <c r="A120" s="30">
        <v>977</v>
      </c>
      <c r="B120" s="4" t="s">
        <v>278</v>
      </c>
      <c r="C120" s="31">
        <v>34600236</v>
      </c>
      <c r="D120" s="6">
        <v>346</v>
      </c>
      <c r="E120" s="30" t="s">
        <v>254</v>
      </c>
      <c r="F120" s="41" t="s">
        <v>40</v>
      </c>
      <c r="G120" s="31" t="s">
        <v>11</v>
      </c>
      <c r="H120" s="85">
        <v>12594</v>
      </c>
      <c r="I120" s="102">
        <v>42754</v>
      </c>
      <c r="J120" s="30"/>
      <c r="K120" s="42"/>
      <c r="L120" s="42">
        <v>1</v>
      </c>
      <c r="M120" s="7">
        <f t="shared" si="6"/>
        <v>0</v>
      </c>
      <c r="N120" s="121">
        <v>301.73710999999997</v>
      </c>
      <c r="O120" s="127">
        <f t="shared" si="7"/>
        <v>0</v>
      </c>
      <c r="P120" s="127">
        <f t="shared" si="8"/>
        <v>301.73710999999997</v>
      </c>
      <c r="Q120" s="7">
        <f t="shared" si="9"/>
        <v>0</v>
      </c>
      <c r="R120" s="128">
        <f t="shared" si="10"/>
        <v>0</v>
      </c>
      <c r="S120" s="128">
        <f t="shared" si="11"/>
        <v>0</v>
      </c>
      <c r="T120" s="30" t="s">
        <v>32</v>
      </c>
    </row>
    <row r="121" spans="1:20">
      <c r="A121" s="5">
        <v>153</v>
      </c>
      <c r="B121" s="4" t="s">
        <v>278</v>
      </c>
      <c r="C121" s="22">
        <v>34600223</v>
      </c>
      <c r="D121" s="6">
        <v>346</v>
      </c>
      <c r="E121" s="22" t="s">
        <v>128</v>
      </c>
      <c r="F121" s="23" t="s">
        <v>40</v>
      </c>
      <c r="G121" s="23" t="s">
        <v>10</v>
      </c>
      <c r="H121" s="82">
        <v>8125</v>
      </c>
      <c r="I121" s="98">
        <v>42929</v>
      </c>
      <c r="J121" s="23" t="s">
        <v>96</v>
      </c>
      <c r="K121" s="24">
        <v>1</v>
      </c>
      <c r="L121" s="24"/>
      <c r="M121" s="7">
        <f t="shared" si="6"/>
        <v>1</v>
      </c>
      <c r="N121" s="117">
        <v>0.25</v>
      </c>
      <c r="O121" s="127">
        <f t="shared" si="7"/>
        <v>0.25</v>
      </c>
      <c r="P121" s="127">
        <f t="shared" si="8"/>
        <v>0</v>
      </c>
      <c r="Q121" s="7">
        <f t="shared" si="9"/>
        <v>0.25</v>
      </c>
      <c r="R121" s="128">
        <f t="shared" si="10"/>
        <v>0</v>
      </c>
      <c r="S121" s="128">
        <f t="shared" si="11"/>
        <v>0</v>
      </c>
      <c r="T121" s="5" t="s">
        <v>37</v>
      </c>
    </row>
    <row r="122" spans="1:20">
      <c r="A122" s="5">
        <v>154</v>
      </c>
      <c r="B122" s="4" t="s">
        <v>278</v>
      </c>
      <c r="C122" s="22">
        <v>34600223</v>
      </c>
      <c r="D122" s="6">
        <v>346</v>
      </c>
      <c r="E122" s="22" t="s">
        <v>128</v>
      </c>
      <c r="F122" s="23" t="s">
        <v>40</v>
      </c>
      <c r="G122" s="23" t="s">
        <v>11</v>
      </c>
      <c r="H122" s="82">
        <v>13742</v>
      </c>
      <c r="I122" s="98">
        <v>42929</v>
      </c>
      <c r="J122" s="23"/>
      <c r="K122" s="24"/>
      <c r="L122" s="24">
        <v>1</v>
      </c>
      <c r="M122" s="7">
        <f t="shared" si="6"/>
        <v>0</v>
      </c>
      <c r="N122" s="117">
        <v>0.25</v>
      </c>
      <c r="O122" s="127">
        <f t="shared" si="7"/>
        <v>0</v>
      </c>
      <c r="P122" s="127">
        <f t="shared" si="8"/>
        <v>0.25</v>
      </c>
      <c r="Q122" s="7">
        <f t="shared" si="9"/>
        <v>0</v>
      </c>
      <c r="R122" s="128">
        <f t="shared" si="10"/>
        <v>0</v>
      </c>
      <c r="S122" s="128">
        <f t="shared" si="11"/>
        <v>0</v>
      </c>
      <c r="T122" s="5" t="s">
        <v>37</v>
      </c>
    </row>
    <row r="123" spans="1:20">
      <c r="A123" s="30">
        <v>974</v>
      </c>
      <c r="B123" s="4" t="s">
        <v>278</v>
      </c>
      <c r="C123" s="31">
        <v>34600201</v>
      </c>
      <c r="D123" s="6">
        <v>346</v>
      </c>
      <c r="E123" s="30" t="s">
        <v>253</v>
      </c>
      <c r="F123" s="41" t="s">
        <v>40</v>
      </c>
      <c r="G123" s="31" t="s">
        <v>10</v>
      </c>
      <c r="H123" s="85" t="s">
        <v>30</v>
      </c>
      <c r="I123" s="102">
        <v>42736</v>
      </c>
      <c r="J123" s="30"/>
      <c r="K123" s="42">
        <v>200</v>
      </c>
      <c r="L123" s="42"/>
      <c r="M123" s="7">
        <f t="shared" si="6"/>
        <v>200</v>
      </c>
      <c r="N123" s="121">
        <v>0.38299</v>
      </c>
      <c r="O123" s="127">
        <f t="shared" si="7"/>
        <v>76.597999999999999</v>
      </c>
      <c r="P123" s="127">
        <f t="shared" si="8"/>
        <v>0</v>
      </c>
      <c r="Q123" s="7">
        <f t="shared" si="9"/>
        <v>76.597999999999999</v>
      </c>
      <c r="R123" s="128">
        <f t="shared" si="10"/>
        <v>0</v>
      </c>
      <c r="S123" s="128">
        <f t="shared" si="11"/>
        <v>0</v>
      </c>
      <c r="T123" s="8" t="s">
        <v>31</v>
      </c>
    </row>
    <row r="124" spans="1:20">
      <c r="A124" s="30">
        <v>975</v>
      </c>
      <c r="B124" s="4" t="s">
        <v>278</v>
      </c>
      <c r="C124" s="31">
        <v>34600201</v>
      </c>
      <c r="D124" s="6">
        <v>346</v>
      </c>
      <c r="E124" s="30" t="s">
        <v>253</v>
      </c>
      <c r="F124" s="41" t="s">
        <v>40</v>
      </c>
      <c r="G124" s="31" t="s">
        <v>11</v>
      </c>
      <c r="H124" s="85">
        <v>12631</v>
      </c>
      <c r="I124" s="102">
        <v>42761</v>
      </c>
      <c r="J124" s="30"/>
      <c r="K124" s="42"/>
      <c r="L124" s="42">
        <v>200</v>
      </c>
      <c r="M124" s="7">
        <f t="shared" si="6"/>
        <v>0</v>
      </c>
      <c r="N124" s="121">
        <v>0.38299</v>
      </c>
      <c r="O124" s="127">
        <f t="shared" si="7"/>
        <v>0</v>
      </c>
      <c r="P124" s="127">
        <f t="shared" si="8"/>
        <v>76.597999999999999</v>
      </c>
      <c r="Q124" s="7">
        <f t="shared" si="9"/>
        <v>0</v>
      </c>
      <c r="R124" s="128">
        <f t="shared" si="10"/>
        <v>0</v>
      </c>
      <c r="S124" s="128">
        <f t="shared" si="11"/>
        <v>0</v>
      </c>
      <c r="T124" s="36" t="s">
        <v>52</v>
      </c>
    </row>
    <row r="125" spans="1:20">
      <c r="A125" s="5">
        <v>151</v>
      </c>
      <c r="B125" s="4" t="s">
        <v>278</v>
      </c>
      <c r="C125" s="4">
        <v>34600195</v>
      </c>
      <c r="D125" s="6">
        <v>346</v>
      </c>
      <c r="E125" s="9" t="s">
        <v>126</v>
      </c>
      <c r="F125" s="4" t="s">
        <v>101</v>
      </c>
      <c r="G125" s="4" t="s">
        <v>10</v>
      </c>
      <c r="H125" s="79">
        <v>7780</v>
      </c>
      <c r="I125" s="95">
        <v>42828</v>
      </c>
      <c r="J125" s="4" t="s">
        <v>127</v>
      </c>
      <c r="K125" s="11">
        <v>1</v>
      </c>
      <c r="L125" s="11"/>
      <c r="M125" s="7">
        <f t="shared" si="6"/>
        <v>1</v>
      </c>
      <c r="N125" s="110">
        <v>280</v>
      </c>
      <c r="O125" s="127">
        <f t="shared" si="7"/>
        <v>280</v>
      </c>
      <c r="P125" s="127">
        <f t="shared" si="8"/>
        <v>0</v>
      </c>
      <c r="Q125" s="7">
        <f t="shared" si="9"/>
        <v>280</v>
      </c>
      <c r="R125" s="128">
        <f t="shared" si="10"/>
        <v>0</v>
      </c>
      <c r="S125" s="128">
        <f t="shared" si="11"/>
        <v>0</v>
      </c>
      <c r="T125" s="5" t="s">
        <v>35</v>
      </c>
    </row>
    <row r="126" spans="1:20">
      <c r="A126" s="5">
        <v>152</v>
      </c>
      <c r="B126" s="4" t="s">
        <v>278</v>
      </c>
      <c r="C126" s="4">
        <v>34600195</v>
      </c>
      <c r="D126" s="6">
        <v>346</v>
      </c>
      <c r="E126" s="9" t="s">
        <v>126</v>
      </c>
      <c r="F126" s="4" t="s">
        <v>101</v>
      </c>
      <c r="G126" s="4" t="s">
        <v>11</v>
      </c>
      <c r="H126" s="79">
        <v>12950</v>
      </c>
      <c r="I126" s="95">
        <v>42828</v>
      </c>
      <c r="J126" s="4"/>
      <c r="K126" s="11"/>
      <c r="L126" s="11">
        <v>1</v>
      </c>
      <c r="M126" s="7">
        <f t="shared" si="6"/>
        <v>0</v>
      </c>
      <c r="N126" s="110">
        <v>280</v>
      </c>
      <c r="O126" s="127">
        <f t="shared" si="7"/>
        <v>0</v>
      </c>
      <c r="P126" s="127">
        <f t="shared" si="8"/>
        <v>280</v>
      </c>
      <c r="Q126" s="7">
        <f t="shared" si="9"/>
        <v>0</v>
      </c>
      <c r="R126" s="128">
        <f t="shared" si="10"/>
        <v>0</v>
      </c>
      <c r="S126" s="128">
        <f t="shared" si="11"/>
        <v>0</v>
      </c>
      <c r="T126" s="5" t="s">
        <v>35</v>
      </c>
    </row>
    <row r="127" spans="1:20">
      <c r="A127" s="5">
        <v>87</v>
      </c>
      <c r="B127" s="4" t="s">
        <v>278</v>
      </c>
      <c r="C127" s="5">
        <v>34600172</v>
      </c>
      <c r="D127" s="6">
        <v>346</v>
      </c>
      <c r="E127" s="5" t="s">
        <v>39</v>
      </c>
      <c r="F127" s="15" t="s">
        <v>40</v>
      </c>
      <c r="G127" s="15" t="s">
        <v>10</v>
      </c>
      <c r="H127" s="78">
        <v>7858</v>
      </c>
      <c r="I127" s="94">
        <v>42885</v>
      </c>
      <c r="J127" s="5" t="s">
        <v>41</v>
      </c>
      <c r="K127" s="72">
        <v>2</v>
      </c>
      <c r="M127" s="7">
        <f t="shared" si="6"/>
        <v>2</v>
      </c>
      <c r="N127" s="109">
        <v>410.64</v>
      </c>
      <c r="O127" s="127">
        <f t="shared" si="7"/>
        <v>821.28</v>
      </c>
      <c r="P127" s="127">
        <f t="shared" si="8"/>
        <v>0</v>
      </c>
      <c r="Q127" s="7">
        <f t="shared" si="9"/>
        <v>821.28</v>
      </c>
      <c r="R127" s="128">
        <f t="shared" si="10"/>
        <v>0</v>
      </c>
      <c r="S127" s="128">
        <f t="shared" si="11"/>
        <v>0</v>
      </c>
      <c r="T127" s="5" t="s">
        <v>21</v>
      </c>
    </row>
    <row r="128" spans="1:20">
      <c r="A128" s="5">
        <v>88</v>
      </c>
      <c r="B128" s="4" t="s">
        <v>278</v>
      </c>
      <c r="C128" s="5">
        <v>34600172</v>
      </c>
      <c r="D128" s="6">
        <v>346</v>
      </c>
      <c r="E128" s="5" t="s">
        <v>39</v>
      </c>
      <c r="F128" s="15" t="s">
        <v>40</v>
      </c>
      <c r="G128" s="15" t="s">
        <v>11</v>
      </c>
      <c r="H128" s="78">
        <v>13208</v>
      </c>
      <c r="I128" s="94">
        <v>42885</v>
      </c>
      <c r="J128" s="5"/>
      <c r="L128" s="72">
        <v>2</v>
      </c>
      <c r="M128" s="7">
        <f t="shared" si="6"/>
        <v>0</v>
      </c>
      <c r="N128" s="109">
        <v>410.64</v>
      </c>
      <c r="O128" s="127">
        <f t="shared" si="7"/>
        <v>0</v>
      </c>
      <c r="P128" s="127">
        <f t="shared" si="8"/>
        <v>821.28</v>
      </c>
      <c r="Q128" s="7">
        <f t="shared" si="9"/>
        <v>0</v>
      </c>
      <c r="R128" s="128">
        <f t="shared" si="10"/>
        <v>0</v>
      </c>
      <c r="S128" s="128">
        <f t="shared" si="11"/>
        <v>0</v>
      </c>
      <c r="T128" s="5" t="s">
        <v>21</v>
      </c>
    </row>
    <row r="129" spans="1:20">
      <c r="A129" s="30">
        <v>970</v>
      </c>
      <c r="B129" s="4" t="s">
        <v>278</v>
      </c>
      <c r="C129" s="31">
        <v>34600170</v>
      </c>
      <c r="D129" s="6">
        <v>346</v>
      </c>
      <c r="E129" s="30" t="s">
        <v>252</v>
      </c>
      <c r="F129" s="41" t="s">
        <v>101</v>
      </c>
      <c r="G129" s="31" t="s">
        <v>10</v>
      </c>
      <c r="H129" s="85" t="s">
        <v>30</v>
      </c>
      <c r="I129" s="102">
        <v>42736</v>
      </c>
      <c r="J129" s="30"/>
      <c r="K129" s="42">
        <v>83</v>
      </c>
      <c r="L129" s="42"/>
      <c r="M129" s="7">
        <f t="shared" si="6"/>
        <v>83</v>
      </c>
      <c r="N129" s="121">
        <v>14.31138</v>
      </c>
      <c r="O129" s="127">
        <f t="shared" si="7"/>
        <v>1187.8445400000001</v>
      </c>
      <c r="P129" s="127">
        <f t="shared" si="8"/>
        <v>0</v>
      </c>
      <c r="Q129" s="7">
        <f t="shared" si="9"/>
        <v>1187.8445400000001</v>
      </c>
      <c r="R129" s="128">
        <f t="shared" si="10"/>
        <v>0</v>
      </c>
      <c r="S129" s="128">
        <f t="shared" si="11"/>
        <v>0</v>
      </c>
      <c r="T129" s="8" t="s">
        <v>31</v>
      </c>
    </row>
    <row r="130" spans="1:20">
      <c r="A130" s="30">
        <v>971</v>
      </c>
      <c r="B130" s="4" t="s">
        <v>278</v>
      </c>
      <c r="C130" s="31">
        <v>34600170</v>
      </c>
      <c r="D130" s="6">
        <v>346</v>
      </c>
      <c r="E130" s="30" t="s">
        <v>252</v>
      </c>
      <c r="F130" s="41" t="s">
        <v>101</v>
      </c>
      <c r="G130" s="31" t="s">
        <v>11</v>
      </c>
      <c r="H130" s="85">
        <v>12891</v>
      </c>
      <c r="I130" s="102">
        <v>42815</v>
      </c>
      <c r="J130" s="30"/>
      <c r="K130" s="42"/>
      <c r="L130" s="42">
        <v>10</v>
      </c>
      <c r="M130" s="7">
        <f t="shared" si="6"/>
        <v>73</v>
      </c>
      <c r="N130" s="121">
        <v>14.31138</v>
      </c>
      <c r="O130" s="127">
        <f t="shared" si="7"/>
        <v>0</v>
      </c>
      <c r="P130" s="127">
        <f t="shared" si="8"/>
        <v>143.1138</v>
      </c>
      <c r="Q130" s="7">
        <f t="shared" si="9"/>
        <v>1044.73074</v>
      </c>
      <c r="R130" s="128">
        <f t="shared" si="10"/>
        <v>0</v>
      </c>
      <c r="S130" s="128">
        <f t="shared" si="11"/>
        <v>0</v>
      </c>
      <c r="T130" s="36" t="s">
        <v>33</v>
      </c>
    </row>
    <row r="131" spans="1:20">
      <c r="A131" s="30">
        <v>972</v>
      </c>
      <c r="B131" s="4" t="s">
        <v>278</v>
      </c>
      <c r="C131" s="15">
        <v>34600170</v>
      </c>
      <c r="D131" s="6">
        <v>346</v>
      </c>
      <c r="E131" s="5" t="s">
        <v>252</v>
      </c>
      <c r="F131" s="17" t="s">
        <v>101</v>
      </c>
      <c r="G131" s="17" t="s">
        <v>11</v>
      </c>
      <c r="H131" s="81">
        <v>13347</v>
      </c>
      <c r="I131" s="103">
        <v>42906</v>
      </c>
      <c r="J131" s="5"/>
      <c r="K131" s="18"/>
      <c r="L131" s="43">
        <v>10</v>
      </c>
      <c r="M131" s="7">
        <f t="shared" ref="M131:M194" si="12">IF(C131&lt;&gt;C130,K131,IF(K131="",M130-L131,M130+K131))</f>
        <v>63</v>
      </c>
      <c r="N131" s="121">
        <v>14.31138</v>
      </c>
      <c r="O131" s="127">
        <f t="shared" ref="O131:O194" si="13">K131*N131</f>
        <v>0</v>
      </c>
      <c r="P131" s="127">
        <f t="shared" ref="P131:P194" si="14">L131*N131</f>
        <v>143.1138</v>
      </c>
      <c r="Q131" s="7">
        <f t="shared" ref="Q131:Q194" si="15">IF(C131&lt;&gt;C130,O131,IF(O131=0,Q130-P131,Q130+O131))</f>
        <v>901.61694</v>
      </c>
      <c r="R131" s="128">
        <f t="shared" ref="R131:R194" si="16">IF(C131&lt;&gt;C132,M131,0)</f>
        <v>0</v>
      </c>
      <c r="S131" s="128">
        <f t="shared" ref="S131:S194" si="17">IF(C131&lt;&gt;C132,Q131,0)</f>
        <v>0</v>
      </c>
      <c r="T131" s="36" t="s">
        <v>21</v>
      </c>
    </row>
    <row r="132" spans="1:20">
      <c r="A132" s="30">
        <v>973</v>
      </c>
      <c r="B132" s="4" t="s">
        <v>278</v>
      </c>
      <c r="C132" s="15">
        <v>34600170</v>
      </c>
      <c r="D132" s="6">
        <v>346</v>
      </c>
      <c r="E132" s="5" t="s">
        <v>252</v>
      </c>
      <c r="F132" s="17" t="s">
        <v>101</v>
      </c>
      <c r="G132" s="17" t="s">
        <v>11</v>
      </c>
      <c r="H132" s="81">
        <v>13702</v>
      </c>
      <c r="I132" s="103">
        <v>42922</v>
      </c>
      <c r="J132" s="5"/>
      <c r="K132" s="18"/>
      <c r="L132" s="43">
        <v>3</v>
      </c>
      <c r="M132" s="7">
        <f t="shared" si="12"/>
        <v>60</v>
      </c>
      <c r="N132" s="121">
        <v>14.31138</v>
      </c>
      <c r="O132" s="127">
        <f t="shared" si="13"/>
        <v>0</v>
      </c>
      <c r="P132" s="127">
        <f t="shared" si="14"/>
        <v>42.934139999999999</v>
      </c>
      <c r="Q132" s="7">
        <f t="shared" si="15"/>
        <v>858.68280000000004</v>
      </c>
      <c r="R132" s="128">
        <f t="shared" si="16"/>
        <v>60</v>
      </c>
      <c r="S132" s="128">
        <f t="shared" si="17"/>
        <v>858.68280000000004</v>
      </c>
      <c r="T132" s="36" t="s">
        <v>37</v>
      </c>
    </row>
    <row r="133" spans="1:20">
      <c r="A133" s="9">
        <v>231</v>
      </c>
      <c r="B133" s="4" t="s">
        <v>278</v>
      </c>
      <c r="C133" s="4">
        <v>34600165</v>
      </c>
      <c r="D133" s="6">
        <v>346</v>
      </c>
      <c r="E133" s="9" t="s">
        <v>268</v>
      </c>
      <c r="F133" s="4" t="s">
        <v>101</v>
      </c>
      <c r="G133" s="4" t="s">
        <v>10</v>
      </c>
      <c r="H133" s="79" t="s">
        <v>30</v>
      </c>
      <c r="I133" s="95">
        <v>42736</v>
      </c>
      <c r="J133" s="4"/>
      <c r="K133" s="11">
        <v>30</v>
      </c>
      <c r="L133" s="11"/>
      <c r="M133" s="7">
        <f t="shared" si="12"/>
        <v>30</v>
      </c>
      <c r="N133" s="110">
        <v>45.310459999999999</v>
      </c>
      <c r="O133" s="127">
        <f t="shared" si="13"/>
        <v>1359.3137999999999</v>
      </c>
      <c r="P133" s="127">
        <f t="shared" si="14"/>
        <v>0</v>
      </c>
      <c r="Q133" s="7">
        <f t="shared" si="15"/>
        <v>1359.3137999999999</v>
      </c>
      <c r="R133" s="128">
        <f t="shared" si="16"/>
        <v>30</v>
      </c>
      <c r="S133" s="128">
        <f t="shared" si="17"/>
        <v>1359.3137999999999</v>
      </c>
      <c r="T133" s="12" t="s">
        <v>31</v>
      </c>
    </row>
    <row r="134" spans="1:20">
      <c r="A134" s="9">
        <v>225</v>
      </c>
      <c r="B134" s="4" t="s">
        <v>278</v>
      </c>
      <c r="C134" s="4">
        <v>34600164</v>
      </c>
      <c r="D134" s="6">
        <v>346</v>
      </c>
      <c r="E134" s="9" t="s">
        <v>267</v>
      </c>
      <c r="F134" s="4" t="s">
        <v>101</v>
      </c>
      <c r="G134" s="4" t="s">
        <v>10</v>
      </c>
      <c r="H134" s="79" t="s">
        <v>30</v>
      </c>
      <c r="I134" s="95">
        <v>42736</v>
      </c>
      <c r="J134" s="4"/>
      <c r="K134" s="11">
        <v>40</v>
      </c>
      <c r="L134" s="11"/>
      <c r="M134" s="7">
        <f t="shared" si="12"/>
        <v>40</v>
      </c>
      <c r="N134" s="110">
        <v>29.6221</v>
      </c>
      <c r="O134" s="127">
        <f t="shared" si="13"/>
        <v>1184.884</v>
      </c>
      <c r="P134" s="127">
        <f t="shared" si="14"/>
        <v>0</v>
      </c>
      <c r="Q134" s="7">
        <f t="shared" si="15"/>
        <v>1184.884</v>
      </c>
      <c r="R134" s="128">
        <f t="shared" si="16"/>
        <v>0</v>
      </c>
      <c r="S134" s="128">
        <f t="shared" si="17"/>
        <v>0</v>
      </c>
      <c r="T134" s="12" t="s">
        <v>31</v>
      </c>
    </row>
    <row r="135" spans="1:20">
      <c r="A135" s="5">
        <v>226</v>
      </c>
      <c r="B135" s="4" t="s">
        <v>278</v>
      </c>
      <c r="C135" s="4">
        <v>34600164</v>
      </c>
      <c r="D135" s="6">
        <v>346</v>
      </c>
      <c r="E135" s="9" t="s">
        <v>267</v>
      </c>
      <c r="F135" s="4" t="s">
        <v>101</v>
      </c>
      <c r="G135" s="4" t="s">
        <v>11</v>
      </c>
      <c r="H135" s="79">
        <v>6899</v>
      </c>
      <c r="I135" s="95">
        <v>42746</v>
      </c>
      <c r="J135" s="4"/>
      <c r="K135" s="11"/>
      <c r="L135" s="11">
        <v>2</v>
      </c>
      <c r="M135" s="7">
        <f t="shared" si="12"/>
        <v>38</v>
      </c>
      <c r="N135" s="110">
        <v>29.6221</v>
      </c>
      <c r="O135" s="127">
        <f t="shared" si="13"/>
        <v>0</v>
      </c>
      <c r="P135" s="127">
        <f t="shared" si="14"/>
        <v>59.244199999999999</v>
      </c>
      <c r="Q135" s="7">
        <f t="shared" si="15"/>
        <v>1125.6397999999999</v>
      </c>
      <c r="R135" s="128">
        <f t="shared" si="16"/>
        <v>0</v>
      </c>
      <c r="S135" s="128">
        <f t="shared" si="17"/>
        <v>0</v>
      </c>
      <c r="T135" s="12" t="s">
        <v>32</v>
      </c>
    </row>
    <row r="136" spans="1:20">
      <c r="A136" s="9">
        <v>227</v>
      </c>
      <c r="B136" s="4" t="s">
        <v>278</v>
      </c>
      <c r="C136" s="4">
        <v>34600164</v>
      </c>
      <c r="D136" s="6">
        <v>346</v>
      </c>
      <c r="E136" s="9" t="s">
        <v>267</v>
      </c>
      <c r="F136" s="4" t="s">
        <v>101</v>
      </c>
      <c r="G136" s="62" t="s">
        <v>11</v>
      </c>
      <c r="H136" s="90">
        <v>6993</v>
      </c>
      <c r="I136" s="107">
        <v>42822</v>
      </c>
      <c r="J136" s="62"/>
      <c r="K136" s="63"/>
      <c r="L136" s="63">
        <v>3</v>
      </c>
      <c r="M136" s="7">
        <f t="shared" si="12"/>
        <v>35</v>
      </c>
      <c r="N136" s="110">
        <v>29.6221</v>
      </c>
      <c r="O136" s="127">
        <f t="shared" si="13"/>
        <v>0</v>
      </c>
      <c r="P136" s="127">
        <f t="shared" si="14"/>
        <v>88.866299999999995</v>
      </c>
      <c r="Q136" s="7">
        <f t="shared" si="15"/>
        <v>1036.7735</v>
      </c>
      <c r="R136" s="128">
        <f t="shared" si="16"/>
        <v>0</v>
      </c>
      <c r="S136" s="128">
        <f t="shared" si="17"/>
        <v>0</v>
      </c>
      <c r="T136" s="5" t="s">
        <v>35</v>
      </c>
    </row>
    <row r="137" spans="1:20">
      <c r="A137" s="9">
        <v>228</v>
      </c>
      <c r="B137" s="4" t="s">
        <v>278</v>
      </c>
      <c r="C137" s="4">
        <v>34600164</v>
      </c>
      <c r="D137" s="6">
        <v>346</v>
      </c>
      <c r="E137" s="9" t="s">
        <v>267</v>
      </c>
      <c r="F137" s="4" t="s">
        <v>101</v>
      </c>
      <c r="G137" s="59" t="s">
        <v>11</v>
      </c>
      <c r="H137" s="90">
        <v>7003</v>
      </c>
      <c r="I137" s="107">
        <v>42829</v>
      </c>
      <c r="J137" s="62"/>
      <c r="K137" s="63"/>
      <c r="L137" s="63">
        <v>4.8</v>
      </c>
      <c r="M137" s="7">
        <f t="shared" si="12"/>
        <v>30.2</v>
      </c>
      <c r="N137" s="110">
        <v>29.6221</v>
      </c>
      <c r="O137" s="127">
        <f t="shared" si="13"/>
        <v>0</v>
      </c>
      <c r="P137" s="127">
        <f t="shared" si="14"/>
        <v>142.18608</v>
      </c>
      <c r="Q137" s="7">
        <f t="shared" si="15"/>
        <v>894.58742000000007</v>
      </c>
      <c r="R137" s="128">
        <f t="shared" si="16"/>
        <v>0</v>
      </c>
      <c r="S137" s="128">
        <f t="shared" si="17"/>
        <v>0</v>
      </c>
      <c r="T137" s="5" t="s">
        <v>35</v>
      </c>
    </row>
    <row r="138" spans="1:20">
      <c r="A138" s="5">
        <v>229</v>
      </c>
      <c r="B138" s="4" t="s">
        <v>278</v>
      </c>
      <c r="C138" s="59">
        <v>34600164</v>
      </c>
      <c r="D138" s="6">
        <v>346</v>
      </c>
      <c r="E138" s="60" t="s">
        <v>267</v>
      </c>
      <c r="F138" s="59" t="s">
        <v>101</v>
      </c>
      <c r="G138" s="59" t="s">
        <v>11</v>
      </c>
      <c r="H138" s="160">
        <v>7043</v>
      </c>
      <c r="I138" s="104">
        <v>42858</v>
      </c>
      <c r="J138" s="129"/>
      <c r="K138" s="152"/>
      <c r="L138" s="152">
        <v>3</v>
      </c>
      <c r="M138" s="7">
        <f t="shared" si="12"/>
        <v>27.2</v>
      </c>
      <c r="N138" s="110">
        <v>29.6221</v>
      </c>
      <c r="O138" s="127">
        <f t="shared" si="13"/>
        <v>0</v>
      </c>
      <c r="P138" s="127">
        <f t="shared" si="14"/>
        <v>88.866299999999995</v>
      </c>
      <c r="Q138" s="7">
        <f t="shared" si="15"/>
        <v>805.72112000000004</v>
      </c>
      <c r="R138" s="128">
        <f t="shared" si="16"/>
        <v>0</v>
      </c>
      <c r="S138" s="128">
        <f t="shared" si="17"/>
        <v>0</v>
      </c>
      <c r="T138" s="5" t="s">
        <v>36</v>
      </c>
    </row>
    <row r="139" spans="1:20">
      <c r="A139" s="9">
        <v>230</v>
      </c>
      <c r="B139" s="4" t="s">
        <v>278</v>
      </c>
      <c r="C139" s="22">
        <v>34600164</v>
      </c>
      <c r="D139" s="6">
        <v>346</v>
      </c>
      <c r="E139" s="22" t="s">
        <v>267</v>
      </c>
      <c r="F139" s="129" t="s">
        <v>101</v>
      </c>
      <c r="G139" s="129" t="s">
        <v>11</v>
      </c>
      <c r="H139" s="82">
        <v>7140</v>
      </c>
      <c r="I139" s="98">
        <v>42940</v>
      </c>
      <c r="J139" s="22"/>
      <c r="K139" s="24"/>
      <c r="L139" s="24">
        <v>2</v>
      </c>
      <c r="M139" s="7">
        <f t="shared" si="12"/>
        <v>25.2</v>
      </c>
      <c r="N139" s="110">
        <v>29.6221</v>
      </c>
      <c r="O139" s="127">
        <f t="shared" si="13"/>
        <v>0</v>
      </c>
      <c r="P139" s="127">
        <f t="shared" si="14"/>
        <v>59.244199999999999</v>
      </c>
      <c r="Q139" s="7">
        <f t="shared" si="15"/>
        <v>746.47692000000006</v>
      </c>
      <c r="R139" s="128">
        <f t="shared" si="16"/>
        <v>25.2</v>
      </c>
      <c r="S139" s="128">
        <f t="shared" si="17"/>
        <v>746.47692000000006</v>
      </c>
      <c r="T139" s="5" t="s">
        <v>37</v>
      </c>
    </row>
    <row r="140" spans="1:20">
      <c r="A140" s="9">
        <v>218</v>
      </c>
      <c r="B140" s="4" t="s">
        <v>278</v>
      </c>
      <c r="C140" s="4">
        <v>34600163</v>
      </c>
      <c r="D140" s="6">
        <v>346</v>
      </c>
      <c r="E140" s="9" t="s">
        <v>266</v>
      </c>
      <c r="F140" s="4" t="s">
        <v>101</v>
      </c>
      <c r="G140" s="4" t="s">
        <v>10</v>
      </c>
      <c r="H140" s="79" t="s">
        <v>30</v>
      </c>
      <c r="I140" s="95">
        <v>42736</v>
      </c>
      <c r="J140" s="4"/>
      <c r="K140" s="11">
        <v>27</v>
      </c>
      <c r="L140" s="11"/>
      <c r="M140" s="7">
        <f t="shared" si="12"/>
        <v>27</v>
      </c>
      <c r="N140" s="110">
        <v>27.454630000000002</v>
      </c>
      <c r="O140" s="127">
        <f t="shared" si="13"/>
        <v>741.27501000000007</v>
      </c>
      <c r="P140" s="127">
        <f t="shared" si="14"/>
        <v>0</v>
      </c>
      <c r="Q140" s="7">
        <f t="shared" si="15"/>
        <v>741.27501000000007</v>
      </c>
      <c r="R140" s="128">
        <f t="shared" si="16"/>
        <v>0</v>
      </c>
      <c r="S140" s="128">
        <f t="shared" si="17"/>
        <v>0</v>
      </c>
      <c r="T140" s="12" t="s">
        <v>31</v>
      </c>
    </row>
    <row r="141" spans="1:20">
      <c r="A141" s="9">
        <v>219</v>
      </c>
      <c r="B141" s="4" t="s">
        <v>278</v>
      </c>
      <c r="C141" s="4">
        <v>34600163</v>
      </c>
      <c r="D141" s="6">
        <v>346</v>
      </c>
      <c r="E141" s="9" t="s">
        <v>266</v>
      </c>
      <c r="F141" s="4" t="s">
        <v>101</v>
      </c>
      <c r="G141" s="4" t="s">
        <v>11</v>
      </c>
      <c r="H141" s="79">
        <v>6893</v>
      </c>
      <c r="I141" s="95">
        <v>42741</v>
      </c>
      <c r="J141" s="4"/>
      <c r="K141" s="11"/>
      <c r="L141" s="11">
        <v>3</v>
      </c>
      <c r="M141" s="7">
        <f t="shared" si="12"/>
        <v>24</v>
      </c>
      <c r="N141" s="110">
        <v>27.454630000000002</v>
      </c>
      <c r="O141" s="127">
        <f t="shared" si="13"/>
        <v>0</v>
      </c>
      <c r="P141" s="127">
        <f t="shared" si="14"/>
        <v>82.363889999999998</v>
      </c>
      <c r="Q141" s="7">
        <f t="shared" si="15"/>
        <v>658.9111200000001</v>
      </c>
      <c r="R141" s="128">
        <f t="shared" si="16"/>
        <v>0</v>
      </c>
      <c r="S141" s="128">
        <f t="shared" si="17"/>
        <v>0</v>
      </c>
      <c r="T141" s="12" t="s">
        <v>32</v>
      </c>
    </row>
    <row r="142" spans="1:20">
      <c r="A142" s="5">
        <v>220</v>
      </c>
      <c r="B142" s="4" t="s">
        <v>278</v>
      </c>
      <c r="C142" s="59">
        <v>34600163</v>
      </c>
      <c r="D142" s="6">
        <v>346</v>
      </c>
      <c r="E142" s="60" t="s">
        <v>266</v>
      </c>
      <c r="F142" s="59" t="s">
        <v>101</v>
      </c>
      <c r="G142" s="59" t="s">
        <v>11</v>
      </c>
      <c r="H142" s="89">
        <v>6961</v>
      </c>
      <c r="I142" s="106">
        <v>42796</v>
      </c>
      <c r="J142" s="59"/>
      <c r="K142" s="61"/>
      <c r="L142" s="61">
        <v>3</v>
      </c>
      <c r="M142" s="7">
        <f t="shared" si="12"/>
        <v>21</v>
      </c>
      <c r="N142" s="110">
        <v>27.454630000000002</v>
      </c>
      <c r="O142" s="127">
        <f t="shared" si="13"/>
        <v>0</v>
      </c>
      <c r="P142" s="127">
        <f t="shared" si="14"/>
        <v>82.363889999999998</v>
      </c>
      <c r="Q142" s="7">
        <f t="shared" si="15"/>
        <v>576.54723000000013</v>
      </c>
      <c r="R142" s="128">
        <f t="shared" si="16"/>
        <v>0</v>
      </c>
      <c r="S142" s="128">
        <f t="shared" si="17"/>
        <v>0</v>
      </c>
      <c r="T142" s="5" t="s">
        <v>33</v>
      </c>
    </row>
    <row r="143" spans="1:20">
      <c r="A143" s="9">
        <v>221</v>
      </c>
      <c r="B143" s="4" t="s">
        <v>278</v>
      </c>
      <c r="C143" s="59">
        <v>34600163</v>
      </c>
      <c r="D143" s="6">
        <v>346</v>
      </c>
      <c r="E143" s="60" t="s">
        <v>266</v>
      </c>
      <c r="F143" s="59" t="s">
        <v>101</v>
      </c>
      <c r="G143" s="59" t="s">
        <v>11</v>
      </c>
      <c r="H143" s="78">
        <v>7043</v>
      </c>
      <c r="I143" s="103">
        <v>42858</v>
      </c>
      <c r="J143" s="15"/>
      <c r="K143" s="18"/>
      <c r="L143" s="18">
        <v>3</v>
      </c>
      <c r="M143" s="7">
        <f t="shared" si="12"/>
        <v>18</v>
      </c>
      <c r="N143" s="110">
        <v>27.454630000000002</v>
      </c>
      <c r="O143" s="127">
        <f t="shared" si="13"/>
        <v>0</v>
      </c>
      <c r="P143" s="127">
        <f t="shared" si="14"/>
        <v>82.363889999999998</v>
      </c>
      <c r="Q143" s="7">
        <f t="shared" si="15"/>
        <v>494.18334000000016</v>
      </c>
      <c r="R143" s="128">
        <f t="shared" si="16"/>
        <v>0</v>
      </c>
      <c r="S143" s="128">
        <f t="shared" si="17"/>
        <v>0</v>
      </c>
      <c r="T143" s="5" t="s">
        <v>36</v>
      </c>
    </row>
    <row r="144" spans="1:20">
      <c r="A144" s="9">
        <v>222</v>
      </c>
      <c r="B144" s="4" t="s">
        <v>278</v>
      </c>
      <c r="C144" s="4">
        <v>34600163</v>
      </c>
      <c r="D144" s="6">
        <v>346</v>
      </c>
      <c r="E144" s="9" t="s">
        <v>266</v>
      </c>
      <c r="F144" s="4" t="s">
        <v>101</v>
      </c>
      <c r="G144" s="4" t="s">
        <v>11</v>
      </c>
      <c r="H144" s="78">
        <v>7159</v>
      </c>
      <c r="I144" s="103">
        <v>42873</v>
      </c>
      <c r="J144" s="15"/>
      <c r="K144" s="18"/>
      <c r="L144" s="18">
        <v>3</v>
      </c>
      <c r="M144" s="7">
        <f t="shared" si="12"/>
        <v>15</v>
      </c>
      <c r="N144" s="110">
        <v>27.454630000000002</v>
      </c>
      <c r="O144" s="127">
        <f t="shared" si="13"/>
        <v>0</v>
      </c>
      <c r="P144" s="127">
        <f t="shared" si="14"/>
        <v>82.363889999999998</v>
      </c>
      <c r="Q144" s="7">
        <f t="shared" si="15"/>
        <v>411.81945000000019</v>
      </c>
      <c r="R144" s="128">
        <f t="shared" si="16"/>
        <v>0</v>
      </c>
      <c r="S144" s="128">
        <f t="shared" si="17"/>
        <v>0</v>
      </c>
      <c r="T144" s="5" t="s">
        <v>36</v>
      </c>
    </row>
    <row r="145" spans="1:20">
      <c r="A145" s="5">
        <v>223</v>
      </c>
      <c r="B145" s="4" t="s">
        <v>278</v>
      </c>
      <c r="C145" s="4">
        <v>34600163</v>
      </c>
      <c r="D145" s="6">
        <v>346</v>
      </c>
      <c r="E145" s="9" t="s">
        <v>266</v>
      </c>
      <c r="F145" s="4" t="s">
        <v>101</v>
      </c>
      <c r="G145" s="4" t="s">
        <v>11</v>
      </c>
      <c r="H145" s="78">
        <v>7052</v>
      </c>
      <c r="I145" s="103">
        <v>42879</v>
      </c>
      <c r="J145" s="15"/>
      <c r="K145" s="18"/>
      <c r="L145" s="18">
        <v>10</v>
      </c>
      <c r="M145" s="7">
        <f t="shared" si="12"/>
        <v>5</v>
      </c>
      <c r="N145" s="110">
        <v>27.454630000000002</v>
      </c>
      <c r="O145" s="127">
        <f t="shared" si="13"/>
        <v>0</v>
      </c>
      <c r="P145" s="127">
        <f t="shared" si="14"/>
        <v>274.54630000000003</v>
      </c>
      <c r="Q145" s="7">
        <f t="shared" si="15"/>
        <v>137.27315000000016</v>
      </c>
      <c r="R145" s="128">
        <f t="shared" si="16"/>
        <v>0</v>
      </c>
      <c r="S145" s="128">
        <f t="shared" si="17"/>
        <v>0</v>
      </c>
      <c r="T145" s="5" t="s">
        <v>36</v>
      </c>
    </row>
    <row r="146" spans="1:20">
      <c r="A146" s="9">
        <v>224</v>
      </c>
      <c r="B146" s="4" t="s">
        <v>278</v>
      </c>
      <c r="C146" s="5">
        <v>34600163</v>
      </c>
      <c r="D146" s="6">
        <v>346</v>
      </c>
      <c r="E146" s="5" t="s">
        <v>266</v>
      </c>
      <c r="F146" s="15" t="s">
        <v>101</v>
      </c>
      <c r="G146" s="15" t="s">
        <v>11</v>
      </c>
      <c r="H146" s="88">
        <v>7168</v>
      </c>
      <c r="I146" s="94">
        <v>42949</v>
      </c>
      <c r="J146" s="5"/>
      <c r="L146" s="72">
        <v>4</v>
      </c>
      <c r="M146" s="7">
        <f t="shared" si="12"/>
        <v>1</v>
      </c>
      <c r="N146" s="110">
        <v>27.454630000000002</v>
      </c>
      <c r="O146" s="127">
        <f t="shared" si="13"/>
        <v>0</v>
      </c>
      <c r="P146" s="127">
        <f t="shared" si="14"/>
        <v>109.81852000000001</v>
      </c>
      <c r="Q146" s="7">
        <f t="shared" si="15"/>
        <v>27.454630000000151</v>
      </c>
      <c r="R146" s="128">
        <f t="shared" si="16"/>
        <v>1</v>
      </c>
      <c r="S146" s="128">
        <f t="shared" si="17"/>
        <v>27.454630000000151</v>
      </c>
      <c r="T146" s="5" t="s">
        <v>38</v>
      </c>
    </row>
    <row r="147" spans="1:20">
      <c r="A147" s="9">
        <v>216</v>
      </c>
      <c r="B147" s="4" t="s">
        <v>278</v>
      </c>
      <c r="C147" s="4">
        <v>34600162</v>
      </c>
      <c r="D147" s="6">
        <v>346</v>
      </c>
      <c r="E147" s="9" t="s">
        <v>265</v>
      </c>
      <c r="F147" s="4" t="s">
        <v>101</v>
      </c>
      <c r="G147" s="4" t="s">
        <v>10</v>
      </c>
      <c r="H147" s="79" t="s">
        <v>30</v>
      </c>
      <c r="I147" s="95">
        <v>42736</v>
      </c>
      <c r="J147" s="4"/>
      <c r="K147" s="11">
        <v>148</v>
      </c>
      <c r="L147" s="11"/>
      <c r="M147" s="7">
        <f t="shared" si="12"/>
        <v>148</v>
      </c>
      <c r="N147" s="110">
        <v>28.310500000000001</v>
      </c>
      <c r="O147" s="127">
        <f t="shared" si="13"/>
        <v>4189.9539999999997</v>
      </c>
      <c r="P147" s="127">
        <f t="shared" si="14"/>
        <v>0</v>
      </c>
      <c r="Q147" s="7">
        <f t="shared" si="15"/>
        <v>4189.9539999999997</v>
      </c>
      <c r="R147" s="128">
        <f t="shared" si="16"/>
        <v>0</v>
      </c>
      <c r="S147" s="128">
        <f t="shared" si="17"/>
        <v>0</v>
      </c>
      <c r="T147" s="12" t="s">
        <v>31</v>
      </c>
    </row>
    <row r="148" spans="1:20">
      <c r="A148" s="5">
        <v>217</v>
      </c>
      <c r="B148" s="4" t="s">
        <v>278</v>
      </c>
      <c r="C148" s="4">
        <v>34600162</v>
      </c>
      <c r="D148" s="6">
        <v>346</v>
      </c>
      <c r="E148" s="9" t="s">
        <v>265</v>
      </c>
      <c r="F148" s="4" t="s">
        <v>101</v>
      </c>
      <c r="G148" s="4" t="s">
        <v>11</v>
      </c>
      <c r="H148" s="79">
        <v>6906</v>
      </c>
      <c r="I148" s="95">
        <v>42743</v>
      </c>
      <c r="J148" s="4"/>
      <c r="K148" s="11"/>
      <c r="L148" s="11">
        <v>4</v>
      </c>
      <c r="M148" s="7">
        <f t="shared" si="12"/>
        <v>144</v>
      </c>
      <c r="N148" s="110">
        <v>28.310500000000001</v>
      </c>
      <c r="O148" s="127">
        <f t="shared" si="13"/>
        <v>0</v>
      </c>
      <c r="P148" s="127">
        <f t="shared" si="14"/>
        <v>113.242</v>
      </c>
      <c r="Q148" s="7">
        <f t="shared" si="15"/>
        <v>4076.7119999999995</v>
      </c>
      <c r="R148" s="128">
        <f t="shared" si="16"/>
        <v>144</v>
      </c>
      <c r="S148" s="128">
        <f t="shared" si="17"/>
        <v>4076.7119999999995</v>
      </c>
      <c r="T148" s="12" t="s">
        <v>32</v>
      </c>
    </row>
    <row r="149" spans="1:20">
      <c r="A149" s="9">
        <v>204</v>
      </c>
      <c r="B149" s="4" t="s">
        <v>278</v>
      </c>
      <c r="C149" s="4">
        <v>34600161</v>
      </c>
      <c r="D149" s="6">
        <v>346</v>
      </c>
      <c r="E149" s="9" t="s">
        <v>264</v>
      </c>
      <c r="F149" s="4" t="s">
        <v>101</v>
      </c>
      <c r="G149" s="4" t="s">
        <v>10</v>
      </c>
      <c r="H149" s="79" t="s">
        <v>30</v>
      </c>
      <c r="I149" s="95">
        <v>42736</v>
      </c>
      <c r="J149" s="4"/>
      <c r="K149" s="11">
        <v>82</v>
      </c>
      <c r="L149" s="11"/>
      <c r="M149" s="7">
        <f t="shared" si="12"/>
        <v>82</v>
      </c>
      <c r="N149" s="110">
        <v>24.697929999999999</v>
      </c>
      <c r="O149" s="127">
        <f t="shared" si="13"/>
        <v>2025.23026</v>
      </c>
      <c r="P149" s="127">
        <f t="shared" si="14"/>
        <v>0</v>
      </c>
      <c r="Q149" s="7">
        <f t="shared" si="15"/>
        <v>2025.23026</v>
      </c>
      <c r="R149" s="128">
        <f t="shared" si="16"/>
        <v>0</v>
      </c>
      <c r="S149" s="128">
        <f t="shared" si="17"/>
        <v>0</v>
      </c>
      <c r="T149" s="12" t="s">
        <v>31</v>
      </c>
    </row>
    <row r="150" spans="1:20">
      <c r="A150" s="5">
        <v>205</v>
      </c>
      <c r="B150" s="4" t="s">
        <v>278</v>
      </c>
      <c r="C150" s="4">
        <v>34600161</v>
      </c>
      <c r="D150" s="6">
        <v>346</v>
      </c>
      <c r="E150" s="9" t="s">
        <v>264</v>
      </c>
      <c r="F150" s="4" t="s">
        <v>101</v>
      </c>
      <c r="G150" s="4" t="s">
        <v>11</v>
      </c>
      <c r="H150" s="79">
        <v>6893</v>
      </c>
      <c r="I150" s="95">
        <v>42741</v>
      </c>
      <c r="J150" s="4"/>
      <c r="K150" s="11"/>
      <c r="L150" s="11">
        <v>3</v>
      </c>
      <c r="M150" s="7">
        <f t="shared" si="12"/>
        <v>79</v>
      </c>
      <c r="N150" s="110">
        <v>24.697929999999999</v>
      </c>
      <c r="O150" s="127">
        <f t="shared" si="13"/>
        <v>0</v>
      </c>
      <c r="P150" s="127">
        <f t="shared" si="14"/>
        <v>74.093789999999998</v>
      </c>
      <c r="Q150" s="7">
        <f t="shared" si="15"/>
        <v>1951.1364700000001</v>
      </c>
      <c r="R150" s="128">
        <f t="shared" si="16"/>
        <v>0</v>
      </c>
      <c r="S150" s="128">
        <f t="shared" si="17"/>
        <v>0</v>
      </c>
      <c r="T150" s="12" t="s">
        <v>32</v>
      </c>
    </row>
    <row r="151" spans="1:20">
      <c r="A151" s="9">
        <v>206</v>
      </c>
      <c r="B151" s="4" t="s">
        <v>278</v>
      </c>
      <c r="C151" s="4">
        <v>34600161</v>
      </c>
      <c r="D151" s="6">
        <v>346</v>
      </c>
      <c r="E151" s="9" t="s">
        <v>264</v>
      </c>
      <c r="F151" s="4" t="s">
        <v>101</v>
      </c>
      <c r="G151" s="4" t="s">
        <v>11</v>
      </c>
      <c r="H151" s="79">
        <v>6899</v>
      </c>
      <c r="I151" s="95">
        <v>42746</v>
      </c>
      <c r="J151" s="4"/>
      <c r="K151" s="11"/>
      <c r="L151" s="11">
        <v>3</v>
      </c>
      <c r="M151" s="7">
        <f t="shared" si="12"/>
        <v>76</v>
      </c>
      <c r="N151" s="110">
        <v>24.697929999999999</v>
      </c>
      <c r="O151" s="127">
        <f t="shared" si="13"/>
        <v>0</v>
      </c>
      <c r="P151" s="127">
        <f t="shared" si="14"/>
        <v>74.093789999999998</v>
      </c>
      <c r="Q151" s="7">
        <f t="shared" si="15"/>
        <v>1877.0426800000002</v>
      </c>
      <c r="R151" s="128">
        <f t="shared" si="16"/>
        <v>0</v>
      </c>
      <c r="S151" s="128">
        <f t="shared" si="17"/>
        <v>0</v>
      </c>
      <c r="T151" s="12" t="s">
        <v>32</v>
      </c>
    </row>
    <row r="152" spans="1:20">
      <c r="A152" s="9">
        <v>207</v>
      </c>
      <c r="B152" s="4" t="s">
        <v>278</v>
      </c>
      <c r="C152" s="4">
        <v>34600161</v>
      </c>
      <c r="D152" s="6">
        <v>346</v>
      </c>
      <c r="E152" s="9" t="s">
        <v>264</v>
      </c>
      <c r="F152" s="4" t="s">
        <v>101</v>
      </c>
      <c r="G152" s="4" t="s">
        <v>11</v>
      </c>
      <c r="H152" s="79">
        <v>6906</v>
      </c>
      <c r="I152" s="95">
        <v>42753</v>
      </c>
      <c r="J152" s="4"/>
      <c r="K152" s="11"/>
      <c r="L152" s="11">
        <v>2</v>
      </c>
      <c r="M152" s="7">
        <f t="shared" si="12"/>
        <v>74</v>
      </c>
      <c r="N152" s="110">
        <v>24.697929999999999</v>
      </c>
      <c r="O152" s="127">
        <f t="shared" si="13"/>
        <v>0</v>
      </c>
      <c r="P152" s="127">
        <f t="shared" si="14"/>
        <v>49.395859999999999</v>
      </c>
      <c r="Q152" s="7">
        <f t="shared" si="15"/>
        <v>1827.6468200000002</v>
      </c>
      <c r="R152" s="128">
        <f t="shared" si="16"/>
        <v>0</v>
      </c>
      <c r="S152" s="128">
        <f t="shared" si="17"/>
        <v>0</v>
      </c>
      <c r="T152" s="12" t="s">
        <v>32</v>
      </c>
    </row>
    <row r="153" spans="1:20">
      <c r="A153" s="5">
        <v>208</v>
      </c>
      <c r="B153" s="4" t="s">
        <v>278</v>
      </c>
      <c r="C153" s="59">
        <v>34600161</v>
      </c>
      <c r="D153" s="6">
        <v>346</v>
      </c>
      <c r="E153" s="60" t="s">
        <v>264</v>
      </c>
      <c r="F153" s="59" t="s">
        <v>101</v>
      </c>
      <c r="G153" s="59" t="s">
        <v>11</v>
      </c>
      <c r="H153" s="89">
        <v>6978</v>
      </c>
      <c r="I153" s="106">
        <v>42809</v>
      </c>
      <c r="J153" s="59"/>
      <c r="K153" s="61"/>
      <c r="L153" s="61">
        <v>3</v>
      </c>
      <c r="M153" s="7">
        <f t="shared" si="12"/>
        <v>71</v>
      </c>
      <c r="N153" s="110">
        <v>24.697929999999999</v>
      </c>
      <c r="O153" s="127">
        <f t="shared" si="13"/>
        <v>0</v>
      </c>
      <c r="P153" s="127">
        <f t="shared" si="14"/>
        <v>74.093789999999998</v>
      </c>
      <c r="Q153" s="7">
        <f t="shared" si="15"/>
        <v>1753.5530300000003</v>
      </c>
      <c r="R153" s="128">
        <f t="shared" si="16"/>
        <v>0</v>
      </c>
      <c r="S153" s="128">
        <f t="shared" si="17"/>
        <v>0</v>
      </c>
      <c r="T153" s="5" t="s">
        <v>33</v>
      </c>
    </row>
    <row r="154" spans="1:20">
      <c r="A154" s="9">
        <v>209</v>
      </c>
      <c r="B154" s="4" t="s">
        <v>278</v>
      </c>
      <c r="C154" s="59">
        <v>34600161</v>
      </c>
      <c r="D154" s="6">
        <v>346</v>
      </c>
      <c r="E154" s="60" t="s">
        <v>264</v>
      </c>
      <c r="F154" s="59" t="s">
        <v>101</v>
      </c>
      <c r="G154" s="59" t="s">
        <v>11</v>
      </c>
      <c r="H154" s="90">
        <v>7003</v>
      </c>
      <c r="I154" s="107">
        <v>42829</v>
      </c>
      <c r="J154" s="62"/>
      <c r="K154" s="63"/>
      <c r="L154" s="63">
        <v>5.0999999999999996</v>
      </c>
      <c r="M154" s="7">
        <f t="shared" si="12"/>
        <v>65.900000000000006</v>
      </c>
      <c r="N154" s="110">
        <v>24.697929999999999</v>
      </c>
      <c r="O154" s="127">
        <f t="shared" si="13"/>
        <v>0</v>
      </c>
      <c r="P154" s="127">
        <f t="shared" si="14"/>
        <v>125.95944299999999</v>
      </c>
      <c r="Q154" s="7">
        <f t="shared" si="15"/>
        <v>1627.5935870000003</v>
      </c>
      <c r="R154" s="128">
        <f t="shared" si="16"/>
        <v>0</v>
      </c>
      <c r="S154" s="128">
        <f t="shared" si="17"/>
        <v>0</v>
      </c>
      <c r="T154" s="5" t="s">
        <v>35</v>
      </c>
    </row>
    <row r="155" spans="1:20">
      <c r="A155" s="9">
        <v>210</v>
      </c>
      <c r="B155" s="4" t="s">
        <v>278</v>
      </c>
      <c r="C155" s="59">
        <v>34600161</v>
      </c>
      <c r="D155" s="6">
        <v>346</v>
      </c>
      <c r="E155" s="60" t="s">
        <v>264</v>
      </c>
      <c r="F155" s="59" t="s">
        <v>101</v>
      </c>
      <c r="G155" s="59" t="s">
        <v>11</v>
      </c>
      <c r="H155" s="78">
        <v>7043</v>
      </c>
      <c r="I155" s="103">
        <v>42858</v>
      </c>
      <c r="J155" s="15"/>
      <c r="K155" s="18"/>
      <c r="L155" s="18">
        <v>3</v>
      </c>
      <c r="M155" s="7">
        <f t="shared" si="12"/>
        <v>62.900000000000006</v>
      </c>
      <c r="N155" s="110">
        <v>24.697929999999999</v>
      </c>
      <c r="O155" s="127">
        <f t="shared" si="13"/>
        <v>0</v>
      </c>
      <c r="P155" s="127">
        <f t="shared" si="14"/>
        <v>74.093789999999998</v>
      </c>
      <c r="Q155" s="7">
        <f t="shared" si="15"/>
        <v>1553.4997970000004</v>
      </c>
      <c r="R155" s="128">
        <f t="shared" si="16"/>
        <v>0</v>
      </c>
      <c r="S155" s="128">
        <f t="shared" si="17"/>
        <v>0</v>
      </c>
      <c r="T155" s="5" t="s">
        <v>36</v>
      </c>
    </row>
    <row r="156" spans="1:20">
      <c r="A156" s="5">
        <v>211</v>
      </c>
      <c r="B156" s="4" t="s">
        <v>278</v>
      </c>
      <c r="C156" s="59">
        <v>34600161</v>
      </c>
      <c r="D156" s="6">
        <v>346</v>
      </c>
      <c r="E156" s="60" t="s">
        <v>264</v>
      </c>
      <c r="F156" s="59" t="s">
        <v>101</v>
      </c>
      <c r="G156" s="59" t="s">
        <v>11</v>
      </c>
      <c r="H156" s="78">
        <v>7154</v>
      </c>
      <c r="I156" s="103">
        <v>42870</v>
      </c>
      <c r="J156" s="15"/>
      <c r="K156" s="18"/>
      <c r="L156" s="18">
        <v>2</v>
      </c>
      <c r="M156" s="7">
        <f t="shared" si="12"/>
        <v>60.900000000000006</v>
      </c>
      <c r="N156" s="110">
        <v>24.697929999999999</v>
      </c>
      <c r="O156" s="127">
        <f t="shared" si="13"/>
        <v>0</v>
      </c>
      <c r="P156" s="127">
        <f t="shared" si="14"/>
        <v>49.395859999999999</v>
      </c>
      <c r="Q156" s="7">
        <f t="shared" si="15"/>
        <v>1504.1039370000003</v>
      </c>
      <c r="R156" s="128">
        <f t="shared" si="16"/>
        <v>0</v>
      </c>
      <c r="S156" s="128">
        <f t="shared" si="17"/>
        <v>0</v>
      </c>
      <c r="T156" s="5" t="s">
        <v>36</v>
      </c>
    </row>
    <row r="157" spans="1:20">
      <c r="A157" s="9">
        <v>212</v>
      </c>
      <c r="B157" s="4" t="s">
        <v>278</v>
      </c>
      <c r="C157" s="59">
        <v>34600161</v>
      </c>
      <c r="D157" s="6">
        <v>346</v>
      </c>
      <c r="E157" s="60" t="s">
        <v>264</v>
      </c>
      <c r="F157" s="59" t="s">
        <v>101</v>
      </c>
      <c r="G157" s="59" t="s">
        <v>11</v>
      </c>
      <c r="H157" s="78">
        <v>7052</v>
      </c>
      <c r="I157" s="103">
        <v>42879</v>
      </c>
      <c r="J157" s="15"/>
      <c r="K157" s="18"/>
      <c r="L157" s="18">
        <v>10</v>
      </c>
      <c r="M157" s="7">
        <f t="shared" si="12"/>
        <v>50.900000000000006</v>
      </c>
      <c r="N157" s="110">
        <v>24.697929999999999</v>
      </c>
      <c r="O157" s="127">
        <f t="shared" si="13"/>
        <v>0</v>
      </c>
      <c r="P157" s="127">
        <f t="shared" si="14"/>
        <v>246.97929999999999</v>
      </c>
      <c r="Q157" s="7">
        <f t="shared" si="15"/>
        <v>1257.1246370000003</v>
      </c>
      <c r="R157" s="128">
        <f t="shared" si="16"/>
        <v>0</v>
      </c>
      <c r="S157" s="128">
        <f t="shared" si="17"/>
        <v>0</v>
      </c>
      <c r="T157" s="5" t="s">
        <v>36</v>
      </c>
    </row>
    <row r="158" spans="1:20">
      <c r="A158" s="9">
        <v>213</v>
      </c>
      <c r="B158" s="4" t="s">
        <v>278</v>
      </c>
      <c r="C158" s="5">
        <v>34600161</v>
      </c>
      <c r="D158" s="6">
        <v>346</v>
      </c>
      <c r="E158" s="5" t="s">
        <v>264</v>
      </c>
      <c r="F158" s="15" t="s">
        <v>101</v>
      </c>
      <c r="G158" s="15" t="s">
        <v>11</v>
      </c>
      <c r="H158" s="88">
        <v>7134</v>
      </c>
      <c r="I158" s="94">
        <v>42935</v>
      </c>
      <c r="J158" s="5"/>
      <c r="L158" s="72">
        <v>4</v>
      </c>
      <c r="M158" s="7">
        <f t="shared" si="12"/>
        <v>46.900000000000006</v>
      </c>
      <c r="N158" s="110">
        <v>24.697929999999999</v>
      </c>
      <c r="O158" s="127">
        <f t="shared" si="13"/>
        <v>0</v>
      </c>
      <c r="P158" s="127">
        <f t="shared" si="14"/>
        <v>98.791719999999998</v>
      </c>
      <c r="Q158" s="7">
        <f t="shared" si="15"/>
        <v>1158.3329170000004</v>
      </c>
      <c r="R158" s="128">
        <f t="shared" si="16"/>
        <v>0</v>
      </c>
      <c r="S158" s="128">
        <f t="shared" si="17"/>
        <v>0</v>
      </c>
      <c r="T158" s="5" t="s">
        <v>37</v>
      </c>
    </row>
    <row r="159" spans="1:20">
      <c r="A159" s="5">
        <v>214</v>
      </c>
      <c r="B159" s="4" t="s">
        <v>278</v>
      </c>
      <c r="C159" s="5">
        <v>34600161</v>
      </c>
      <c r="D159" s="6">
        <v>346</v>
      </c>
      <c r="E159" s="5" t="s">
        <v>264</v>
      </c>
      <c r="F159" s="15" t="s">
        <v>101</v>
      </c>
      <c r="G159" s="15" t="s">
        <v>11</v>
      </c>
      <c r="H159" s="88">
        <v>7140</v>
      </c>
      <c r="I159" s="94">
        <v>42940</v>
      </c>
      <c r="J159" s="5"/>
      <c r="L159" s="72">
        <v>1</v>
      </c>
      <c r="M159" s="7">
        <f t="shared" si="12"/>
        <v>45.900000000000006</v>
      </c>
      <c r="N159" s="110">
        <v>24.697929999999999</v>
      </c>
      <c r="O159" s="127">
        <f t="shared" si="13"/>
        <v>0</v>
      </c>
      <c r="P159" s="127">
        <f t="shared" si="14"/>
        <v>24.697929999999999</v>
      </c>
      <c r="Q159" s="7">
        <f t="shared" si="15"/>
        <v>1133.6349870000004</v>
      </c>
      <c r="R159" s="128">
        <f t="shared" si="16"/>
        <v>0</v>
      </c>
      <c r="S159" s="128">
        <f t="shared" si="17"/>
        <v>0</v>
      </c>
      <c r="T159" s="5" t="s">
        <v>37</v>
      </c>
    </row>
    <row r="160" spans="1:20">
      <c r="A160" s="9">
        <v>215</v>
      </c>
      <c r="B160" s="4" t="s">
        <v>278</v>
      </c>
      <c r="C160" s="5">
        <v>34600161</v>
      </c>
      <c r="D160" s="15">
        <v>346</v>
      </c>
      <c r="E160" s="5" t="s">
        <v>264</v>
      </c>
      <c r="F160" s="15" t="s">
        <v>101</v>
      </c>
      <c r="G160" s="15" t="s">
        <v>11</v>
      </c>
      <c r="H160" s="88">
        <v>7192</v>
      </c>
      <c r="I160" s="94">
        <v>42969</v>
      </c>
      <c r="J160" s="5"/>
      <c r="L160" s="72">
        <v>3</v>
      </c>
      <c r="M160" s="7">
        <f t="shared" si="12"/>
        <v>42.900000000000006</v>
      </c>
      <c r="N160" s="110">
        <v>24.697929999999999</v>
      </c>
      <c r="O160" s="127">
        <f t="shared" si="13"/>
        <v>0</v>
      </c>
      <c r="P160" s="127">
        <f t="shared" si="14"/>
        <v>74.093789999999998</v>
      </c>
      <c r="Q160" s="7">
        <f t="shared" si="15"/>
        <v>1059.5411970000005</v>
      </c>
      <c r="R160" s="128">
        <f t="shared" si="16"/>
        <v>42.900000000000006</v>
      </c>
      <c r="S160" s="128">
        <f t="shared" si="17"/>
        <v>1059.5411970000005</v>
      </c>
      <c r="T160" s="5" t="s">
        <v>38</v>
      </c>
    </row>
    <row r="161" spans="1:20">
      <c r="A161" s="9">
        <v>198</v>
      </c>
      <c r="B161" s="4" t="s">
        <v>278</v>
      </c>
      <c r="C161" s="4">
        <v>34600160</v>
      </c>
      <c r="D161" s="6">
        <v>346</v>
      </c>
      <c r="E161" s="9" t="s">
        <v>263</v>
      </c>
      <c r="F161" s="4" t="s">
        <v>101</v>
      </c>
      <c r="G161" s="4" t="s">
        <v>10</v>
      </c>
      <c r="H161" s="79" t="s">
        <v>30</v>
      </c>
      <c r="I161" s="95">
        <v>42736</v>
      </c>
      <c r="J161" s="4"/>
      <c r="K161" s="11">
        <v>78</v>
      </c>
      <c r="L161" s="11"/>
      <c r="M161" s="7">
        <f t="shared" si="12"/>
        <v>78</v>
      </c>
      <c r="N161" s="110">
        <v>25.743400000000001</v>
      </c>
      <c r="O161" s="127">
        <f t="shared" si="13"/>
        <v>2007.9852000000001</v>
      </c>
      <c r="P161" s="127">
        <f t="shared" si="14"/>
        <v>0</v>
      </c>
      <c r="Q161" s="7">
        <f t="shared" si="15"/>
        <v>2007.9852000000001</v>
      </c>
      <c r="R161" s="128">
        <f t="shared" si="16"/>
        <v>0</v>
      </c>
      <c r="S161" s="128">
        <f t="shared" si="17"/>
        <v>0</v>
      </c>
      <c r="T161" s="12" t="s">
        <v>31</v>
      </c>
    </row>
    <row r="162" spans="1:20">
      <c r="A162" s="3">
        <v>199</v>
      </c>
      <c r="B162" s="4" t="s">
        <v>278</v>
      </c>
      <c r="C162" s="59">
        <v>34600160</v>
      </c>
      <c r="D162" s="6">
        <v>346</v>
      </c>
      <c r="E162" s="60" t="s">
        <v>263</v>
      </c>
      <c r="F162" s="4" t="s">
        <v>101</v>
      </c>
      <c r="G162" s="4" t="s">
        <v>11</v>
      </c>
      <c r="H162" s="79">
        <v>6948</v>
      </c>
      <c r="I162" s="95">
        <v>42788</v>
      </c>
      <c r="J162" s="4"/>
      <c r="K162" s="11"/>
      <c r="L162" s="11">
        <v>10</v>
      </c>
      <c r="M162" s="7">
        <f t="shared" si="12"/>
        <v>68</v>
      </c>
      <c r="N162" s="110">
        <v>25.743400000000001</v>
      </c>
      <c r="O162" s="127">
        <f t="shared" si="13"/>
        <v>0</v>
      </c>
      <c r="P162" s="127">
        <f t="shared" si="14"/>
        <v>257.43400000000003</v>
      </c>
      <c r="Q162" s="7">
        <f t="shared" si="15"/>
        <v>1750.5512000000001</v>
      </c>
      <c r="R162" s="128">
        <f t="shared" si="16"/>
        <v>0</v>
      </c>
      <c r="S162" s="128">
        <f t="shared" si="17"/>
        <v>0</v>
      </c>
      <c r="T162" s="3" t="s">
        <v>52</v>
      </c>
    </row>
    <row r="163" spans="1:20">
      <c r="A163" s="9">
        <v>200</v>
      </c>
      <c r="B163" s="4" t="s">
        <v>278</v>
      </c>
      <c r="C163" s="59">
        <v>34600160</v>
      </c>
      <c r="D163" s="6">
        <v>346</v>
      </c>
      <c r="E163" s="60" t="s">
        <v>263</v>
      </c>
      <c r="F163" s="4" t="s">
        <v>101</v>
      </c>
      <c r="G163" s="4" t="s">
        <v>11</v>
      </c>
      <c r="H163" s="78">
        <v>7159</v>
      </c>
      <c r="I163" s="103">
        <v>42873</v>
      </c>
      <c r="J163" s="15"/>
      <c r="K163" s="18"/>
      <c r="L163" s="18">
        <v>3</v>
      </c>
      <c r="M163" s="7">
        <f t="shared" si="12"/>
        <v>65</v>
      </c>
      <c r="N163" s="110">
        <v>25.743400000000001</v>
      </c>
      <c r="O163" s="127">
        <f t="shared" si="13"/>
        <v>0</v>
      </c>
      <c r="P163" s="127">
        <f t="shared" si="14"/>
        <v>77.230199999999996</v>
      </c>
      <c r="Q163" s="7">
        <f t="shared" si="15"/>
        <v>1673.3210000000001</v>
      </c>
      <c r="R163" s="128">
        <f t="shared" si="16"/>
        <v>0</v>
      </c>
      <c r="S163" s="128">
        <f t="shared" si="17"/>
        <v>0</v>
      </c>
      <c r="T163" s="5" t="s">
        <v>36</v>
      </c>
    </row>
    <row r="164" spans="1:20">
      <c r="A164" s="9">
        <v>201</v>
      </c>
      <c r="B164" s="4" t="s">
        <v>278</v>
      </c>
      <c r="C164" s="5">
        <v>34600160</v>
      </c>
      <c r="D164" s="6">
        <v>346</v>
      </c>
      <c r="E164" s="5" t="s">
        <v>263</v>
      </c>
      <c r="F164" s="15" t="s">
        <v>101</v>
      </c>
      <c r="G164" s="15" t="s">
        <v>11</v>
      </c>
      <c r="H164" s="88">
        <v>7134</v>
      </c>
      <c r="I164" s="94">
        <v>42935</v>
      </c>
      <c r="J164" s="5"/>
      <c r="L164" s="72">
        <v>3</v>
      </c>
      <c r="M164" s="7">
        <f t="shared" si="12"/>
        <v>62</v>
      </c>
      <c r="N164" s="110">
        <v>25.743400000000001</v>
      </c>
      <c r="O164" s="127">
        <f t="shared" si="13"/>
        <v>0</v>
      </c>
      <c r="P164" s="127">
        <f t="shared" si="14"/>
        <v>77.230199999999996</v>
      </c>
      <c r="Q164" s="7">
        <f t="shared" si="15"/>
        <v>1596.0908000000002</v>
      </c>
      <c r="R164" s="128">
        <f t="shared" si="16"/>
        <v>0</v>
      </c>
      <c r="S164" s="128">
        <f t="shared" si="17"/>
        <v>0</v>
      </c>
      <c r="T164" s="5" t="s">
        <v>37</v>
      </c>
    </row>
    <row r="165" spans="1:20">
      <c r="A165" s="5">
        <v>202</v>
      </c>
      <c r="B165" s="4" t="s">
        <v>278</v>
      </c>
      <c r="C165" s="5">
        <v>34600160</v>
      </c>
      <c r="D165" s="6">
        <v>346</v>
      </c>
      <c r="E165" s="5" t="s">
        <v>263</v>
      </c>
      <c r="F165" s="15" t="s">
        <v>101</v>
      </c>
      <c r="G165" s="15" t="s">
        <v>11</v>
      </c>
      <c r="H165" s="88">
        <v>7179</v>
      </c>
      <c r="I165" s="94">
        <v>42962</v>
      </c>
      <c r="J165" s="5"/>
      <c r="L165" s="72">
        <v>2</v>
      </c>
      <c r="M165" s="7">
        <f t="shared" si="12"/>
        <v>60</v>
      </c>
      <c r="N165" s="110">
        <v>25.743400000000001</v>
      </c>
      <c r="O165" s="127">
        <f t="shared" si="13"/>
        <v>0</v>
      </c>
      <c r="P165" s="127">
        <f t="shared" si="14"/>
        <v>51.486800000000002</v>
      </c>
      <c r="Q165" s="7">
        <f t="shared" si="15"/>
        <v>1544.6040000000003</v>
      </c>
      <c r="R165" s="128">
        <f t="shared" si="16"/>
        <v>0</v>
      </c>
      <c r="S165" s="128">
        <f t="shared" si="17"/>
        <v>0</v>
      </c>
      <c r="T165" s="5" t="s">
        <v>38</v>
      </c>
    </row>
    <row r="166" spans="1:20">
      <c r="A166" s="9">
        <v>203</v>
      </c>
      <c r="B166" s="4" t="s">
        <v>278</v>
      </c>
      <c r="C166" s="5">
        <v>34600160</v>
      </c>
      <c r="D166" s="6">
        <v>346</v>
      </c>
      <c r="E166" s="5" t="s">
        <v>263</v>
      </c>
      <c r="F166" s="15" t="s">
        <v>101</v>
      </c>
      <c r="G166" s="15" t="s">
        <v>11</v>
      </c>
      <c r="H166" s="88">
        <v>7194</v>
      </c>
      <c r="I166" s="94">
        <v>42970</v>
      </c>
      <c r="J166" s="5"/>
      <c r="L166" s="72">
        <v>3</v>
      </c>
      <c r="M166" s="7">
        <f t="shared" si="12"/>
        <v>57</v>
      </c>
      <c r="N166" s="110">
        <v>25.743400000000001</v>
      </c>
      <c r="O166" s="127">
        <f t="shared" si="13"/>
        <v>0</v>
      </c>
      <c r="P166" s="127">
        <f t="shared" si="14"/>
        <v>77.230199999999996</v>
      </c>
      <c r="Q166" s="7">
        <f t="shared" si="15"/>
        <v>1467.3738000000003</v>
      </c>
      <c r="R166" s="128">
        <f t="shared" si="16"/>
        <v>57</v>
      </c>
      <c r="S166" s="128">
        <f t="shared" si="17"/>
        <v>1467.3738000000003</v>
      </c>
      <c r="T166" s="5" t="s">
        <v>38</v>
      </c>
    </row>
    <row r="167" spans="1:20">
      <c r="A167" s="9">
        <v>197</v>
      </c>
      <c r="B167" s="4" t="s">
        <v>278</v>
      </c>
      <c r="C167" s="4">
        <v>34600159</v>
      </c>
      <c r="D167" s="6">
        <v>346</v>
      </c>
      <c r="E167" s="9" t="s">
        <v>262</v>
      </c>
      <c r="F167" s="4" t="s">
        <v>101</v>
      </c>
      <c r="G167" s="4" t="s">
        <v>10</v>
      </c>
      <c r="H167" s="79" t="s">
        <v>30</v>
      </c>
      <c r="I167" s="95">
        <v>42736</v>
      </c>
      <c r="J167" s="4"/>
      <c r="K167" s="11">
        <v>107</v>
      </c>
      <c r="L167" s="11"/>
      <c r="M167" s="7">
        <f t="shared" si="12"/>
        <v>107</v>
      </c>
      <c r="N167" s="110">
        <v>25.588139999999999</v>
      </c>
      <c r="O167" s="127">
        <f t="shared" si="13"/>
        <v>2737.9309800000001</v>
      </c>
      <c r="P167" s="127">
        <f t="shared" si="14"/>
        <v>0</v>
      </c>
      <c r="Q167" s="7">
        <f t="shared" si="15"/>
        <v>2737.9309800000001</v>
      </c>
      <c r="R167" s="128">
        <f t="shared" si="16"/>
        <v>107</v>
      </c>
      <c r="S167" s="128">
        <f t="shared" si="17"/>
        <v>2737.9309800000001</v>
      </c>
      <c r="T167" s="12" t="s">
        <v>31</v>
      </c>
    </row>
    <row r="168" spans="1:20">
      <c r="A168" s="5">
        <v>196</v>
      </c>
      <c r="B168" s="4" t="s">
        <v>278</v>
      </c>
      <c r="C168" s="4">
        <v>34600152</v>
      </c>
      <c r="D168" s="6">
        <v>346</v>
      </c>
      <c r="E168" s="9" t="s">
        <v>261</v>
      </c>
      <c r="F168" s="4" t="s">
        <v>101</v>
      </c>
      <c r="G168" s="4" t="s">
        <v>10</v>
      </c>
      <c r="H168" s="79" t="s">
        <v>30</v>
      </c>
      <c r="I168" s="95">
        <v>42736</v>
      </c>
      <c r="J168" s="4"/>
      <c r="K168" s="11">
        <v>8.5</v>
      </c>
      <c r="L168" s="11"/>
      <c r="M168" s="7">
        <f t="shared" si="12"/>
        <v>8.5</v>
      </c>
      <c r="N168" s="110">
        <v>23.73527</v>
      </c>
      <c r="O168" s="127">
        <f t="shared" si="13"/>
        <v>201.74979500000001</v>
      </c>
      <c r="P168" s="127">
        <f t="shared" si="14"/>
        <v>0</v>
      </c>
      <c r="Q168" s="7">
        <f t="shared" si="15"/>
        <v>201.74979500000001</v>
      </c>
      <c r="R168" s="128">
        <f t="shared" si="16"/>
        <v>8.5</v>
      </c>
      <c r="S168" s="128">
        <f t="shared" si="17"/>
        <v>201.74979500000001</v>
      </c>
      <c r="T168" s="12" t="s">
        <v>31</v>
      </c>
    </row>
    <row r="169" spans="1:20">
      <c r="A169" s="9">
        <v>195</v>
      </c>
      <c r="B169" s="4" t="s">
        <v>278</v>
      </c>
      <c r="C169" s="59">
        <v>34600150</v>
      </c>
      <c r="D169" s="6">
        <v>346</v>
      </c>
      <c r="E169" s="60" t="s">
        <v>260</v>
      </c>
      <c r="F169" s="59" t="s">
        <v>101</v>
      </c>
      <c r="G169" s="59" t="s">
        <v>10</v>
      </c>
      <c r="H169" s="89" t="s">
        <v>30</v>
      </c>
      <c r="I169" s="106">
        <v>42736</v>
      </c>
      <c r="J169" s="59"/>
      <c r="K169" s="61">
        <v>6</v>
      </c>
      <c r="L169" s="61"/>
      <c r="M169" s="7">
        <f t="shared" si="12"/>
        <v>6</v>
      </c>
      <c r="N169" s="110">
        <v>25.7227</v>
      </c>
      <c r="O169" s="127">
        <f t="shared" si="13"/>
        <v>154.33619999999999</v>
      </c>
      <c r="P169" s="127">
        <f t="shared" si="14"/>
        <v>0</v>
      </c>
      <c r="Q169" s="7">
        <f t="shared" si="15"/>
        <v>154.33619999999999</v>
      </c>
      <c r="R169" s="128">
        <f t="shared" si="16"/>
        <v>6</v>
      </c>
      <c r="S169" s="128">
        <f t="shared" si="17"/>
        <v>154.33619999999999</v>
      </c>
      <c r="T169" s="12" t="s">
        <v>31</v>
      </c>
    </row>
    <row r="170" spans="1:20">
      <c r="A170" s="30">
        <v>969</v>
      </c>
      <c r="B170" s="4" t="s">
        <v>278</v>
      </c>
      <c r="C170" s="131">
        <v>34600082</v>
      </c>
      <c r="D170" s="6">
        <v>346</v>
      </c>
      <c r="E170" s="139" t="s">
        <v>250</v>
      </c>
      <c r="F170" s="147" t="s">
        <v>251</v>
      </c>
      <c r="G170" s="131" t="s">
        <v>10</v>
      </c>
      <c r="H170" s="150" t="s">
        <v>30</v>
      </c>
      <c r="I170" s="151">
        <v>42736</v>
      </c>
      <c r="J170" s="139"/>
      <c r="K170" s="153">
        <v>1</v>
      </c>
      <c r="L170" s="153"/>
      <c r="M170" s="7">
        <f t="shared" si="12"/>
        <v>1</v>
      </c>
      <c r="N170" s="121">
        <v>6423.4085800000003</v>
      </c>
      <c r="O170" s="127">
        <f t="shared" si="13"/>
        <v>6423.4085800000003</v>
      </c>
      <c r="P170" s="127">
        <f t="shared" si="14"/>
        <v>0</v>
      </c>
      <c r="Q170" s="7">
        <f t="shared" si="15"/>
        <v>6423.4085800000003</v>
      </c>
      <c r="R170" s="128">
        <f t="shared" si="16"/>
        <v>1</v>
      </c>
      <c r="S170" s="128">
        <f t="shared" si="17"/>
        <v>6423.4085800000003</v>
      </c>
      <c r="T170" s="8" t="s">
        <v>31</v>
      </c>
    </row>
    <row r="171" spans="1:20">
      <c r="A171" s="30">
        <v>968</v>
      </c>
      <c r="B171" s="4" t="s">
        <v>278</v>
      </c>
      <c r="C171" s="31">
        <v>34600074</v>
      </c>
      <c r="D171" s="6">
        <v>346</v>
      </c>
      <c r="E171" s="139" t="s">
        <v>249</v>
      </c>
      <c r="F171" s="41" t="s">
        <v>40</v>
      </c>
      <c r="G171" s="31" t="s">
        <v>10</v>
      </c>
      <c r="H171" s="85" t="s">
        <v>30</v>
      </c>
      <c r="I171" s="102">
        <v>42736</v>
      </c>
      <c r="J171" s="30"/>
      <c r="K171" s="42">
        <v>1</v>
      </c>
      <c r="L171" s="42"/>
      <c r="M171" s="7">
        <f t="shared" si="12"/>
        <v>1</v>
      </c>
      <c r="N171" s="121">
        <v>3.3434300000000001</v>
      </c>
      <c r="O171" s="127">
        <f t="shared" si="13"/>
        <v>3.3434300000000001</v>
      </c>
      <c r="P171" s="127">
        <f t="shared" si="14"/>
        <v>0</v>
      </c>
      <c r="Q171" s="7">
        <f t="shared" si="15"/>
        <v>3.3434300000000001</v>
      </c>
      <c r="R171" s="128">
        <f t="shared" si="16"/>
        <v>1</v>
      </c>
      <c r="S171" s="128">
        <f t="shared" si="17"/>
        <v>3.3434300000000001</v>
      </c>
      <c r="T171" s="8" t="s">
        <v>31</v>
      </c>
    </row>
    <row r="172" spans="1:20">
      <c r="A172" s="5">
        <v>149</v>
      </c>
      <c r="B172" s="4" t="s">
        <v>278</v>
      </c>
      <c r="C172" s="22">
        <v>34600065</v>
      </c>
      <c r="D172" s="6">
        <v>346</v>
      </c>
      <c r="E172" s="22" t="s">
        <v>44</v>
      </c>
      <c r="F172" s="23" t="s">
        <v>40</v>
      </c>
      <c r="G172" s="23" t="s">
        <v>10</v>
      </c>
      <c r="H172" s="82">
        <v>8139</v>
      </c>
      <c r="I172" s="98">
        <v>42943</v>
      </c>
      <c r="J172" s="23" t="s">
        <v>125</v>
      </c>
      <c r="K172" s="24">
        <v>2</v>
      </c>
      <c r="L172" s="24"/>
      <c r="M172" s="7">
        <f t="shared" si="12"/>
        <v>2</v>
      </c>
      <c r="N172" s="117">
        <v>307.98</v>
      </c>
      <c r="O172" s="127">
        <f t="shared" si="13"/>
        <v>615.96</v>
      </c>
      <c r="P172" s="127">
        <f t="shared" si="14"/>
        <v>0</v>
      </c>
      <c r="Q172" s="7">
        <f t="shared" si="15"/>
        <v>615.96</v>
      </c>
      <c r="R172" s="128">
        <f t="shared" si="16"/>
        <v>0</v>
      </c>
      <c r="S172" s="128">
        <f t="shared" si="17"/>
        <v>0</v>
      </c>
      <c r="T172" s="5" t="s">
        <v>38</v>
      </c>
    </row>
    <row r="173" spans="1:20">
      <c r="A173" s="5">
        <v>150</v>
      </c>
      <c r="B173" s="4" t="s">
        <v>278</v>
      </c>
      <c r="C173" s="22">
        <v>34600065</v>
      </c>
      <c r="D173" s="6">
        <v>346</v>
      </c>
      <c r="E173" s="22" t="s">
        <v>44</v>
      </c>
      <c r="F173" s="23" t="s">
        <v>40</v>
      </c>
      <c r="G173" s="23" t="s">
        <v>11</v>
      </c>
      <c r="H173" s="82">
        <v>13804</v>
      </c>
      <c r="I173" s="98">
        <v>42943</v>
      </c>
      <c r="J173" s="23"/>
      <c r="K173" s="24"/>
      <c r="L173" s="24">
        <v>2</v>
      </c>
      <c r="M173" s="7">
        <f t="shared" si="12"/>
        <v>0</v>
      </c>
      <c r="N173" s="117">
        <v>307.98</v>
      </c>
      <c r="O173" s="127">
        <f t="shared" si="13"/>
        <v>0</v>
      </c>
      <c r="P173" s="127">
        <f t="shared" si="14"/>
        <v>615.96</v>
      </c>
      <c r="Q173" s="7">
        <f t="shared" si="15"/>
        <v>0</v>
      </c>
      <c r="R173" s="128">
        <f t="shared" si="16"/>
        <v>0</v>
      </c>
      <c r="S173" s="128">
        <f t="shared" si="17"/>
        <v>0</v>
      </c>
      <c r="T173" s="5" t="s">
        <v>38</v>
      </c>
    </row>
    <row r="174" spans="1:20">
      <c r="A174" s="30">
        <v>966</v>
      </c>
      <c r="B174" s="4" t="s">
        <v>278</v>
      </c>
      <c r="C174" s="31">
        <v>34600061</v>
      </c>
      <c r="D174" s="6">
        <v>346</v>
      </c>
      <c r="E174" s="30" t="s">
        <v>248</v>
      </c>
      <c r="F174" s="41" t="s">
        <v>40</v>
      </c>
      <c r="G174" s="31" t="s">
        <v>10</v>
      </c>
      <c r="H174" s="85" t="s">
        <v>30</v>
      </c>
      <c r="I174" s="102">
        <v>42736</v>
      </c>
      <c r="J174" s="30"/>
      <c r="K174" s="42">
        <v>89</v>
      </c>
      <c r="L174" s="42"/>
      <c r="M174" s="7">
        <f t="shared" si="12"/>
        <v>89</v>
      </c>
      <c r="N174" s="121">
        <v>1464.5998400000001</v>
      </c>
      <c r="O174" s="127">
        <f t="shared" si="13"/>
        <v>130349.38576</v>
      </c>
      <c r="P174" s="127">
        <f t="shared" si="14"/>
        <v>0</v>
      </c>
      <c r="Q174" s="7">
        <f t="shared" si="15"/>
        <v>130349.38576</v>
      </c>
      <c r="R174" s="128">
        <f t="shared" si="16"/>
        <v>0</v>
      </c>
      <c r="S174" s="128">
        <f t="shared" si="17"/>
        <v>0</v>
      </c>
      <c r="T174" s="8" t="s">
        <v>31</v>
      </c>
    </row>
    <row r="175" spans="1:20">
      <c r="A175" s="30">
        <v>967</v>
      </c>
      <c r="B175" s="4" t="s">
        <v>278</v>
      </c>
      <c r="C175" s="31">
        <v>34600061</v>
      </c>
      <c r="D175" s="6">
        <v>346</v>
      </c>
      <c r="E175" s="30" t="s">
        <v>248</v>
      </c>
      <c r="F175" s="41" t="s">
        <v>40</v>
      </c>
      <c r="G175" s="31" t="s">
        <v>10</v>
      </c>
      <c r="H175" s="85" t="s">
        <v>30</v>
      </c>
      <c r="I175" s="102">
        <v>42736</v>
      </c>
      <c r="J175" s="30"/>
      <c r="K175" s="42">
        <v>145</v>
      </c>
      <c r="L175" s="42"/>
      <c r="M175" s="7">
        <f t="shared" si="12"/>
        <v>234</v>
      </c>
      <c r="N175" s="121">
        <v>1352.2132300000001</v>
      </c>
      <c r="O175" s="127">
        <f t="shared" si="13"/>
        <v>196070.91835000002</v>
      </c>
      <c r="P175" s="127">
        <f t="shared" si="14"/>
        <v>0</v>
      </c>
      <c r="Q175" s="7">
        <f t="shared" si="15"/>
        <v>326420.30411000003</v>
      </c>
      <c r="R175" s="128">
        <f t="shared" si="16"/>
        <v>234</v>
      </c>
      <c r="S175" s="128">
        <f t="shared" si="17"/>
        <v>326420.30411000003</v>
      </c>
      <c r="T175" s="8" t="s">
        <v>31</v>
      </c>
    </row>
    <row r="176" spans="1:20">
      <c r="A176" s="30">
        <v>964</v>
      </c>
      <c r="B176" s="4" t="s">
        <v>278</v>
      </c>
      <c r="C176" s="31">
        <v>34600059</v>
      </c>
      <c r="D176" s="6">
        <v>346</v>
      </c>
      <c r="E176" s="30" t="s">
        <v>247</v>
      </c>
      <c r="F176" s="41" t="s">
        <v>40</v>
      </c>
      <c r="G176" s="31" t="s">
        <v>10</v>
      </c>
      <c r="H176" s="85" t="s">
        <v>30</v>
      </c>
      <c r="I176" s="102">
        <v>42736</v>
      </c>
      <c r="J176" s="30"/>
      <c r="K176" s="42">
        <v>36</v>
      </c>
      <c r="L176" s="42"/>
      <c r="M176" s="7">
        <f t="shared" si="12"/>
        <v>36</v>
      </c>
      <c r="N176" s="121">
        <v>308.79145</v>
      </c>
      <c r="O176" s="127">
        <f t="shared" si="13"/>
        <v>11116.492200000001</v>
      </c>
      <c r="P176" s="127">
        <f t="shared" si="14"/>
        <v>0</v>
      </c>
      <c r="Q176" s="7">
        <f t="shared" si="15"/>
        <v>11116.492200000001</v>
      </c>
      <c r="R176" s="128">
        <f t="shared" si="16"/>
        <v>0</v>
      </c>
      <c r="S176" s="128">
        <f t="shared" si="17"/>
        <v>0</v>
      </c>
      <c r="T176" s="8" t="s">
        <v>31</v>
      </c>
    </row>
    <row r="177" spans="1:20">
      <c r="A177" s="30">
        <v>965</v>
      </c>
      <c r="B177" s="4" t="s">
        <v>278</v>
      </c>
      <c r="C177" s="31">
        <v>34600059</v>
      </c>
      <c r="D177" s="6">
        <v>346</v>
      </c>
      <c r="E177" s="30" t="s">
        <v>247</v>
      </c>
      <c r="F177" s="41" t="s">
        <v>40</v>
      </c>
      <c r="G177" s="31" t="s">
        <v>11</v>
      </c>
      <c r="H177" s="85">
        <v>12841</v>
      </c>
      <c r="I177" s="102">
        <v>42804</v>
      </c>
      <c r="J177" s="30"/>
      <c r="K177" s="42"/>
      <c r="L177" s="42">
        <v>36</v>
      </c>
      <c r="M177" s="7">
        <f t="shared" si="12"/>
        <v>0</v>
      </c>
      <c r="N177" s="121">
        <v>308.79145</v>
      </c>
      <c r="O177" s="127">
        <f t="shared" si="13"/>
        <v>0</v>
      </c>
      <c r="P177" s="127">
        <f t="shared" si="14"/>
        <v>11116.492200000001</v>
      </c>
      <c r="Q177" s="7">
        <f t="shared" si="15"/>
        <v>0</v>
      </c>
      <c r="R177" s="128">
        <f t="shared" si="16"/>
        <v>0</v>
      </c>
      <c r="S177" s="128">
        <f t="shared" si="17"/>
        <v>0</v>
      </c>
      <c r="T177" s="36" t="s">
        <v>33</v>
      </c>
    </row>
    <row r="178" spans="1:20">
      <c r="A178" s="30">
        <v>963</v>
      </c>
      <c r="B178" s="4" t="s">
        <v>278</v>
      </c>
      <c r="C178" s="31">
        <v>34600056</v>
      </c>
      <c r="D178" s="6">
        <v>346</v>
      </c>
      <c r="E178" s="30" t="s">
        <v>246</v>
      </c>
      <c r="F178" s="41" t="s">
        <v>43</v>
      </c>
      <c r="G178" s="31" t="s">
        <v>10</v>
      </c>
      <c r="H178" s="85" t="s">
        <v>30</v>
      </c>
      <c r="I178" s="102">
        <v>42736</v>
      </c>
      <c r="J178" s="30"/>
      <c r="K178" s="42">
        <v>9</v>
      </c>
      <c r="L178" s="42"/>
      <c r="M178" s="7">
        <f t="shared" si="12"/>
        <v>9</v>
      </c>
      <c r="N178" s="121">
        <v>8.0221699999999991</v>
      </c>
      <c r="O178" s="127">
        <f t="shared" si="13"/>
        <v>72.199529999999996</v>
      </c>
      <c r="P178" s="127">
        <f t="shared" si="14"/>
        <v>0</v>
      </c>
      <c r="Q178" s="7">
        <f t="shared" si="15"/>
        <v>72.199529999999996</v>
      </c>
      <c r="R178" s="128">
        <f t="shared" si="16"/>
        <v>9</v>
      </c>
      <c r="S178" s="128">
        <f t="shared" si="17"/>
        <v>72.199529999999996</v>
      </c>
      <c r="T178" s="8" t="s">
        <v>31</v>
      </c>
    </row>
    <row r="179" spans="1:20">
      <c r="A179" s="5">
        <v>147</v>
      </c>
      <c r="B179" s="4" t="s">
        <v>278</v>
      </c>
      <c r="C179" s="4">
        <v>34600055</v>
      </c>
      <c r="D179" s="6">
        <v>346</v>
      </c>
      <c r="E179" s="9" t="s">
        <v>124</v>
      </c>
      <c r="F179" s="4" t="s">
        <v>40</v>
      </c>
      <c r="G179" s="4" t="s">
        <v>10</v>
      </c>
      <c r="H179" s="79">
        <v>2298</v>
      </c>
      <c r="I179" s="95">
        <v>42760</v>
      </c>
      <c r="J179" s="4" t="s">
        <v>76</v>
      </c>
      <c r="K179" s="11">
        <v>1</v>
      </c>
      <c r="L179" s="11"/>
      <c r="M179" s="7">
        <f t="shared" si="12"/>
        <v>1</v>
      </c>
      <c r="N179" s="110">
        <v>120</v>
      </c>
      <c r="O179" s="127">
        <f t="shared" si="13"/>
        <v>120</v>
      </c>
      <c r="P179" s="127">
        <f t="shared" si="14"/>
        <v>0</v>
      </c>
      <c r="Q179" s="7">
        <f t="shared" si="15"/>
        <v>120</v>
      </c>
      <c r="R179" s="128">
        <f t="shared" si="16"/>
        <v>0</v>
      </c>
      <c r="S179" s="128">
        <f t="shared" si="17"/>
        <v>0</v>
      </c>
      <c r="T179" s="12" t="s">
        <v>32</v>
      </c>
    </row>
    <row r="180" spans="1:20">
      <c r="A180" s="5">
        <v>148</v>
      </c>
      <c r="B180" s="4" t="s">
        <v>278</v>
      </c>
      <c r="C180" s="4">
        <v>34600055</v>
      </c>
      <c r="D180" s="6">
        <v>346</v>
      </c>
      <c r="E180" s="9" t="s">
        <v>124</v>
      </c>
      <c r="F180" s="4" t="s">
        <v>40</v>
      </c>
      <c r="G180" s="4" t="s">
        <v>11</v>
      </c>
      <c r="H180" s="79">
        <v>12623</v>
      </c>
      <c r="I180" s="95">
        <v>42760</v>
      </c>
      <c r="J180" s="4"/>
      <c r="K180" s="11"/>
      <c r="L180" s="11">
        <v>1</v>
      </c>
      <c r="M180" s="7">
        <f t="shared" si="12"/>
        <v>0</v>
      </c>
      <c r="N180" s="110">
        <v>120</v>
      </c>
      <c r="O180" s="127">
        <f t="shared" si="13"/>
        <v>0</v>
      </c>
      <c r="P180" s="127">
        <f t="shared" si="14"/>
        <v>120</v>
      </c>
      <c r="Q180" s="7">
        <f t="shared" si="15"/>
        <v>0</v>
      </c>
      <c r="R180" s="128">
        <f t="shared" si="16"/>
        <v>0</v>
      </c>
      <c r="S180" s="128">
        <f t="shared" si="17"/>
        <v>0</v>
      </c>
      <c r="T180" s="12" t="s">
        <v>32</v>
      </c>
    </row>
    <row r="181" spans="1:20">
      <c r="A181" s="5">
        <v>145</v>
      </c>
      <c r="B181" s="4" t="s">
        <v>278</v>
      </c>
      <c r="C181" s="4">
        <v>34600049</v>
      </c>
      <c r="D181" s="6">
        <v>346</v>
      </c>
      <c r="E181" s="9" t="s">
        <v>123</v>
      </c>
      <c r="F181" s="47" t="s">
        <v>105</v>
      </c>
      <c r="G181" s="20" t="s">
        <v>10</v>
      </c>
      <c r="H181" s="79">
        <v>2312</v>
      </c>
      <c r="I181" s="95">
        <v>42789</v>
      </c>
      <c r="J181" s="4" t="s">
        <v>106</v>
      </c>
      <c r="K181" s="11">
        <v>6</v>
      </c>
      <c r="L181" s="11"/>
      <c r="M181" s="7">
        <f t="shared" si="12"/>
        <v>6</v>
      </c>
      <c r="N181" s="110">
        <v>64</v>
      </c>
      <c r="O181" s="127">
        <f t="shared" si="13"/>
        <v>384</v>
      </c>
      <c r="P181" s="127">
        <f t="shared" si="14"/>
        <v>0</v>
      </c>
      <c r="Q181" s="7">
        <f t="shared" si="15"/>
        <v>384</v>
      </c>
      <c r="R181" s="128">
        <f t="shared" si="16"/>
        <v>0</v>
      </c>
      <c r="S181" s="128">
        <f t="shared" si="17"/>
        <v>0</v>
      </c>
      <c r="T181" s="5" t="s">
        <v>52</v>
      </c>
    </row>
    <row r="182" spans="1:20">
      <c r="A182" s="5">
        <v>146</v>
      </c>
      <c r="B182" s="4" t="s">
        <v>278</v>
      </c>
      <c r="C182" s="4">
        <v>34600049</v>
      </c>
      <c r="D182" s="6">
        <v>346</v>
      </c>
      <c r="E182" s="9" t="s">
        <v>123</v>
      </c>
      <c r="F182" s="47" t="s">
        <v>105</v>
      </c>
      <c r="G182" s="47" t="s">
        <v>11</v>
      </c>
      <c r="H182" s="79">
        <v>12780</v>
      </c>
      <c r="I182" s="95">
        <v>42789</v>
      </c>
      <c r="J182" s="4"/>
      <c r="K182" s="11"/>
      <c r="L182" s="11">
        <v>6</v>
      </c>
      <c r="M182" s="7">
        <f t="shared" si="12"/>
        <v>0</v>
      </c>
      <c r="N182" s="110">
        <v>64</v>
      </c>
      <c r="O182" s="127">
        <f t="shared" si="13"/>
        <v>0</v>
      </c>
      <c r="P182" s="127">
        <f t="shared" si="14"/>
        <v>384</v>
      </c>
      <c r="Q182" s="7">
        <f t="shared" si="15"/>
        <v>0</v>
      </c>
      <c r="R182" s="128">
        <f t="shared" si="16"/>
        <v>0</v>
      </c>
      <c r="S182" s="128">
        <f t="shared" si="17"/>
        <v>0</v>
      </c>
      <c r="T182" s="5" t="s">
        <v>52</v>
      </c>
    </row>
    <row r="183" spans="1:20" ht="24.75">
      <c r="A183" s="5">
        <v>143</v>
      </c>
      <c r="B183" s="4" t="s">
        <v>278</v>
      </c>
      <c r="C183" s="47">
        <v>34600041</v>
      </c>
      <c r="D183" s="6">
        <v>346</v>
      </c>
      <c r="E183" s="49" t="s">
        <v>122</v>
      </c>
      <c r="F183" s="47" t="s">
        <v>43</v>
      </c>
      <c r="G183" s="20" t="s">
        <v>10</v>
      </c>
      <c r="H183" s="80">
        <v>2306</v>
      </c>
      <c r="I183" s="97">
        <v>42779</v>
      </c>
      <c r="J183" s="13" t="s">
        <v>98</v>
      </c>
      <c r="K183" s="14">
        <v>1</v>
      </c>
      <c r="L183" s="14"/>
      <c r="M183" s="7">
        <f t="shared" si="12"/>
        <v>1</v>
      </c>
      <c r="N183" s="112">
        <v>58</v>
      </c>
      <c r="O183" s="127">
        <f t="shared" si="13"/>
        <v>58</v>
      </c>
      <c r="P183" s="127">
        <f t="shared" si="14"/>
        <v>0</v>
      </c>
      <c r="Q183" s="7">
        <f t="shared" si="15"/>
        <v>58</v>
      </c>
      <c r="R183" s="128">
        <f t="shared" si="16"/>
        <v>0</v>
      </c>
      <c r="S183" s="128">
        <f t="shared" si="17"/>
        <v>0</v>
      </c>
      <c r="T183" s="5" t="s">
        <v>52</v>
      </c>
    </row>
    <row r="184" spans="1:20">
      <c r="A184" s="5">
        <v>144</v>
      </c>
      <c r="B184" s="4" t="s">
        <v>278</v>
      </c>
      <c r="C184" s="47">
        <v>34600041</v>
      </c>
      <c r="D184" s="6">
        <v>346</v>
      </c>
      <c r="E184" s="49" t="s">
        <v>122</v>
      </c>
      <c r="F184" s="47" t="s">
        <v>43</v>
      </c>
      <c r="G184" s="47" t="s">
        <v>11</v>
      </c>
      <c r="H184" s="80">
        <v>12729</v>
      </c>
      <c r="I184" s="97">
        <v>42779</v>
      </c>
      <c r="J184" s="13"/>
      <c r="K184" s="14"/>
      <c r="L184" s="14">
        <v>1</v>
      </c>
      <c r="M184" s="7">
        <f t="shared" si="12"/>
        <v>0</v>
      </c>
      <c r="N184" s="112">
        <v>58</v>
      </c>
      <c r="O184" s="127">
        <f t="shared" si="13"/>
        <v>0</v>
      </c>
      <c r="P184" s="127">
        <f t="shared" si="14"/>
        <v>58</v>
      </c>
      <c r="Q184" s="7">
        <f t="shared" si="15"/>
        <v>0</v>
      </c>
      <c r="R184" s="128">
        <f t="shared" si="16"/>
        <v>0</v>
      </c>
      <c r="S184" s="128">
        <f t="shared" si="17"/>
        <v>0</v>
      </c>
      <c r="T184" s="5" t="s">
        <v>52</v>
      </c>
    </row>
    <row r="185" spans="1:20">
      <c r="A185" s="5">
        <v>87</v>
      </c>
      <c r="B185" s="4" t="s">
        <v>278</v>
      </c>
      <c r="C185" s="4">
        <v>34600036</v>
      </c>
      <c r="D185" s="6">
        <v>346</v>
      </c>
      <c r="E185" s="5" t="s">
        <v>74</v>
      </c>
      <c r="F185" s="4" t="s">
        <v>40</v>
      </c>
      <c r="G185" s="4" t="s">
        <v>10</v>
      </c>
      <c r="H185" s="79">
        <v>7736</v>
      </c>
      <c r="I185" s="95">
        <v>42803</v>
      </c>
      <c r="J185" s="19" t="s">
        <v>73</v>
      </c>
      <c r="K185" s="10">
        <v>2</v>
      </c>
      <c r="L185" s="11"/>
      <c r="M185" s="7">
        <f t="shared" si="12"/>
        <v>2</v>
      </c>
      <c r="N185" s="111">
        <v>0.77</v>
      </c>
      <c r="O185" s="127">
        <f t="shared" si="13"/>
        <v>1.54</v>
      </c>
      <c r="P185" s="127">
        <f t="shared" si="14"/>
        <v>0</v>
      </c>
      <c r="Q185" s="7">
        <f t="shared" si="15"/>
        <v>1.54</v>
      </c>
      <c r="R185" s="128">
        <f t="shared" si="16"/>
        <v>0</v>
      </c>
      <c r="S185" s="128">
        <f t="shared" si="17"/>
        <v>0</v>
      </c>
      <c r="T185" s="5" t="s">
        <v>33</v>
      </c>
    </row>
    <row r="186" spans="1:20">
      <c r="A186" s="5">
        <v>88</v>
      </c>
      <c r="B186" s="4" t="s">
        <v>278</v>
      </c>
      <c r="C186" s="4">
        <v>34600036</v>
      </c>
      <c r="D186" s="6">
        <v>346</v>
      </c>
      <c r="E186" s="5" t="s">
        <v>74</v>
      </c>
      <c r="F186" s="4" t="s">
        <v>40</v>
      </c>
      <c r="G186" s="4" t="s">
        <v>11</v>
      </c>
      <c r="H186" s="79">
        <v>12838</v>
      </c>
      <c r="I186" s="95">
        <v>42803</v>
      </c>
      <c r="J186" s="19"/>
      <c r="K186" s="10"/>
      <c r="L186" s="11">
        <v>2</v>
      </c>
      <c r="M186" s="7">
        <f t="shared" si="12"/>
        <v>0</v>
      </c>
      <c r="N186" s="111">
        <v>0.77</v>
      </c>
      <c r="O186" s="127">
        <f t="shared" si="13"/>
        <v>0</v>
      </c>
      <c r="P186" s="127">
        <f t="shared" si="14"/>
        <v>1.54</v>
      </c>
      <c r="Q186" s="7">
        <f t="shared" si="15"/>
        <v>0</v>
      </c>
      <c r="R186" s="128">
        <f t="shared" si="16"/>
        <v>0</v>
      </c>
      <c r="S186" s="128">
        <f t="shared" si="17"/>
        <v>0</v>
      </c>
      <c r="T186" s="5" t="s">
        <v>33</v>
      </c>
    </row>
    <row r="187" spans="1:20">
      <c r="A187" s="5">
        <v>85</v>
      </c>
      <c r="B187" s="4" t="s">
        <v>278</v>
      </c>
      <c r="C187" s="4">
        <v>34600035</v>
      </c>
      <c r="D187" s="6">
        <v>346</v>
      </c>
      <c r="E187" s="5" t="s">
        <v>72</v>
      </c>
      <c r="F187" s="4" t="s">
        <v>40</v>
      </c>
      <c r="G187" s="4" t="s">
        <v>10</v>
      </c>
      <c r="H187" s="79">
        <v>7736</v>
      </c>
      <c r="I187" s="95">
        <v>42803</v>
      </c>
      <c r="J187" s="19" t="s">
        <v>73</v>
      </c>
      <c r="K187" s="10">
        <v>1</v>
      </c>
      <c r="L187" s="11"/>
      <c r="M187" s="7">
        <f t="shared" si="12"/>
        <v>1</v>
      </c>
      <c r="N187" s="111">
        <v>123.46</v>
      </c>
      <c r="O187" s="127">
        <f t="shared" si="13"/>
        <v>123.46</v>
      </c>
      <c r="P187" s="127">
        <f t="shared" si="14"/>
        <v>0</v>
      </c>
      <c r="Q187" s="7">
        <f t="shared" si="15"/>
        <v>123.46</v>
      </c>
      <c r="R187" s="128">
        <f t="shared" si="16"/>
        <v>0</v>
      </c>
      <c r="S187" s="128">
        <f t="shared" si="17"/>
        <v>0</v>
      </c>
      <c r="T187" s="5" t="s">
        <v>33</v>
      </c>
    </row>
    <row r="188" spans="1:20">
      <c r="A188" s="3">
        <v>86</v>
      </c>
      <c r="B188" s="4" t="s">
        <v>278</v>
      </c>
      <c r="C188" s="4">
        <v>34600035</v>
      </c>
      <c r="D188" s="6">
        <v>346</v>
      </c>
      <c r="E188" s="5" t="s">
        <v>72</v>
      </c>
      <c r="F188" s="4" t="s">
        <v>40</v>
      </c>
      <c r="G188" s="4" t="s">
        <v>11</v>
      </c>
      <c r="H188" s="79">
        <v>12838</v>
      </c>
      <c r="I188" s="95">
        <v>42803</v>
      </c>
      <c r="J188" s="19"/>
      <c r="K188" s="10"/>
      <c r="L188" s="11">
        <v>1</v>
      </c>
      <c r="M188" s="7">
        <f t="shared" si="12"/>
        <v>0</v>
      </c>
      <c r="N188" s="111">
        <v>123.46</v>
      </c>
      <c r="O188" s="127">
        <f t="shared" si="13"/>
        <v>0</v>
      </c>
      <c r="P188" s="127">
        <f t="shared" si="14"/>
        <v>123.46</v>
      </c>
      <c r="Q188" s="7">
        <f t="shared" si="15"/>
        <v>0</v>
      </c>
      <c r="R188" s="128">
        <f t="shared" si="16"/>
        <v>0</v>
      </c>
      <c r="S188" s="128">
        <f t="shared" si="17"/>
        <v>0</v>
      </c>
      <c r="T188" s="3" t="s">
        <v>33</v>
      </c>
    </row>
    <row r="189" spans="1:20">
      <c r="A189" s="30">
        <v>954</v>
      </c>
      <c r="B189" s="4" t="s">
        <v>278</v>
      </c>
      <c r="C189" s="31">
        <v>34600019</v>
      </c>
      <c r="D189" s="6">
        <v>346</v>
      </c>
      <c r="E189" s="30" t="s">
        <v>245</v>
      </c>
      <c r="F189" s="41" t="s">
        <v>101</v>
      </c>
      <c r="G189" s="31" t="s">
        <v>10</v>
      </c>
      <c r="H189" s="85" t="s">
        <v>30</v>
      </c>
      <c r="I189" s="102">
        <v>42736</v>
      </c>
      <c r="J189" s="30"/>
      <c r="K189" s="42">
        <v>81.41</v>
      </c>
      <c r="L189" s="42"/>
      <c r="M189" s="7">
        <f t="shared" si="12"/>
        <v>81.41</v>
      </c>
      <c r="N189" s="121">
        <v>14.25611</v>
      </c>
      <c r="O189" s="127">
        <f t="shared" si="13"/>
        <v>1160.5899150999999</v>
      </c>
      <c r="P189" s="127">
        <f t="shared" si="14"/>
        <v>0</v>
      </c>
      <c r="Q189" s="7">
        <f t="shared" si="15"/>
        <v>1160.5899150999999</v>
      </c>
      <c r="R189" s="128">
        <f t="shared" si="16"/>
        <v>0</v>
      </c>
      <c r="S189" s="128">
        <f t="shared" si="17"/>
        <v>0</v>
      </c>
      <c r="T189" s="8" t="s">
        <v>31</v>
      </c>
    </row>
    <row r="190" spans="1:20">
      <c r="A190" s="30">
        <v>955</v>
      </c>
      <c r="B190" s="4" t="s">
        <v>278</v>
      </c>
      <c r="C190" s="31">
        <v>34600019</v>
      </c>
      <c r="D190" s="6">
        <v>346</v>
      </c>
      <c r="E190" s="30" t="s">
        <v>245</v>
      </c>
      <c r="F190" s="41" t="s">
        <v>101</v>
      </c>
      <c r="G190" s="31" t="s">
        <v>11</v>
      </c>
      <c r="H190" s="85">
        <v>12531</v>
      </c>
      <c r="I190" s="102">
        <v>42738</v>
      </c>
      <c r="J190" s="30"/>
      <c r="K190" s="42"/>
      <c r="L190" s="42">
        <v>10</v>
      </c>
      <c r="M190" s="7">
        <f t="shared" si="12"/>
        <v>71.41</v>
      </c>
      <c r="N190" s="121">
        <v>14.25611</v>
      </c>
      <c r="O190" s="127">
        <f t="shared" si="13"/>
        <v>0</v>
      </c>
      <c r="P190" s="127">
        <f t="shared" si="14"/>
        <v>142.56110000000001</v>
      </c>
      <c r="Q190" s="7">
        <f t="shared" si="15"/>
        <v>1018.0288150999999</v>
      </c>
      <c r="R190" s="128">
        <f t="shared" si="16"/>
        <v>0</v>
      </c>
      <c r="S190" s="128">
        <f t="shared" si="17"/>
        <v>0</v>
      </c>
      <c r="T190" s="30" t="s">
        <v>32</v>
      </c>
    </row>
    <row r="191" spans="1:20">
      <c r="A191" s="30">
        <v>956</v>
      </c>
      <c r="B191" s="4" t="s">
        <v>278</v>
      </c>
      <c r="C191" s="31">
        <v>34600019</v>
      </c>
      <c r="D191" s="6">
        <v>346</v>
      </c>
      <c r="E191" s="30" t="s">
        <v>245</v>
      </c>
      <c r="F191" s="41" t="s">
        <v>101</v>
      </c>
      <c r="G191" s="31" t="s">
        <v>11</v>
      </c>
      <c r="H191" s="85">
        <v>12532</v>
      </c>
      <c r="I191" s="102">
        <v>42738</v>
      </c>
      <c r="J191" s="30"/>
      <c r="K191" s="42"/>
      <c r="L191" s="42">
        <v>4</v>
      </c>
      <c r="M191" s="7">
        <f t="shared" si="12"/>
        <v>67.41</v>
      </c>
      <c r="N191" s="121">
        <v>14.25611</v>
      </c>
      <c r="O191" s="127">
        <f t="shared" si="13"/>
        <v>0</v>
      </c>
      <c r="P191" s="127">
        <f t="shared" si="14"/>
        <v>57.024439999999998</v>
      </c>
      <c r="Q191" s="7">
        <f t="shared" si="15"/>
        <v>961.00437509999983</v>
      </c>
      <c r="R191" s="128">
        <f t="shared" si="16"/>
        <v>0</v>
      </c>
      <c r="S191" s="128">
        <f t="shared" si="17"/>
        <v>0</v>
      </c>
      <c r="T191" s="30" t="s">
        <v>32</v>
      </c>
    </row>
    <row r="192" spans="1:20">
      <c r="A192" s="30">
        <v>957</v>
      </c>
      <c r="B192" s="4" t="s">
        <v>278</v>
      </c>
      <c r="C192" s="31">
        <v>34600019</v>
      </c>
      <c r="D192" s="6">
        <v>346</v>
      </c>
      <c r="E192" s="30" t="s">
        <v>245</v>
      </c>
      <c r="F192" s="41" t="s">
        <v>101</v>
      </c>
      <c r="G192" s="31" t="s">
        <v>11</v>
      </c>
      <c r="H192" s="85">
        <v>12891</v>
      </c>
      <c r="I192" s="102">
        <v>42815</v>
      </c>
      <c r="J192" s="30"/>
      <c r="K192" s="42"/>
      <c r="L192" s="42">
        <v>20</v>
      </c>
      <c r="M192" s="7">
        <f t="shared" si="12"/>
        <v>47.41</v>
      </c>
      <c r="N192" s="121">
        <v>14.25611</v>
      </c>
      <c r="O192" s="127">
        <f t="shared" si="13"/>
        <v>0</v>
      </c>
      <c r="P192" s="127">
        <f t="shared" si="14"/>
        <v>285.12220000000002</v>
      </c>
      <c r="Q192" s="7">
        <f t="shared" si="15"/>
        <v>675.88217509999981</v>
      </c>
      <c r="R192" s="128">
        <f t="shared" si="16"/>
        <v>0</v>
      </c>
      <c r="S192" s="128">
        <f t="shared" si="17"/>
        <v>0</v>
      </c>
      <c r="T192" s="36" t="s">
        <v>33</v>
      </c>
    </row>
    <row r="193" spans="1:20">
      <c r="A193" s="30">
        <v>958</v>
      </c>
      <c r="B193" s="4" t="s">
        <v>278</v>
      </c>
      <c r="C193" s="44">
        <v>34600019</v>
      </c>
      <c r="D193" s="6">
        <v>346</v>
      </c>
      <c r="E193" s="45" t="s">
        <v>245</v>
      </c>
      <c r="F193" s="50" t="s">
        <v>101</v>
      </c>
      <c r="G193" s="44" t="s">
        <v>11</v>
      </c>
      <c r="H193" s="86">
        <v>13081</v>
      </c>
      <c r="I193" s="104">
        <v>42857</v>
      </c>
      <c r="J193" s="45"/>
      <c r="K193" s="46"/>
      <c r="L193" s="46">
        <v>1</v>
      </c>
      <c r="M193" s="7">
        <f t="shared" si="12"/>
        <v>46.41</v>
      </c>
      <c r="N193" s="121">
        <v>14.25611</v>
      </c>
      <c r="O193" s="127">
        <f t="shared" si="13"/>
        <v>0</v>
      </c>
      <c r="P193" s="127">
        <f t="shared" si="14"/>
        <v>14.25611</v>
      </c>
      <c r="Q193" s="7">
        <f t="shared" si="15"/>
        <v>661.62606509999978</v>
      </c>
      <c r="R193" s="128">
        <f t="shared" si="16"/>
        <v>0</v>
      </c>
      <c r="S193" s="128">
        <f t="shared" si="17"/>
        <v>0</v>
      </c>
      <c r="T193" s="36" t="s">
        <v>36</v>
      </c>
    </row>
    <row r="194" spans="1:20">
      <c r="A194" s="30">
        <v>959</v>
      </c>
      <c r="B194" s="4" t="s">
        <v>278</v>
      </c>
      <c r="C194" s="44">
        <v>34600019</v>
      </c>
      <c r="D194" s="6">
        <v>346</v>
      </c>
      <c r="E194" s="45" t="s">
        <v>245</v>
      </c>
      <c r="F194" s="50" t="s">
        <v>101</v>
      </c>
      <c r="G194" s="44" t="s">
        <v>11</v>
      </c>
      <c r="H194" s="86">
        <v>13144</v>
      </c>
      <c r="I194" s="104">
        <v>42870</v>
      </c>
      <c r="J194" s="45"/>
      <c r="K194" s="46"/>
      <c r="L194" s="46">
        <v>2</v>
      </c>
      <c r="M194" s="7">
        <f t="shared" si="12"/>
        <v>44.41</v>
      </c>
      <c r="N194" s="121">
        <v>14.25611</v>
      </c>
      <c r="O194" s="127">
        <f t="shared" si="13"/>
        <v>0</v>
      </c>
      <c r="P194" s="127">
        <f t="shared" si="14"/>
        <v>28.512219999999999</v>
      </c>
      <c r="Q194" s="7">
        <f t="shared" si="15"/>
        <v>633.11384509999982</v>
      </c>
      <c r="R194" s="128">
        <f t="shared" si="16"/>
        <v>0</v>
      </c>
      <c r="S194" s="128">
        <f t="shared" si="17"/>
        <v>0</v>
      </c>
      <c r="T194" s="36" t="s">
        <v>36</v>
      </c>
    </row>
    <row r="195" spans="1:20">
      <c r="A195" s="30">
        <v>960</v>
      </c>
      <c r="B195" s="4" t="s">
        <v>278</v>
      </c>
      <c r="C195" s="44">
        <v>34600019</v>
      </c>
      <c r="D195" s="6">
        <v>346</v>
      </c>
      <c r="E195" s="45" t="s">
        <v>245</v>
      </c>
      <c r="F195" s="50" t="s">
        <v>101</v>
      </c>
      <c r="G195" s="44" t="s">
        <v>11</v>
      </c>
      <c r="H195" s="86">
        <v>13175</v>
      </c>
      <c r="I195" s="104">
        <v>42878</v>
      </c>
      <c r="J195" s="45"/>
      <c r="K195" s="46"/>
      <c r="L195" s="46">
        <v>1</v>
      </c>
      <c r="M195" s="7">
        <f t="shared" ref="M195:M258" si="18">IF(C195&lt;&gt;C194,K195,IF(K195="",M194-L195,M194+K195))</f>
        <v>43.41</v>
      </c>
      <c r="N195" s="121">
        <v>14.25611</v>
      </c>
      <c r="O195" s="127">
        <f t="shared" ref="O195:O258" si="19">K195*N195</f>
        <v>0</v>
      </c>
      <c r="P195" s="127">
        <f t="shared" ref="P195:P258" si="20">L195*N195</f>
        <v>14.25611</v>
      </c>
      <c r="Q195" s="7">
        <f t="shared" ref="Q195:Q258" si="21">IF(C195&lt;&gt;C194,O195,IF(O195=0,Q194-P195,Q194+O195))</f>
        <v>618.85773509999979</v>
      </c>
      <c r="R195" s="128">
        <f t="shared" ref="R195:R258" si="22">IF(C195&lt;&gt;C196,M195,0)</f>
        <v>0</v>
      </c>
      <c r="S195" s="128">
        <f t="shared" ref="S195:S258" si="23">IF(C195&lt;&gt;C196,Q195,0)</f>
        <v>0</v>
      </c>
      <c r="T195" s="36" t="s">
        <v>36</v>
      </c>
    </row>
    <row r="196" spans="1:20">
      <c r="A196" s="30">
        <v>961</v>
      </c>
      <c r="B196" s="4" t="s">
        <v>278</v>
      </c>
      <c r="C196" s="15">
        <v>34600019</v>
      </c>
      <c r="D196" s="129">
        <v>346</v>
      </c>
      <c r="E196" s="45" t="s">
        <v>245</v>
      </c>
      <c r="F196" s="50" t="s">
        <v>101</v>
      </c>
      <c r="G196" s="17" t="s">
        <v>11</v>
      </c>
      <c r="H196" s="81">
        <v>13658</v>
      </c>
      <c r="I196" s="103">
        <v>42945</v>
      </c>
      <c r="J196" s="5"/>
      <c r="K196" s="18"/>
      <c r="L196" s="43">
        <v>3</v>
      </c>
      <c r="M196" s="7">
        <f t="shared" si="18"/>
        <v>40.409999999999997</v>
      </c>
      <c r="N196" s="121">
        <v>14.25611</v>
      </c>
      <c r="O196" s="127">
        <f t="shared" si="19"/>
        <v>0</v>
      </c>
      <c r="P196" s="127">
        <f t="shared" si="20"/>
        <v>42.768329999999999</v>
      </c>
      <c r="Q196" s="7">
        <f t="shared" si="21"/>
        <v>576.08940509999979</v>
      </c>
      <c r="R196" s="128">
        <f t="shared" si="22"/>
        <v>0</v>
      </c>
      <c r="S196" s="128">
        <f t="shared" si="23"/>
        <v>0</v>
      </c>
      <c r="T196" s="36" t="s">
        <v>37</v>
      </c>
    </row>
    <row r="197" spans="1:20">
      <c r="A197" s="30">
        <v>962</v>
      </c>
      <c r="B197" s="4" t="s">
        <v>278</v>
      </c>
      <c r="C197" s="15">
        <v>34600019</v>
      </c>
      <c r="D197" s="129">
        <v>346</v>
      </c>
      <c r="E197" s="22" t="s">
        <v>245</v>
      </c>
      <c r="F197" s="15" t="s">
        <v>101</v>
      </c>
      <c r="G197" s="15" t="s">
        <v>11</v>
      </c>
      <c r="H197" s="81">
        <v>13816</v>
      </c>
      <c r="I197" s="103">
        <v>42948</v>
      </c>
      <c r="J197" s="5"/>
      <c r="K197" s="18"/>
      <c r="L197" s="43">
        <v>1</v>
      </c>
      <c r="M197" s="7">
        <f t="shared" si="18"/>
        <v>39.409999999999997</v>
      </c>
      <c r="N197" s="121">
        <v>14.25611</v>
      </c>
      <c r="O197" s="127">
        <f t="shared" si="19"/>
        <v>0</v>
      </c>
      <c r="P197" s="127">
        <f t="shared" si="20"/>
        <v>14.25611</v>
      </c>
      <c r="Q197" s="7">
        <f t="shared" si="21"/>
        <v>561.83329509999976</v>
      </c>
      <c r="R197" s="128">
        <f t="shared" si="22"/>
        <v>39.409999999999997</v>
      </c>
      <c r="S197" s="128">
        <f t="shared" si="23"/>
        <v>561.83329509999976</v>
      </c>
      <c r="T197" s="36" t="s">
        <v>38</v>
      </c>
    </row>
    <row r="198" spans="1:20">
      <c r="A198" s="3">
        <v>141</v>
      </c>
      <c r="B198" s="4" t="s">
        <v>278</v>
      </c>
      <c r="C198" s="4">
        <v>34600018</v>
      </c>
      <c r="D198" s="6">
        <v>346</v>
      </c>
      <c r="E198" s="9" t="s">
        <v>121</v>
      </c>
      <c r="F198" s="47" t="s">
        <v>101</v>
      </c>
      <c r="G198" s="20" t="s">
        <v>10</v>
      </c>
      <c r="H198" s="79">
        <v>2312</v>
      </c>
      <c r="I198" s="95">
        <v>42789</v>
      </c>
      <c r="J198" s="4" t="s">
        <v>106</v>
      </c>
      <c r="K198" s="11">
        <v>1</v>
      </c>
      <c r="L198" s="11"/>
      <c r="M198" s="7">
        <f t="shared" si="18"/>
        <v>1</v>
      </c>
      <c r="N198" s="110">
        <v>18</v>
      </c>
      <c r="O198" s="127">
        <f t="shared" si="19"/>
        <v>18</v>
      </c>
      <c r="P198" s="127">
        <f t="shared" si="20"/>
        <v>0</v>
      </c>
      <c r="Q198" s="7">
        <f t="shared" si="21"/>
        <v>18</v>
      </c>
      <c r="R198" s="128">
        <f t="shared" si="22"/>
        <v>0</v>
      </c>
      <c r="S198" s="128">
        <f t="shared" si="23"/>
        <v>0</v>
      </c>
      <c r="T198" s="3" t="s">
        <v>52</v>
      </c>
    </row>
    <row r="199" spans="1:20">
      <c r="A199" s="3">
        <v>142</v>
      </c>
      <c r="B199" s="4" t="s">
        <v>278</v>
      </c>
      <c r="C199" s="4">
        <v>34600018</v>
      </c>
      <c r="D199" s="6">
        <v>346</v>
      </c>
      <c r="E199" s="9" t="s">
        <v>121</v>
      </c>
      <c r="F199" s="47" t="s">
        <v>101</v>
      </c>
      <c r="G199" s="47" t="s">
        <v>11</v>
      </c>
      <c r="H199" s="79">
        <v>12780</v>
      </c>
      <c r="I199" s="95">
        <v>42789</v>
      </c>
      <c r="J199" s="4"/>
      <c r="K199" s="11"/>
      <c r="L199" s="11">
        <v>1</v>
      </c>
      <c r="M199" s="7">
        <f t="shared" si="18"/>
        <v>0</v>
      </c>
      <c r="N199" s="110">
        <v>18</v>
      </c>
      <c r="O199" s="127">
        <f t="shared" si="19"/>
        <v>0</v>
      </c>
      <c r="P199" s="127">
        <f t="shared" si="20"/>
        <v>18</v>
      </c>
      <c r="Q199" s="7">
        <f t="shared" si="21"/>
        <v>0</v>
      </c>
      <c r="R199" s="128">
        <f t="shared" si="22"/>
        <v>0</v>
      </c>
      <c r="S199" s="128">
        <f t="shared" si="23"/>
        <v>0</v>
      </c>
      <c r="T199" s="3" t="s">
        <v>52</v>
      </c>
    </row>
    <row r="200" spans="1:20">
      <c r="A200" s="5">
        <v>83</v>
      </c>
      <c r="B200" s="4" t="s">
        <v>278</v>
      </c>
      <c r="C200" s="25">
        <v>34600015</v>
      </c>
      <c r="D200" s="6">
        <v>346</v>
      </c>
      <c r="E200" s="25" t="s">
        <v>70</v>
      </c>
      <c r="F200" s="25" t="s">
        <v>40</v>
      </c>
      <c r="G200" s="26" t="s">
        <v>10</v>
      </c>
      <c r="H200" s="83">
        <v>2413</v>
      </c>
      <c r="I200" s="99">
        <v>42873</v>
      </c>
      <c r="J200" s="25" t="s">
        <v>71</v>
      </c>
      <c r="K200" s="27">
        <v>1</v>
      </c>
      <c r="L200" s="27"/>
      <c r="M200" s="7">
        <f t="shared" si="18"/>
        <v>1</v>
      </c>
      <c r="N200" s="115">
        <v>107</v>
      </c>
      <c r="O200" s="127">
        <f t="shared" si="19"/>
        <v>107</v>
      </c>
      <c r="P200" s="127">
        <f t="shared" si="20"/>
        <v>0</v>
      </c>
      <c r="Q200" s="7">
        <f t="shared" si="21"/>
        <v>107</v>
      </c>
      <c r="R200" s="128">
        <f t="shared" si="22"/>
        <v>0</v>
      </c>
      <c r="S200" s="128">
        <f t="shared" si="23"/>
        <v>0</v>
      </c>
      <c r="T200" s="5" t="s">
        <v>36</v>
      </c>
    </row>
    <row r="201" spans="1:20">
      <c r="A201" s="3">
        <v>84</v>
      </c>
      <c r="B201" s="4" t="s">
        <v>278</v>
      </c>
      <c r="C201" s="25">
        <v>34600015</v>
      </c>
      <c r="D201" s="6">
        <v>346</v>
      </c>
      <c r="E201" s="25" t="s">
        <v>70</v>
      </c>
      <c r="F201" s="25" t="s">
        <v>40</v>
      </c>
      <c r="G201" s="26" t="s">
        <v>11</v>
      </c>
      <c r="H201" s="83">
        <v>13151</v>
      </c>
      <c r="I201" s="99">
        <v>42873</v>
      </c>
      <c r="J201" s="25"/>
      <c r="K201" s="27"/>
      <c r="L201" s="27">
        <v>1</v>
      </c>
      <c r="M201" s="7">
        <f t="shared" si="18"/>
        <v>0</v>
      </c>
      <c r="N201" s="115">
        <v>107</v>
      </c>
      <c r="O201" s="127">
        <f t="shared" si="19"/>
        <v>0</v>
      </c>
      <c r="P201" s="127">
        <f t="shared" si="20"/>
        <v>107</v>
      </c>
      <c r="Q201" s="7">
        <f t="shared" si="21"/>
        <v>0</v>
      </c>
      <c r="R201" s="128">
        <f t="shared" si="22"/>
        <v>0</v>
      </c>
      <c r="S201" s="128">
        <f t="shared" si="23"/>
        <v>0</v>
      </c>
      <c r="T201" s="3" t="s">
        <v>36</v>
      </c>
    </row>
    <row r="202" spans="1:20">
      <c r="A202" s="3">
        <v>139</v>
      </c>
      <c r="B202" s="4" t="s">
        <v>278</v>
      </c>
      <c r="C202" s="22">
        <v>34600014</v>
      </c>
      <c r="D202" s="6">
        <v>346</v>
      </c>
      <c r="E202" s="22" t="s">
        <v>118</v>
      </c>
      <c r="F202" s="23" t="s">
        <v>119</v>
      </c>
      <c r="G202" s="23" t="s">
        <v>10</v>
      </c>
      <c r="H202" s="82">
        <v>2422</v>
      </c>
      <c r="I202" s="98">
        <v>42891</v>
      </c>
      <c r="J202" s="23" t="s">
        <v>120</v>
      </c>
      <c r="K202" s="24">
        <v>10</v>
      </c>
      <c r="L202" s="24"/>
      <c r="M202" s="7">
        <f t="shared" si="18"/>
        <v>10</v>
      </c>
      <c r="N202" s="117">
        <v>6</v>
      </c>
      <c r="O202" s="127">
        <f t="shared" si="19"/>
        <v>60</v>
      </c>
      <c r="P202" s="127">
        <f t="shared" si="20"/>
        <v>0</v>
      </c>
      <c r="Q202" s="7">
        <f t="shared" si="21"/>
        <v>60</v>
      </c>
      <c r="R202" s="128">
        <f t="shared" si="22"/>
        <v>0</v>
      </c>
      <c r="S202" s="128">
        <f t="shared" si="23"/>
        <v>0</v>
      </c>
      <c r="T202" s="3" t="s">
        <v>21</v>
      </c>
    </row>
    <row r="203" spans="1:20">
      <c r="A203" s="3">
        <v>140</v>
      </c>
      <c r="B203" s="4" t="s">
        <v>278</v>
      </c>
      <c r="C203" s="22">
        <v>34600014</v>
      </c>
      <c r="D203" s="6">
        <v>346</v>
      </c>
      <c r="E203" s="22" t="s">
        <v>118</v>
      </c>
      <c r="F203" s="23" t="s">
        <v>119</v>
      </c>
      <c r="G203" s="23" t="s">
        <v>11</v>
      </c>
      <c r="H203" s="82">
        <v>13253</v>
      </c>
      <c r="I203" s="98">
        <v>42892</v>
      </c>
      <c r="J203" s="23"/>
      <c r="K203" s="24"/>
      <c r="L203" s="24">
        <v>10</v>
      </c>
      <c r="M203" s="7">
        <f t="shared" si="18"/>
        <v>0</v>
      </c>
      <c r="N203" s="117">
        <v>6</v>
      </c>
      <c r="O203" s="127">
        <f t="shared" si="19"/>
        <v>0</v>
      </c>
      <c r="P203" s="127">
        <f t="shared" si="20"/>
        <v>60</v>
      </c>
      <c r="Q203" s="7">
        <f t="shared" si="21"/>
        <v>0</v>
      </c>
      <c r="R203" s="128">
        <f t="shared" si="22"/>
        <v>0</v>
      </c>
      <c r="S203" s="128">
        <f t="shared" si="23"/>
        <v>0</v>
      </c>
      <c r="T203" s="3" t="s">
        <v>21</v>
      </c>
    </row>
    <row r="204" spans="1:20">
      <c r="A204" s="30">
        <v>953</v>
      </c>
      <c r="B204" s="4" t="s">
        <v>278</v>
      </c>
      <c r="C204" s="31">
        <v>34600011</v>
      </c>
      <c r="D204" s="6">
        <v>346</v>
      </c>
      <c r="E204" s="30" t="s">
        <v>244</v>
      </c>
      <c r="F204" s="41" t="s">
        <v>40</v>
      </c>
      <c r="G204" s="31" t="s">
        <v>10</v>
      </c>
      <c r="H204" s="85" t="s">
        <v>30</v>
      </c>
      <c r="I204" s="102">
        <v>42736</v>
      </c>
      <c r="J204" s="30"/>
      <c r="K204" s="42">
        <v>1</v>
      </c>
      <c r="L204" s="42"/>
      <c r="M204" s="7">
        <f t="shared" si="18"/>
        <v>1</v>
      </c>
      <c r="N204" s="121">
        <v>57.780329999999999</v>
      </c>
      <c r="O204" s="127">
        <f t="shared" si="19"/>
        <v>57.780329999999999</v>
      </c>
      <c r="P204" s="127">
        <f t="shared" si="20"/>
        <v>0</v>
      </c>
      <c r="Q204" s="7">
        <f t="shared" si="21"/>
        <v>57.780329999999999</v>
      </c>
      <c r="R204" s="128">
        <f t="shared" si="22"/>
        <v>1</v>
      </c>
      <c r="S204" s="128">
        <f t="shared" si="23"/>
        <v>57.780329999999999</v>
      </c>
      <c r="T204" s="8" t="s">
        <v>31</v>
      </c>
    </row>
    <row r="205" spans="1:20">
      <c r="A205" s="30">
        <v>952</v>
      </c>
      <c r="B205" s="4" t="s">
        <v>278</v>
      </c>
      <c r="C205" s="31">
        <v>34600009</v>
      </c>
      <c r="D205" s="6">
        <v>346</v>
      </c>
      <c r="E205" s="30" t="s">
        <v>243</v>
      </c>
      <c r="F205" s="41" t="s">
        <v>40</v>
      </c>
      <c r="G205" s="31" t="s">
        <v>10</v>
      </c>
      <c r="H205" s="85" t="s">
        <v>30</v>
      </c>
      <c r="I205" s="102">
        <v>42736</v>
      </c>
      <c r="J205" s="30"/>
      <c r="K205" s="42">
        <v>10</v>
      </c>
      <c r="L205" s="42"/>
      <c r="M205" s="7">
        <f t="shared" si="18"/>
        <v>10</v>
      </c>
      <c r="N205" s="121">
        <v>24.025110000000002</v>
      </c>
      <c r="O205" s="127">
        <f t="shared" si="19"/>
        <v>240.25110000000001</v>
      </c>
      <c r="P205" s="127">
        <f t="shared" si="20"/>
        <v>0</v>
      </c>
      <c r="Q205" s="7">
        <f t="shared" si="21"/>
        <v>240.25110000000001</v>
      </c>
      <c r="R205" s="128">
        <f t="shared" si="22"/>
        <v>10</v>
      </c>
      <c r="S205" s="128">
        <f t="shared" si="23"/>
        <v>240.25110000000001</v>
      </c>
      <c r="T205" s="8" t="s">
        <v>31</v>
      </c>
    </row>
    <row r="206" spans="1:20">
      <c r="A206" s="30">
        <v>951</v>
      </c>
      <c r="B206" s="4" t="s">
        <v>278</v>
      </c>
      <c r="C206" s="31">
        <v>34600005</v>
      </c>
      <c r="D206" s="6">
        <v>346</v>
      </c>
      <c r="E206" s="30" t="s">
        <v>242</v>
      </c>
      <c r="F206" s="41" t="s">
        <v>40</v>
      </c>
      <c r="G206" s="31" t="s">
        <v>10</v>
      </c>
      <c r="H206" s="85" t="s">
        <v>30</v>
      </c>
      <c r="I206" s="102">
        <v>42736</v>
      </c>
      <c r="J206" s="30"/>
      <c r="K206" s="42">
        <v>8</v>
      </c>
      <c r="L206" s="42"/>
      <c r="M206" s="7">
        <f t="shared" si="18"/>
        <v>8</v>
      </c>
      <c r="N206" s="121">
        <v>21.64433</v>
      </c>
      <c r="O206" s="127">
        <f t="shared" si="19"/>
        <v>173.15464</v>
      </c>
      <c r="P206" s="127">
        <f t="shared" si="20"/>
        <v>0</v>
      </c>
      <c r="Q206" s="7">
        <f t="shared" si="21"/>
        <v>173.15464</v>
      </c>
      <c r="R206" s="128">
        <f t="shared" si="22"/>
        <v>8</v>
      </c>
      <c r="S206" s="128">
        <f t="shared" si="23"/>
        <v>173.15464</v>
      </c>
      <c r="T206" s="8" t="s">
        <v>31</v>
      </c>
    </row>
    <row r="207" spans="1:20">
      <c r="A207" s="30">
        <v>950</v>
      </c>
      <c r="B207" s="4" t="s">
        <v>278</v>
      </c>
      <c r="C207" s="31">
        <v>34600001</v>
      </c>
      <c r="D207" s="6">
        <v>346</v>
      </c>
      <c r="E207" s="30" t="s">
        <v>241</v>
      </c>
      <c r="F207" s="41" t="s">
        <v>19</v>
      </c>
      <c r="G207" s="31" t="s">
        <v>10</v>
      </c>
      <c r="H207" s="85" t="s">
        <v>30</v>
      </c>
      <c r="I207" s="102">
        <v>42736</v>
      </c>
      <c r="J207" s="30"/>
      <c r="K207" s="42">
        <v>70</v>
      </c>
      <c r="L207" s="42"/>
      <c r="M207" s="7">
        <f t="shared" si="18"/>
        <v>70</v>
      </c>
      <c r="N207" s="121">
        <v>0.4244</v>
      </c>
      <c r="O207" s="127">
        <f t="shared" si="19"/>
        <v>29.707999999999998</v>
      </c>
      <c r="P207" s="127">
        <f t="shared" si="20"/>
        <v>0</v>
      </c>
      <c r="Q207" s="7">
        <f t="shared" si="21"/>
        <v>29.707999999999998</v>
      </c>
      <c r="R207" s="128">
        <f t="shared" si="22"/>
        <v>70</v>
      </c>
      <c r="S207" s="128">
        <f t="shared" si="23"/>
        <v>29.707999999999998</v>
      </c>
      <c r="T207" s="8" t="s">
        <v>31</v>
      </c>
    </row>
    <row r="208" spans="1:20">
      <c r="A208" s="3">
        <v>81</v>
      </c>
      <c r="B208" s="4" t="s">
        <v>278</v>
      </c>
      <c r="C208" s="22">
        <v>34500269</v>
      </c>
      <c r="D208" s="6">
        <v>345</v>
      </c>
      <c r="E208" s="22" t="s">
        <v>68</v>
      </c>
      <c r="F208" s="22" t="s">
        <v>19</v>
      </c>
      <c r="G208" s="23" t="s">
        <v>10</v>
      </c>
      <c r="H208" s="82">
        <v>8151</v>
      </c>
      <c r="I208" s="98">
        <v>42949</v>
      </c>
      <c r="J208" s="22" t="s">
        <v>69</v>
      </c>
      <c r="K208" s="24">
        <v>20</v>
      </c>
      <c r="L208" s="24"/>
      <c r="M208" s="7">
        <f t="shared" si="18"/>
        <v>20</v>
      </c>
      <c r="N208" s="113">
        <v>4</v>
      </c>
      <c r="O208" s="127">
        <f t="shared" si="19"/>
        <v>80</v>
      </c>
      <c r="P208" s="127">
        <f t="shared" si="20"/>
        <v>0</v>
      </c>
      <c r="Q208" s="7">
        <f t="shared" si="21"/>
        <v>80</v>
      </c>
      <c r="R208" s="128">
        <f t="shared" si="22"/>
        <v>0</v>
      </c>
      <c r="S208" s="128">
        <f t="shared" si="23"/>
        <v>0</v>
      </c>
      <c r="T208" s="3" t="s">
        <v>38</v>
      </c>
    </row>
    <row r="209" spans="1:20">
      <c r="A209" s="3">
        <v>82</v>
      </c>
      <c r="B209" s="4" t="s">
        <v>278</v>
      </c>
      <c r="C209" s="22">
        <v>34500269</v>
      </c>
      <c r="D209" s="6">
        <v>345</v>
      </c>
      <c r="E209" s="22" t="s">
        <v>68</v>
      </c>
      <c r="F209" s="22" t="s">
        <v>19</v>
      </c>
      <c r="G209" s="23" t="s">
        <v>11</v>
      </c>
      <c r="H209" s="82">
        <v>13830</v>
      </c>
      <c r="I209" s="98">
        <v>42949</v>
      </c>
      <c r="J209" s="22"/>
      <c r="K209" s="24"/>
      <c r="L209" s="24">
        <v>20</v>
      </c>
      <c r="M209" s="7">
        <f t="shared" si="18"/>
        <v>0</v>
      </c>
      <c r="N209" s="113">
        <v>4</v>
      </c>
      <c r="O209" s="127">
        <f t="shared" si="19"/>
        <v>0</v>
      </c>
      <c r="P209" s="127">
        <f t="shared" si="20"/>
        <v>80</v>
      </c>
      <c r="Q209" s="7">
        <f t="shared" si="21"/>
        <v>0</v>
      </c>
      <c r="R209" s="128">
        <f t="shared" si="22"/>
        <v>0</v>
      </c>
      <c r="S209" s="128">
        <f t="shared" si="23"/>
        <v>0</v>
      </c>
      <c r="T209" s="3" t="s">
        <v>38</v>
      </c>
    </row>
    <row r="210" spans="1:20">
      <c r="A210" s="30">
        <v>949</v>
      </c>
      <c r="B210" s="4" t="s">
        <v>278</v>
      </c>
      <c r="C210" s="15">
        <v>34500268</v>
      </c>
      <c r="D210" s="6">
        <v>345</v>
      </c>
      <c r="E210" s="36" t="s">
        <v>239</v>
      </c>
      <c r="F210" s="58" t="s">
        <v>40</v>
      </c>
      <c r="G210" s="15" t="s">
        <v>10</v>
      </c>
      <c r="H210" s="78">
        <v>7827</v>
      </c>
      <c r="I210" s="103">
        <v>42866</v>
      </c>
      <c r="J210" s="36" t="s">
        <v>240</v>
      </c>
      <c r="K210" s="18">
        <v>98</v>
      </c>
      <c r="L210" s="18"/>
      <c r="M210" s="7">
        <f t="shared" si="18"/>
        <v>98</v>
      </c>
      <c r="N210" s="123">
        <v>505</v>
      </c>
      <c r="O210" s="127">
        <f t="shared" si="19"/>
        <v>49490</v>
      </c>
      <c r="P210" s="127">
        <f t="shared" si="20"/>
        <v>0</v>
      </c>
      <c r="Q210" s="7">
        <f t="shared" si="21"/>
        <v>49490</v>
      </c>
      <c r="R210" s="128">
        <f t="shared" si="22"/>
        <v>98</v>
      </c>
      <c r="S210" s="128">
        <f t="shared" si="23"/>
        <v>49490</v>
      </c>
      <c r="T210" s="36" t="s">
        <v>36</v>
      </c>
    </row>
    <row r="211" spans="1:20">
      <c r="A211" s="30">
        <v>948</v>
      </c>
      <c r="B211" s="4" t="s">
        <v>278</v>
      </c>
      <c r="C211" s="55">
        <v>34500267</v>
      </c>
      <c r="D211" s="6">
        <v>345</v>
      </c>
      <c r="E211" s="145" t="s">
        <v>238</v>
      </c>
      <c r="F211" s="56" t="s">
        <v>29</v>
      </c>
      <c r="G211" s="56" t="s">
        <v>10</v>
      </c>
      <c r="H211" s="87">
        <v>2427</v>
      </c>
      <c r="I211" s="105">
        <v>42905</v>
      </c>
      <c r="J211" s="57" t="s">
        <v>203</v>
      </c>
      <c r="K211" s="18">
        <v>1</v>
      </c>
      <c r="L211" s="18"/>
      <c r="M211" s="7">
        <f t="shared" si="18"/>
        <v>1</v>
      </c>
      <c r="N211" s="123">
        <v>54</v>
      </c>
      <c r="O211" s="127">
        <f t="shared" si="19"/>
        <v>54</v>
      </c>
      <c r="P211" s="127">
        <f t="shared" si="20"/>
        <v>0</v>
      </c>
      <c r="Q211" s="7">
        <f t="shared" si="21"/>
        <v>54</v>
      </c>
      <c r="R211" s="128">
        <f t="shared" si="22"/>
        <v>1</v>
      </c>
      <c r="S211" s="128">
        <f t="shared" si="23"/>
        <v>54</v>
      </c>
      <c r="T211" s="36" t="s">
        <v>21</v>
      </c>
    </row>
    <row r="212" spans="1:20">
      <c r="A212" s="30">
        <v>947</v>
      </c>
      <c r="B212" s="4" t="s">
        <v>278</v>
      </c>
      <c r="C212" s="55">
        <v>34500266</v>
      </c>
      <c r="D212" s="6">
        <v>345</v>
      </c>
      <c r="E212" s="145" t="s">
        <v>237</v>
      </c>
      <c r="F212" s="56" t="s">
        <v>29</v>
      </c>
      <c r="G212" s="56" t="s">
        <v>10</v>
      </c>
      <c r="H212" s="87">
        <v>2427</v>
      </c>
      <c r="I212" s="105">
        <v>42905</v>
      </c>
      <c r="J212" s="57" t="s">
        <v>203</v>
      </c>
      <c r="K212" s="18">
        <v>1</v>
      </c>
      <c r="L212" s="18"/>
      <c r="M212" s="7">
        <f t="shared" si="18"/>
        <v>1</v>
      </c>
      <c r="N212" s="123">
        <v>87.8</v>
      </c>
      <c r="O212" s="127">
        <f t="shared" si="19"/>
        <v>87.8</v>
      </c>
      <c r="P212" s="127">
        <f t="shared" si="20"/>
        <v>0</v>
      </c>
      <c r="Q212" s="7">
        <f t="shared" si="21"/>
        <v>87.8</v>
      </c>
      <c r="R212" s="128">
        <f t="shared" si="22"/>
        <v>1</v>
      </c>
      <c r="S212" s="128">
        <f t="shared" si="23"/>
        <v>87.8</v>
      </c>
      <c r="T212" s="36" t="s">
        <v>21</v>
      </c>
    </row>
    <row r="213" spans="1:20">
      <c r="A213" s="3">
        <v>137</v>
      </c>
      <c r="B213" s="4" t="s">
        <v>278</v>
      </c>
      <c r="C213" s="22">
        <v>34500265</v>
      </c>
      <c r="D213" s="6">
        <v>345</v>
      </c>
      <c r="E213" s="22" t="s">
        <v>117</v>
      </c>
      <c r="F213" s="23" t="s">
        <v>19</v>
      </c>
      <c r="G213" s="23" t="s">
        <v>10</v>
      </c>
      <c r="H213" s="82">
        <v>7937</v>
      </c>
      <c r="I213" s="98">
        <v>42909</v>
      </c>
      <c r="J213" s="23" t="s">
        <v>96</v>
      </c>
      <c r="K213" s="24">
        <v>1</v>
      </c>
      <c r="L213" s="24"/>
      <c r="M213" s="7">
        <f t="shared" si="18"/>
        <v>1</v>
      </c>
      <c r="N213" s="117">
        <v>7.5</v>
      </c>
      <c r="O213" s="127">
        <f t="shared" si="19"/>
        <v>7.5</v>
      </c>
      <c r="P213" s="127">
        <f t="shared" si="20"/>
        <v>0</v>
      </c>
      <c r="Q213" s="7">
        <f t="shared" si="21"/>
        <v>7.5</v>
      </c>
      <c r="R213" s="128">
        <f t="shared" si="22"/>
        <v>0</v>
      </c>
      <c r="S213" s="128">
        <f t="shared" si="23"/>
        <v>0</v>
      </c>
      <c r="T213" s="3" t="s">
        <v>21</v>
      </c>
    </row>
    <row r="214" spans="1:20">
      <c r="A214" s="3">
        <v>138</v>
      </c>
      <c r="B214" s="4" t="s">
        <v>278</v>
      </c>
      <c r="C214" s="22">
        <v>34500265</v>
      </c>
      <c r="D214" s="6">
        <v>345</v>
      </c>
      <c r="E214" s="22" t="s">
        <v>117</v>
      </c>
      <c r="F214" s="23" t="s">
        <v>19</v>
      </c>
      <c r="G214" s="23" t="s">
        <v>11</v>
      </c>
      <c r="H214" s="82">
        <v>13613</v>
      </c>
      <c r="I214" s="98">
        <v>42909</v>
      </c>
      <c r="J214" s="23"/>
      <c r="K214" s="24"/>
      <c r="L214" s="24">
        <v>1</v>
      </c>
      <c r="M214" s="7">
        <f t="shared" si="18"/>
        <v>0</v>
      </c>
      <c r="N214" s="117">
        <v>7.5</v>
      </c>
      <c r="O214" s="127">
        <f t="shared" si="19"/>
        <v>0</v>
      </c>
      <c r="P214" s="127">
        <f t="shared" si="20"/>
        <v>7.5</v>
      </c>
      <c r="Q214" s="7">
        <f t="shared" si="21"/>
        <v>0</v>
      </c>
      <c r="R214" s="128">
        <f t="shared" si="22"/>
        <v>0</v>
      </c>
      <c r="S214" s="128">
        <f t="shared" si="23"/>
        <v>0</v>
      </c>
      <c r="T214" s="3" t="s">
        <v>21</v>
      </c>
    </row>
    <row r="215" spans="1:20">
      <c r="A215" s="30">
        <v>945</v>
      </c>
      <c r="B215" s="4" t="s">
        <v>278</v>
      </c>
      <c r="C215" s="15">
        <v>34500264</v>
      </c>
      <c r="D215" s="6">
        <v>345</v>
      </c>
      <c r="E215" s="53" t="s">
        <v>235</v>
      </c>
      <c r="F215" s="54" t="s">
        <v>93</v>
      </c>
      <c r="G215" s="15" t="s">
        <v>10</v>
      </c>
      <c r="H215" s="78">
        <v>2426</v>
      </c>
      <c r="I215" s="103">
        <v>42905</v>
      </c>
      <c r="J215" s="5" t="s">
        <v>236</v>
      </c>
      <c r="K215" s="18">
        <v>3</v>
      </c>
      <c r="L215" s="18"/>
      <c r="M215" s="7">
        <f t="shared" si="18"/>
        <v>3</v>
      </c>
      <c r="N215" s="123">
        <v>12</v>
      </c>
      <c r="O215" s="127">
        <f t="shared" si="19"/>
        <v>36</v>
      </c>
      <c r="P215" s="127">
        <f t="shared" si="20"/>
        <v>0</v>
      </c>
      <c r="Q215" s="7">
        <f t="shared" si="21"/>
        <v>36</v>
      </c>
      <c r="R215" s="128">
        <f t="shared" si="22"/>
        <v>0</v>
      </c>
      <c r="S215" s="128">
        <f t="shared" si="23"/>
        <v>0</v>
      </c>
      <c r="T215" s="36" t="s">
        <v>21</v>
      </c>
    </row>
    <row r="216" spans="1:20">
      <c r="A216" s="30">
        <v>946</v>
      </c>
      <c r="B216" s="4" t="s">
        <v>278</v>
      </c>
      <c r="C216" s="15">
        <v>34500264</v>
      </c>
      <c r="D216" s="6">
        <v>345</v>
      </c>
      <c r="E216" s="53" t="s">
        <v>235</v>
      </c>
      <c r="F216" s="54" t="s">
        <v>93</v>
      </c>
      <c r="G216" s="17" t="s">
        <v>11</v>
      </c>
      <c r="H216" s="81">
        <v>13772</v>
      </c>
      <c r="I216" s="103">
        <v>42935</v>
      </c>
      <c r="J216" s="5"/>
      <c r="K216" s="18"/>
      <c r="L216" s="43">
        <v>3</v>
      </c>
      <c r="M216" s="7">
        <f t="shared" si="18"/>
        <v>0</v>
      </c>
      <c r="N216" s="123">
        <v>12</v>
      </c>
      <c r="O216" s="127">
        <f t="shared" si="19"/>
        <v>0</v>
      </c>
      <c r="P216" s="127">
        <f t="shared" si="20"/>
        <v>36</v>
      </c>
      <c r="Q216" s="7">
        <f t="shared" si="21"/>
        <v>0</v>
      </c>
      <c r="R216" s="128">
        <f t="shared" si="22"/>
        <v>0</v>
      </c>
      <c r="S216" s="128">
        <f t="shared" si="23"/>
        <v>0</v>
      </c>
      <c r="T216" s="36" t="s">
        <v>37</v>
      </c>
    </row>
    <row r="217" spans="1:20">
      <c r="A217" s="30">
        <v>943</v>
      </c>
      <c r="B217" s="4" t="s">
        <v>278</v>
      </c>
      <c r="C217" s="15">
        <v>34500263</v>
      </c>
      <c r="D217" s="6">
        <v>345</v>
      </c>
      <c r="E217" s="53" t="s">
        <v>234</v>
      </c>
      <c r="F217" s="54" t="s">
        <v>93</v>
      </c>
      <c r="G217" s="15" t="s">
        <v>10</v>
      </c>
      <c r="H217" s="78">
        <v>7859</v>
      </c>
      <c r="I217" s="103">
        <v>42885</v>
      </c>
      <c r="J217" s="5" t="s">
        <v>233</v>
      </c>
      <c r="K217" s="18">
        <v>26</v>
      </c>
      <c r="L217" s="18"/>
      <c r="M217" s="7">
        <f t="shared" si="18"/>
        <v>26</v>
      </c>
      <c r="N217" s="123">
        <v>43</v>
      </c>
      <c r="O217" s="127">
        <f t="shared" si="19"/>
        <v>1118</v>
      </c>
      <c r="P217" s="127">
        <f t="shared" si="20"/>
        <v>0</v>
      </c>
      <c r="Q217" s="7">
        <f t="shared" si="21"/>
        <v>1118</v>
      </c>
      <c r="R217" s="128">
        <f t="shared" si="22"/>
        <v>0</v>
      </c>
      <c r="S217" s="128">
        <f t="shared" si="23"/>
        <v>0</v>
      </c>
      <c r="T217" s="36" t="s">
        <v>21</v>
      </c>
    </row>
    <row r="218" spans="1:20">
      <c r="A218" s="30">
        <v>944</v>
      </c>
      <c r="B218" s="4" t="s">
        <v>278</v>
      </c>
      <c r="C218" s="15">
        <v>34500263</v>
      </c>
      <c r="D218" s="6">
        <v>345</v>
      </c>
      <c r="E218" s="53" t="s">
        <v>234</v>
      </c>
      <c r="F218" s="54" t="s">
        <v>93</v>
      </c>
      <c r="G218" s="15" t="s">
        <v>11</v>
      </c>
      <c r="H218" s="78">
        <v>13220</v>
      </c>
      <c r="I218" s="103">
        <v>42886</v>
      </c>
      <c r="J218" s="5"/>
      <c r="K218" s="43"/>
      <c r="L218" s="18">
        <v>26</v>
      </c>
      <c r="M218" s="7">
        <f t="shared" si="18"/>
        <v>0</v>
      </c>
      <c r="N218" s="123">
        <v>43</v>
      </c>
      <c r="O218" s="127">
        <f t="shared" si="19"/>
        <v>0</v>
      </c>
      <c r="P218" s="127">
        <f t="shared" si="20"/>
        <v>1118</v>
      </c>
      <c r="Q218" s="7">
        <f t="shared" si="21"/>
        <v>0</v>
      </c>
      <c r="R218" s="128">
        <f t="shared" si="22"/>
        <v>0</v>
      </c>
      <c r="S218" s="128">
        <f t="shared" si="23"/>
        <v>0</v>
      </c>
      <c r="T218" s="36" t="s">
        <v>21</v>
      </c>
    </row>
    <row r="219" spans="1:20">
      <c r="A219" s="30">
        <v>941</v>
      </c>
      <c r="B219" s="4" t="s">
        <v>278</v>
      </c>
      <c r="C219" s="15">
        <v>34500262</v>
      </c>
      <c r="D219" s="6">
        <v>345</v>
      </c>
      <c r="E219" s="52" t="s">
        <v>231</v>
      </c>
      <c r="F219" s="15" t="s">
        <v>232</v>
      </c>
      <c r="G219" s="15" t="s">
        <v>10</v>
      </c>
      <c r="H219" s="78">
        <v>7855</v>
      </c>
      <c r="I219" s="103">
        <v>42884</v>
      </c>
      <c r="J219" s="5" t="s">
        <v>233</v>
      </c>
      <c r="K219" s="18">
        <v>1</v>
      </c>
      <c r="L219" s="18"/>
      <c r="M219" s="7">
        <f t="shared" si="18"/>
        <v>1</v>
      </c>
      <c r="N219" s="123">
        <v>750</v>
      </c>
      <c r="O219" s="127">
        <f t="shared" si="19"/>
        <v>750</v>
      </c>
      <c r="P219" s="127">
        <f t="shared" si="20"/>
        <v>0</v>
      </c>
      <c r="Q219" s="7">
        <f t="shared" si="21"/>
        <v>750</v>
      </c>
      <c r="R219" s="128">
        <f t="shared" si="22"/>
        <v>0</v>
      </c>
      <c r="S219" s="128">
        <f t="shared" si="23"/>
        <v>0</v>
      </c>
      <c r="T219" s="36" t="s">
        <v>21</v>
      </c>
    </row>
    <row r="220" spans="1:20">
      <c r="A220" s="30">
        <v>942</v>
      </c>
      <c r="B220" s="4" t="s">
        <v>278</v>
      </c>
      <c r="C220" s="15">
        <v>34500262</v>
      </c>
      <c r="D220" s="6">
        <v>345</v>
      </c>
      <c r="E220" s="52" t="s">
        <v>231</v>
      </c>
      <c r="F220" s="15" t="s">
        <v>232</v>
      </c>
      <c r="G220" s="17" t="s">
        <v>11</v>
      </c>
      <c r="H220" s="81">
        <v>13236</v>
      </c>
      <c r="I220" s="103">
        <v>42888</v>
      </c>
      <c r="J220" s="5"/>
      <c r="K220" s="18"/>
      <c r="L220" s="43">
        <v>1</v>
      </c>
      <c r="M220" s="7">
        <f t="shared" si="18"/>
        <v>0</v>
      </c>
      <c r="N220" s="123">
        <v>750</v>
      </c>
      <c r="O220" s="127">
        <f t="shared" si="19"/>
        <v>0</v>
      </c>
      <c r="P220" s="127">
        <f t="shared" si="20"/>
        <v>750</v>
      </c>
      <c r="Q220" s="7">
        <f t="shared" si="21"/>
        <v>0</v>
      </c>
      <c r="R220" s="128">
        <f t="shared" si="22"/>
        <v>0</v>
      </c>
      <c r="S220" s="128">
        <f t="shared" si="23"/>
        <v>0</v>
      </c>
      <c r="T220" s="36" t="s">
        <v>21</v>
      </c>
    </row>
    <row r="221" spans="1:20">
      <c r="A221" s="30">
        <v>939</v>
      </c>
      <c r="B221" s="4" t="s">
        <v>278</v>
      </c>
      <c r="C221" s="31">
        <v>34500261</v>
      </c>
      <c r="D221" s="6">
        <v>345</v>
      </c>
      <c r="E221" s="30" t="s">
        <v>229</v>
      </c>
      <c r="F221" s="41" t="s">
        <v>40</v>
      </c>
      <c r="G221" s="31" t="s">
        <v>10</v>
      </c>
      <c r="H221" s="85">
        <v>7771</v>
      </c>
      <c r="I221" s="102">
        <v>42822</v>
      </c>
      <c r="J221" s="30" t="s">
        <v>230</v>
      </c>
      <c r="K221" s="42">
        <v>25</v>
      </c>
      <c r="L221" s="42"/>
      <c r="M221" s="7">
        <f t="shared" si="18"/>
        <v>25</v>
      </c>
      <c r="N221" s="121">
        <v>495</v>
      </c>
      <c r="O221" s="127">
        <f t="shared" si="19"/>
        <v>12375</v>
      </c>
      <c r="P221" s="127">
        <f t="shared" si="20"/>
        <v>0</v>
      </c>
      <c r="Q221" s="7">
        <f t="shared" si="21"/>
        <v>12375</v>
      </c>
      <c r="R221" s="128">
        <f t="shared" si="22"/>
        <v>0</v>
      </c>
      <c r="S221" s="128">
        <f t="shared" si="23"/>
        <v>0</v>
      </c>
      <c r="T221" s="36" t="s">
        <v>35</v>
      </c>
    </row>
    <row r="222" spans="1:20">
      <c r="A222" s="30">
        <v>940</v>
      </c>
      <c r="B222" s="4" t="s">
        <v>278</v>
      </c>
      <c r="C222" s="44">
        <v>34500261</v>
      </c>
      <c r="D222" s="6">
        <v>345</v>
      </c>
      <c r="E222" s="30" t="s">
        <v>229</v>
      </c>
      <c r="F222" s="50" t="s">
        <v>40</v>
      </c>
      <c r="G222" s="44" t="s">
        <v>11</v>
      </c>
      <c r="H222" s="86">
        <v>13119</v>
      </c>
      <c r="I222" s="104">
        <v>42865</v>
      </c>
      <c r="J222" s="45"/>
      <c r="K222" s="46"/>
      <c r="L222" s="46">
        <v>10</v>
      </c>
      <c r="M222" s="7">
        <f t="shared" si="18"/>
        <v>15</v>
      </c>
      <c r="N222" s="121">
        <v>495</v>
      </c>
      <c r="O222" s="127">
        <f t="shared" si="19"/>
        <v>0</v>
      </c>
      <c r="P222" s="127">
        <f t="shared" si="20"/>
        <v>4950</v>
      </c>
      <c r="Q222" s="7">
        <f t="shared" si="21"/>
        <v>7425</v>
      </c>
      <c r="R222" s="128">
        <f t="shared" si="22"/>
        <v>15</v>
      </c>
      <c r="S222" s="128">
        <f t="shared" si="23"/>
        <v>7425</v>
      </c>
      <c r="T222" s="36" t="s">
        <v>36</v>
      </c>
    </row>
    <row r="223" spans="1:20">
      <c r="A223" s="5">
        <v>135</v>
      </c>
      <c r="B223" s="4" t="s">
        <v>278</v>
      </c>
      <c r="C223" s="4">
        <v>34500260</v>
      </c>
      <c r="D223" s="6">
        <v>345</v>
      </c>
      <c r="E223" s="9" t="s">
        <v>114</v>
      </c>
      <c r="F223" s="4" t="s">
        <v>115</v>
      </c>
      <c r="G223" s="4" t="s">
        <v>10</v>
      </c>
      <c r="H223" s="79">
        <v>2325</v>
      </c>
      <c r="I223" s="95">
        <v>42807</v>
      </c>
      <c r="J223" s="4" t="s">
        <v>116</v>
      </c>
      <c r="K223" s="10">
        <v>1</v>
      </c>
      <c r="L223" s="11"/>
      <c r="M223" s="7">
        <f t="shared" si="18"/>
        <v>1</v>
      </c>
      <c r="N223" s="116">
        <v>350</v>
      </c>
      <c r="O223" s="127">
        <f t="shared" si="19"/>
        <v>350</v>
      </c>
      <c r="P223" s="127">
        <f t="shared" si="20"/>
        <v>0</v>
      </c>
      <c r="Q223" s="7">
        <f t="shared" si="21"/>
        <v>350</v>
      </c>
      <c r="R223" s="128">
        <f t="shared" si="22"/>
        <v>0</v>
      </c>
      <c r="S223" s="128">
        <f t="shared" si="23"/>
        <v>0</v>
      </c>
      <c r="T223" s="5" t="s">
        <v>33</v>
      </c>
    </row>
    <row r="224" spans="1:20">
      <c r="A224" s="5">
        <v>136</v>
      </c>
      <c r="B224" s="4" t="s">
        <v>278</v>
      </c>
      <c r="C224" s="4">
        <v>34500260</v>
      </c>
      <c r="D224" s="6">
        <v>345</v>
      </c>
      <c r="E224" s="9" t="s">
        <v>114</v>
      </c>
      <c r="F224" s="4" t="s">
        <v>115</v>
      </c>
      <c r="G224" s="4" t="s">
        <v>11</v>
      </c>
      <c r="H224" s="80">
        <v>12855</v>
      </c>
      <c r="I224" s="95">
        <v>42807</v>
      </c>
      <c r="J224" s="4"/>
      <c r="K224" s="10"/>
      <c r="L224" s="11">
        <v>1</v>
      </c>
      <c r="M224" s="7">
        <f t="shared" si="18"/>
        <v>0</v>
      </c>
      <c r="N224" s="116">
        <v>350</v>
      </c>
      <c r="O224" s="127">
        <f t="shared" si="19"/>
        <v>0</v>
      </c>
      <c r="P224" s="127">
        <f t="shared" si="20"/>
        <v>350</v>
      </c>
      <c r="Q224" s="7">
        <f t="shared" si="21"/>
        <v>0</v>
      </c>
      <c r="R224" s="128">
        <f t="shared" si="22"/>
        <v>0</v>
      </c>
      <c r="S224" s="128">
        <f t="shared" si="23"/>
        <v>0</v>
      </c>
      <c r="T224" s="5" t="s">
        <v>33</v>
      </c>
    </row>
    <row r="225" spans="1:20">
      <c r="A225" s="3">
        <v>133</v>
      </c>
      <c r="B225" s="4" t="s">
        <v>278</v>
      </c>
      <c r="C225" s="4">
        <v>34500259</v>
      </c>
      <c r="D225" s="6">
        <v>345</v>
      </c>
      <c r="E225" s="9" t="s">
        <v>112</v>
      </c>
      <c r="F225" s="4" t="s">
        <v>40</v>
      </c>
      <c r="G225" s="4" t="s">
        <v>10</v>
      </c>
      <c r="H225" s="79">
        <v>2322</v>
      </c>
      <c r="I225" s="95">
        <v>42807</v>
      </c>
      <c r="J225" s="4" t="s">
        <v>113</v>
      </c>
      <c r="K225" s="10">
        <v>1</v>
      </c>
      <c r="L225" s="11"/>
      <c r="M225" s="7">
        <f t="shared" si="18"/>
        <v>1</v>
      </c>
      <c r="N225" s="116">
        <v>78</v>
      </c>
      <c r="O225" s="127">
        <f t="shared" si="19"/>
        <v>78</v>
      </c>
      <c r="P225" s="127">
        <f t="shared" si="20"/>
        <v>0</v>
      </c>
      <c r="Q225" s="7">
        <f t="shared" si="21"/>
        <v>78</v>
      </c>
      <c r="R225" s="128">
        <f t="shared" si="22"/>
        <v>0</v>
      </c>
      <c r="S225" s="128">
        <f t="shared" si="23"/>
        <v>0</v>
      </c>
      <c r="T225" s="3" t="s">
        <v>33</v>
      </c>
    </row>
    <row r="226" spans="1:20">
      <c r="A226" s="5">
        <v>134</v>
      </c>
      <c r="B226" s="4" t="s">
        <v>278</v>
      </c>
      <c r="C226" s="4">
        <v>34500259</v>
      </c>
      <c r="D226" s="6">
        <v>345</v>
      </c>
      <c r="E226" s="9" t="s">
        <v>112</v>
      </c>
      <c r="F226" s="4" t="s">
        <v>40</v>
      </c>
      <c r="G226" s="4" t="s">
        <v>11</v>
      </c>
      <c r="H226" s="80">
        <v>12855</v>
      </c>
      <c r="I226" s="95">
        <v>42807</v>
      </c>
      <c r="J226" s="4"/>
      <c r="K226" s="10"/>
      <c r="L226" s="11">
        <v>1</v>
      </c>
      <c r="M226" s="7">
        <f t="shared" si="18"/>
        <v>0</v>
      </c>
      <c r="N226" s="116">
        <v>78</v>
      </c>
      <c r="O226" s="127">
        <f t="shared" si="19"/>
        <v>0</v>
      </c>
      <c r="P226" s="127">
        <f t="shared" si="20"/>
        <v>78</v>
      </c>
      <c r="Q226" s="7">
        <f t="shared" si="21"/>
        <v>0</v>
      </c>
      <c r="R226" s="128">
        <f t="shared" si="22"/>
        <v>0</v>
      </c>
      <c r="S226" s="128">
        <f t="shared" si="23"/>
        <v>0</v>
      </c>
      <c r="T226" s="3" t="s">
        <v>33</v>
      </c>
    </row>
    <row r="227" spans="1:20">
      <c r="A227" s="5">
        <v>131</v>
      </c>
      <c r="B227" s="4" t="s">
        <v>278</v>
      </c>
      <c r="C227" s="25">
        <v>34500247</v>
      </c>
      <c r="D227" s="6">
        <v>345</v>
      </c>
      <c r="E227" s="25" t="s">
        <v>110</v>
      </c>
      <c r="F227" s="26" t="s">
        <v>105</v>
      </c>
      <c r="G227" s="26" t="s">
        <v>10</v>
      </c>
      <c r="H227" s="83">
        <v>7830</v>
      </c>
      <c r="I227" s="99">
        <v>42868</v>
      </c>
      <c r="J227" s="26" t="s">
        <v>111</v>
      </c>
      <c r="K227" s="27">
        <v>1</v>
      </c>
      <c r="L227" s="27"/>
      <c r="M227" s="7">
        <f t="shared" si="18"/>
        <v>1</v>
      </c>
      <c r="N227" s="120">
        <v>880</v>
      </c>
      <c r="O227" s="127">
        <f t="shared" si="19"/>
        <v>880</v>
      </c>
      <c r="P227" s="127">
        <f t="shared" si="20"/>
        <v>0</v>
      </c>
      <c r="Q227" s="7">
        <f t="shared" si="21"/>
        <v>880</v>
      </c>
      <c r="R227" s="128">
        <f t="shared" si="22"/>
        <v>0</v>
      </c>
      <c r="S227" s="128">
        <f t="shared" si="23"/>
        <v>0</v>
      </c>
      <c r="T227" s="3" t="s">
        <v>36</v>
      </c>
    </row>
    <row r="228" spans="1:20">
      <c r="A228" s="3">
        <v>132</v>
      </c>
      <c r="B228" s="4" t="s">
        <v>278</v>
      </c>
      <c r="C228" s="25">
        <v>34500247</v>
      </c>
      <c r="D228" s="6">
        <v>345</v>
      </c>
      <c r="E228" s="25" t="s">
        <v>110</v>
      </c>
      <c r="F228" s="26" t="s">
        <v>105</v>
      </c>
      <c r="G228" s="26" t="s">
        <v>11</v>
      </c>
      <c r="H228" s="83">
        <v>13140</v>
      </c>
      <c r="I228" s="99">
        <v>42870</v>
      </c>
      <c r="J228" s="26"/>
      <c r="K228" s="27"/>
      <c r="L228" s="27">
        <v>1</v>
      </c>
      <c r="M228" s="7">
        <f t="shared" si="18"/>
        <v>0</v>
      </c>
      <c r="N228" s="120">
        <v>880</v>
      </c>
      <c r="O228" s="127">
        <f t="shared" si="19"/>
        <v>0</v>
      </c>
      <c r="P228" s="127">
        <f t="shared" si="20"/>
        <v>880</v>
      </c>
      <c r="Q228" s="7">
        <f t="shared" si="21"/>
        <v>0</v>
      </c>
      <c r="R228" s="128">
        <f t="shared" si="22"/>
        <v>0</v>
      </c>
      <c r="S228" s="128">
        <f t="shared" si="23"/>
        <v>0</v>
      </c>
      <c r="T228" s="3" t="s">
        <v>36</v>
      </c>
    </row>
    <row r="229" spans="1:20">
      <c r="A229" s="5">
        <v>129</v>
      </c>
      <c r="B229" s="4" t="s">
        <v>278</v>
      </c>
      <c r="C229" s="25">
        <v>34500246</v>
      </c>
      <c r="D229" s="129">
        <v>345</v>
      </c>
      <c r="E229" s="155" t="s">
        <v>108</v>
      </c>
      <c r="F229" s="26" t="s">
        <v>40</v>
      </c>
      <c r="G229" s="26" t="s">
        <v>10</v>
      </c>
      <c r="H229" s="83">
        <v>2411</v>
      </c>
      <c r="I229" s="99">
        <v>42860</v>
      </c>
      <c r="J229" s="26" t="s">
        <v>109</v>
      </c>
      <c r="K229" s="27">
        <v>1</v>
      </c>
      <c r="L229" s="27"/>
      <c r="M229" s="7">
        <f t="shared" si="18"/>
        <v>1</v>
      </c>
      <c r="N229" s="120">
        <v>16</v>
      </c>
      <c r="O229" s="127">
        <f t="shared" si="19"/>
        <v>16</v>
      </c>
      <c r="P229" s="127">
        <f t="shared" si="20"/>
        <v>0</v>
      </c>
      <c r="Q229" s="7">
        <f t="shared" si="21"/>
        <v>16</v>
      </c>
      <c r="R229" s="128">
        <f t="shared" si="22"/>
        <v>0</v>
      </c>
      <c r="S229" s="128">
        <f t="shared" si="23"/>
        <v>0</v>
      </c>
      <c r="T229" s="3" t="s">
        <v>36</v>
      </c>
    </row>
    <row r="230" spans="1:20">
      <c r="A230" s="5">
        <v>130</v>
      </c>
      <c r="B230" s="4" t="s">
        <v>278</v>
      </c>
      <c r="C230" s="155">
        <v>34500246</v>
      </c>
      <c r="D230" s="6">
        <v>345</v>
      </c>
      <c r="E230" s="155" t="s">
        <v>108</v>
      </c>
      <c r="F230" s="159" t="s">
        <v>40</v>
      </c>
      <c r="G230" s="26" t="s">
        <v>11</v>
      </c>
      <c r="H230" s="83">
        <v>13096</v>
      </c>
      <c r="I230" s="99">
        <v>42860</v>
      </c>
      <c r="J230" s="26"/>
      <c r="K230" s="27"/>
      <c r="L230" s="27">
        <v>1</v>
      </c>
      <c r="M230" s="7">
        <f t="shared" si="18"/>
        <v>0</v>
      </c>
      <c r="N230" s="120">
        <v>16</v>
      </c>
      <c r="O230" s="127">
        <f t="shared" si="19"/>
        <v>0</v>
      </c>
      <c r="P230" s="127">
        <f t="shared" si="20"/>
        <v>16</v>
      </c>
      <c r="Q230" s="7">
        <f t="shared" si="21"/>
        <v>0</v>
      </c>
      <c r="R230" s="128">
        <f t="shared" si="22"/>
        <v>0</v>
      </c>
      <c r="S230" s="128">
        <f t="shared" si="23"/>
        <v>0</v>
      </c>
      <c r="T230" s="3" t="s">
        <v>36</v>
      </c>
    </row>
    <row r="231" spans="1:20">
      <c r="A231" s="30">
        <v>937</v>
      </c>
      <c r="B231" s="4" t="s">
        <v>278</v>
      </c>
      <c r="C231" s="31">
        <v>34500244</v>
      </c>
      <c r="D231" s="6">
        <v>345</v>
      </c>
      <c r="E231" s="30" t="s">
        <v>228</v>
      </c>
      <c r="F231" s="41" t="s">
        <v>43</v>
      </c>
      <c r="G231" s="31" t="s">
        <v>10</v>
      </c>
      <c r="H231" s="85" t="s">
        <v>30</v>
      </c>
      <c r="I231" s="102">
        <v>42736</v>
      </c>
      <c r="J231" s="30"/>
      <c r="K231" s="42">
        <v>8</v>
      </c>
      <c r="L231" s="42"/>
      <c r="M231" s="7">
        <f t="shared" si="18"/>
        <v>8</v>
      </c>
      <c r="N231" s="121">
        <v>333.23325999999997</v>
      </c>
      <c r="O231" s="127">
        <f t="shared" si="19"/>
        <v>2665.8660799999998</v>
      </c>
      <c r="P231" s="127">
        <f t="shared" si="20"/>
        <v>0</v>
      </c>
      <c r="Q231" s="7">
        <f t="shared" si="21"/>
        <v>2665.8660799999998</v>
      </c>
      <c r="R231" s="128">
        <f t="shared" si="22"/>
        <v>8</v>
      </c>
      <c r="S231" s="128">
        <f t="shared" si="23"/>
        <v>2665.8660799999998</v>
      </c>
      <c r="T231" s="8" t="s">
        <v>31</v>
      </c>
    </row>
    <row r="232" spans="1:20">
      <c r="A232" s="30">
        <v>936</v>
      </c>
      <c r="B232" s="4" t="s">
        <v>278</v>
      </c>
      <c r="C232" s="31">
        <v>34500243</v>
      </c>
      <c r="D232" s="6">
        <v>345</v>
      </c>
      <c r="E232" s="30" t="s">
        <v>227</v>
      </c>
      <c r="F232" s="41" t="s">
        <v>43</v>
      </c>
      <c r="G232" s="31" t="s">
        <v>10</v>
      </c>
      <c r="H232" s="85" t="s">
        <v>30</v>
      </c>
      <c r="I232" s="102">
        <v>42736</v>
      </c>
      <c r="J232" s="30"/>
      <c r="K232" s="42">
        <v>34</v>
      </c>
      <c r="L232" s="42"/>
      <c r="M232" s="7">
        <f t="shared" si="18"/>
        <v>34</v>
      </c>
      <c r="N232" s="121">
        <v>646.27057000000002</v>
      </c>
      <c r="O232" s="127">
        <f t="shared" si="19"/>
        <v>21973.199380000002</v>
      </c>
      <c r="P232" s="127">
        <f t="shared" si="20"/>
        <v>0</v>
      </c>
      <c r="Q232" s="7">
        <f t="shared" si="21"/>
        <v>21973.199380000002</v>
      </c>
      <c r="R232" s="128">
        <f t="shared" si="22"/>
        <v>34</v>
      </c>
      <c r="S232" s="128">
        <f t="shared" si="23"/>
        <v>21973.199380000002</v>
      </c>
      <c r="T232" s="8" t="s">
        <v>31</v>
      </c>
    </row>
    <row r="233" spans="1:20">
      <c r="A233" s="5">
        <v>77</v>
      </c>
      <c r="B233" s="4" t="s">
        <v>278</v>
      </c>
      <c r="C233" s="4">
        <v>34500241</v>
      </c>
      <c r="D233" s="6">
        <v>345</v>
      </c>
      <c r="E233" s="9" t="s">
        <v>65</v>
      </c>
      <c r="F233" s="4" t="s">
        <v>19</v>
      </c>
      <c r="G233" s="4" t="s">
        <v>10</v>
      </c>
      <c r="H233" s="79">
        <v>7746</v>
      </c>
      <c r="I233" s="95">
        <v>42811</v>
      </c>
      <c r="J233" s="19" t="s">
        <v>66</v>
      </c>
      <c r="K233" s="10">
        <v>6</v>
      </c>
      <c r="L233" s="11"/>
      <c r="M233" s="7">
        <f t="shared" si="18"/>
        <v>6</v>
      </c>
      <c r="N233" s="111">
        <v>12</v>
      </c>
      <c r="O233" s="127">
        <f t="shared" si="19"/>
        <v>72</v>
      </c>
      <c r="P233" s="127">
        <f t="shared" si="20"/>
        <v>0</v>
      </c>
      <c r="Q233" s="7">
        <f t="shared" si="21"/>
        <v>72</v>
      </c>
      <c r="R233" s="128">
        <f t="shared" si="22"/>
        <v>0</v>
      </c>
      <c r="S233" s="128">
        <f t="shared" si="23"/>
        <v>0</v>
      </c>
      <c r="T233" s="5" t="s">
        <v>33</v>
      </c>
    </row>
    <row r="234" spans="1:20">
      <c r="A234" s="3">
        <v>78</v>
      </c>
      <c r="B234" s="4" t="s">
        <v>278</v>
      </c>
      <c r="C234" s="4">
        <v>34500241</v>
      </c>
      <c r="D234" s="6">
        <v>345</v>
      </c>
      <c r="E234" s="9" t="s">
        <v>65</v>
      </c>
      <c r="F234" s="4" t="s">
        <v>19</v>
      </c>
      <c r="G234" s="4" t="s">
        <v>11</v>
      </c>
      <c r="H234" s="79">
        <v>12875</v>
      </c>
      <c r="I234" s="95">
        <v>42811</v>
      </c>
      <c r="J234" s="19"/>
      <c r="K234" s="10"/>
      <c r="L234" s="11">
        <v>6</v>
      </c>
      <c r="M234" s="7">
        <f t="shared" si="18"/>
        <v>0</v>
      </c>
      <c r="N234" s="111">
        <v>12</v>
      </c>
      <c r="O234" s="127">
        <f t="shared" si="19"/>
        <v>0</v>
      </c>
      <c r="P234" s="127">
        <f t="shared" si="20"/>
        <v>72</v>
      </c>
      <c r="Q234" s="7">
        <f t="shared" si="21"/>
        <v>0</v>
      </c>
      <c r="R234" s="128">
        <f t="shared" si="22"/>
        <v>0</v>
      </c>
      <c r="S234" s="128">
        <f t="shared" si="23"/>
        <v>0</v>
      </c>
      <c r="T234" s="5" t="s">
        <v>33</v>
      </c>
    </row>
    <row r="235" spans="1:20">
      <c r="A235" s="5">
        <v>79</v>
      </c>
      <c r="B235" s="4" t="s">
        <v>278</v>
      </c>
      <c r="C235" s="22">
        <v>34500241</v>
      </c>
      <c r="D235" s="6">
        <v>345</v>
      </c>
      <c r="E235" s="9" t="s">
        <v>65</v>
      </c>
      <c r="F235" s="22" t="s">
        <v>19</v>
      </c>
      <c r="G235" s="23" t="s">
        <v>10</v>
      </c>
      <c r="H235" s="82">
        <v>7881</v>
      </c>
      <c r="I235" s="98">
        <v>42893</v>
      </c>
      <c r="J235" s="22" t="s">
        <v>67</v>
      </c>
      <c r="K235" s="24">
        <v>7</v>
      </c>
      <c r="L235" s="24"/>
      <c r="M235" s="7">
        <f t="shared" si="18"/>
        <v>7</v>
      </c>
      <c r="N235" s="113">
        <v>7</v>
      </c>
      <c r="O235" s="127">
        <f t="shared" si="19"/>
        <v>49</v>
      </c>
      <c r="P235" s="127">
        <f t="shared" si="20"/>
        <v>0</v>
      </c>
      <c r="Q235" s="7">
        <f t="shared" si="21"/>
        <v>49</v>
      </c>
      <c r="R235" s="128">
        <f t="shared" si="22"/>
        <v>0</v>
      </c>
      <c r="S235" s="128">
        <f t="shared" si="23"/>
        <v>0</v>
      </c>
      <c r="T235" s="5" t="s">
        <v>21</v>
      </c>
    </row>
    <row r="236" spans="1:20">
      <c r="A236" s="3">
        <v>80</v>
      </c>
      <c r="B236" s="4" t="s">
        <v>278</v>
      </c>
      <c r="C236" s="22">
        <v>34500241</v>
      </c>
      <c r="D236" s="6">
        <v>345</v>
      </c>
      <c r="E236" s="9" t="s">
        <v>65</v>
      </c>
      <c r="F236" s="22" t="s">
        <v>19</v>
      </c>
      <c r="G236" s="23" t="s">
        <v>11</v>
      </c>
      <c r="H236" s="82">
        <v>13263</v>
      </c>
      <c r="I236" s="98">
        <v>42893</v>
      </c>
      <c r="J236" s="22"/>
      <c r="K236" s="24"/>
      <c r="L236" s="24">
        <v>7</v>
      </c>
      <c r="M236" s="7">
        <f t="shared" si="18"/>
        <v>0</v>
      </c>
      <c r="N236" s="113">
        <v>7</v>
      </c>
      <c r="O236" s="127">
        <f t="shared" si="19"/>
        <v>0</v>
      </c>
      <c r="P236" s="127">
        <f t="shared" si="20"/>
        <v>49</v>
      </c>
      <c r="Q236" s="7">
        <f t="shared" si="21"/>
        <v>0</v>
      </c>
      <c r="R236" s="128">
        <f t="shared" si="22"/>
        <v>0</v>
      </c>
      <c r="S236" s="128">
        <f t="shared" si="23"/>
        <v>0</v>
      </c>
      <c r="T236" s="3" t="s">
        <v>21</v>
      </c>
    </row>
    <row r="237" spans="1:20">
      <c r="A237" s="5">
        <v>75</v>
      </c>
      <c r="B237" s="4" t="s">
        <v>278</v>
      </c>
      <c r="C237" s="22">
        <v>34500230</v>
      </c>
      <c r="D237" s="6">
        <v>345</v>
      </c>
      <c r="E237" s="22" t="s">
        <v>64</v>
      </c>
      <c r="F237" s="22" t="s">
        <v>40</v>
      </c>
      <c r="G237" s="23" t="s">
        <v>10</v>
      </c>
      <c r="H237" s="82">
        <v>8135</v>
      </c>
      <c r="I237" s="98">
        <v>42942</v>
      </c>
      <c r="J237" s="22" t="s">
        <v>63</v>
      </c>
      <c r="K237" s="24">
        <v>10</v>
      </c>
      <c r="L237" s="24"/>
      <c r="M237" s="7">
        <f t="shared" si="18"/>
        <v>10</v>
      </c>
      <c r="N237" s="113">
        <v>1</v>
      </c>
      <c r="O237" s="127">
        <f t="shared" si="19"/>
        <v>10</v>
      </c>
      <c r="P237" s="127">
        <f t="shared" si="20"/>
        <v>0</v>
      </c>
      <c r="Q237" s="7">
        <f t="shared" si="21"/>
        <v>10</v>
      </c>
      <c r="R237" s="128">
        <f t="shared" si="22"/>
        <v>0</v>
      </c>
      <c r="S237" s="128">
        <f t="shared" si="23"/>
        <v>0</v>
      </c>
      <c r="T237" s="3" t="s">
        <v>38</v>
      </c>
    </row>
    <row r="238" spans="1:20">
      <c r="A238" s="5">
        <v>76</v>
      </c>
      <c r="B238" s="4" t="s">
        <v>278</v>
      </c>
      <c r="C238" s="22">
        <v>34500230</v>
      </c>
      <c r="D238" s="6">
        <v>345</v>
      </c>
      <c r="E238" s="22" t="s">
        <v>64</v>
      </c>
      <c r="F238" s="22" t="s">
        <v>40</v>
      </c>
      <c r="G238" s="23" t="s">
        <v>11</v>
      </c>
      <c r="H238" s="82">
        <v>13786</v>
      </c>
      <c r="I238" s="98">
        <v>42942</v>
      </c>
      <c r="J238" s="22"/>
      <c r="K238" s="24"/>
      <c r="L238" s="24">
        <v>10</v>
      </c>
      <c r="M238" s="7">
        <f t="shared" si="18"/>
        <v>0</v>
      </c>
      <c r="N238" s="113">
        <v>1</v>
      </c>
      <c r="O238" s="127">
        <f t="shared" si="19"/>
        <v>0</v>
      </c>
      <c r="P238" s="127">
        <f t="shared" si="20"/>
        <v>10</v>
      </c>
      <c r="Q238" s="7">
        <f t="shared" si="21"/>
        <v>0</v>
      </c>
      <c r="R238" s="128">
        <f t="shared" si="22"/>
        <v>0</v>
      </c>
      <c r="S238" s="128">
        <f t="shared" si="23"/>
        <v>0</v>
      </c>
      <c r="T238" s="3" t="s">
        <v>38</v>
      </c>
    </row>
    <row r="239" spans="1:20">
      <c r="A239" s="3">
        <v>73</v>
      </c>
      <c r="B239" s="4" t="s">
        <v>278</v>
      </c>
      <c r="C239" s="22">
        <v>34500228</v>
      </c>
      <c r="D239" s="6">
        <v>345</v>
      </c>
      <c r="E239" s="22" t="s">
        <v>62</v>
      </c>
      <c r="F239" s="22" t="s">
        <v>40</v>
      </c>
      <c r="G239" s="23" t="s">
        <v>10</v>
      </c>
      <c r="H239" s="82">
        <v>8135</v>
      </c>
      <c r="I239" s="98">
        <v>42942</v>
      </c>
      <c r="J239" s="22" t="s">
        <v>63</v>
      </c>
      <c r="K239" s="24">
        <v>12</v>
      </c>
      <c r="L239" s="24"/>
      <c r="M239" s="7">
        <f t="shared" si="18"/>
        <v>12</v>
      </c>
      <c r="N239" s="113">
        <v>7</v>
      </c>
      <c r="O239" s="127">
        <f t="shared" si="19"/>
        <v>84</v>
      </c>
      <c r="P239" s="127">
        <f t="shared" si="20"/>
        <v>0</v>
      </c>
      <c r="Q239" s="7">
        <f t="shared" si="21"/>
        <v>84</v>
      </c>
      <c r="R239" s="128">
        <f t="shared" si="22"/>
        <v>0</v>
      </c>
      <c r="S239" s="128">
        <f t="shared" si="23"/>
        <v>0</v>
      </c>
      <c r="T239" s="3" t="s">
        <v>38</v>
      </c>
    </row>
    <row r="240" spans="1:20">
      <c r="A240" s="5">
        <v>74</v>
      </c>
      <c r="B240" s="4" t="s">
        <v>278</v>
      </c>
      <c r="C240" s="22">
        <v>34500228</v>
      </c>
      <c r="D240" s="6">
        <v>345</v>
      </c>
      <c r="E240" s="22" t="s">
        <v>62</v>
      </c>
      <c r="F240" s="22" t="s">
        <v>40</v>
      </c>
      <c r="G240" s="23" t="s">
        <v>11</v>
      </c>
      <c r="H240" s="82">
        <v>13786</v>
      </c>
      <c r="I240" s="98">
        <v>42942</v>
      </c>
      <c r="J240" s="22"/>
      <c r="K240" s="24"/>
      <c r="L240" s="24">
        <v>12</v>
      </c>
      <c r="M240" s="7">
        <f t="shared" si="18"/>
        <v>0</v>
      </c>
      <c r="N240" s="113">
        <v>7</v>
      </c>
      <c r="O240" s="127">
        <f t="shared" si="19"/>
        <v>0</v>
      </c>
      <c r="P240" s="127">
        <f t="shared" si="20"/>
        <v>84</v>
      </c>
      <c r="Q240" s="7">
        <f t="shared" si="21"/>
        <v>0</v>
      </c>
      <c r="R240" s="128">
        <f t="shared" si="22"/>
        <v>0</v>
      </c>
      <c r="S240" s="128">
        <f t="shared" si="23"/>
        <v>0</v>
      </c>
      <c r="T240" s="3" t="s">
        <v>38</v>
      </c>
    </row>
    <row r="241" spans="1:20">
      <c r="A241" s="30">
        <v>926</v>
      </c>
      <c r="B241" s="4" t="s">
        <v>278</v>
      </c>
      <c r="C241" s="131">
        <v>34500218</v>
      </c>
      <c r="D241" s="6">
        <v>345</v>
      </c>
      <c r="E241" s="139" t="s">
        <v>226</v>
      </c>
      <c r="F241" s="147" t="s">
        <v>40</v>
      </c>
      <c r="G241" s="131" t="s">
        <v>10</v>
      </c>
      <c r="H241" s="150" t="s">
        <v>30</v>
      </c>
      <c r="I241" s="151">
        <v>42736</v>
      </c>
      <c r="J241" s="139"/>
      <c r="K241" s="153">
        <v>20</v>
      </c>
      <c r="L241" s="153"/>
      <c r="M241" s="7">
        <f t="shared" si="18"/>
        <v>20</v>
      </c>
      <c r="N241" s="121">
        <v>41.025939999999999</v>
      </c>
      <c r="O241" s="127">
        <f t="shared" si="19"/>
        <v>820.51879999999994</v>
      </c>
      <c r="P241" s="127">
        <f t="shared" si="20"/>
        <v>0</v>
      </c>
      <c r="Q241" s="7">
        <f t="shared" si="21"/>
        <v>820.51879999999994</v>
      </c>
      <c r="R241" s="128">
        <f t="shared" si="22"/>
        <v>0</v>
      </c>
      <c r="S241" s="128">
        <f t="shared" si="23"/>
        <v>0</v>
      </c>
      <c r="T241" s="8" t="s">
        <v>31</v>
      </c>
    </row>
    <row r="242" spans="1:20">
      <c r="A242" s="30">
        <v>927</v>
      </c>
      <c r="B242" s="4" t="s">
        <v>278</v>
      </c>
      <c r="C242" s="131">
        <v>34500218</v>
      </c>
      <c r="D242" s="6">
        <v>345</v>
      </c>
      <c r="E242" s="139" t="s">
        <v>226</v>
      </c>
      <c r="F242" s="147" t="s">
        <v>40</v>
      </c>
      <c r="G242" s="131" t="s">
        <v>11</v>
      </c>
      <c r="H242" s="150">
        <v>12565</v>
      </c>
      <c r="I242" s="151">
        <v>42745</v>
      </c>
      <c r="J242" s="139"/>
      <c r="K242" s="153"/>
      <c r="L242" s="153">
        <v>6</v>
      </c>
      <c r="M242" s="7">
        <f t="shared" si="18"/>
        <v>14</v>
      </c>
      <c r="N242" s="121">
        <v>41.025939999999999</v>
      </c>
      <c r="O242" s="127">
        <f t="shared" si="19"/>
        <v>0</v>
      </c>
      <c r="P242" s="127">
        <f t="shared" si="20"/>
        <v>246.15564000000001</v>
      </c>
      <c r="Q242" s="7">
        <f t="shared" si="21"/>
        <v>574.36315999999988</v>
      </c>
      <c r="R242" s="128">
        <f t="shared" si="22"/>
        <v>0</v>
      </c>
      <c r="S242" s="128">
        <f t="shared" si="23"/>
        <v>0</v>
      </c>
      <c r="T242" s="30" t="s">
        <v>32</v>
      </c>
    </row>
    <row r="243" spans="1:20">
      <c r="A243" s="30">
        <v>928</v>
      </c>
      <c r="B243" s="4" t="s">
        <v>278</v>
      </c>
      <c r="C243" s="31">
        <v>34500218</v>
      </c>
      <c r="D243" s="6">
        <v>345</v>
      </c>
      <c r="E243" s="30" t="s">
        <v>226</v>
      </c>
      <c r="F243" s="48" t="s">
        <v>40</v>
      </c>
      <c r="G243" s="31" t="s">
        <v>11</v>
      </c>
      <c r="H243" s="85">
        <v>12731</v>
      </c>
      <c r="I243" s="102">
        <v>42780</v>
      </c>
      <c r="J243" s="30"/>
      <c r="K243" s="42"/>
      <c r="L243" s="42">
        <v>5</v>
      </c>
      <c r="M243" s="7">
        <f t="shared" si="18"/>
        <v>9</v>
      </c>
      <c r="N243" s="121">
        <v>41.025939999999999</v>
      </c>
      <c r="O243" s="127">
        <f t="shared" si="19"/>
        <v>0</v>
      </c>
      <c r="P243" s="127">
        <f t="shared" si="20"/>
        <v>205.12969999999999</v>
      </c>
      <c r="Q243" s="7">
        <f t="shared" si="21"/>
        <v>369.23345999999992</v>
      </c>
      <c r="R243" s="128">
        <f t="shared" si="22"/>
        <v>0</v>
      </c>
      <c r="S243" s="128">
        <f t="shared" si="23"/>
        <v>0</v>
      </c>
      <c r="T243" s="36" t="s">
        <v>52</v>
      </c>
    </row>
    <row r="244" spans="1:20">
      <c r="A244" s="30">
        <v>929</v>
      </c>
      <c r="B244" s="4" t="s">
        <v>278</v>
      </c>
      <c r="C244" s="31">
        <v>34500218</v>
      </c>
      <c r="D244" s="15">
        <v>345</v>
      </c>
      <c r="E244" s="30" t="s">
        <v>226</v>
      </c>
      <c r="F244" s="41" t="s">
        <v>40</v>
      </c>
      <c r="G244" s="31" t="s">
        <v>11</v>
      </c>
      <c r="H244" s="85">
        <v>12742</v>
      </c>
      <c r="I244" s="102">
        <v>42781</v>
      </c>
      <c r="J244" s="30"/>
      <c r="K244" s="42"/>
      <c r="L244" s="42">
        <v>9</v>
      </c>
      <c r="M244" s="7">
        <f t="shared" si="18"/>
        <v>0</v>
      </c>
      <c r="N244" s="121">
        <v>41.025939999999999</v>
      </c>
      <c r="O244" s="127">
        <f t="shared" si="19"/>
        <v>0</v>
      </c>
      <c r="P244" s="127">
        <f t="shared" si="20"/>
        <v>369.23345999999998</v>
      </c>
      <c r="Q244" s="7">
        <f t="shared" si="21"/>
        <v>-5.6843418860808015E-14</v>
      </c>
      <c r="R244" s="128">
        <f t="shared" si="22"/>
        <v>0</v>
      </c>
      <c r="S244" s="128">
        <f t="shared" si="23"/>
        <v>-5.6843418860808015E-14</v>
      </c>
      <c r="T244" s="36" t="s">
        <v>52</v>
      </c>
    </row>
    <row r="245" spans="1:20">
      <c r="A245" s="30">
        <v>923</v>
      </c>
      <c r="B245" s="4" t="s">
        <v>278</v>
      </c>
      <c r="C245" s="31">
        <v>34500217</v>
      </c>
      <c r="D245" s="6">
        <v>345</v>
      </c>
      <c r="E245" s="30" t="s">
        <v>225</v>
      </c>
      <c r="F245" s="41" t="s">
        <v>40</v>
      </c>
      <c r="G245" s="31" t="s">
        <v>10</v>
      </c>
      <c r="H245" s="85" t="s">
        <v>30</v>
      </c>
      <c r="I245" s="102">
        <v>42736</v>
      </c>
      <c r="J245" s="30"/>
      <c r="K245" s="42">
        <v>11</v>
      </c>
      <c r="L245" s="42"/>
      <c r="M245" s="7">
        <f t="shared" si="18"/>
        <v>11</v>
      </c>
      <c r="N245" s="121">
        <v>194.8732</v>
      </c>
      <c r="O245" s="127">
        <f t="shared" si="19"/>
        <v>2143.6052</v>
      </c>
      <c r="P245" s="127">
        <f t="shared" si="20"/>
        <v>0</v>
      </c>
      <c r="Q245" s="7">
        <f t="shared" si="21"/>
        <v>2143.6052</v>
      </c>
      <c r="R245" s="128">
        <f t="shared" si="22"/>
        <v>0</v>
      </c>
      <c r="S245" s="128">
        <f t="shared" si="23"/>
        <v>0</v>
      </c>
      <c r="T245" s="8" t="s">
        <v>31</v>
      </c>
    </row>
    <row r="246" spans="1:20">
      <c r="A246" s="30">
        <v>924</v>
      </c>
      <c r="B246" s="4" t="s">
        <v>278</v>
      </c>
      <c r="C246" s="44">
        <v>34500217</v>
      </c>
      <c r="D246" s="6">
        <v>345</v>
      </c>
      <c r="E246" s="30" t="s">
        <v>225</v>
      </c>
      <c r="F246" s="41" t="s">
        <v>40</v>
      </c>
      <c r="G246" s="44" t="s">
        <v>11</v>
      </c>
      <c r="H246" s="86">
        <v>13084</v>
      </c>
      <c r="I246" s="104">
        <v>42857</v>
      </c>
      <c r="J246" s="45"/>
      <c r="K246" s="46"/>
      <c r="L246" s="46">
        <v>4</v>
      </c>
      <c r="M246" s="7">
        <f t="shared" si="18"/>
        <v>7</v>
      </c>
      <c r="N246" s="121">
        <v>194.8732</v>
      </c>
      <c r="O246" s="127">
        <f t="shared" si="19"/>
        <v>0</v>
      </c>
      <c r="P246" s="127">
        <f t="shared" si="20"/>
        <v>779.49279999999999</v>
      </c>
      <c r="Q246" s="7">
        <f t="shared" si="21"/>
        <v>1364.1124</v>
      </c>
      <c r="R246" s="128">
        <f t="shared" si="22"/>
        <v>0</v>
      </c>
      <c r="S246" s="128">
        <f t="shared" si="23"/>
        <v>0</v>
      </c>
      <c r="T246" s="36" t="s">
        <v>36</v>
      </c>
    </row>
    <row r="247" spans="1:20">
      <c r="A247" s="30">
        <v>925</v>
      </c>
      <c r="B247" s="4" t="s">
        <v>278</v>
      </c>
      <c r="C247" s="44">
        <v>34500217</v>
      </c>
      <c r="D247" s="6">
        <v>345</v>
      </c>
      <c r="E247" s="30" t="s">
        <v>225</v>
      </c>
      <c r="F247" s="41" t="s">
        <v>40</v>
      </c>
      <c r="G247" s="44" t="s">
        <v>11</v>
      </c>
      <c r="H247" s="86">
        <v>13090</v>
      </c>
      <c r="I247" s="104">
        <v>42859</v>
      </c>
      <c r="J247" s="45"/>
      <c r="K247" s="46"/>
      <c r="L247" s="46">
        <v>7</v>
      </c>
      <c r="M247" s="7">
        <f t="shared" si="18"/>
        <v>0</v>
      </c>
      <c r="N247" s="121">
        <v>194.8732</v>
      </c>
      <c r="O247" s="127">
        <f t="shared" si="19"/>
        <v>0</v>
      </c>
      <c r="P247" s="127">
        <f t="shared" si="20"/>
        <v>1364.1124</v>
      </c>
      <c r="Q247" s="7">
        <f t="shared" si="21"/>
        <v>0</v>
      </c>
      <c r="R247" s="128">
        <f t="shared" si="22"/>
        <v>0</v>
      </c>
      <c r="S247" s="128">
        <f t="shared" si="23"/>
        <v>0</v>
      </c>
      <c r="T247" s="36" t="s">
        <v>36</v>
      </c>
    </row>
    <row r="248" spans="1:20">
      <c r="A248" s="3">
        <v>71</v>
      </c>
      <c r="B248" s="4" t="s">
        <v>278</v>
      </c>
      <c r="C248" s="25">
        <v>34500191</v>
      </c>
      <c r="D248" s="6">
        <v>345</v>
      </c>
      <c r="E248" s="25" t="s">
        <v>61</v>
      </c>
      <c r="F248" s="25" t="s">
        <v>40</v>
      </c>
      <c r="G248" s="26" t="s">
        <v>10</v>
      </c>
      <c r="H248" s="83">
        <v>7828</v>
      </c>
      <c r="I248" s="99">
        <v>42867</v>
      </c>
      <c r="J248" s="25" t="s">
        <v>56</v>
      </c>
      <c r="K248" s="27">
        <v>2</v>
      </c>
      <c r="L248" s="27"/>
      <c r="M248" s="7">
        <f t="shared" si="18"/>
        <v>2</v>
      </c>
      <c r="N248" s="114">
        <v>100</v>
      </c>
      <c r="O248" s="127">
        <f t="shared" si="19"/>
        <v>200</v>
      </c>
      <c r="P248" s="127">
        <f t="shared" si="20"/>
        <v>0</v>
      </c>
      <c r="Q248" s="7">
        <f t="shared" si="21"/>
        <v>200</v>
      </c>
      <c r="R248" s="128">
        <f t="shared" si="22"/>
        <v>0</v>
      </c>
      <c r="S248" s="128">
        <f t="shared" si="23"/>
        <v>0</v>
      </c>
      <c r="T248" s="3" t="s">
        <v>36</v>
      </c>
    </row>
    <row r="249" spans="1:20">
      <c r="A249" s="5">
        <v>72</v>
      </c>
      <c r="B249" s="4" t="s">
        <v>278</v>
      </c>
      <c r="C249" s="25">
        <v>34500191</v>
      </c>
      <c r="D249" s="6">
        <v>345</v>
      </c>
      <c r="E249" s="25" t="s">
        <v>61</v>
      </c>
      <c r="F249" s="25" t="s">
        <v>40</v>
      </c>
      <c r="G249" s="26" t="s">
        <v>11</v>
      </c>
      <c r="H249" s="83">
        <v>13134</v>
      </c>
      <c r="I249" s="99">
        <v>42867</v>
      </c>
      <c r="J249" s="25"/>
      <c r="K249" s="27"/>
      <c r="L249" s="27">
        <v>2</v>
      </c>
      <c r="M249" s="7">
        <f t="shared" si="18"/>
        <v>0</v>
      </c>
      <c r="N249" s="114">
        <v>100</v>
      </c>
      <c r="O249" s="127">
        <f t="shared" si="19"/>
        <v>0</v>
      </c>
      <c r="P249" s="127">
        <f t="shared" si="20"/>
        <v>200</v>
      </c>
      <c r="Q249" s="7">
        <f t="shared" si="21"/>
        <v>0</v>
      </c>
      <c r="R249" s="128">
        <f t="shared" si="22"/>
        <v>0</v>
      </c>
      <c r="S249" s="128">
        <f t="shared" si="23"/>
        <v>0</v>
      </c>
      <c r="T249" s="3" t="s">
        <v>36</v>
      </c>
    </row>
    <row r="250" spans="1:20" ht="24.75">
      <c r="A250" s="5">
        <v>127</v>
      </c>
      <c r="B250" s="4" t="s">
        <v>278</v>
      </c>
      <c r="C250" s="47">
        <v>34500188</v>
      </c>
      <c r="D250" s="6">
        <v>345</v>
      </c>
      <c r="E250" s="49" t="s">
        <v>107</v>
      </c>
      <c r="F250" s="47" t="s">
        <v>40</v>
      </c>
      <c r="G250" s="20" t="s">
        <v>10</v>
      </c>
      <c r="H250" s="80">
        <v>2306</v>
      </c>
      <c r="I250" s="97">
        <v>42779</v>
      </c>
      <c r="J250" s="13" t="s">
        <v>98</v>
      </c>
      <c r="K250" s="14">
        <v>1250</v>
      </c>
      <c r="L250" s="14"/>
      <c r="M250" s="7">
        <f t="shared" si="18"/>
        <v>1250</v>
      </c>
      <c r="N250" s="112">
        <v>0.92959999999999998</v>
      </c>
      <c r="O250" s="127">
        <f t="shared" si="19"/>
        <v>1162</v>
      </c>
      <c r="P250" s="127">
        <f t="shared" si="20"/>
        <v>0</v>
      </c>
      <c r="Q250" s="7">
        <f t="shared" si="21"/>
        <v>1162</v>
      </c>
      <c r="R250" s="128">
        <f t="shared" si="22"/>
        <v>0</v>
      </c>
      <c r="S250" s="128">
        <f t="shared" si="23"/>
        <v>0</v>
      </c>
      <c r="T250" s="3" t="s">
        <v>52</v>
      </c>
    </row>
    <row r="251" spans="1:20">
      <c r="A251" s="3">
        <v>128</v>
      </c>
      <c r="B251" s="4" t="s">
        <v>278</v>
      </c>
      <c r="C251" s="47">
        <v>34500188</v>
      </c>
      <c r="D251" s="6">
        <v>345</v>
      </c>
      <c r="E251" s="49" t="s">
        <v>107</v>
      </c>
      <c r="F251" s="47" t="s">
        <v>40</v>
      </c>
      <c r="G251" s="47" t="s">
        <v>11</v>
      </c>
      <c r="H251" s="80">
        <v>12729</v>
      </c>
      <c r="I251" s="97">
        <v>42779</v>
      </c>
      <c r="J251" s="13"/>
      <c r="K251" s="28"/>
      <c r="L251" s="14">
        <v>1250</v>
      </c>
      <c r="M251" s="7">
        <f t="shared" si="18"/>
        <v>0</v>
      </c>
      <c r="N251" s="112">
        <v>0.92959999999999998</v>
      </c>
      <c r="O251" s="127">
        <f t="shared" si="19"/>
        <v>0</v>
      </c>
      <c r="P251" s="127">
        <f t="shared" si="20"/>
        <v>1162</v>
      </c>
      <c r="Q251" s="7">
        <f t="shared" si="21"/>
        <v>0</v>
      </c>
      <c r="R251" s="128">
        <f t="shared" si="22"/>
        <v>0</v>
      </c>
      <c r="S251" s="128">
        <f t="shared" si="23"/>
        <v>0</v>
      </c>
      <c r="T251" s="3" t="s">
        <v>52</v>
      </c>
    </row>
    <row r="252" spans="1:20">
      <c r="A252" s="5">
        <v>125</v>
      </c>
      <c r="B252" s="4" t="s">
        <v>278</v>
      </c>
      <c r="C252" s="4">
        <v>34500147</v>
      </c>
      <c r="D252" s="6">
        <v>345</v>
      </c>
      <c r="E252" s="9" t="s">
        <v>104</v>
      </c>
      <c r="F252" s="47" t="s">
        <v>105</v>
      </c>
      <c r="G252" s="20" t="s">
        <v>10</v>
      </c>
      <c r="H252" s="79">
        <v>2312</v>
      </c>
      <c r="I252" s="95">
        <v>42789</v>
      </c>
      <c r="J252" s="4" t="s">
        <v>106</v>
      </c>
      <c r="K252" s="11">
        <v>4</v>
      </c>
      <c r="L252" s="11"/>
      <c r="M252" s="7">
        <f t="shared" si="18"/>
        <v>4</v>
      </c>
      <c r="N252" s="110">
        <v>62</v>
      </c>
      <c r="O252" s="127">
        <f t="shared" si="19"/>
        <v>248</v>
      </c>
      <c r="P252" s="127">
        <f t="shared" si="20"/>
        <v>0</v>
      </c>
      <c r="Q252" s="7">
        <f t="shared" si="21"/>
        <v>248</v>
      </c>
      <c r="R252" s="128">
        <f t="shared" si="22"/>
        <v>0</v>
      </c>
      <c r="S252" s="128">
        <f t="shared" si="23"/>
        <v>0</v>
      </c>
      <c r="T252" s="3" t="s">
        <v>52</v>
      </c>
    </row>
    <row r="253" spans="1:20">
      <c r="A253" s="3">
        <v>126</v>
      </c>
      <c r="B253" s="4" t="s">
        <v>278</v>
      </c>
      <c r="C253" s="4">
        <v>34500147</v>
      </c>
      <c r="D253" s="6">
        <v>345</v>
      </c>
      <c r="E253" s="9" t="s">
        <v>104</v>
      </c>
      <c r="F253" s="47" t="s">
        <v>105</v>
      </c>
      <c r="G253" s="47" t="s">
        <v>11</v>
      </c>
      <c r="H253" s="79">
        <v>12780</v>
      </c>
      <c r="I253" s="95">
        <v>42789</v>
      </c>
      <c r="J253" s="4"/>
      <c r="K253" s="11"/>
      <c r="L253" s="11">
        <v>4</v>
      </c>
      <c r="M253" s="7">
        <f t="shared" si="18"/>
        <v>0</v>
      </c>
      <c r="N253" s="110">
        <v>62</v>
      </c>
      <c r="O253" s="127">
        <f t="shared" si="19"/>
        <v>0</v>
      </c>
      <c r="P253" s="127">
        <f t="shared" si="20"/>
        <v>248</v>
      </c>
      <c r="Q253" s="7">
        <f t="shared" si="21"/>
        <v>0</v>
      </c>
      <c r="R253" s="128">
        <f t="shared" si="22"/>
        <v>0</v>
      </c>
      <c r="S253" s="128">
        <f t="shared" si="23"/>
        <v>0</v>
      </c>
      <c r="T253" s="5" t="s">
        <v>52</v>
      </c>
    </row>
    <row r="254" spans="1:20">
      <c r="A254" s="30">
        <v>904</v>
      </c>
      <c r="B254" s="4" t="s">
        <v>278</v>
      </c>
      <c r="C254" s="131">
        <v>34500136</v>
      </c>
      <c r="D254" s="6">
        <v>345</v>
      </c>
      <c r="E254" s="139" t="s">
        <v>224</v>
      </c>
      <c r="F254" s="147" t="s">
        <v>40</v>
      </c>
      <c r="G254" s="31" t="s">
        <v>10</v>
      </c>
      <c r="H254" s="85" t="s">
        <v>30</v>
      </c>
      <c r="I254" s="102">
        <v>42736</v>
      </c>
      <c r="J254" s="30"/>
      <c r="K254" s="42">
        <v>10</v>
      </c>
      <c r="L254" s="42"/>
      <c r="M254" s="7">
        <f t="shared" si="18"/>
        <v>10</v>
      </c>
      <c r="N254" s="121">
        <v>28.776299999999999</v>
      </c>
      <c r="O254" s="127">
        <f t="shared" si="19"/>
        <v>287.76299999999998</v>
      </c>
      <c r="P254" s="127">
        <f t="shared" si="20"/>
        <v>0</v>
      </c>
      <c r="Q254" s="7">
        <f t="shared" si="21"/>
        <v>287.76299999999998</v>
      </c>
      <c r="R254" s="128">
        <f t="shared" si="22"/>
        <v>10</v>
      </c>
      <c r="S254" s="128">
        <f t="shared" si="23"/>
        <v>287.76299999999998</v>
      </c>
      <c r="T254" s="8" t="s">
        <v>31</v>
      </c>
    </row>
    <row r="255" spans="1:20">
      <c r="A255" s="30">
        <v>903</v>
      </c>
      <c r="B255" s="4" t="s">
        <v>278</v>
      </c>
      <c r="C255" s="31">
        <v>34500135</v>
      </c>
      <c r="D255" s="6">
        <v>345</v>
      </c>
      <c r="E255" s="30" t="s">
        <v>223</v>
      </c>
      <c r="F255" s="41" t="s">
        <v>40</v>
      </c>
      <c r="G255" s="31" t="s">
        <v>10</v>
      </c>
      <c r="H255" s="85" t="s">
        <v>30</v>
      </c>
      <c r="I255" s="102">
        <v>42736</v>
      </c>
      <c r="J255" s="30"/>
      <c r="K255" s="42">
        <v>10</v>
      </c>
      <c r="L255" s="42"/>
      <c r="M255" s="7">
        <f t="shared" si="18"/>
        <v>10</v>
      </c>
      <c r="N255" s="121">
        <v>8.9641300000000008</v>
      </c>
      <c r="O255" s="127">
        <f t="shared" si="19"/>
        <v>89.641300000000001</v>
      </c>
      <c r="P255" s="127">
        <f t="shared" si="20"/>
        <v>0</v>
      </c>
      <c r="Q255" s="7">
        <f t="shared" si="21"/>
        <v>89.641300000000001</v>
      </c>
      <c r="R255" s="128">
        <f t="shared" si="22"/>
        <v>10</v>
      </c>
      <c r="S255" s="128">
        <f t="shared" si="23"/>
        <v>89.641300000000001</v>
      </c>
      <c r="T255" s="8" t="s">
        <v>31</v>
      </c>
    </row>
    <row r="256" spans="1:20">
      <c r="A256" s="30">
        <v>902</v>
      </c>
      <c r="B256" s="4" t="s">
        <v>278</v>
      </c>
      <c r="C256" s="31">
        <v>34500134</v>
      </c>
      <c r="D256" s="6">
        <v>345</v>
      </c>
      <c r="E256" s="30" t="s">
        <v>222</v>
      </c>
      <c r="F256" s="41" t="s">
        <v>40</v>
      </c>
      <c r="G256" s="31" t="s">
        <v>10</v>
      </c>
      <c r="H256" s="85" t="s">
        <v>30</v>
      </c>
      <c r="I256" s="102">
        <v>42736</v>
      </c>
      <c r="J256" s="30"/>
      <c r="K256" s="42">
        <v>230</v>
      </c>
      <c r="L256" s="42"/>
      <c r="M256" s="7">
        <f t="shared" si="18"/>
        <v>230</v>
      </c>
      <c r="N256" s="121">
        <v>15.485379999999999</v>
      </c>
      <c r="O256" s="127">
        <f t="shared" si="19"/>
        <v>3561.6373999999996</v>
      </c>
      <c r="P256" s="127">
        <f t="shared" si="20"/>
        <v>0</v>
      </c>
      <c r="Q256" s="7">
        <f t="shared" si="21"/>
        <v>3561.6373999999996</v>
      </c>
      <c r="R256" s="128">
        <f t="shared" si="22"/>
        <v>230</v>
      </c>
      <c r="S256" s="128">
        <f t="shared" si="23"/>
        <v>3561.6373999999996</v>
      </c>
      <c r="T256" s="8" t="s">
        <v>31</v>
      </c>
    </row>
    <row r="257" spans="1:20">
      <c r="A257" s="30">
        <v>900</v>
      </c>
      <c r="B257" s="4" t="s">
        <v>278</v>
      </c>
      <c r="C257" s="31">
        <v>34500126</v>
      </c>
      <c r="D257" s="6">
        <v>345</v>
      </c>
      <c r="E257" s="30" t="s">
        <v>221</v>
      </c>
      <c r="F257" s="41" t="s">
        <v>40</v>
      </c>
      <c r="G257" s="31" t="s">
        <v>10</v>
      </c>
      <c r="H257" s="85" t="s">
        <v>30</v>
      </c>
      <c r="I257" s="102">
        <v>42736</v>
      </c>
      <c r="J257" s="30"/>
      <c r="K257" s="42">
        <v>97</v>
      </c>
      <c r="L257" s="42"/>
      <c r="M257" s="7">
        <f t="shared" si="18"/>
        <v>97</v>
      </c>
      <c r="N257" s="121">
        <v>101.57564000000001</v>
      </c>
      <c r="O257" s="127">
        <f t="shared" si="19"/>
        <v>9852.8370800000012</v>
      </c>
      <c r="P257" s="127">
        <f t="shared" si="20"/>
        <v>0</v>
      </c>
      <c r="Q257" s="7">
        <f t="shared" si="21"/>
        <v>9852.8370800000012</v>
      </c>
      <c r="R257" s="128">
        <f t="shared" si="22"/>
        <v>0</v>
      </c>
      <c r="S257" s="128">
        <f t="shared" si="23"/>
        <v>0</v>
      </c>
      <c r="T257" s="8" t="s">
        <v>31</v>
      </c>
    </row>
    <row r="258" spans="1:20">
      <c r="A258" s="30">
        <v>901</v>
      </c>
      <c r="B258" s="4" t="s">
        <v>278</v>
      </c>
      <c r="C258" s="32">
        <v>34500126</v>
      </c>
      <c r="D258" s="6">
        <v>345</v>
      </c>
      <c r="E258" s="33" t="s">
        <v>221</v>
      </c>
      <c r="F258" s="34" t="s">
        <v>40</v>
      </c>
      <c r="G258" s="32" t="s">
        <v>10</v>
      </c>
      <c r="H258" s="84" t="s">
        <v>30</v>
      </c>
      <c r="I258" s="100">
        <v>42736</v>
      </c>
      <c r="J258" s="33"/>
      <c r="K258" s="35">
        <v>100</v>
      </c>
      <c r="L258" s="35"/>
      <c r="M258" s="7">
        <f t="shared" si="18"/>
        <v>197</v>
      </c>
      <c r="N258" s="121">
        <v>93.284239999999997</v>
      </c>
      <c r="O258" s="127">
        <f t="shared" si="19"/>
        <v>9328.4239999999991</v>
      </c>
      <c r="P258" s="127">
        <f t="shared" si="20"/>
        <v>0</v>
      </c>
      <c r="Q258" s="7">
        <f t="shared" si="21"/>
        <v>19181.26108</v>
      </c>
      <c r="R258" s="128">
        <f t="shared" si="22"/>
        <v>197</v>
      </c>
      <c r="S258" s="128">
        <f t="shared" si="23"/>
        <v>19181.26108</v>
      </c>
      <c r="T258" s="8" t="s">
        <v>31</v>
      </c>
    </row>
    <row r="259" spans="1:20">
      <c r="A259" s="30">
        <v>898</v>
      </c>
      <c r="B259" s="4" t="s">
        <v>278</v>
      </c>
      <c r="C259" s="32">
        <v>34500123</v>
      </c>
      <c r="D259" s="6">
        <v>345</v>
      </c>
      <c r="E259" s="33" t="s">
        <v>220</v>
      </c>
      <c r="F259" s="34" t="s">
        <v>115</v>
      </c>
      <c r="G259" s="32" t="s">
        <v>10</v>
      </c>
      <c r="H259" s="84" t="s">
        <v>30</v>
      </c>
      <c r="I259" s="100">
        <v>42736</v>
      </c>
      <c r="J259" s="33"/>
      <c r="K259" s="35">
        <v>2</v>
      </c>
      <c r="L259" s="35"/>
      <c r="M259" s="7">
        <f t="shared" ref="M259:M322" si="24">IF(C259&lt;&gt;C258,K259,IF(K259="",M258-L259,M258+K259))</f>
        <v>2</v>
      </c>
      <c r="N259" s="121">
        <v>7306.3648499999999</v>
      </c>
      <c r="O259" s="127">
        <f t="shared" ref="O259:O322" si="25">K259*N259</f>
        <v>14612.7297</v>
      </c>
      <c r="P259" s="127">
        <f t="shared" ref="P259:P322" si="26">L259*N259</f>
        <v>0</v>
      </c>
      <c r="Q259" s="7">
        <f t="shared" ref="Q259:Q322" si="27">IF(C259&lt;&gt;C258,O259,IF(O259=0,Q258-P259,Q258+O259))</f>
        <v>14612.7297</v>
      </c>
      <c r="R259" s="128">
        <f t="shared" ref="R259:R322" si="28">IF(C259&lt;&gt;C260,M259,0)</f>
        <v>0</v>
      </c>
      <c r="S259" s="128">
        <f t="shared" ref="S259:S322" si="29">IF(C259&lt;&gt;C260,Q259,0)</f>
        <v>0</v>
      </c>
      <c r="T259" s="8" t="s">
        <v>31</v>
      </c>
    </row>
    <row r="260" spans="1:20">
      <c r="A260" s="30">
        <v>899</v>
      </c>
      <c r="B260" s="4" t="s">
        <v>278</v>
      </c>
      <c r="C260" s="37">
        <v>34500123</v>
      </c>
      <c r="D260" s="6">
        <v>345</v>
      </c>
      <c r="E260" s="33" t="s">
        <v>220</v>
      </c>
      <c r="F260" s="34" t="s">
        <v>115</v>
      </c>
      <c r="G260" s="39" t="s">
        <v>11</v>
      </c>
      <c r="H260" s="161">
        <v>13729</v>
      </c>
      <c r="I260" s="101">
        <v>42927</v>
      </c>
      <c r="J260" s="40"/>
      <c r="K260" s="38"/>
      <c r="L260" s="162">
        <v>1</v>
      </c>
      <c r="M260" s="7">
        <f t="shared" si="24"/>
        <v>1</v>
      </c>
      <c r="N260" s="121">
        <v>7306.3648499999999</v>
      </c>
      <c r="O260" s="127">
        <f t="shared" si="25"/>
        <v>0</v>
      </c>
      <c r="P260" s="127">
        <f t="shared" si="26"/>
        <v>7306.3648499999999</v>
      </c>
      <c r="Q260" s="7">
        <f t="shared" si="27"/>
        <v>7306.3648499999999</v>
      </c>
      <c r="R260" s="128">
        <f t="shared" si="28"/>
        <v>1</v>
      </c>
      <c r="S260" s="128">
        <f t="shared" si="29"/>
        <v>7306.3648499999999</v>
      </c>
      <c r="T260" s="36" t="s">
        <v>37</v>
      </c>
    </row>
    <row r="261" spans="1:20">
      <c r="A261" s="30">
        <v>897</v>
      </c>
      <c r="B261" s="4" t="s">
        <v>278</v>
      </c>
      <c r="C261" s="32">
        <v>34500113</v>
      </c>
      <c r="D261" s="6">
        <v>345</v>
      </c>
      <c r="E261" s="33" t="s">
        <v>219</v>
      </c>
      <c r="F261" s="34" t="s">
        <v>115</v>
      </c>
      <c r="G261" s="32" t="s">
        <v>10</v>
      </c>
      <c r="H261" s="84" t="s">
        <v>30</v>
      </c>
      <c r="I261" s="100">
        <v>42736</v>
      </c>
      <c r="J261" s="33"/>
      <c r="K261" s="35">
        <v>1</v>
      </c>
      <c r="L261" s="35"/>
      <c r="M261" s="7">
        <f t="shared" si="24"/>
        <v>1</v>
      </c>
      <c r="N261" s="121">
        <v>11186.59143</v>
      </c>
      <c r="O261" s="127">
        <f t="shared" si="25"/>
        <v>11186.59143</v>
      </c>
      <c r="P261" s="127">
        <f t="shared" si="26"/>
        <v>0</v>
      </c>
      <c r="Q261" s="7">
        <f t="shared" si="27"/>
        <v>11186.59143</v>
      </c>
      <c r="R261" s="128">
        <f t="shared" si="28"/>
        <v>1</v>
      </c>
      <c r="S261" s="128">
        <f t="shared" si="29"/>
        <v>11186.59143</v>
      </c>
      <c r="T261" s="8" t="s">
        <v>31</v>
      </c>
    </row>
    <row r="262" spans="1:20">
      <c r="A262" s="30">
        <v>896</v>
      </c>
      <c r="B262" s="4" t="s">
        <v>278</v>
      </c>
      <c r="C262" s="32">
        <v>34500111</v>
      </c>
      <c r="D262" s="6">
        <v>345</v>
      </c>
      <c r="E262" s="33" t="s">
        <v>218</v>
      </c>
      <c r="F262" s="34" t="s">
        <v>115</v>
      </c>
      <c r="G262" s="32" t="s">
        <v>10</v>
      </c>
      <c r="H262" s="84" t="s">
        <v>30</v>
      </c>
      <c r="I262" s="100">
        <v>42736</v>
      </c>
      <c r="J262" s="33"/>
      <c r="K262" s="35">
        <v>2</v>
      </c>
      <c r="L262" s="35"/>
      <c r="M262" s="7">
        <f t="shared" si="24"/>
        <v>2</v>
      </c>
      <c r="N262" s="121">
        <v>7306.3648499999999</v>
      </c>
      <c r="O262" s="127">
        <f t="shared" si="25"/>
        <v>14612.7297</v>
      </c>
      <c r="P262" s="127">
        <f t="shared" si="26"/>
        <v>0</v>
      </c>
      <c r="Q262" s="7">
        <f t="shared" si="27"/>
        <v>14612.7297</v>
      </c>
      <c r="R262" s="128">
        <f t="shared" si="28"/>
        <v>2</v>
      </c>
      <c r="S262" s="128">
        <f t="shared" si="29"/>
        <v>14612.7297</v>
      </c>
      <c r="T262" s="8" t="s">
        <v>31</v>
      </c>
    </row>
    <row r="263" spans="1:20">
      <c r="A263" s="30">
        <v>893</v>
      </c>
      <c r="B263" s="4" t="s">
        <v>278</v>
      </c>
      <c r="C263" s="32">
        <v>34500110</v>
      </c>
      <c r="D263" s="6">
        <v>345</v>
      </c>
      <c r="E263" s="33" t="s">
        <v>217</v>
      </c>
      <c r="F263" s="34" t="s">
        <v>115</v>
      </c>
      <c r="G263" s="32" t="s">
        <v>10</v>
      </c>
      <c r="H263" s="84" t="s">
        <v>30</v>
      </c>
      <c r="I263" s="100">
        <v>42736</v>
      </c>
      <c r="J263" s="33"/>
      <c r="K263" s="35">
        <v>2</v>
      </c>
      <c r="L263" s="35"/>
      <c r="M263" s="7">
        <f t="shared" si="24"/>
        <v>2</v>
      </c>
      <c r="N263" s="121">
        <v>7306.3648499999999</v>
      </c>
      <c r="O263" s="127">
        <f t="shared" si="25"/>
        <v>14612.7297</v>
      </c>
      <c r="P263" s="127">
        <f t="shared" si="26"/>
        <v>0</v>
      </c>
      <c r="Q263" s="7">
        <f t="shared" si="27"/>
        <v>14612.7297</v>
      </c>
      <c r="R263" s="128">
        <f t="shared" si="28"/>
        <v>0</v>
      </c>
      <c r="S263" s="128">
        <f t="shared" si="29"/>
        <v>0</v>
      </c>
      <c r="T263" s="8" t="s">
        <v>31</v>
      </c>
    </row>
    <row r="264" spans="1:20">
      <c r="A264" s="30">
        <v>894</v>
      </c>
      <c r="B264" s="4" t="s">
        <v>278</v>
      </c>
      <c r="C264" s="32">
        <v>34500110</v>
      </c>
      <c r="D264" s="6">
        <v>345</v>
      </c>
      <c r="E264" s="33" t="s">
        <v>217</v>
      </c>
      <c r="F264" s="34" t="s">
        <v>115</v>
      </c>
      <c r="G264" s="32" t="s">
        <v>10</v>
      </c>
      <c r="H264" s="84" t="s">
        <v>30</v>
      </c>
      <c r="I264" s="100">
        <v>42736</v>
      </c>
      <c r="J264" s="33"/>
      <c r="K264" s="35">
        <v>2</v>
      </c>
      <c r="L264" s="35"/>
      <c r="M264" s="7">
        <f t="shared" si="24"/>
        <v>4</v>
      </c>
      <c r="N264" s="121">
        <v>7328.9245600000004</v>
      </c>
      <c r="O264" s="127">
        <f t="shared" si="25"/>
        <v>14657.849120000001</v>
      </c>
      <c r="P264" s="127">
        <f t="shared" si="26"/>
        <v>0</v>
      </c>
      <c r="Q264" s="7">
        <f t="shared" si="27"/>
        <v>29270.578820000002</v>
      </c>
      <c r="R264" s="128">
        <f t="shared" si="28"/>
        <v>0</v>
      </c>
      <c r="S264" s="128">
        <f t="shared" si="29"/>
        <v>0</v>
      </c>
      <c r="T264" s="8" t="s">
        <v>31</v>
      </c>
    </row>
    <row r="265" spans="1:20">
      <c r="A265" s="30">
        <v>895</v>
      </c>
      <c r="B265" s="4" t="s">
        <v>278</v>
      </c>
      <c r="C265" s="32">
        <v>34500110</v>
      </c>
      <c r="D265" s="6">
        <v>345</v>
      </c>
      <c r="E265" s="33" t="s">
        <v>217</v>
      </c>
      <c r="F265" s="34" t="s">
        <v>115</v>
      </c>
      <c r="G265" s="32" t="s">
        <v>11</v>
      </c>
      <c r="H265" s="161">
        <v>12858</v>
      </c>
      <c r="I265" s="100">
        <v>42808</v>
      </c>
      <c r="J265" s="33"/>
      <c r="K265" s="35"/>
      <c r="L265" s="35">
        <v>1</v>
      </c>
      <c r="M265" s="7">
        <f t="shared" si="24"/>
        <v>3</v>
      </c>
      <c r="N265" s="121">
        <v>7306.3648499999999</v>
      </c>
      <c r="O265" s="127">
        <f t="shared" si="25"/>
        <v>0</v>
      </c>
      <c r="P265" s="127">
        <f t="shared" si="26"/>
        <v>7306.3648499999999</v>
      </c>
      <c r="Q265" s="7">
        <f t="shared" si="27"/>
        <v>21964.213970000004</v>
      </c>
      <c r="R265" s="128">
        <f t="shared" si="28"/>
        <v>3</v>
      </c>
      <c r="S265" s="128">
        <f t="shared" si="29"/>
        <v>21964.213970000004</v>
      </c>
      <c r="T265" s="36" t="s">
        <v>33</v>
      </c>
    </row>
    <row r="266" spans="1:20">
      <c r="A266" s="30">
        <v>889</v>
      </c>
      <c r="B266" s="4" t="s">
        <v>278</v>
      </c>
      <c r="C266" s="32">
        <v>34500109</v>
      </c>
      <c r="D266" s="6">
        <v>345</v>
      </c>
      <c r="E266" s="33" t="s">
        <v>216</v>
      </c>
      <c r="F266" s="34" t="s">
        <v>115</v>
      </c>
      <c r="G266" s="32" t="s">
        <v>10</v>
      </c>
      <c r="H266" s="84" t="s">
        <v>30</v>
      </c>
      <c r="I266" s="100">
        <v>42736</v>
      </c>
      <c r="J266" s="33"/>
      <c r="K266" s="35">
        <v>1</v>
      </c>
      <c r="L266" s="35"/>
      <c r="M266" s="7">
        <f t="shared" si="24"/>
        <v>1</v>
      </c>
      <c r="N266" s="121">
        <v>7356.1954699999997</v>
      </c>
      <c r="O266" s="127">
        <f t="shared" si="25"/>
        <v>7356.1954699999997</v>
      </c>
      <c r="P266" s="127">
        <f t="shared" si="26"/>
        <v>0</v>
      </c>
      <c r="Q266" s="7">
        <f t="shared" si="27"/>
        <v>7356.1954699999997</v>
      </c>
      <c r="R266" s="128">
        <f t="shared" si="28"/>
        <v>0</v>
      </c>
      <c r="S266" s="128">
        <f t="shared" si="29"/>
        <v>0</v>
      </c>
      <c r="T266" s="8" t="s">
        <v>31</v>
      </c>
    </row>
    <row r="267" spans="1:20">
      <c r="A267" s="30">
        <v>890</v>
      </c>
      <c r="B267" s="4" t="s">
        <v>278</v>
      </c>
      <c r="C267" s="32">
        <v>34500109</v>
      </c>
      <c r="D267" s="6">
        <v>345</v>
      </c>
      <c r="E267" s="33" t="s">
        <v>216</v>
      </c>
      <c r="F267" s="34" t="s">
        <v>115</v>
      </c>
      <c r="G267" s="32" t="s">
        <v>10</v>
      </c>
      <c r="H267" s="84" t="s">
        <v>30</v>
      </c>
      <c r="I267" s="100">
        <v>42736</v>
      </c>
      <c r="J267" s="33"/>
      <c r="K267" s="35">
        <v>3</v>
      </c>
      <c r="L267" s="35"/>
      <c r="M267" s="7">
        <f t="shared" si="24"/>
        <v>4</v>
      </c>
      <c r="N267" s="121">
        <v>7306.3648499999999</v>
      </c>
      <c r="O267" s="127">
        <f t="shared" si="25"/>
        <v>21919.094550000002</v>
      </c>
      <c r="P267" s="127">
        <f t="shared" si="26"/>
        <v>0</v>
      </c>
      <c r="Q267" s="7">
        <f t="shared" si="27"/>
        <v>29275.29002</v>
      </c>
      <c r="R267" s="128">
        <f t="shared" si="28"/>
        <v>0</v>
      </c>
      <c r="S267" s="128">
        <f t="shared" si="29"/>
        <v>0</v>
      </c>
      <c r="T267" s="8" t="s">
        <v>31</v>
      </c>
    </row>
    <row r="268" spans="1:20">
      <c r="A268" s="30">
        <v>891</v>
      </c>
      <c r="B268" s="4" t="s">
        <v>278</v>
      </c>
      <c r="C268" s="32">
        <v>34500109</v>
      </c>
      <c r="D268" s="6">
        <v>345</v>
      </c>
      <c r="E268" s="33" t="s">
        <v>216</v>
      </c>
      <c r="F268" s="34" t="s">
        <v>115</v>
      </c>
      <c r="G268" s="32" t="s">
        <v>10</v>
      </c>
      <c r="H268" s="84" t="s">
        <v>30</v>
      </c>
      <c r="I268" s="100">
        <v>42736</v>
      </c>
      <c r="J268" s="33"/>
      <c r="K268" s="35">
        <v>2</v>
      </c>
      <c r="L268" s="35"/>
      <c r="M268" s="7">
        <f t="shared" si="24"/>
        <v>6</v>
      </c>
      <c r="N268" s="121">
        <v>7328.9245600000004</v>
      </c>
      <c r="O268" s="127">
        <f t="shared" si="25"/>
        <v>14657.849120000001</v>
      </c>
      <c r="P268" s="127">
        <f t="shared" si="26"/>
        <v>0</v>
      </c>
      <c r="Q268" s="7">
        <f t="shared" si="27"/>
        <v>43933.139139999999</v>
      </c>
      <c r="R268" s="128">
        <f t="shared" si="28"/>
        <v>0</v>
      </c>
      <c r="S268" s="128">
        <f t="shared" si="29"/>
        <v>0</v>
      </c>
      <c r="T268" s="8" t="s">
        <v>31</v>
      </c>
    </row>
    <row r="269" spans="1:20">
      <c r="A269" s="30">
        <v>892</v>
      </c>
      <c r="B269" s="4" t="s">
        <v>278</v>
      </c>
      <c r="C269" s="32">
        <v>34500109</v>
      </c>
      <c r="D269" s="6">
        <v>345</v>
      </c>
      <c r="E269" s="33" t="s">
        <v>216</v>
      </c>
      <c r="F269" s="34" t="s">
        <v>115</v>
      </c>
      <c r="G269" s="32" t="s">
        <v>11</v>
      </c>
      <c r="H269" s="161">
        <v>12858</v>
      </c>
      <c r="I269" s="100">
        <v>42808</v>
      </c>
      <c r="J269" s="33"/>
      <c r="K269" s="35"/>
      <c r="L269" s="35">
        <v>1</v>
      </c>
      <c r="M269" s="7">
        <f t="shared" si="24"/>
        <v>5</v>
      </c>
      <c r="N269" s="121">
        <v>7356.1954699999997</v>
      </c>
      <c r="O269" s="127">
        <f t="shared" si="25"/>
        <v>0</v>
      </c>
      <c r="P269" s="127">
        <f t="shared" si="26"/>
        <v>7356.1954699999997</v>
      </c>
      <c r="Q269" s="7">
        <f t="shared" si="27"/>
        <v>36576.943670000001</v>
      </c>
      <c r="R269" s="128">
        <f t="shared" si="28"/>
        <v>5</v>
      </c>
      <c r="S269" s="128">
        <f t="shared" si="29"/>
        <v>36576.943670000001</v>
      </c>
      <c r="T269" s="36" t="s">
        <v>33</v>
      </c>
    </row>
    <row r="270" spans="1:20">
      <c r="A270" s="30">
        <v>886</v>
      </c>
      <c r="B270" s="4" t="s">
        <v>278</v>
      </c>
      <c r="C270" s="31">
        <v>34500107</v>
      </c>
      <c r="D270" s="6">
        <v>345</v>
      </c>
      <c r="E270" s="30" t="s">
        <v>215</v>
      </c>
      <c r="F270" s="41" t="s">
        <v>115</v>
      </c>
      <c r="G270" s="31" t="s">
        <v>10</v>
      </c>
      <c r="H270" s="85" t="s">
        <v>30</v>
      </c>
      <c r="I270" s="102">
        <v>42736</v>
      </c>
      <c r="J270" s="30"/>
      <c r="K270" s="42">
        <v>3</v>
      </c>
      <c r="L270" s="42"/>
      <c r="M270" s="7">
        <f t="shared" si="24"/>
        <v>3</v>
      </c>
      <c r="N270" s="121">
        <v>11236.472589999999</v>
      </c>
      <c r="O270" s="127">
        <f t="shared" si="25"/>
        <v>33709.41777</v>
      </c>
      <c r="P270" s="127">
        <f t="shared" si="26"/>
        <v>0</v>
      </c>
      <c r="Q270" s="7">
        <f t="shared" si="27"/>
        <v>33709.41777</v>
      </c>
      <c r="R270" s="128">
        <f t="shared" si="28"/>
        <v>0</v>
      </c>
      <c r="S270" s="128">
        <f t="shared" si="29"/>
        <v>0</v>
      </c>
      <c r="T270" s="8" t="s">
        <v>31</v>
      </c>
    </row>
    <row r="271" spans="1:20">
      <c r="A271" s="30">
        <v>887</v>
      </c>
      <c r="B271" s="4" t="s">
        <v>278</v>
      </c>
      <c r="C271" s="31">
        <v>34500107</v>
      </c>
      <c r="D271" s="6">
        <v>345</v>
      </c>
      <c r="E271" s="30" t="s">
        <v>215</v>
      </c>
      <c r="F271" s="41" t="s">
        <v>115</v>
      </c>
      <c r="G271" s="31" t="s">
        <v>10</v>
      </c>
      <c r="H271" s="85" t="s">
        <v>30</v>
      </c>
      <c r="I271" s="102">
        <v>42736</v>
      </c>
      <c r="J271" s="30"/>
      <c r="K271" s="42">
        <v>2</v>
      </c>
      <c r="L271" s="42"/>
      <c r="M271" s="7">
        <f t="shared" si="24"/>
        <v>5</v>
      </c>
      <c r="N271" s="121">
        <v>11187.59555</v>
      </c>
      <c r="O271" s="127">
        <f t="shared" si="25"/>
        <v>22375.1911</v>
      </c>
      <c r="P271" s="127">
        <f t="shared" si="26"/>
        <v>0</v>
      </c>
      <c r="Q271" s="7">
        <f t="shared" si="27"/>
        <v>56084.608869999996</v>
      </c>
      <c r="R271" s="128">
        <f t="shared" si="28"/>
        <v>0</v>
      </c>
      <c r="S271" s="128">
        <f t="shared" si="29"/>
        <v>0</v>
      </c>
      <c r="T271" s="8" t="s">
        <v>31</v>
      </c>
    </row>
    <row r="272" spans="1:20">
      <c r="A272" s="30">
        <v>888</v>
      </c>
      <c r="B272" s="4" t="s">
        <v>278</v>
      </c>
      <c r="C272" s="31">
        <v>34500107</v>
      </c>
      <c r="D272" s="6">
        <v>345</v>
      </c>
      <c r="E272" s="30" t="s">
        <v>215</v>
      </c>
      <c r="F272" s="41" t="s">
        <v>115</v>
      </c>
      <c r="G272" s="31" t="s">
        <v>11</v>
      </c>
      <c r="H272" s="81">
        <v>12858</v>
      </c>
      <c r="I272" s="102">
        <v>42808</v>
      </c>
      <c r="J272" s="51"/>
      <c r="K272" s="43"/>
      <c r="L272" s="43">
        <v>1</v>
      </c>
      <c r="M272" s="7">
        <f t="shared" si="24"/>
        <v>4</v>
      </c>
      <c r="N272" s="121">
        <v>11236.472589999999</v>
      </c>
      <c r="O272" s="127">
        <f t="shared" si="25"/>
        <v>0</v>
      </c>
      <c r="P272" s="127">
        <f t="shared" si="26"/>
        <v>11236.472589999999</v>
      </c>
      <c r="Q272" s="7">
        <f t="shared" si="27"/>
        <v>44848.136279999999</v>
      </c>
      <c r="R272" s="128">
        <f t="shared" si="28"/>
        <v>4</v>
      </c>
      <c r="S272" s="128">
        <f t="shared" si="29"/>
        <v>44848.136279999999</v>
      </c>
      <c r="T272" s="36" t="s">
        <v>33</v>
      </c>
    </row>
    <row r="273" spans="1:20">
      <c r="A273" s="30">
        <v>884</v>
      </c>
      <c r="B273" s="4" t="s">
        <v>278</v>
      </c>
      <c r="C273" s="31">
        <v>34500105</v>
      </c>
      <c r="D273" s="6">
        <v>345</v>
      </c>
      <c r="E273" s="30" t="s">
        <v>214</v>
      </c>
      <c r="F273" s="41" t="s">
        <v>40</v>
      </c>
      <c r="G273" s="31" t="s">
        <v>10</v>
      </c>
      <c r="H273" s="85" t="s">
        <v>30</v>
      </c>
      <c r="I273" s="102">
        <v>42736</v>
      </c>
      <c r="J273" s="30"/>
      <c r="K273" s="42">
        <v>189</v>
      </c>
      <c r="L273" s="42"/>
      <c r="M273" s="7">
        <f t="shared" si="24"/>
        <v>189</v>
      </c>
      <c r="N273" s="121">
        <v>2.2876099999999999</v>
      </c>
      <c r="O273" s="127">
        <f t="shared" si="25"/>
        <v>432.35829000000001</v>
      </c>
      <c r="P273" s="127">
        <f t="shared" si="26"/>
        <v>0</v>
      </c>
      <c r="Q273" s="7">
        <f t="shared" si="27"/>
        <v>432.35829000000001</v>
      </c>
      <c r="R273" s="128">
        <f t="shared" si="28"/>
        <v>0</v>
      </c>
      <c r="S273" s="128">
        <f t="shared" si="29"/>
        <v>0</v>
      </c>
      <c r="T273" s="8" t="s">
        <v>31</v>
      </c>
    </row>
    <row r="274" spans="1:20">
      <c r="A274" s="30">
        <v>885</v>
      </c>
      <c r="B274" s="4" t="s">
        <v>278</v>
      </c>
      <c r="C274" s="44">
        <v>34500105</v>
      </c>
      <c r="D274" s="6">
        <v>345</v>
      </c>
      <c r="E274" s="30" t="s">
        <v>214</v>
      </c>
      <c r="F274" s="50" t="s">
        <v>40</v>
      </c>
      <c r="G274" s="44" t="s">
        <v>11</v>
      </c>
      <c r="H274" s="86">
        <v>13136</v>
      </c>
      <c r="I274" s="104">
        <v>42867</v>
      </c>
      <c r="J274" s="45"/>
      <c r="K274" s="46"/>
      <c r="L274" s="46">
        <v>1</v>
      </c>
      <c r="M274" s="7">
        <f t="shared" si="24"/>
        <v>188</v>
      </c>
      <c r="N274" s="121">
        <v>2.2876099999999999</v>
      </c>
      <c r="O274" s="127">
        <f t="shared" si="25"/>
        <v>0</v>
      </c>
      <c r="P274" s="127">
        <f t="shared" si="26"/>
        <v>2.2876099999999999</v>
      </c>
      <c r="Q274" s="7">
        <f t="shared" si="27"/>
        <v>430.07068000000004</v>
      </c>
      <c r="R274" s="128">
        <f t="shared" si="28"/>
        <v>188</v>
      </c>
      <c r="S274" s="128">
        <f t="shared" si="29"/>
        <v>430.07068000000004</v>
      </c>
      <c r="T274" s="36" t="s">
        <v>36</v>
      </c>
    </row>
    <row r="275" spans="1:20">
      <c r="A275" s="30">
        <v>873</v>
      </c>
      <c r="B275" s="4" t="s">
        <v>278</v>
      </c>
      <c r="C275" s="31">
        <v>34500104</v>
      </c>
      <c r="D275" s="6">
        <v>345</v>
      </c>
      <c r="E275" s="5" t="s">
        <v>213</v>
      </c>
      <c r="F275" s="41" t="s">
        <v>40</v>
      </c>
      <c r="G275" s="31" t="s">
        <v>10</v>
      </c>
      <c r="H275" s="85" t="s">
        <v>30</v>
      </c>
      <c r="I275" s="102">
        <v>42736</v>
      </c>
      <c r="J275" s="30"/>
      <c r="K275" s="42">
        <v>166</v>
      </c>
      <c r="L275" s="42"/>
      <c r="M275" s="7">
        <f t="shared" si="24"/>
        <v>166</v>
      </c>
      <c r="N275" s="121">
        <v>2.2876099999999999</v>
      </c>
      <c r="O275" s="127">
        <f t="shared" si="25"/>
        <v>379.74325999999996</v>
      </c>
      <c r="P275" s="127">
        <f t="shared" si="26"/>
        <v>0</v>
      </c>
      <c r="Q275" s="7">
        <f t="shared" si="27"/>
        <v>379.74325999999996</v>
      </c>
      <c r="R275" s="128">
        <f t="shared" si="28"/>
        <v>0</v>
      </c>
      <c r="S275" s="128">
        <f t="shared" si="29"/>
        <v>0</v>
      </c>
      <c r="T275" s="8" t="s">
        <v>31</v>
      </c>
    </row>
    <row r="276" spans="1:20">
      <c r="A276" s="30">
        <v>874</v>
      </c>
      <c r="B276" s="4" t="s">
        <v>278</v>
      </c>
      <c r="C276" s="31">
        <v>34500104</v>
      </c>
      <c r="D276" s="6">
        <v>345</v>
      </c>
      <c r="E276" s="5" t="s">
        <v>213</v>
      </c>
      <c r="F276" s="41" t="s">
        <v>40</v>
      </c>
      <c r="G276" s="31" t="s">
        <v>10</v>
      </c>
      <c r="H276" s="85" t="s">
        <v>30</v>
      </c>
      <c r="I276" s="102">
        <v>42736</v>
      </c>
      <c r="J276" s="30"/>
      <c r="K276" s="42">
        <v>50</v>
      </c>
      <c r="L276" s="42"/>
      <c r="M276" s="7">
        <f t="shared" si="24"/>
        <v>216</v>
      </c>
      <c r="N276" s="121">
        <v>25.619319999999998</v>
      </c>
      <c r="O276" s="127">
        <f t="shared" si="25"/>
        <v>1280.9659999999999</v>
      </c>
      <c r="P276" s="127">
        <f t="shared" si="26"/>
        <v>0</v>
      </c>
      <c r="Q276" s="7">
        <f t="shared" si="27"/>
        <v>1660.7092599999999</v>
      </c>
      <c r="R276" s="128">
        <f t="shared" si="28"/>
        <v>0</v>
      </c>
      <c r="S276" s="128">
        <f t="shared" si="29"/>
        <v>0</v>
      </c>
      <c r="T276" s="8" t="s">
        <v>31</v>
      </c>
    </row>
    <row r="277" spans="1:20">
      <c r="A277" s="30">
        <v>875</v>
      </c>
      <c r="B277" s="4" t="s">
        <v>278</v>
      </c>
      <c r="C277" s="31">
        <v>34500104</v>
      </c>
      <c r="D277" s="6">
        <v>345</v>
      </c>
      <c r="E277" s="5" t="s">
        <v>213</v>
      </c>
      <c r="F277" s="41" t="s">
        <v>40</v>
      </c>
      <c r="G277" s="31" t="s">
        <v>11</v>
      </c>
      <c r="H277" s="85">
        <v>12857</v>
      </c>
      <c r="I277" s="102">
        <v>42808</v>
      </c>
      <c r="J277" s="30"/>
      <c r="K277" s="42"/>
      <c r="L277" s="42">
        <v>1</v>
      </c>
      <c r="M277" s="7">
        <f t="shared" si="24"/>
        <v>215</v>
      </c>
      <c r="N277" s="121">
        <v>2.2876099999999999</v>
      </c>
      <c r="O277" s="127">
        <f t="shared" si="25"/>
        <v>0</v>
      </c>
      <c r="P277" s="127">
        <f t="shared" si="26"/>
        <v>2.2876099999999999</v>
      </c>
      <c r="Q277" s="7">
        <f t="shared" si="27"/>
        <v>1658.4216499999998</v>
      </c>
      <c r="R277" s="128">
        <f t="shared" si="28"/>
        <v>0</v>
      </c>
      <c r="S277" s="128">
        <f t="shared" si="29"/>
        <v>0</v>
      </c>
      <c r="T277" s="36" t="s">
        <v>33</v>
      </c>
    </row>
    <row r="278" spans="1:20">
      <c r="A278" s="30">
        <v>876</v>
      </c>
      <c r="B278" s="4" t="s">
        <v>278</v>
      </c>
      <c r="C278" s="15">
        <v>34500104</v>
      </c>
      <c r="D278" s="6">
        <v>345</v>
      </c>
      <c r="E278" s="5" t="s">
        <v>213</v>
      </c>
      <c r="F278" s="41" t="s">
        <v>40</v>
      </c>
      <c r="G278" s="17" t="s">
        <v>11</v>
      </c>
      <c r="H278" s="81">
        <v>13209</v>
      </c>
      <c r="I278" s="103">
        <v>42885</v>
      </c>
      <c r="J278" s="5"/>
      <c r="K278" s="18"/>
      <c r="L278" s="43">
        <v>2</v>
      </c>
      <c r="M278" s="7">
        <f t="shared" si="24"/>
        <v>213</v>
      </c>
      <c r="N278" s="121">
        <v>2.2876099999999999</v>
      </c>
      <c r="O278" s="127">
        <f t="shared" si="25"/>
        <v>0</v>
      </c>
      <c r="P278" s="127">
        <f t="shared" si="26"/>
        <v>4.5752199999999998</v>
      </c>
      <c r="Q278" s="7">
        <f t="shared" si="27"/>
        <v>1653.8464299999998</v>
      </c>
      <c r="R278" s="128">
        <f t="shared" si="28"/>
        <v>0</v>
      </c>
      <c r="S278" s="128">
        <f t="shared" si="29"/>
        <v>0</v>
      </c>
      <c r="T278" s="36" t="s">
        <v>21</v>
      </c>
    </row>
    <row r="279" spans="1:20">
      <c r="A279" s="30">
        <v>877</v>
      </c>
      <c r="B279" s="4" t="s">
        <v>278</v>
      </c>
      <c r="C279" s="15">
        <v>34500104</v>
      </c>
      <c r="D279" s="6">
        <v>345</v>
      </c>
      <c r="E279" s="5" t="s">
        <v>213</v>
      </c>
      <c r="F279" s="41" t="s">
        <v>40</v>
      </c>
      <c r="G279" s="17" t="s">
        <v>11</v>
      </c>
      <c r="H279" s="81">
        <v>13248</v>
      </c>
      <c r="I279" s="103">
        <v>42891</v>
      </c>
      <c r="J279" s="5"/>
      <c r="K279" s="18"/>
      <c r="L279" s="43">
        <v>2</v>
      </c>
      <c r="M279" s="7">
        <f t="shared" si="24"/>
        <v>211</v>
      </c>
      <c r="N279" s="121">
        <v>2.2876099999999999</v>
      </c>
      <c r="O279" s="127">
        <f t="shared" si="25"/>
        <v>0</v>
      </c>
      <c r="P279" s="127">
        <f t="shared" si="26"/>
        <v>4.5752199999999998</v>
      </c>
      <c r="Q279" s="7">
        <f t="shared" si="27"/>
        <v>1649.2712099999999</v>
      </c>
      <c r="R279" s="128">
        <f t="shared" si="28"/>
        <v>0</v>
      </c>
      <c r="S279" s="128">
        <f t="shared" si="29"/>
        <v>0</v>
      </c>
      <c r="T279" s="36" t="s">
        <v>21</v>
      </c>
    </row>
    <row r="280" spans="1:20">
      <c r="A280" s="30">
        <v>878</v>
      </c>
      <c r="B280" s="4" t="s">
        <v>278</v>
      </c>
      <c r="C280" s="15">
        <v>34500104</v>
      </c>
      <c r="D280" s="6">
        <v>345</v>
      </c>
      <c r="E280" s="5" t="s">
        <v>213</v>
      </c>
      <c r="F280" s="41" t="s">
        <v>40</v>
      </c>
      <c r="G280" s="17" t="s">
        <v>11</v>
      </c>
      <c r="H280" s="81">
        <v>13254</v>
      </c>
      <c r="I280" s="103">
        <v>42892</v>
      </c>
      <c r="J280" s="5"/>
      <c r="K280" s="18"/>
      <c r="L280" s="43">
        <v>3</v>
      </c>
      <c r="M280" s="7">
        <f t="shared" si="24"/>
        <v>208</v>
      </c>
      <c r="N280" s="121">
        <v>2.2876099999999999</v>
      </c>
      <c r="O280" s="127">
        <f t="shared" si="25"/>
        <v>0</v>
      </c>
      <c r="P280" s="127">
        <f t="shared" si="26"/>
        <v>6.8628299999999998</v>
      </c>
      <c r="Q280" s="7">
        <f t="shared" si="27"/>
        <v>1642.4083799999999</v>
      </c>
      <c r="R280" s="128">
        <f t="shared" si="28"/>
        <v>0</v>
      </c>
      <c r="S280" s="128">
        <f t="shared" si="29"/>
        <v>0</v>
      </c>
      <c r="T280" s="36" t="s">
        <v>21</v>
      </c>
    </row>
    <row r="281" spans="1:20">
      <c r="A281" s="30">
        <v>879</v>
      </c>
      <c r="B281" s="4" t="s">
        <v>278</v>
      </c>
      <c r="C281" s="15">
        <v>34500104</v>
      </c>
      <c r="D281" s="6">
        <v>345</v>
      </c>
      <c r="E281" s="5" t="s">
        <v>213</v>
      </c>
      <c r="F281" s="41" t="s">
        <v>40</v>
      </c>
      <c r="G281" s="17" t="s">
        <v>11</v>
      </c>
      <c r="H281" s="81">
        <v>13292</v>
      </c>
      <c r="I281" s="103">
        <v>42896</v>
      </c>
      <c r="J281" s="5"/>
      <c r="K281" s="18"/>
      <c r="L281" s="43">
        <v>4</v>
      </c>
      <c r="M281" s="7">
        <f t="shared" si="24"/>
        <v>204</v>
      </c>
      <c r="N281" s="121">
        <v>2.2876099999999999</v>
      </c>
      <c r="O281" s="127">
        <f t="shared" si="25"/>
        <v>0</v>
      </c>
      <c r="P281" s="127">
        <f t="shared" si="26"/>
        <v>9.1504399999999997</v>
      </c>
      <c r="Q281" s="7">
        <f t="shared" si="27"/>
        <v>1633.25794</v>
      </c>
      <c r="R281" s="128">
        <f t="shared" si="28"/>
        <v>0</v>
      </c>
      <c r="S281" s="128">
        <f t="shared" si="29"/>
        <v>0</v>
      </c>
      <c r="T281" s="36" t="s">
        <v>21</v>
      </c>
    </row>
    <row r="282" spans="1:20">
      <c r="A282" s="30">
        <v>880</v>
      </c>
      <c r="B282" s="4" t="s">
        <v>278</v>
      </c>
      <c r="C282" s="15">
        <v>34500104</v>
      </c>
      <c r="D282" s="6">
        <v>345</v>
      </c>
      <c r="E282" s="5" t="s">
        <v>213</v>
      </c>
      <c r="F282" s="41" t="s">
        <v>40</v>
      </c>
      <c r="G282" s="17" t="s">
        <v>11</v>
      </c>
      <c r="H282" s="81">
        <v>13294</v>
      </c>
      <c r="I282" s="103">
        <v>42898</v>
      </c>
      <c r="J282" s="5"/>
      <c r="K282" s="18"/>
      <c r="L282" s="43">
        <v>10</v>
      </c>
      <c r="M282" s="7">
        <f t="shared" si="24"/>
        <v>194</v>
      </c>
      <c r="N282" s="121">
        <v>2.2876099999999999</v>
      </c>
      <c r="O282" s="127">
        <f t="shared" si="25"/>
        <v>0</v>
      </c>
      <c r="P282" s="127">
        <f t="shared" si="26"/>
        <v>22.876100000000001</v>
      </c>
      <c r="Q282" s="7">
        <f t="shared" si="27"/>
        <v>1610.38184</v>
      </c>
      <c r="R282" s="128">
        <f t="shared" si="28"/>
        <v>0</v>
      </c>
      <c r="S282" s="128">
        <f t="shared" si="29"/>
        <v>0</v>
      </c>
      <c r="T282" s="36" t="s">
        <v>21</v>
      </c>
    </row>
    <row r="283" spans="1:20">
      <c r="A283" s="30">
        <v>881</v>
      </c>
      <c r="B283" s="4" t="s">
        <v>278</v>
      </c>
      <c r="C283" s="15">
        <v>34500104</v>
      </c>
      <c r="D283" s="6">
        <v>345</v>
      </c>
      <c r="E283" s="5" t="s">
        <v>213</v>
      </c>
      <c r="F283" s="41" t="s">
        <v>40</v>
      </c>
      <c r="G283" s="17" t="s">
        <v>11</v>
      </c>
      <c r="H283" s="81">
        <v>13340</v>
      </c>
      <c r="I283" s="103">
        <v>42903</v>
      </c>
      <c r="J283" s="5"/>
      <c r="K283" s="18"/>
      <c r="L283" s="43">
        <v>4</v>
      </c>
      <c r="M283" s="7">
        <f t="shared" si="24"/>
        <v>190</v>
      </c>
      <c r="N283" s="121">
        <v>2.2876099999999999</v>
      </c>
      <c r="O283" s="127">
        <f t="shared" si="25"/>
        <v>0</v>
      </c>
      <c r="P283" s="127">
        <f t="shared" si="26"/>
        <v>9.1504399999999997</v>
      </c>
      <c r="Q283" s="7">
        <f t="shared" si="27"/>
        <v>1601.2314000000001</v>
      </c>
      <c r="R283" s="128">
        <f t="shared" si="28"/>
        <v>0</v>
      </c>
      <c r="S283" s="128">
        <f t="shared" si="29"/>
        <v>0</v>
      </c>
      <c r="T283" s="36" t="s">
        <v>21</v>
      </c>
    </row>
    <row r="284" spans="1:20">
      <c r="A284" s="30">
        <v>882</v>
      </c>
      <c r="B284" s="4" t="s">
        <v>278</v>
      </c>
      <c r="C284" s="15">
        <v>34500104</v>
      </c>
      <c r="D284" s="6">
        <v>345</v>
      </c>
      <c r="E284" s="5" t="s">
        <v>213</v>
      </c>
      <c r="F284" s="15" t="s">
        <v>40</v>
      </c>
      <c r="G284" s="15" t="s">
        <v>11</v>
      </c>
      <c r="H284" s="81">
        <v>13825</v>
      </c>
      <c r="I284" s="103">
        <v>42949</v>
      </c>
      <c r="J284" s="5"/>
      <c r="K284" s="18"/>
      <c r="L284" s="43">
        <v>2</v>
      </c>
      <c r="M284" s="7">
        <f t="shared" si="24"/>
        <v>188</v>
      </c>
      <c r="N284" s="121">
        <v>2.2876099999999999</v>
      </c>
      <c r="O284" s="127">
        <f t="shared" si="25"/>
        <v>0</v>
      </c>
      <c r="P284" s="127">
        <f t="shared" si="26"/>
        <v>4.5752199999999998</v>
      </c>
      <c r="Q284" s="7">
        <f t="shared" si="27"/>
        <v>1596.6561800000002</v>
      </c>
      <c r="R284" s="128">
        <f t="shared" si="28"/>
        <v>0</v>
      </c>
      <c r="S284" s="128">
        <f t="shared" si="29"/>
        <v>0</v>
      </c>
      <c r="T284" s="36" t="s">
        <v>38</v>
      </c>
    </row>
    <row r="285" spans="1:20">
      <c r="A285" s="30">
        <v>883</v>
      </c>
      <c r="B285" s="4" t="s">
        <v>278</v>
      </c>
      <c r="C285" s="15">
        <v>34500104</v>
      </c>
      <c r="D285" s="6">
        <v>345</v>
      </c>
      <c r="E285" s="5" t="s">
        <v>213</v>
      </c>
      <c r="F285" s="15" t="s">
        <v>40</v>
      </c>
      <c r="G285" s="15" t="s">
        <v>11</v>
      </c>
      <c r="H285" s="81">
        <v>13840</v>
      </c>
      <c r="I285" s="103">
        <v>42950</v>
      </c>
      <c r="J285" s="5"/>
      <c r="K285" s="18"/>
      <c r="L285" s="43">
        <v>2</v>
      </c>
      <c r="M285" s="7">
        <f t="shared" si="24"/>
        <v>186</v>
      </c>
      <c r="N285" s="121">
        <v>2.2876099999999999</v>
      </c>
      <c r="O285" s="127">
        <f t="shared" si="25"/>
        <v>0</v>
      </c>
      <c r="P285" s="127">
        <f t="shared" si="26"/>
        <v>4.5752199999999998</v>
      </c>
      <c r="Q285" s="7">
        <f t="shared" si="27"/>
        <v>1592.0809600000002</v>
      </c>
      <c r="R285" s="128">
        <f t="shared" si="28"/>
        <v>186</v>
      </c>
      <c r="S285" s="128">
        <f t="shared" si="29"/>
        <v>1592.0809600000002</v>
      </c>
      <c r="T285" s="36" t="s">
        <v>38</v>
      </c>
    </row>
    <row r="286" spans="1:20">
      <c r="A286" s="30">
        <v>870</v>
      </c>
      <c r="B286" s="4" t="s">
        <v>278</v>
      </c>
      <c r="C286" s="31">
        <v>34500096</v>
      </c>
      <c r="D286" s="6">
        <v>345</v>
      </c>
      <c r="E286" s="30" t="s">
        <v>212</v>
      </c>
      <c r="F286" s="41" t="s">
        <v>40</v>
      </c>
      <c r="G286" s="31" t="s">
        <v>10</v>
      </c>
      <c r="H286" s="85" t="s">
        <v>30</v>
      </c>
      <c r="I286" s="102">
        <v>42736</v>
      </c>
      <c r="J286" s="30"/>
      <c r="K286" s="42">
        <v>2</v>
      </c>
      <c r="L286" s="42"/>
      <c r="M286" s="7">
        <f t="shared" si="24"/>
        <v>2</v>
      </c>
      <c r="N286" s="121">
        <v>235.60337000000001</v>
      </c>
      <c r="O286" s="127">
        <f t="shared" si="25"/>
        <v>471.20674000000002</v>
      </c>
      <c r="P286" s="127">
        <f t="shared" si="26"/>
        <v>0</v>
      </c>
      <c r="Q286" s="7">
        <f t="shared" si="27"/>
        <v>471.20674000000002</v>
      </c>
      <c r="R286" s="128">
        <f t="shared" si="28"/>
        <v>0</v>
      </c>
      <c r="S286" s="128">
        <f t="shared" si="29"/>
        <v>0</v>
      </c>
      <c r="T286" s="8" t="s">
        <v>31</v>
      </c>
    </row>
    <row r="287" spans="1:20">
      <c r="A287" s="30">
        <v>871</v>
      </c>
      <c r="B287" s="4" t="s">
        <v>278</v>
      </c>
      <c r="C287" s="31">
        <v>34500096</v>
      </c>
      <c r="D287" s="6">
        <v>345</v>
      </c>
      <c r="E287" s="30" t="s">
        <v>212</v>
      </c>
      <c r="F287" s="48" t="s">
        <v>40</v>
      </c>
      <c r="G287" s="31" t="s">
        <v>11</v>
      </c>
      <c r="H287" s="85">
        <v>12731</v>
      </c>
      <c r="I287" s="102">
        <v>42780</v>
      </c>
      <c r="J287" s="30"/>
      <c r="K287" s="42"/>
      <c r="L287" s="42">
        <v>1</v>
      </c>
      <c r="M287" s="7">
        <f t="shared" si="24"/>
        <v>1</v>
      </c>
      <c r="N287" s="121">
        <v>235.60337000000001</v>
      </c>
      <c r="O287" s="127">
        <f t="shared" si="25"/>
        <v>0</v>
      </c>
      <c r="P287" s="127">
        <f t="shared" si="26"/>
        <v>235.60337000000001</v>
      </c>
      <c r="Q287" s="7">
        <f t="shared" si="27"/>
        <v>235.60337000000001</v>
      </c>
      <c r="R287" s="128">
        <f t="shared" si="28"/>
        <v>0</v>
      </c>
      <c r="S287" s="128">
        <f t="shared" si="29"/>
        <v>0</v>
      </c>
      <c r="T287" s="36" t="s">
        <v>52</v>
      </c>
    </row>
    <row r="288" spans="1:20">
      <c r="A288" s="30">
        <v>872</v>
      </c>
      <c r="B288" s="4" t="s">
        <v>278</v>
      </c>
      <c r="C288" s="44">
        <v>34500096</v>
      </c>
      <c r="D288" s="6">
        <v>345</v>
      </c>
      <c r="E288" s="30" t="s">
        <v>212</v>
      </c>
      <c r="F288" s="48" t="s">
        <v>40</v>
      </c>
      <c r="G288" s="44" t="s">
        <v>11</v>
      </c>
      <c r="H288" s="86">
        <v>13112</v>
      </c>
      <c r="I288" s="104">
        <v>42865</v>
      </c>
      <c r="J288" s="45"/>
      <c r="K288" s="46"/>
      <c r="L288" s="46">
        <v>1</v>
      </c>
      <c r="M288" s="7">
        <f t="shared" si="24"/>
        <v>0</v>
      </c>
      <c r="N288" s="121">
        <v>235.60337000000001</v>
      </c>
      <c r="O288" s="127">
        <f t="shared" si="25"/>
        <v>0</v>
      </c>
      <c r="P288" s="127">
        <f t="shared" si="26"/>
        <v>235.60337000000001</v>
      </c>
      <c r="Q288" s="7">
        <f t="shared" si="27"/>
        <v>0</v>
      </c>
      <c r="R288" s="128">
        <f t="shared" si="28"/>
        <v>0</v>
      </c>
      <c r="S288" s="128">
        <f t="shared" si="29"/>
        <v>0</v>
      </c>
      <c r="T288" s="36" t="s">
        <v>36</v>
      </c>
    </row>
    <row r="289" spans="1:20">
      <c r="A289" s="5">
        <v>123</v>
      </c>
      <c r="B289" s="4" t="s">
        <v>278</v>
      </c>
      <c r="C289" s="25">
        <v>34500079</v>
      </c>
      <c r="D289" s="6">
        <v>345</v>
      </c>
      <c r="E289" s="25" t="s">
        <v>103</v>
      </c>
      <c r="F289" s="26" t="s">
        <v>29</v>
      </c>
      <c r="G289" s="26" t="s">
        <v>10</v>
      </c>
      <c r="H289" s="83">
        <v>7831</v>
      </c>
      <c r="I289" s="99">
        <v>42868</v>
      </c>
      <c r="J289" s="26" t="s">
        <v>98</v>
      </c>
      <c r="K289" s="27">
        <v>2</v>
      </c>
      <c r="L289" s="27"/>
      <c r="M289" s="7">
        <f t="shared" si="24"/>
        <v>2</v>
      </c>
      <c r="N289" s="119">
        <v>22</v>
      </c>
      <c r="O289" s="127">
        <f t="shared" si="25"/>
        <v>44</v>
      </c>
      <c r="P289" s="127">
        <f t="shared" si="26"/>
        <v>0</v>
      </c>
      <c r="Q289" s="7">
        <f t="shared" si="27"/>
        <v>44</v>
      </c>
      <c r="R289" s="128">
        <f t="shared" si="28"/>
        <v>0</v>
      </c>
      <c r="S289" s="128">
        <f t="shared" si="29"/>
        <v>0</v>
      </c>
      <c r="T289" s="5" t="s">
        <v>36</v>
      </c>
    </row>
    <row r="290" spans="1:20">
      <c r="A290" s="5">
        <v>124</v>
      </c>
      <c r="B290" s="4" t="s">
        <v>278</v>
      </c>
      <c r="C290" s="25">
        <v>34500079</v>
      </c>
      <c r="D290" s="6">
        <v>345</v>
      </c>
      <c r="E290" s="25" t="s">
        <v>103</v>
      </c>
      <c r="F290" s="26" t="s">
        <v>29</v>
      </c>
      <c r="G290" s="26" t="s">
        <v>11</v>
      </c>
      <c r="H290" s="83">
        <v>13141</v>
      </c>
      <c r="I290" s="99">
        <v>42870</v>
      </c>
      <c r="J290" s="26"/>
      <c r="K290" s="27"/>
      <c r="L290" s="27">
        <v>2</v>
      </c>
      <c r="M290" s="7">
        <f t="shared" si="24"/>
        <v>0</v>
      </c>
      <c r="N290" s="119">
        <v>22</v>
      </c>
      <c r="O290" s="127">
        <f t="shared" si="25"/>
        <v>0</v>
      </c>
      <c r="P290" s="127">
        <f t="shared" si="26"/>
        <v>44</v>
      </c>
      <c r="Q290" s="7">
        <f t="shared" si="27"/>
        <v>0</v>
      </c>
      <c r="R290" s="128">
        <f t="shared" si="28"/>
        <v>0</v>
      </c>
      <c r="S290" s="128">
        <f t="shared" si="29"/>
        <v>0</v>
      </c>
      <c r="T290" s="5" t="s">
        <v>36</v>
      </c>
    </row>
    <row r="291" spans="1:20">
      <c r="A291" s="30">
        <v>866</v>
      </c>
      <c r="B291" s="4" t="s">
        <v>278</v>
      </c>
      <c r="C291" s="31">
        <v>34500068</v>
      </c>
      <c r="D291" s="6">
        <v>345</v>
      </c>
      <c r="E291" s="30" t="s">
        <v>211</v>
      </c>
      <c r="F291" s="41" t="s">
        <v>115</v>
      </c>
      <c r="G291" s="31" t="s">
        <v>10</v>
      </c>
      <c r="H291" s="85" t="s">
        <v>30</v>
      </c>
      <c r="I291" s="102">
        <v>42736</v>
      </c>
      <c r="J291" s="30"/>
      <c r="K291" s="42">
        <v>21</v>
      </c>
      <c r="L291" s="42"/>
      <c r="M291" s="7">
        <f t="shared" si="24"/>
        <v>21</v>
      </c>
      <c r="N291" s="121">
        <v>5959.74784</v>
      </c>
      <c r="O291" s="127">
        <f t="shared" si="25"/>
        <v>125154.70464</v>
      </c>
      <c r="P291" s="127">
        <f t="shared" si="26"/>
        <v>0</v>
      </c>
      <c r="Q291" s="7">
        <f t="shared" si="27"/>
        <v>125154.70464</v>
      </c>
      <c r="R291" s="128">
        <f t="shared" si="28"/>
        <v>0</v>
      </c>
      <c r="S291" s="128">
        <f t="shared" si="29"/>
        <v>0</v>
      </c>
      <c r="T291" s="8" t="s">
        <v>31</v>
      </c>
    </row>
    <row r="292" spans="1:20">
      <c r="A292" s="30">
        <v>867</v>
      </c>
      <c r="B292" s="4" t="s">
        <v>278</v>
      </c>
      <c r="C292" s="31">
        <v>34500068</v>
      </c>
      <c r="D292" s="6">
        <v>345</v>
      </c>
      <c r="E292" s="30" t="s">
        <v>211</v>
      </c>
      <c r="F292" s="41" t="s">
        <v>115</v>
      </c>
      <c r="G292" s="31" t="s">
        <v>10</v>
      </c>
      <c r="H292" s="85" t="s">
        <v>30</v>
      </c>
      <c r="I292" s="102">
        <v>42736</v>
      </c>
      <c r="J292" s="30"/>
      <c r="K292" s="42">
        <v>4</v>
      </c>
      <c r="L292" s="42"/>
      <c r="M292" s="7">
        <f t="shared" si="24"/>
        <v>25</v>
      </c>
      <c r="N292" s="121">
        <v>5809.9016499999998</v>
      </c>
      <c r="O292" s="127">
        <f t="shared" si="25"/>
        <v>23239.606599999999</v>
      </c>
      <c r="P292" s="127">
        <f t="shared" si="26"/>
        <v>0</v>
      </c>
      <c r="Q292" s="7">
        <f t="shared" si="27"/>
        <v>148394.31124000001</v>
      </c>
      <c r="R292" s="128">
        <f t="shared" si="28"/>
        <v>0</v>
      </c>
      <c r="S292" s="128">
        <f t="shared" si="29"/>
        <v>0</v>
      </c>
      <c r="T292" s="8" t="s">
        <v>31</v>
      </c>
    </row>
    <row r="293" spans="1:20">
      <c r="A293" s="30">
        <v>868</v>
      </c>
      <c r="B293" s="4" t="s">
        <v>278</v>
      </c>
      <c r="C293" s="31">
        <v>34500068</v>
      </c>
      <c r="D293" s="6">
        <v>345</v>
      </c>
      <c r="E293" s="30" t="s">
        <v>211</v>
      </c>
      <c r="F293" s="41" t="s">
        <v>115</v>
      </c>
      <c r="G293" s="15" t="s">
        <v>11</v>
      </c>
      <c r="H293" s="78">
        <v>13041</v>
      </c>
      <c r="I293" s="103">
        <v>42849</v>
      </c>
      <c r="J293" s="5"/>
      <c r="K293" s="43"/>
      <c r="L293" s="18">
        <v>21</v>
      </c>
      <c r="M293" s="7">
        <f t="shared" si="24"/>
        <v>4</v>
      </c>
      <c r="N293" s="121">
        <v>5959.74784</v>
      </c>
      <c r="O293" s="127">
        <f t="shared" si="25"/>
        <v>0</v>
      </c>
      <c r="P293" s="127">
        <f t="shared" si="26"/>
        <v>125154.70464</v>
      </c>
      <c r="Q293" s="7">
        <f t="shared" si="27"/>
        <v>23239.606600000014</v>
      </c>
      <c r="R293" s="128">
        <f t="shared" si="28"/>
        <v>0</v>
      </c>
      <c r="S293" s="128">
        <f t="shared" si="29"/>
        <v>0</v>
      </c>
      <c r="T293" s="36" t="s">
        <v>35</v>
      </c>
    </row>
    <row r="294" spans="1:20">
      <c r="A294" s="30">
        <v>869</v>
      </c>
      <c r="B294" s="4" t="s">
        <v>278</v>
      </c>
      <c r="C294" s="31">
        <v>34500068</v>
      </c>
      <c r="D294" s="6">
        <v>345</v>
      </c>
      <c r="E294" s="30" t="s">
        <v>211</v>
      </c>
      <c r="F294" s="41" t="s">
        <v>115</v>
      </c>
      <c r="G294" s="15" t="s">
        <v>11</v>
      </c>
      <c r="H294" s="78">
        <v>13041</v>
      </c>
      <c r="I294" s="103">
        <v>42849</v>
      </c>
      <c r="J294" s="3"/>
      <c r="K294" s="43"/>
      <c r="L294" s="18">
        <v>4</v>
      </c>
      <c r="M294" s="7">
        <f t="shared" si="24"/>
        <v>0</v>
      </c>
      <c r="N294" s="121">
        <v>5809.9016499999998</v>
      </c>
      <c r="O294" s="127">
        <f t="shared" si="25"/>
        <v>0</v>
      </c>
      <c r="P294" s="127">
        <f t="shared" si="26"/>
        <v>23239.606599999999</v>
      </c>
      <c r="Q294" s="7">
        <f t="shared" si="27"/>
        <v>1.4551915228366852E-11</v>
      </c>
      <c r="R294" s="128">
        <f t="shared" si="28"/>
        <v>0</v>
      </c>
      <c r="S294" s="128">
        <f t="shared" si="29"/>
        <v>1.4551915228366852E-11</v>
      </c>
      <c r="T294" s="36" t="s">
        <v>35</v>
      </c>
    </row>
    <row r="295" spans="1:20">
      <c r="A295" s="30">
        <v>864</v>
      </c>
      <c r="B295" s="4" t="s">
        <v>278</v>
      </c>
      <c r="C295" s="31">
        <v>34500067</v>
      </c>
      <c r="D295" s="6">
        <v>345</v>
      </c>
      <c r="E295" s="30" t="s">
        <v>210</v>
      </c>
      <c r="F295" s="41" t="s">
        <v>115</v>
      </c>
      <c r="G295" s="31" t="s">
        <v>10</v>
      </c>
      <c r="H295" s="85" t="s">
        <v>30</v>
      </c>
      <c r="I295" s="102">
        <v>42736</v>
      </c>
      <c r="J295" s="30"/>
      <c r="K295" s="42">
        <v>20</v>
      </c>
      <c r="L295" s="42"/>
      <c r="M295" s="7">
        <f t="shared" si="24"/>
        <v>20</v>
      </c>
      <c r="N295" s="121">
        <v>7554.9175599999999</v>
      </c>
      <c r="O295" s="127">
        <f t="shared" si="25"/>
        <v>151098.3512</v>
      </c>
      <c r="P295" s="127">
        <f t="shared" si="26"/>
        <v>0</v>
      </c>
      <c r="Q295" s="7">
        <f t="shared" si="27"/>
        <v>151098.3512</v>
      </c>
      <c r="R295" s="128">
        <f t="shared" si="28"/>
        <v>0</v>
      </c>
      <c r="S295" s="128">
        <f t="shared" si="29"/>
        <v>0</v>
      </c>
      <c r="T295" s="8" t="s">
        <v>31</v>
      </c>
    </row>
    <row r="296" spans="1:20">
      <c r="A296" s="30">
        <v>865</v>
      </c>
      <c r="B296" s="4" t="s">
        <v>278</v>
      </c>
      <c r="C296" s="31">
        <v>34500067</v>
      </c>
      <c r="D296" s="6">
        <v>345</v>
      </c>
      <c r="E296" s="30" t="s">
        <v>210</v>
      </c>
      <c r="F296" s="41" t="s">
        <v>115</v>
      </c>
      <c r="G296" s="31" t="s">
        <v>10</v>
      </c>
      <c r="H296" s="85" t="s">
        <v>30</v>
      </c>
      <c r="I296" s="102">
        <v>42736</v>
      </c>
      <c r="J296" s="30"/>
      <c r="K296" s="42">
        <v>5.48</v>
      </c>
      <c r="L296" s="42"/>
      <c r="M296" s="7">
        <f t="shared" si="24"/>
        <v>25.48</v>
      </c>
      <c r="N296" s="121">
        <v>5809.9016499999998</v>
      </c>
      <c r="O296" s="127">
        <f t="shared" si="25"/>
        <v>31838.261042000002</v>
      </c>
      <c r="P296" s="127">
        <f t="shared" si="26"/>
        <v>0</v>
      </c>
      <c r="Q296" s="7">
        <f t="shared" si="27"/>
        <v>182936.612242</v>
      </c>
      <c r="R296" s="128">
        <f t="shared" si="28"/>
        <v>25.48</v>
      </c>
      <c r="S296" s="128">
        <f t="shared" si="29"/>
        <v>182936.612242</v>
      </c>
      <c r="T296" s="8" t="s">
        <v>31</v>
      </c>
    </row>
    <row r="297" spans="1:20">
      <c r="A297" s="5">
        <v>69</v>
      </c>
      <c r="B297" s="4" t="s">
        <v>278</v>
      </c>
      <c r="C297" s="4">
        <v>34500061</v>
      </c>
      <c r="D297" s="6">
        <v>345</v>
      </c>
      <c r="E297" s="9" t="s">
        <v>59</v>
      </c>
      <c r="F297" s="4" t="s">
        <v>19</v>
      </c>
      <c r="G297" s="4" t="s">
        <v>10</v>
      </c>
      <c r="H297" s="79">
        <v>2342</v>
      </c>
      <c r="I297" s="95">
        <v>42842</v>
      </c>
      <c r="J297" s="19" t="s">
        <v>60</v>
      </c>
      <c r="K297" s="10">
        <v>1.5</v>
      </c>
      <c r="L297" s="11"/>
      <c r="M297" s="7">
        <f t="shared" si="24"/>
        <v>1.5</v>
      </c>
      <c r="N297" s="110">
        <v>380</v>
      </c>
      <c r="O297" s="127">
        <f t="shared" si="25"/>
        <v>570</v>
      </c>
      <c r="P297" s="127">
        <f t="shared" si="26"/>
        <v>0</v>
      </c>
      <c r="Q297" s="7">
        <f t="shared" si="27"/>
        <v>570</v>
      </c>
      <c r="R297" s="128">
        <f t="shared" si="28"/>
        <v>0</v>
      </c>
      <c r="S297" s="128">
        <f t="shared" si="29"/>
        <v>0</v>
      </c>
      <c r="T297" s="5" t="s">
        <v>35</v>
      </c>
    </row>
    <row r="298" spans="1:20">
      <c r="A298" s="5">
        <v>70</v>
      </c>
      <c r="B298" s="4" t="s">
        <v>278</v>
      </c>
      <c r="C298" s="4">
        <v>34500061</v>
      </c>
      <c r="D298" s="6">
        <v>345</v>
      </c>
      <c r="E298" s="9" t="s">
        <v>59</v>
      </c>
      <c r="F298" s="4" t="s">
        <v>19</v>
      </c>
      <c r="G298" s="4" t="s">
        <v>11</v>
      </c>
      <c r="H298" s="79">
        <v>13009</v>
      </c>
      <c r="I298" s="95">
        <v>42842</v>
      </c>
      <c r="J298" s="19"/>
      <c r="K298" s="10"/>
      <c r="L298" s="11">
        <v>1.5</v>
      </c>
      <c r="M298" s="7">
        <f t="shared" si="24"/>
        <v>0</v>
      </c>
      <c r="N298" s="110">
        <v>380</v>
      </c>
      <c r="O298" s="127">
        <f t="shared" si="25"/>
        <v>0</v>
      </c>
      <c r="P298" s="127">
        <f t="shared" si="26"/>
        <v>570</v>
      </c>
      <c r="Q298" s="7">
        <f t="shared" si="27"/>
        <v>0</v>
      </c>
      <c r="R298" s="128">
        <f t="shared" si="28"/>
        <v>0</v>
      </c>
      <c r="S298" s="128">
        <f t="shared" si="29"/>
        <v>0</v>
      </c>
      <c r="T298" s="5" t="s">
        <v>35</v>
      </c>
    </row>
    <row r="299" spans="1:20">
      <c r="A299" s="5">
        <v>17</v>
      </c>
      <c r="B299" s="4" t="s">
        <v>278</v>
      </c>
      <c r="C299" s="4">
        <v>34500055</v>
      </c>
      <c r="D299" s="6">
        <v>345</v>
      </c>
      <c r="E299" s="60" t="s">
        <v>28</v>
      </c>
      <c r="F299" s="4" t="s">
        <v>29</v>
      </c>
      <c r="G299" s="4" t="s">
        <v>10</v>
      </c>
      <c r="H299" s="79" t="s">
        <v>30</v>
      </c>
      <c r="I299" s="95">
        <v>42736</v>
      </c>
      <c r="J299" s="9"/>
      <c r="K299" s="10">
        <v>82</v>
      </c>
      <c r="L299" s="11"/>
      <c r="M299" s="7">
        <f t="shared" si="24"/>
        <v>82</v>
      </c>
      <c r="N299" s="110">
        <v>55.808770000000003</v>
      </c>
      <c r="O299" s="127">
        <f t="shared" si="25"/>
        <v>4576.3191400000005</v>
      </c>
      <c r="P299" s="127">
        <f t="shared" si="26"/>
        <v>0</v>
      </c>
      <c r="Q299" s="7">
        <f t="shared" si="27"/>
        <v>4576.3191400000005</v>
      </c>
      <c r="R299" s="128">
        <f t="shared" si="28"/>
        <v>0</v>
      </c>
      <c r="S299" s="128">
        <f t="shared" si="29"/>
        <v>0</v>
      </c>
      <c r="T299" s="12" t="s">
        <v>31</v>
      </c>
    </row>
    <row r="300" spans="1:20">
      <c r="A300" s="5">
        <v>18</v>
      </c>
      <c r="B300" s="4" t="s">
        <v>278</v>
      </c>
      <c r="C300" s="4">
        <v>34500055</v>
      </c>
      <c r="D300" s="6">
        <v>345</v>
      </c>
      <c r="E300" s="60" t="s">
        <v>28</v>
      </c>
      <c r="F300" s="4" t="s">
        <v>29</v>
      </c>
      <c r="G300" s="4" t="s">
        <v>11</v>
      </c>
      <c r="H300" s="79">
        <v>12596</v>
      </c>
      <c r="I300" s="95">
        <v>42755</v>
      </c>
      <c r="J300" s="9"/>
      <c r="K300" s="10"/>
      <c r="L300" s="11">
        <v>1</v>
      </c>
      <c r="M300" s="7">
        <f t="shared" si="24"/>
        <v>81</v>
      </c>
      <c r="N300" s="110">
        <v>55.808770000000003</v>
      </c>
      <c r="O300" s="127">
        <f t="shared" si="25"/>
        <v>0</v>
      </c>
      <c r="P300" s="127">
        <f t="shared" si="26"/>
        <v>55.808770000000003</v>
      </c>
      <c r="Q300" s="7">
        <f t="shared" si="27"/>
        <v>4520.5103700000009</v>
      </c>
      <c r="R300" s="128">
        <f t="shared" si="28"/>
        <v>0</v>
      </c>
      <c r="S300" s="128">
        <f t="shared" si="29"/>
        <v>0</v>
      </c>
      <c r="T300" s="9" t="s">
        <v>32</v>
      </c>
    </row>
    <row r="301" spans="1:20">
      <c r="A301" s="5">
        <v>19</v>
      </c>
      <c r="B301" s="4" t="s">
        <v>278</v>
      </c>
      <c r="C301" s="4">
        <v>34500055</v>
      </c>
      <c r="D301" s="6">
        <v>345</v>
      </c>
      <c r="E301" s="60" t="s">
        <v>28</v>
      </c>
      <c r="F301" s="4" t="s">
        <v>29</v>
      </c>
      <c r="G301" s="4" t="s">
        <v>11</v>
      </c>
      <c r="H301" s="79">
        <v>12596</v>
      </c>
      <c r="I301" s="95">
        <v>42755</v>
      </c>
      <c r="J301" s="9"/>
      <c r="K301" s="10"/>
      <c r="L301" s="11">
        <v>63</v>
      </c>
      <c r="M301" s="7">
        <f t="shared" si="24"/>
        <v>18</v>
      </c>
      <c r="N301" s="110">
        <v>55.808770000000003</v>
      </c>
      <c r="O301" s="127">
        <f t="shared" si="25"/>
        <v>0</v>
      </c>
      <c r="P301" s="127">
        <f t="shared" si="26"/>
        <v>3515.9525100000001</v>
      </c>
      <c r="Q301" s="7">
        <f t="shared" si="27"/>
        <v>1004.5578600000008</v>
      </c>
      <c r="R301" s="128">
        <f t="shared" si="28"/>
        <v>0</v>
      </c>
      <c r="S301" s="128">
        <f t="shared" si="29"/>
        <v>0</v>
      </c>
      <c r="T301" s="9" t="s">
        <v>32</v>
      </c>
    </row>
    <row r="302" spans="1:20">
      <c r="A302" s="5">
        <v>21</v>
      </c>
      <c r="B302" s="4" t="s">
        <v>278</v>
      </c>
      <c r="C302" s="4">
        <v>34500055</v>
      </c>
      <c r="D302" s="6">
        <v>345</v>
      </c>
      <c r="E302" s="60" t="s">
        <v>28</v>
      </c>
      <c r="F302" s="4" t="s">
        <v>29</v>
      </c>
      <c r="G302" s="4" t="s">
        <v>10</v>
      </c>
      <c r="H302" s="79">
        <v>7737</v>
      </c>
      <c r="I302" s="95">
        <v>42803</v>
      </c>
      <c r="J302" s="4" t="s">
        <v>34</v>
      </c>
      <c r="K302" s="72">
        <v>12</v>
      </c>
      <c r="M302" s="7">
        <f t="shared" si="24"/>
        <v>30</v>
      </c>
      <c r="N302" s="111">
        <v>55.5</v>
      </c>
      <c r="O302" s="127">
        <f t="shared" si="25"/>
        <v>666</v>
      </c>
      <c r="P302" s="127">
        <f t="shared" si="26"/>
        <v>0</v>
      </c>
      <c r="Q302" s="7">
        <f t="shared" si="27"/>
        <v>1670.5578600000008</v>
      </c>
      <c r="R302" s="128">
        <f t="shared" si="28"/>
        <v>0</v>
      </c>
      <c r="S302" s="128">
        <f t="shared" si="29"/>
        <v>0</v>
      </c>
      <c r="T302" s="5" t="s">
        <v>33</v>
      </c>
    </row>
    <row r="303" spans="1:20">
      <c r="A303" s="5">
        <v>22</v>
      </c>
      <c r="B303" s="4" t="s">
        <v>278</v>
      </c>
      <c r="C303" s="47">
        <v>34500055</v>
      </c>
      <c r="D303" s="6">
        <v>345</v>
      </c>
      <c r="E303" s="60" t="s">
        <v>28</v>
      </c>
      <c r="F303" s="47" t="s">
        <v>29</v>
      </c>
      <c r="G303" s="47" t="s">
        <v>11</v>
      </c>
      <c r="H303" s="80">
        <v>12846</v>
      </c>
      <c r="I303" s="95">
        <v>42804</v>
      </c>
      <c r="J303" s="13"/>
      <c r="K303" s="14"/>
      <c r="L303" s="14">
        <v>12</v>
      </c>
      <c r="M303" s="7">
        <f t="shared" si="24"/>
        <v>18</v>
      </c>
      <c r="N303" s="111">
        <v>55.5</v>
      </c>
      <c r="O303" s="127">
        <f t="shared" si="25"/>
        <v>0</v>
      </c>
      <c r="P303" s="127">
        <f t="shared" si="26"/>
        <v>666</v>
      </c>
      <c r="Q303" s="7">
        <f t="shared" si="27"/>
        <v>1004.5578600000008</v>
      </c>
      <c r="R303" s="128">
        <f t="shared" si="28"/>
        <v>0</v>
      </c>
      <c r="S303" s="128">
        <f t="shared" si="29"/>
        <v>0</v>
      </c>
      <c r="T303" s="5" t="s">
        <v>33</v>
      </c>
    </row>
    <row r="304" spans="1:20">
      <c r="A304" s="5">
        <v>23</v>
      </c>
      <c r="B304" s="4" t="s">
        <v>278</v>
      </c>
      <c r="C304" s="4">
        <v>34500055</v>
      </c>
      <c r="D304" s="6">
        <v>345</v>
      </c>
      <c r="E304" s="60" t="s">
        <v>28</v>
      </c>
      <c r="F304" s="4" t="s">
        <v>29</v>
      </c>
      <c r="G304" s="4" t="s">
        <v>10</v>
      </c>
      <c r="H304" s="79">
        <v>7739</v>
      </c>
      <c r="I304" s="95">
        <v>42808</v>
      </c>
      <c r="J304" s="4" t="s">
        <v>34</v>
      </c>
      <c r="K304" s="10">
        <v>88</v>
      </c>
      <c r="L304" s="11"/>
      <c r="M304" s="7">
        <f t="shared" si="24"/>
        <v>106</v>
      </c>
      <c r="N304" s="111">
        <v>55.5</v>
      </c>
      <c r="O304" s="127">
        <f t="shared" si="25"/>
        <v>4884</v>
      </c>
      <c r="P304" s="127">
        <f t="shared" si="26"/>
        <v>0</v>
      </c>
      <c r="Q304" s="7">
        <f t="shared" si="27"/>
        <v>5888.5578600000008</v>
      </c>
      <c r="R304" s="128">
        <f t="shared" si="28"/>
        <v>0</v>
      </c>
      <c r="S304" s="128">
        <f t="shared" si="29"/>
        <v>0</v>
      </c>
      <c r="T304" s="5" t="s">
        <v>33</v>
      </c>
    </row>
    <row r="305" spans="1:20">
      <c r="A305" s="5">
        <v>24</v>
      </c>
      <c r="B305" s="4" t="s">
        <v>278</v>
      </c>
      <c r="C305" s="4">
        <v>34500055</v>
      </c>
      <c r="D305" s="6">
        <v>345</v>
      </c>
      <c r="E305" s="9" t="s">
        <v>28</v>
      </c>
      <c r="F305" s="4" t="s">
        <v>29</v>
      </c>
      <c r="G305" s="4" t="s">
        <v>11</v>
      </c>
      <c r="H305" s="79">
        <v>12869</v>
      </c>
      <c r="I305" s="95">
        <v>42811</v>
      </c>
      <c r="J305" s="9"/>
      <c r="K305" s="10"/>
      <c r="L305" s="11">
        <v>10</v>
      </c>
      <c r="M305" s="7">
        <f t="shared" si="24"/>
        <v>96</v>
      </c>
      <c r="N305" s="111">
        <v>55.5</v>
      </c>
      <c r="O305" s="127">
        <f t="shared" si="25"/>
        <v>0</v>
      </c>
      <c r="P305" s="127">
        <f t="shared" si="26"/>
        <v>555</v>
      </c>
      <c r="Q305" s="7">
        <f t="shared" si="27"/>
        <v>5333.5578600000008</v>
      </c>
      <c r="R305" s="128">
        <f t="shared" si="28"/>
        <v>0</v>
      </c>
      <c r="S305" s="128">
        <f t="shared" si="29"/>
        <v>0</v>
      </c>
      <c r="T305" s="5" t="s">
        <v>33</v>
      </c>
    </row>
    <row r="306" spans="1:20">
      <c r="A306" s="5">
        <v>25</v>
      </c>
      <c r="B306" s="4" t="s">
        <v>278</v>
      </c>
      <c r="C306" s="4">
        <v>34500055</v>
      </c>
      <c r="D306" s="6">
        <v>345</v>
      </c>
      <c r="E306" s="9" t="s">
        <v>28</v>
      </c>
      <c r="F306" s="4" t="s">
        <v>29</v>
      </c>
      <c r="G306" s="4" t="s">
        <v>10</v>
      </c>
      <c r="H306" s="79">
        <v>7753</v>
      </c>
      <c r="I306" s="95">
        <v>42814</v>
      </c>
      <c r="J306" s="4" t="s">
        <v>34</v>
      </c>
      <c r="K306" s="10">
        <v>200</v>
      </c>
      <c r="L306" s="11"/>
      <c r="M306" s="7">
        <f t="shared" si="24"/>
        <v>296</v>
      </c>
      <c r="N306" s="111">
        <v>55.5</v>
      </c>
      <c r="O306" s="127">
        <f t="shared" si="25"/>
        <v>11100</v>
      </c>
      <c r="P306" s="127">
        <f t="shared" si="26"/>
        <v>0</v>
      </c>
      <c r="Q306" s="7">
        <f t="shared" si="27"/>
        <v>16433.557860000001</v>
      </c>
      <c r="R306" s="128">
        <f t="shared" si="28"/>
        <v>0</v>
      </c>
      <c r="S306" s="128">
        <f t="shared" si="29"/>
        <v>0</v>
      </c>
      <c r="T306" s="5" t="s">
        <v>33</v>
      </c>
    </row>
    <row r="307" spans="1:20">
      <c r="A307" s="5">
        <v>26</v>
      </c>
      <c r="B307" s="4" t="s">
        <v>278</v>
      </c>
      <c r="C307" s="4">
        <v>34500055</v>
      </c>
      <c r="D307" s="6">
        <v>345</v>
      </c>
      <c r="E307" s="9" t="s">
        <v>28</v>
      </c>
      <c r="F307" s="4" t="s">
        <v>29</v>
      </c>
      <c r="G307" s="4" t="s">
        <v>11</v>
      </c>
      <c r="H307" s="79">
        <v>12885</v>
      </c>
      <c r="I307" s="95">
        <v>42815</v>
      </c>
      <c r="J307" s="9"/>
      <c r="K307" s="10"/>
      <c r="L307" s="11">
        <v>15</v>
      </c>
      <c r="M307" s="7">
        <f t="shared" si="24"/>
        <v>281</v>
      </c>
      <c r="N307" s="111">
        <v>55.5</v>
      </c>
      <c r="O307" s="127">
        <f t="shared" si="25"/>
        <v>0</v>
      </c>
      <c r="P307" s="127">
        <f t="shared" si="26"/>
        <v>832.5</v>
      </c>
      <c r="Q307" s="7">
        <f t="shared" si="27"/>
        <v>15601.057860000001</v>
      </c>
      <c r="R307" s="128">
        <f t="shared" si="28"/>
        <v>0</v>
      </c>
      <c r="S307" s="128">
        <f t="shared" si="29"/>
        <v>0</v>
      </c>
      <c r="T307" s="5" t="s">
        <v>33</v>
      </c>
    </row>
    <row r="308" spans="1:20">
      <c r="A308" s="5">
        <v>27</v>
      </c>
      <c r="B308" s="4" t="s">
        <v>278</v>
      </c>
      <c r="C308" s="4">
        <v>34500055</v>
      </c>
      <c r="D308" s="6">
        <v>345</v>
      </c>
      <c r="E308" s="9" t="s">
        <v>28</v>
      </c>
      <c r="F308" s="4" t="s">
        <v>29</v>
      </c>
      <c r="G308" s="4" t="s">
        <v>11</v>
      </c>
      <c r="H308" s="79">
        <v>12909</v>
      </c>
      <c r="I308" s="95">
        <v>42818</v>
      </c>
      <c r="J308" s="9"/>
      <c r="K308" s="10"/>
      <c r="L308" s="11">
        <v>15</v>
      </c>
      <c r="M308" s="7">
        <f t="shared" si="24"/>
        <v>266</v>
      </c>
      <c r="N308" s="111">
        <v>55.5</v>
      </c>
      <c r="O308" s="127">
        <f t="shared" si="25"/>
        <v>0</v>
      </c>
      <c r="P308" s="127">
        <f t="shared" si="26"/>
        <v>832.5</v>
      </c>
      <c r="Q308" s="7">
        <f t="shared" si="27"/>
        <v>14768.557860000001</v>
      </c>
      <c r="R308" s="128">
        <f t="shared" si="28"/>
        <v>0</v>
      </c>
      <c r="S308" s="128">
        <f t="shared" si="29"/>
        <v>0</v>
      </c>
      <c r="T308" s="5" t="s">
        <v>33</v>
      </c>
    </row>
    <row r="309" spans="1:20">
      <c r="A309" s="5">
        <v>20</v>
      </c>
      <c r="B309" s="4" t="s">
        <v>278</v>
      </c>
      <c r="C309" s="47">
        <v>34500055</v>
      </c>
      <c r="D309" s="6">
        <v>345</v>
      </c>
      <c r="E309" s="9" t="s">
        <v>28</v>
      </c>
      <c r="F309" s="47" t="s">
        <v>29</v>
      </c>
      <c r="G309" s="47" t="s">
        <v>11</v>
      </c>
      <c r="H309" s="80">
        <v>12939</v>
      </c>
      <c r="I309" s="95">
        <v>42821</v>
      </c>
      <c r="J309" s="13"/>
      <c r="K309" s="14"/>
      <c r="L309" s="14">
        <v>18</v>
      </c>
      <c r="M309" s="7">
        <f t="shared" si="24"/>
        <v>248</v>
      </c>
      <c r="N309" s="110">
        <v>55.808770000000003</v>
      </c>
      <c r="O309" s="127">
        <f t="shared" si="25"/>
        <v>0</v>
      </c>
      <c r="P309" s="127">
        <f t="shared" si="26"/>
        <v>1004.55786</v>
      </c>
      <c r="Q309" s="7">
        <f t="shared" si="27"/>
        <v>13764</v>
      </c>
      <c r="R309" s="128">
        <f t="shared" si="28"/>
        <v>0</v>
      </c>
      <c r="S309" s="128">
        <f t="shared" si="29"/>
        <v>0</v>
      </c>
      <c r="T309" s="5" t="s">
        <v>33</v>
      </c>
    </row>
    <row r="310" spans="1:20">
      <c r="A310" s="5">
        <v>28</v>
      </c>
      <c r="B310" s="4" t="s">
        <v>278</v>
      </c>
      <c r="C310" s="15">
        <v>34500055</v>
      </c>
      <c r="D310" s="6">
        <v>345</v>
      </c>
      <c r="E310" s="9" t="s">
        <v>28</v>
      </c>
      <c r="F310" s="4" t="s">
        <v>29</v>
      </c>
      <c r="G310" s="17" t="s">
        <v>11</v>
      </c>
      <c r="H310" s="81">
        <v>12935</v>
      </c>
      <c r="I310" s="94">
        <v>42822</v>
      </c>
      <c r="J310" s="9"/>
      <c r="K310" s="10"/>
      <c r="L310" s="72">
        <v>15</v>
      </c>
      <c r="M310" s="7">
        <f t="shared" si="24"/>
        <v>233</v>
      </c>
      <c r="N310" s="111">
        <v>55.5</v>
      </c>
      <c r="O310" s="127">
        <f t="shared" si="25"/>
        <v>0</v>
      </c>
      <c r="P310" s="127">
        <f t="shared" si="26"/>
        <v>832.5</v>
      </c>
      <c r="Q310" s="7">
        <f t="shared" si="27"/>
        <v>12931.5</v>
      </c>
      <c r="R310" s="128">
        <f t="shared" si="28"/>
        <v>0</v>
      </c>
      <c r="S310" s="128">
        <f t="shared" si="29"/>
        <v>0</v>
      </c>
      <c r="T310" s="5" t="s">
        <v>35</v>
      </c>
    </row>
    <row r="311" spans="1:20">
      <c r="A311" s="5">
        <v>30</v>
      </c>
      <c r="B311" s="4" t="s">
        <v>278</v>
      </c>
      <c r="C311" s="15">
        <v>34500055</v>
      </c>
      <c r="D311" s="15">
        <v>345</v>
      </c>
      <c r="E311" s="9" t="s">
        <v>28</v>
      </c>
      <c r="F311" s="4" t="s">
        <v>29</v>
      </c>
      <c r="G311" s="17" t="s">
        <v>11</v>
      </c>
      <c r="H311" s="81">
        <v>12958</v>
      </c>
      <c r="I311" s="94">
        <v>42828</v>
      </c>
      <c r="J311" s="9"/>
      <c r="K311" s="10"/>
      <c r="L311" s="72">
        <v>12</v>
      </c>
      <c r="M311" s="7">
        <f t="shared" si="24"/>
        <v>221</v>
      </c>
      <c r="N311" s="111">
        <v>55.5</v>
      </c>
      <c r="O311" s="127">
        <f t="shared" si="25"/>
        <v>0</v>
      </c>
      <c r="P311" s="127">
        <f t="shared" si="26"/>
        <v>666</v>
      </c>
      <c r="Q311" s="7">
        <f t="shared" si="27"/>
        <v>12265.5</v>
      </c>
      <c r="R311" s="128">
        <f t="shared" si="28"/>
        <v>0</v>
      </c>
      <c r="S311" s="128">
        <f t="shared" si="29"/>
        <v>0</v>
      </c>
      <c r="T311" s="5" t="s">
        <v>35</v>
      </c>
    </row>
    <row r="312" spans="1:20">
      <c r="A312" s="5">
        <v>29</v>
      </c>
      <c r="B312" s="4" t="s">
        <v>278</v>
      </c>
      <c r="C312" s="15">
        <v>34500055</v>
      </c>
      <c r="D312" s="15">
        <v>345</v>
      </c>
      <c r="E312" s="9" t="s">
        <v>28</v>
      </c>
      <c r="F312" s="4" t="s">
        <v>29</v>
      </c>
      <c r="G312" s="17" t="s">
        <v>11</v>
      </c>
      <c r="H312" s="81">
        <v>12966</v>
      </c>
      <c r="I312" s="94">
        <v>42830</v>
      </c>
      <c r="J312" s="9"/>
      <c r="K312" s="10"/>
      <c r="L312" s="72">
        <v>15</v>
      </c>
      <c r="M312" s="7">
        <f t="shared" si="24"/>
        <v>206</v>
      </c>
      <c r="N312" s="111">
        <v>55.5</v>
      </c>
      <c r="O312" s="127">
        <f t="shared" si="25"/>
        <v>0</v>
      </c>
      <c r="P312" s="127">
        <f t="shared" si="26"/>
        <v>832.5</v>
      </c>
      <c r="Q312" s="7">
        <f t="shared" si="27"/>
        <v>11433</v>
      </c>
      <c r="R312" s="128">
        <f t="shared" si="28"/>
        <v>0</v>
      </c>
      <c r="S312" s="128">
        <f t="shared" si="29"/>
        <v>0</v>
      </c>
      <c r="T312" s="5" t="s">
        <v>35</v>
      </c>
    </row>
    <row r="313" spans="1:20">
      <c r="A313" s="5">
        <v>31</v>
      </c>
      <c r="B313" s="4" t="s">
        <v>278</v>
      </c>
      <c r="C313" s="15">
        <v>34500055</v>
      </c>
      <c r="D313" s="15">
        <v>345</v>
      </c>
      <c r="E313" s="9" t="s">
        <v>28</v>
      </c>
      <c r="F313" s="4" t="s">
        <v>29</v>
      </c>
      <c r="G313" s="17" t="s">
        <v>11</v>
      </c>
      <c r="H313" s="81">
        <v>12983</v>
      </c>
      <c r="I313" s="94">
        <v>42832</v>
      </c>
      <c r="J313" s="9"/>
      <c r="K313" s="10"/>
      <c r="L313" s="72">
        <v>5</v>
      </c>
      <c r="M313" s="7">
        <f t="shared" si="24"/>
        <v>201</v>
      </c>
      <c r="N313" s="111">
        <v>55.5</v>
      </c>
      <c r="O313" s="127">
        <f t="shared" si="25"/>
        <v>0</v>
      </c>
      <c r="P313" s="127">
        <f t="shared" si="26"/>
        <v>277.5</v>
      </c>
      <c r="Q313" s="7">
        <f t="shared" si="27"/>
        <v>11155.5</v>
      </c>
      <c r="R313" s="128">
        <f t="shared" si="28"/>
        <v>0</v>
      </c>
      <c r="S313" s="128">
        <f t="shared" si="29"/>
        <v>0</v>
      </c>
      <c r="T313" s="5" t="s">
        <v>35</v>
      </c>
    </row>
    <row r="314" spans="1:20">
      <c r="A314" s="5">
        <v>32</v>
      </c>
      <c r="B314" s="4" t="s">
        <v>278</v>
      </c>
      <c r="C314" s="15">
        <v>34500055</v>
      </c>
      <c r="D314" s="15">
        <v>345</v>
      </c>
      <c r="E314" s="9" t="s">
        <v>28</v>
      </c>
      <c r="F314" s="4" t="s">
        <v>29</v>
      </c>
      <c r="G314" s="17" t="s">
        <v>11</v>
      </c>
      <c r="H314" s="81">
        <v>12989</v>
      </c>
      <c r="I314" s="94">
        <v>42836</v>
      </c>
      <c r="J314" s="9"/>
      <c r="K314" s="10"/>
      <c r="L314" s="72">
        <v>5</v>
      </c>
      <c r="M314" s="7">
        <f t="shared" si="24"/>
        <v>196</v>
      </c>
      <c r="N314" s="111">
        <v>55.5</v>
      </c>
      <c r="O314" s="127">
        <f t="shared" si="25"/>
        <v>0</v>
      </c>
      <c r="P314" s="127">
        <f t="shared" si="26"/>
        <v>277.5</v>
      </c>
      <c r="Q314" s="7">
        <f t="shared" si="27"/>
        <v>10878</v>
      </c>
      <c r="R314" s="128">
        <f t="shared" si="28"/>
        <v>0</v>
      </c>
      <c r="S314" s="128">
        <f t="shared" si="29"/>
        <v>0</v>
      </c>
      <c r="T314" s="5" t="s">
        <v>35</v>
      </c>
    </row>
    <row r="315" spans="1:20">
      <c r="A315" s="5">
        <v>33</v>
      </c>
      <c r="B315" s="4" t="s">
        <v>278</v>
      </c>
      <c r="C315" s="15">
        <v>34500055</v>
      </c>
      <c r="D315" s="15">
        <v>345</v>
      </c>
      <c r="E315" s="9" t="s">
        <v>28</v>
      </c>
      <c r="F315" s="4" t="s">
        <v>29</v>
      </c>
      <c r="G315" s="17" t="s">
        <v>11</v>
      </c>
      <c r="H315" s="81">
        <v>13000</v>
      </c>
      <c r="I315" s="94">
        <v>42843</v>
      </c>
      <c r="J315" s="9"/>
      <c r="K315" s="10"/>
      <c r="L315" s="72">
        <v>5</v>
      </c>
      <c r="M315" s="7">
        <f t="shared" si="24"/>
        <v>191</v>
      </c>
      <c r="N315" s="111">
        <v>55.5</v>
      </c>
      <c r="O315" s="127">
        <f t="shared" si="25"/>
        <v>0</v>
      </c>
      <c r="P315" s="127">
        <f t="shared" si="26"/>
        <v>277.5</v>
      </c>
      <c r="Q315" s="7">
        <f t="shared" si="27"/>
        <v>10600.5</v>
      </c>
      <c r="R315" s="128">
        <f t="shared" si="28"/>
        <v>0</v>
      </c>
      <c r="S315" s="128">
        <f t="shared" si="29"/>
        <v>0</v>
      </c>
      <c r="T315" s="5" t="s">
        <v>35</v>
      </c>
    </row>
    <row r="316" spans="1:20">
      <c r="A316" s="5">
        <v>34</v>
      </c>
      <c r="B316" s="4" t="s">
        <v>278</v>
      </c>
      <c r="C316" s="15">
        <v>34500055</v>
      </c>
      <c r="D316" s="6">
        <v>345</v>
      </c>
      <c r="E316" s="9" t="s">
        <v>28</v>
      </c>
      <c r="F316" s="4" t="s">
        <v>29</v>
      </c>
      <c r="G316" s="17" t="s">
        <v>11</v>
      </c>
      <c r="H316" s="81">
        <v>13014</v>
      </c>
      <c r="I316" s="94">
        <v>42845</v>
      </c>
      <c r="J316" s="9"/>
      <c r="K316" s="10"/>
      <c r="L316" s="72">
        <v>10</v>
      </c>
      <c r="M316" s="7">
        <f t="shared" si="24"/>
        <v>181</v>
      </c>
      <c r="N316" s="111">
        <v>55.5</v>
      </c>
      <c r="O316" s="127">
        <f t="shared" si="25"/>
        <v>0</v>
      </c>
      <c r="P316" s="127">
        <f t="shared" si="26"/>
        <v>555</v>
      </c>
      <c r="Q316" s="7">
        <f t="shared" si="27"/>
        <v>10045.5</v>
      </c>
      <c r="R316" s="128">
        <f t="shared" si="28"/>
        <v>0</v>
      </c>
      <c r="S316" s="128">
        <f t="shared" si="29"/>
        <v>0</v>
      </c>
      <c r="T316" s="5" t="s">
        <v>35</v>
      </c>
    </row>
    <row r="317" spans="1:20">
      <c r="A317" s="5">
        <v>35</v>
      </c>
      <c r="B317" s="4" t="s">
        <v>278</v>
      </c>
      <c r="C317" s="15">
        <v>34500055</v>
      </c>
      <c r="D317" s="6">
        <v>345</v>
      </c>
      <c r="E317" s="9" t="s">
        <v>28</v>
      </c>
      <c r="F317" s="4" t="s">
        <v>29</v>
      </c>
      <c r="G317" s="17" t="s">
        <v>11</v>
      </c>
      <c r="H317" s="81">
        <v>13028</v>
      </c>
      <c r="I317" s="94">
        <v>42849</v>
      </c>
      <c r="J317" s="9"/>
      <c r="L317" s="72">
        <v>7</v>
      </c>
      <c r="M317" s="7">
        <f t="shared" si="24"/>
        <v>174</v>
      </c>
      <c r="N317" s="111">
        <v>55.5</v>
      </c>
      <c r="O317" s="127">
        <f t="shared" si="25"/>
        <v>0</v>
      </c>
      <c r="P317" s="127">
        <f t="shared" si="26"/>
        <v>388.5</v>
      </c>
      <c r="Q317" s="7">
        <f t="shared" si="27"/>
        <v>9657</v>
      </c>
      <c r="R317" s="128">
        <f t="shared" si="28"/>
        <v>0</v>
      </c>
      <c r="S317" s="128">
        <f t="shared" si="29"/>
        <v>0</v>
      </c>
      <c r="T317" s="5" t="s">
        <v>35</v>
      </c>
    </row>
    <row r="318" spans="1:20">
      <c r="A318" s="5">
        <v>36</v>
      </c>
      <c r="B318" s="4" t="s">
        <v>278</v>
      </c>
      <c r="C318" s="5">
        <v>34500055</v>
      </c>
      <c r="D318" s="6">
        <v>345</v>
      </c>
      <c r="E318" s="9" t="s">
        <v>28</v>
      </c>
      <c r="F318" s="4" t="s">
        <v>29</v>
      </c>
      <c r="G318" s="17" t="s">
        <v>11</v>
      </c>
      <c r="H318" s="81">
        <v>13058</v>
      </c>
      <c r="I318" s="94">
        <v>42851</v>
      </c>
      <c r="J318" s="5"/>
      <c r="L318" s="72">
        <v>10</v>
      </c>
      <c r="M318" s="7">
        <f t="shared" si="24"/>
        <v>164</v>
      </c>
      <c r="N318" s="111">
        <v>55.5</v>
      </c>
      <c r="O318" s="127">
        <f t="shared" si="25"/>
        <v>0</v>
      </c>
      <c r="P318" s="127">
        <f t="shared" si="26"/>
        <v>555</v>
      </c>
      <c r="Q318" s="7">
        <f t="shared" si="27"/>
        <v>9102</v>
      </c>
      <c r="R318" s="128">
        <f t="shared" si="28"/>
        <v>0</v>
      </c>
      <c r="S318" s="128">
        <f t="shared" si="29"/>
        <v>0</v>
      </c>
      <c r="T318" s="5" t="s">
        <v>36</v>
      </c>
    </row>
    <row r="319" spans="1:20">
      <c r="A319" s="5">
        <v>37</v>
      </c>
      <c r="B319" s="4" t="s">
        <v>278</v>
      </c>
      <c r="C319" s="5">
        <v>34500055</v>
      </c>
      <c r="D319" s="6">
        <v>345</v>
      </c>
      <c r="E319" s="9" t="s">
        <v>28</v>
      </c>
      <c r="F319" s="4" t="s">
        <v>29</v>
      </c>
      <c r="G319" s="17" t="s">
        <v>11</v>
      </c>
      <c r="H319" s="81">
        <v>13059</v>
      </c>
      <c r="I319" s="94">
        <v>42852</v>
      </c>
      <c r="J319" s="5"/>
      <c r="L319" s="72">
        <v>10</v>
      </c>
      <c r="M319" s="7">
        <f t="shared" si="24"/>
        <v>154</v>
      </c>
      <c r="N319" s="111">
        <v>55.5</v>
      </c>
      <c r="O319" s="127">
        <f t="shared" si="25"/>
        <v>0</v>
      </c>
      <c r="P319" s="127">
        <f t="shared" si="26"/>
        <v>555</v>
      </c>
      <c r="Q319" s="7">
        <f t="shared" si="27"/>
        <v>8547</v>
      </c>
      <c r="R319" s="128">
        <f t="shared" si="28"/>
        <v>0</v>
      </c>
      <c r="S319" s="128">
        <f t="shared" si="29"/>
        <v>0</v>
      </c>
      <c r="T319" s="5" t="s">
        <v>36</v>
      </c>
    </row>
    <row r="320" spans="1:20">
      <c r="A320" s="5">
        <v>38</v>
      </c>
      <c r="B320" s="4" t="s">
        <v>278</v>
      </c>
      <c r="C320" s="5">
        <v>34500055</v>
      </c>
      <c r="D320" s="6">
        <v>345</v>
      </c>
      <c r="E320" s="9" t="s">
        <v>28</v>
      </c>
      <c r="F320" s="4" t="s">
        <v>29</v>
      </c>
      <c r="G320" s="17" t="s">
        <v>11</v>
      </c>
      <c r="H320" s="81">
        <v>13068</v>
      </c>
      <c r="I320" s="94">
        <v>42853</v>
      </c>
      <c r="J320" s="5"/>
      <c r="L320" s="72">
        <v>5</v>
      </c>
      <c r="M320" s="7">
        <f t="shared" si="24"/>
        <v>149</v>
      </c>
      <c r="N320" s="111">
        <v>55.5</v>
      </c>
      <c r="O320" s="127">
        <f t="shared" si="25"/>
        <v>0</v>
      </c>
      <c r="P320" s="127">
        <f t="shared" si="26"/>
        <v>277.5</v>
      </c>
      <c r="Q320" s="7">
        <f t="shared" si="27"/>
        <v>8269.5</v>
      </c>
      <c r="R320" s="128">
        <f t="shared" si="28"/>
        <v>0</v>
      </c>
      <c r="S320" s="128">
        <f t="shared" si="29"/>
        <v>0</v>
      </c>
      <c r="T320" s="5" t="s">
        <v>36</v>
      </c>
    </row>
    <row r="321" spans="1:20">
      <c r="A321" s="5">
        <v>39</v>
      </c>
      <c r="B321" s="4" t="s">
        <v>278</v>
      </c>
      <c r="C321" s="5">
        <v>34500055</v>
      </c>
      <c r="D321" s="6">
        <v>345</v>
      </c>
      <c r="E321" s="9" t="s">
        <v>28</v>
      </c>
      <c r="F321" s="4" t="s">
        <v>29</v>
      </c>
      <c r="G321" s="17" t="s">
        <v>11</v>
      </c>
      <c r="H321" s="81">
        <v>13097</v>
      </c>
      <c r="I321" s="94">
        <v>42859</v>
      </c>
      <c r="J321" s="5"/>
      <c r="L321" s="72">
        <v>10</v>
      </c>
      <c r="M321" s="7">
        <f t="shared" si="24"/>
        <v>139</v>
      </c>
      <c r="N321" s="111">
        <v>55.5</v>
      </c>
      <c r="O321" s="127">
        <f t="shared" si="25"/>
        <v>0</v>
      </c>
      <c r="P321" s="127">
        <f t="shared" si="26"/>
        <v>555</v>
      </c>
      <c r="Q321" s="7">
        <f t="shared" si="27"/>
        <v>7714.5</v>
      </c>
      <c r="R321" s="128">
        <f t="shared" si="28"/>
        <v>0</v>
      </c>
      <c r="S321" s="128">
        <f t="shared" si="29"/>
        <v>0</v>
      </c>
      <c r="T321" s="5" t="s">
        <v>36</v>
      </c>
    </row>
    <row r="322" spans="1:20">
      <c r="A322" s="5">
        <v>40</v>
      </c>
      <c r="B322" s="4" t="s">
        <v>278</v>
      </c>
      <c r="C322" s="5">
        <v>34500055</v>
      </c>
      <c r="D322" s="6">
        <v>345</v>
      </c>
      <c r="E322" s="9" t="s">
        <v>28</v>
      </c>
      <c r="F322" s="15" t="s">
        <v>29</v>
      </c>
      <c r="G322" s="17" t="s">
        <v>11</v>
      </c>
      <c r="H322" s="78">
        <v>13185</v>
      </c>
      <c r="I322" s="94">
        <v>42881</v>
      </c>
      <c r="J322" s="5"/>
      <c r="L322" s="18">
        <v>2</v>
      </c>
      <c r="M322" s="7">
        <f t="shared" si="24"/>
        <v>137</v>
      </c>
      <c r="N322" s="111">
        <v>55.5</v>
      </c>
      <c r="O322" s="127">
        <f t="shared" si="25"/>
        <v>0</v>
      </c>
      <c r="P322" s="127">
        <f t="shared" si="26"/>
        <v>111</v>
      </c>
      <c r="Q322" s="7">
        <f t="shared" si="27"/>
        <v>7603.5</v>
      </c>
      <c r="R322" s="128">
        <f t="shared" si="28"/>
        <v>0</v>
      </c>
      <c r="S322" s="128">
        <f t="shared" si="29"/>
        <v>0</v>
      </c>
      <c r="T322" s="5" t="s">
        <v>21</v>
      </c>
    </row>
    <row r="323" spans="1:20">
      <c r="A323" s="5">
        <v>41</v>
      </c>
      <c r="B323" s="4" t="s">
        <v>278</v>
      </c>
      <c r="C323" s="5">
        <v>34500055</v>
      </c>
      <c r="D323" s="6">
        <v>345</v>
      </c>
      <c r="E323" s="9" t="s">
        <v>28</v>
      </c>
      <c r="F323" s="15" t="s">
        <v>29</v>
      </c>
      <c r="G323" s="15" t="s">
        <v>11</v>
      </c>
      <c r="H323" s="78">
        <v>13201</v>
      </c>
      <c r="I323" s="94">
        <v>42882</v>
      </c>
      <c r="J323" s="5"/>
      <c r="L323" s="18">
        <v>8</v>
      </c>
      <c r="M323" s="7">
        <f t="shared" ref="M323:M386" si="30">IF(C323&lt;&gt;C322,K323,IF(K323="",M322-L323,M322+K323))</f>
        <v>129</v>
      </c>
      <c r="N323" s="111">
        <v>55.5</v>
      </c>
      <c r="O323" s="127">
        <f t="shared" ref="O323:O386" si="31">K323*N323</f>
        <v>0</v>
      </c>
      <c r="P323" s="127">
        <f t="shared" ref="P323:P386" si="32">L323*N323</f>
        <v>444</v>
      </c>
      <c r="Q323" s="7">
        <f t="shared" ref="Q323:Q386" si="33">IF(C323&lt;&gt;C322,O323,IF(O323=0,Q322-P323,Q322+O323))</f>
        <v>7159.5</v>
      </c>
      <c r="R323" s="128">
        <f t="shared" ref="R323:R386" si="34">IF(C323&lt;&gt;C324,M323,0)</f>
        <v>0</v>
      </c>
      <c r="S323" s="128">
        <f t="shared" ref="S323:S386" si="35">IF(C323&lt;&gt;C324,Q323,0)</f>
        <v>0</v>
      </c>
      <c r="T323" s="5" t="s">
        <v>21</v>
      </c>
    </row>
    <row r="324" spans="1:20">
      <c r="A324" s="5">
        <v>42</v>
      </c>
      <c r="B324" s="4" t="s">
        <v>278</v>
      </c>
      <c r="C324" s="5">
        <v>34500055</v>
      </c>
      <c r="D324" s="6">
        <v>345</v>
      </c>
      <c r="E324" s="9" t="s">
        <v>28</v>
      </c>
      <c r="F324" s="15" t="s">
        <v>29</v>
      </c>
      <c r="G324" s="15" t="s">
        <v>11</v>
      </c>
      <c r="H324" s="78">
        <v>13203</v>
      </c>
      <c r="I324" s="94">
        <v>42884</v>
      </c>
      <c r="J324" s="5"/>
      <c r="L324" s="18">
        <v>10</v>
      </c>
      <c r="M324" s="7">
        <f t="shared" si="30"/>
        <v>119</v>
      </c>
      <c r="N324" s="111">
        <v>55.5</v>
      </c>
      <c r="O324" s="127">
        <f t="shared" si="31"/>
        <v>0</v>
      </c>
      <c r="P324" s="127">
        <f t="shared" si="32"/>
        <v>555</v>
      </c>
      <c r="Q324" s="7">
        <f t="shared" si="33"/>
        <v>6604.5</v>
      </c>
      <c r="R324" s="128">
        <f t="shared" si="34"/>
        <v>0</v>
      </c>
      <c r="S324" s="128">
        <f t="shared" si="35"/>
        <v>0</v>
      </c>
      <c r="T324" s="5" t="s">
        <v>21</v>
      </c>
    </row>
    <row r="325" spans="1:20">
      <c r="A325" s="5">
        <v>43</v>
      </c>
      <c r="B325" s="4" t="s">
        <v>278</v>
      </c>
      <c r="C325" s="5">
        <v>34500055</v>
      </c>
      <c r="D325" s="6">
        <v>345</v>
      </c>
      <c r="E325" s="9" t="s">
        <v>28</v>
      </c>
      <c r="F325" s="15" t="s">
        <v>29</v>
      </c>
      <c r="G325" s="15" t="s">
        <v>11</v>
      </c>
      <c r="H325" s="78">
        <v>13205</v>
      </c>
      <c r="I325" s="94">
        <v>42885</v>
      </c>
      <c r="J325" s="5"/>
      <c r="L325" s="18">
        <v>5</v>
      </c>
      <c r="M325" s="7">
        <f t="shared" si="30"/>
        <v>114</v>
      </c>
      <c r="N325" s="111">
        <v>55.5</v>
      </c>
      <c r="O325" s="127">
        <f t="shared" si="31"/>
        <v>0</v>
      </c>
      <c r="P325" s="127">
        <f t="shared" si="32"/>
        <v>277.5</v>
      </c>
      <c r="Q325" s="7">
        <f t="shared" si="33"/>
        <v>6327</v>
      </c>
      <c r="R325" s="128">
        <f t="shared" si="34"/>
        <v>0</v>
      </c>
      <c r="S325" s="128">
        <f t="shared" si="35"/>
        <v>0</v>
      </c>
      <c r="T325" s="5" t="s">
        <v>21</v>
      </c>
    </row>
    <row r="326" spans="1:20">
      <c r="A326" s="5">
        <v>44</v>
      </c>
      <c r="B326" s="4" t="s">
        <v>278</v>
      </c>
      <c r="C326" s="5">
        <v>34500055</v>
      </c>
      <c r="D326" s="6">
        <v>345</v>
      </c>
      <c r="E326" s="9" t="s">
        <v>28</v>
      </c>
      <c r="F326" s="15" t="s">
        <v>29</v>
      </c>
      <c r="G326" s="15" t="s">
        <v>11</v>
      </c>
      <c r="H326" s="78">
        <v>13211</v>
      </c>
      <c r="I326" s="94">
        <v>42885</v>
      </c>
      <c r="J326" s="5"/>
      <c r="L326" s="18">
        <v>39</v>
      </c>
      <c r="M326" s="7">
        <f t="shared" si="30"/>
        <v>75</v>
      </c>
      <c r="N326" s="111">
        <v>55.5</v>
      </c>
      <c r="O326" s="127">
        <f t="shared" si="31"/>
        <v>0</v>
      </c>
      <c r="P326" s="127">
        <f t="shared" si="32"/>
        <v>2164.5</v>
      </c>
      <c r="Q326" s="7">
        <f t="shared" si="33"/>
        <v>4162.5</v>
      </c>
      <c r="R326" s="128">
        <f t="shared" si="34"/>
        <v>0</v>
      </c>
      <c r="S326" s="128">
        <f t="shared" si="35"/>
        <v>0</v>
      </c>
      <c r="T326" s="5" t="s">
        <v>21</v>
      </c>
    </row>
    <row r="327" spans="1:20">
      <c r="A327" s="5">
        <v>45</v>
      </c>
      <c r="B327" s="4" t="s">
        <v>278</v>
      </c>
      <c r="C327" s="5">
        <v>34500055</v>
      </c>
      <c r="D327" s="6">
        <v>345</v>
      </c>
      <c r="E327" s="9" t="s">
        <v>28</v>
      </c>
      <c r="F327" s="15" t="s">
        <v>29</v>
      </c>
      <c r="G327" s="15" t="s">
        <v>11</v>
      </c>
      <c r="H327" s="78">
        <v>13221</v>
      </c>
      <c r="I327" s="94">
        <v>42887</v>
      </c>
      <c r="J327" s="5"/>
      <c r="L327" s="18">
        <v>5</v>
      </c>
      <c r="M327" s="7">
        <f t="shared" si="30"/>
        <v>70</v>
      </c>
      <c r="N327" s="111">
        <v>55.5</v>
      </c>
      <c r="O327" s="127">
        <f t="shared" si="31"/>
        <v>0</v>
      </c>
      <c r="P327" s="127">
        <f t="shared" si="32"/>
        <v>277.5</v>
      </c>
      <c r="Q327" s="7">
        <f t="shared" si="33"/>
        <v>3885</v>
      </c>
      <c r="R327" s="128">
        <f t="shared" si="34"/>
        <v>0</v>
      </c>
      <c r="S327" s="128">
        <f t="shared" si="35"/>
        <v>0</v>
      </c>
      <c r="T327" s="5" t="s">
        <v>21</v>
      </c>
    </row>
    <row r="328" spans="1:20">
      <c r="A328" s="5">
        <v>46</v>
      </c>
      <c r="B328" s="4" t="s">
        <v>278</v>
      </c>
      <c r="C328" s="5">
        <v>34500055</v>
      </c>
      <c r="D328" s="6">
        <v>345</v>
      </c>
      <c r="E328" s="9" t="s">
        <v>28</v>
      </c>
      <c r="F328" s="15" t="s">
        <v>29</v>
      </c>
      <c r="G328" s="15" t="s">
        <v>11</v>
      </c>
      <c r="H328" s="78">
        <v>13243</v>
      </c>
      <c r="I328" s="94">
        <v>42889</v>
      </c>
      <c r="J328" s="5"/>
      <c r="L328" s="18">
        <v>2</v>
      </c>
      <c r="M328" s="7">
        <f t="shared" si="30"/>
        <v>68</v>
      </c>
      <c r="N328" s="111">
        <v>55.5</v>
      </c>
      <c r="O328" s="127">
        <f t="shared" si="31"/>
        <v>0</v>
      </c>
      <c r="P328" s="127">
        <f t="shared" si="32"/>
        <v>111</v>
      </c>
      <c r="Q328" s="7">
        <f t="shared" si="33"/>
        <v>3774</v>
      </c>
      <c r="R328" s="128">
        <f t="shared" si="34"/>
        <v>0</v>
      </c>
      <c r="S328" s="128">
        <f t="shared" si="35"/>
        <v>0</v>
      </c>
      <c r="T328" s="5" t="s">
        <v>21</v>
      </c>
    </row>
    <row r="329" spans="1:20">
      <c r="A329" s="5">
        <v>47</v>
      </c>
      <c r="B329" s="4" t="s">
        <v>278</v>
      </c>
      <c r="C329" s="5">
        <v>34500055</v>
      </c>
      <c r="D329" s="6">
        <v>345</v>
      </c>
      <c r="E329" s="9" t="s">
        <v>28</v>
      </c>
      <c r="F329" s="15" t="s">
        <v>29</v>
      </c>
      <c r="G329" s="15" t="s">
        <v>11</v>
      </c>
      <c r="H329" s="78">
        <v>13268</v>
      </c>
      <c r="I329" s="94">
        <v>42894</v>
      </c>
      <c r="J329" s="5"/>
      <c r="L329" s="18">
        <v>2</v>
      </c>
      <c r="M329" s="7">
        <f t="shared" si="30"/>
        <v>66</v>
      </c>
      <c r="N329" s="111">
        <v>55.5</v>
      </c>
      <c r="O329" s="127">
        <f t="shared" si="31"/>
        <v>0</v>
      </c>
      <c r="P329" s="127">
        <f t="shared" si="32"/>
        <v>111</v>
      </c>
      <c r="Q329" s="7">
        <f t="shared" si="33"/>
        <v>3663</v>
      </c>
      <c r="R329" s="128">
        <f t="shared" si="34"/>
        <v>0</v>
      </c>
      <c r="S329" s="128">
        <f t="shared" si="35"/>
        <v>0</v>
      </c>
      <c r="T329" s="5" t="s">
        <v>21</v>
      </c>
    </row>
    <row r="330" spans="1:20">
      <c r="A330" s="5">
        <v>48</v>
      </c>
      <c r="B330" s="4" t="s">
        <v>278</v>
      </c>
      <c r="C330" s="5">
        <v>34500055</v>
      </c>
      <c r="D330" s="6">
        <v>345</v>
      </c>
      <c r="E330" s="9" t="s">
        <v>28</v>
      </c>
      <c r="F330" s="15" t="s">
        <v>29</v>
      </c>
      <c r="G330" s="15" t="s">
        <v>11</v>
      </c>
      <c r="H330" s="78">
        <v>13281</v>
      </c>
      <c r="I330" s="94">
        <v>42895</v>
      </c>
      <c r="J330" s="5"/>
      <c r="L330" s="18">
        <v>5</v>
      </c>
      <c r="M330" s="7">
        <f t="shared" si="30"/>
        <v>61</v>
      </c>
      <c r="N330" s="111">
        <v>55.5</v>
      </c>
      <c r="O330" s="127">
        <f t="shared" si="31"/>
        <v>0</v>
      </c>
      <c r="P330" s="127">
        <f t="shared" si="32"/>
        <v>277.5</v>
      </c>
      <c r="Q330" s="7">
        <f t="shared" si="33"/>
        <v>3385.5</v>
      </c>
      <c r="R330" s="128">
        <f t="shared" si="34"/>
        <v>0</v>
      </c>
      <c r="S330" s="128">
        <f t="shared" si="35"/>
        <v>0</v>
      </c>
      <c r="T330" s="5" t="s">
        <v>21</v>
      </c>
    </row>
    <row r="331" spans="1:20">
      <c r="A331" s="5">
        <v>49</v>
      </c>
      <c r="B331" s="4" t="s">
        <v>278</v>
      </c>
      <c r="C331" s="5">
        <v>34500055</v>
      </c>
      <c r="D331" s="6">
        <v>345</v>
      </c>
      <c r="E331" s="9" t="s">
        <v>28</v>
      </c>
      <c r="F331" s="15" t="s">
        <v>29</v>
      </c>
      <c r="G331" s="15" t="s">
        <v>11</v>
      </c>
      <c r="H331" s="78">
        <v>13288</v>
      </c>
      <c r="I331" s="94">
        <v>42896</v>
      </c>
      <c r="J331" s="5"/>
      <c r="L331" s="18">
        <v>5</v>
      </c>
      <c r="M331" s="7">
        <f t="shared" si="30"/>
        <v>56</v>
      </c>
      <c r="N331" s="111">
        <v>55.5</v>
      </c>
      <c r="O331" s="127">
        <f t="shared" si="31"/>
        <v>0</v>
      </c>
      <c r="P331" s="127">
        <f t="shared" si="32"/>
        <v>277.5</v>
      </c>
      <c r="Q331" s="7">
        <f t="shared" si="33"/>
        <v>3108</v>
      </c>
      <c r="R331" s="128">
        <f t="shared" si="34"/>
        <v>0</v>
      </c>
      <c r="S331" s="128">
        <f t="shared" si="35"/>
        <v>0</v>
      </c>
      <c r="T331" s="5" t="s">
        <v>21</v>
      </c>
    </row>
    <row r="332" spans="1:20">
      <c r="A332" s="5">
        <v>50</v>
      </c>
      <c r="B332" s="4" t="s">
        <v>278</v>
      </c>
      <c r="C332" s="5">
        <v>34500055</v>
      </c>
      <c r="D332" s="6">
        <v>345</v>
      </c>
      <c r="E332" s="9" t="s">
        <v>28</v>
      </c>
      <c r="F332" s="15" t="s">
        <v>29</v>
      </c>
      <c r="G332" s="15" t="s">
        <v>11</v>
      </c>
      <c r="H332" s="78">
        <v>13297</v>
      </c>
      <c r="I332" s="94">
        <v>42898</v>
      </c>
      <c r="J332" s="5"/>
      <c r="L332" s="18">
        <v>10</v>
      </c>
      <c r="M332" s="7">
        <f t="shared" si="30"/>
        <v>46</v>
      </c>
      <c r="N332" s="111">
        <v>55.5</v>
      </c>
      <c r="O332" s="127">
        <f t="shared" si="31"/>
        <v>0</v>
      </c>
      <c r="P332" s="127">
        <f t="shared" si="32"/>
        <v>555</v>
      </c>
      <c r="Q332" s="7">
        <f t="shared" si="33"/>
        <v>2553</v>
      </c>
      <c r="R332" s="128">
        <f t="shared" si="34"/>
        <v>0</v>
      </c>
      <c r="S332" s="128">
        <f t="shared" si="35"/>
        <v>0</v>
      </c>
      <c r="T332" s="5" t="s">
        <v>21</v>
      </c>
    </row>
    <row r="333" spans="1:20">
      <c r="A333" s="5">
        <v>51</v>
      </c>
      <c r="B333" s="4" t="s">
        <v>278</v>
      </c>
      <c r="C333" s="5">
        <v>34500055</v>
      </c>
      <c r="D333" s="6">
        <v>345</v>
      </c>
      <c r="E333" s="9" t="s">
        <v>28</v>
      </c>
      <c r="F333" s="15" t="s">
        <v>29</v>
      </c>
      <c r="G333" s="15" t="s">
        <v>11</v>
      </c>
      <c r="H333" s="78">
        <v>13319</v>
      </c>
      <c r="I333" s="94">
        <v>42899</v>
      </c>
      <c r="J333" s="5"/>
      <c r="L333" s="18">
        <v>10</v>
      </c>
      <c r="M333" s="7">
        <f t="shared" si="30"/>
        <v>36</v>
      </c>
      <c r="N333" s="111">
        <v>55.5</v>
      </c>
      <c r="O333" s="127">
        <f t="shared" si="31"/>
        <v>0</v>
      </c>
      <c r="P333" s="127">
        <f t="shared" si="32"/>
        <v>555</v>
      </c>
      <c r="Q333" s="7">
        <f t="shared" si="33"/>
        <v>1998</v>
      </c>
      <c r="R333" s="128">
        <f t="shared" si="34"/>
        <v>0</v>
      </c>
      <c r="S333" s="128">
        <f t="shared" si="35"/>
        <v>0</v>
      </c>
      <c r="T333" s="5" t="s">
        <v>21</v>
      </c>
    </row>
    <row r="334" spans="1:20">
      <c r="A334" s="5">
        <v>52</v>
      </c>
      <c r="B334" s="4" t="s">
        <v>278</v>
      </c>
      <c r="C334" s="5">
        <v>34500055</v>
      </c>
      <c r="D334" s="6">
        <v>345</v>
      </c>
      <c r="E334" s="9" t="s">
        <v>28</v>
      </c>
      <c r="F334" s="15" t="s">
        <v>29</v>
      </c>
      <c r="G334" s="15" t="s">
        <v>11</v>
      </c>
      <c r="H334" s="78">
        <v>13347</v>
      </c>
      <c r="I334" s="94">
        <v>42906</v>
      </c>
      <c r="J334" s="5"/>
      <c r="L334" s="18">
        <v>15</v>
      </c>
      <c r="M334" s="7">
        <f t="shared" si="30"/>
        <v>21</v>
      </c>
      <c r="N334" s="111">
        <v>55.5</v>
      </c>
      <c r="O334" s="127">
        <f t="shared" si="31"/>
        <v>0</v>
      </c>
      <c r="P334" s="127">
        <f t="shared" si="32"/>
        <v>832.5</v>
      </c>
      <c r="Q334" s="7">
        <f t="shared" si="33"/>
        <v>1165.5</v>
      </c>
      <c r="R334" s="128">
        <f t="shared" si="34"/>
        <v>0</v>
      </c>
      <c r="S334" s="128">
        <f t="shared" si="35"/>
        <v>0</v>
      </c>
      <c r="T334" s="5" t="s">
        <v>21</v>
      </c>
    </row>
    <row r="335" spans="1:20">
      <c r="A335" s="5">
        <v>53</v>
      </c>
      <c r="B335" s="4" t="s">
        <v>278</v>
      </c>
      <c r="C335" s="5">
        <v>34500055</v>
      </c>
      <c r="D335" s="6">
        <v>345</v>
      </c>
      <c r="E335" s="141" t="s">
        <v>28</v>
      </c>
      <c r="F335" s="15" t="s">
        <v>29</v>
      </c>
      <c r="G335" s="15" t="s">
        <v>11</v>
      </c>
      <c r="H335" s="78">
        <v>13611</v>
      </c>
      <c r="I335" s="94">
        <v>42909</v>
      </c>
      <c r="J335" s="5"/>
      <c r="L335" s="18">
        <v>10</v>
      </c>
      <c r="M335" s="7">
        <f t="shared" si="30"/>
        <v>11</v>
      </c>
      <c r="N335" s="111">
        <v>55.5</v>
      </c>
      <c r="O335" s="127">
        <f t="shared" si="31"/>
        <v>0</v>
      </c>
      <c r="P335" s="127">
        <f t="shared" si="32"/>
        <v>555</v>
      </c>
      <c r="Q335" s="7">
        <f t="shared" si="33"/>
        <v>610.5</v>
      </c>
      <c r="R335" s="128">
        <f t="shared" si="34"/>
        <v>0</v>
      </c>
      <c r="S335" s="128">
        <f t="shared" si="35"/>
        <v>0</v>
      </c>
      <c r="T335" s="5" t="s">
        <v>21</v>
      </c>
    </row>
    <row r="336" spans="1:20">
      <c r="A336" s="5">
        <v>54</v>
      </c>
      <c r="B336" s="4" t="s">
        <v>278</v>
      </c>
      <c r="C336" s="5">
        <v>34500055</v>
      </c>
      <c r="D336" s="6">
        <v>345</v>
      </c>
      <c r="E336" s="141" t="s">
        <v>28</v>
      </c>
      <c r="F336" s="15" t="s">
        <v>29</v>
      </c>
      <c r="G336" s="15" t="s">
        <v>11</v>
      </c>
      <c r="H336" s="78">
        <v>13612</v>
      </c>
      <c r="I336" s="94">
        <v>42909</v>
      </c>
      <c r="J336" s="5"/>
      <c r="L336" s="18">
        <v>1</v>
      </c>
      <c r="M336" s="7">
        <f t="shared" si="30"/>
        <v>10</v>
      </c>
      <c r="N336" s="111">
        <v>55.5</v>
      </c>
      <c r="O336" s="127">
        <f t="shared" si="31"/>
        <v>0</v>
      </c>
      <c r="P336" s="127">
        <f t="shared" si="32"/>
        <v>55.5</v>
      </c>
      <c r="Q336" s="7">
        <f t="shared" si="33"/>
        <v>555</v>
      </c>
      <c r="R336" s="128">
        <f t="shared" si="34"/>
        <v>0</v>
      </c>
      <c r="S336" s="128">
        <f t="shared" si="35"/>
        <v>0</v>
      </c>
      <c r="T336" s="5" t="s">
        <v>21</v>
      </c>
    </row>
    <row r="337" spans="1:20">
      <c r="A337" s="5">
        <v>55</v>
      </c>
      <c r="B337" s="4" t="s">
        <v>278</v>
      </c>
      <c r="C337" s="5">
        <v>34500055</v>
      </c>
      <c r="D337" s="6">
        <v>345</v>
      </c>
      <c r="E337" s="141" t="s">
        <v>28</v>
      </c>
      <c r="F337" s="15" t="s">
        <v>29</v>
      </c>
      <c r="G337" s="15" t="s">
        <v>11</v>
      </c>
      <c r="H337" s="78">
        <v>13626</v>
      </c>
      <c r="I337" s="94">
        <v>42910</v>
      </c>
      <c r="J337" s="5"/>
      <c r="L337" s="18">
        <v>10</v>
      </c>
      <c r="M337" s="7">
        <f t="shared" si="30"/>
        <v>0</v>
      </c>
      <c r="N337" s="111">
        <v>55.5</v>
      </c>
      <c r="O337" s="127">
        <f t="shared" si="31"/>
        <v>0</v>
      </c>
      <c r="P337" s="127">
        <f t="shared" si="32"/>
        <v>555</v>
      </c>
      <c r="Q337" s="7">
        <f t="shared" si="33"/>
        <v>0</v>
      </c>
      <c r="R337" s="128">
        <f t="shared" si="34"/>
        <v>0</v>
      </c>
      <c r="S337" s="128">
        <f t="shared" si="35"/>
        <v>0</v>
      </c>
      <c r="T337" s="5" t="s">
        <v>21</v>
      </c>
    </row>
    <row r="338" spans="1:20">
      <c r="A338" s="5">
        <v>56</v>
      </c>
      <c r="B338" s="4" t="s">
        <v>278</v>
      </c>
      <c r="C338" s="5">
        <v>34500055</v>
      </c>
      <c r="D338" s="6">
        <v>345</v>
      </c>
      <c r="E338" s="141" t="s">
        <v>28</v>
      </c>
      <c r="F338" s="17" t="s">
        <v>29</v>
      </c>
      <c r="G338" s="17" t="s">
        <v>10</v>
      </c>
      <c r="H338" s="81">
        <v>7948</v>
      </c>
      <c r="I338" s="94">
        <v>42915</v>
      </c>
      <c r="J338" s="5"/>
      <c r="K338" s="72">
        <v>300</v>
      </c>
      <c r="M338" s="7">
        <f t="shared" si="30"/>
        <v>300</v>
      </c>
      <c r="N338" s="109">
        <v>55.5</v>
      </c>
      <c r="O338" s="127">
        <f t="shared" si="31"/>
        <v>16650</v>
      </c>
      <c r="P338" s="127">
        <f t="shared" si="32"/>
        <v>0</v>
      </c>
      <c r="Q338" s="7">
        <f t="shared" si="33"/>
        <v>16650</v>
      </c>
      <c r="R338" s="128">
        <f t="shared" si="34"/>
        <v>0</v>
      </c>
      <c r="S338" s="128">
        <f t="shared" si="35"/>
        <v>0</v>
      </c>
      <c r="T338" s="5"/>
    </row>
    <row r="339" spans="1:20">
      <c r="A339" s="5">
        <v>58</v>
      </c>
      <c r="B339" s="4" t="s">
        <v>278</v>
      </c>
      <c r="C339" s="5">
        <v>34500055</v>
      </c>
      <c r="D339" s="6">
        <v>345</v>
      </c>
      <c r="E339" s="141" t="s">
        <v>28</v>
      </c>
      <c r="F339" s="17" t="s">
        <v>29</v>
      </c>
      <c r="G339" s="17" t="s">
        <v>11</v>
      </c>
      <c r="H339" s="81">
        <v>13636</v>
      </c>
      <c r="I339" s="94">
        <v>42915</v>
      </c>
      <c r="J339" s="5"/>
      <c r="L339" s="72">
        <v>6</v>
      </c>
      <c r="M339" s="7">
        <f t="shared" si="30"/>
        <v>294</v>
      </c>
      <c r="N339" s="111">
        <v>55.5</v>
      </c>
      <c r="O339" s="127">
        <f t="shared" si="31"/>
        <v>0</v>
      </c>
      <c r="P339" s="127">
        <f t="shared" si="32"/>
        <v>333</v>
      </c>
      <c r="Q339" s="7">
        <f t="shared" si="33"/>
        <v>16317</v>
      </c>
      <c r="R339" s="128">
        <f t="shared" si="34"/>
        <v>0</v>
      </c>
      <c r="S339" s="128">
        <f t="shared" si="35"/>
        <v>0</v>
      </c>
      <c r="T339" s="5" t="s">
        <v>37</v>
      </c>
    </row>
    <row r="340" spans="1:20">
      <c r="A340" s="5">
        <v>57</v>
      </c>
      <c r="B340" s="4" t="s">
        <v>278</v>
      </c>
      <c r="C340" s="5">
        <v>34500055</v>
      </c>
      <c r="D340" s="6">
        <v>345</v>
      </c>
      <c r="E340" s="141" t="s">
        <v>28</v>
      </c>
      <c r="F340" s="17" t="s">
        <v>29</v>
      </c>
      <c r="G340" s="17" t="s">
        <v>11</v>
      </c>
      <c r="H340" s="81">
        <v>13648</v>
      </c>
      <c r="I340" s="96">
        <v>42915</v>
      </c>
      <c r="J340" s="5"/>
      <c r="L340" s="72">
        <v>8</v>
      </c>
      <c r="M340" s="7">
        <f t="shared" si="30"/>
        <v>286</v>
      </c>
      <c r="N340" s="111">
        <v>55.5</v>
      </c>
      <c r="O340" s="127">
        <f t="shared" si="31"/>
        <v>0</v>
      </c>
      <c r="P340" s="127">
        <f t="shared" si="32"/>
        <v>444</v>
      </c>
      <c r="Q340" s="7">
        <f t="shared" si="33"/>
        <v>15873</v>
      </c>
      <c r="R340" s="128">
        <f t="shared" si="34"/>
        <v>0</v>
      </c>
      <c r="S340" s="128">
        <f t="shared" si="35"/>
        <v>0</v>
      </c>
      <c r="T340" s="5" t="s">
        <v>37</v>
      </c>
    </row>
    <row r="341" spans="1:20">
      <c r="A341" s="5">
        <v>59</v>
      </c>
      <c r="B341" s="4" t="s">
        <v>278</v>
      </c>
      <c r="C341" s="5">
        <v>34500055</v>
      </c>
      <c r="D341" s="6">
        <v>345</v>
      </c>
      <c r="E341" s="141" t="s">
        <v>28</v>
      </c>
      <c r="F341" s="17" t="s">
        <v>29</v>
      </c>
      <c r="G341" s="17" t="s">
        <v>11</v>
      </c>
      <c r="H341" s="81">
        <v>13653</v>
      </c>
      <c r="I341" s="94">
        <v>42915</v>
      </c>
      <c r="J341" s="5"/>
      <c r="L341" s="72">
        <v>16</v>
      </c>
      <c r="M341" s="7">
        <f t="shared" si="30"/>
        <v>270</v>
      </c>
      <c r="N341" s="111">
        <v>55.5</v>
      </c>
      <c r="O341" s="127">
        <f t="shared" si="31"/>
        <v>0</v>
      </c>
      <c r="P341" s="127">
        <f t="shared" si="32"/>
        <v>888</v>
      </c>
      <c r="Q341" s="7">
        <f t="shared" si="33"/>
        <v>14985</v>
      </c>
      <c r="R341" s="128">
        <f t="shared" si="34"/>
        <v>0</v>
      </c>
      <c r="S341" s="128">
        <f t="shared" si="35"/>
        <v>0</v>
      </c>
      <c r="T341" s="5" t="s">
        <v>37</v>
      </c>
    </row>
    <row r="342" spans="1:20">
      <c r="A342" s="5">
        <v>60</v>
      </c>
      <c r="B342" s="4" t="s">
        <v>278</v>
      </c>
      <c r="C342" s="5">
        <v>34500055</v>
      </c>
      <c r="D342" s="6">
        <v>345</v>
      </c>
      <c r="E342" s="141" t="s">
        <v>28</v>
      </c>
      <c r="F342" s="17" t="s">
        <v>29</v>
      </c>
      <c r="G342" s="17" t="s">
        <v>11</v>
      </c>
      <c r="H342" s="81">
        <v>13680</v>
      </c>
      <c r="I342" s="94">
        <v>42916</v>
      </c>
      <c r="J342" s="5"/>
      <c r="L342" s="72">
        <v>8</v>
      </c>
      <c r="M342" s="7">
        <f t="shared" si="30"/>
        <v>262</v>
      </c>
      <c r="N342" s="111">
        <v>55.5</v>
      </c>
      <c r="O342" s="127">
        <f t="shared" si="31"/>
        <v>0</v>
      </c>
      <c r="P342" s="127">
        <f t="shared" si="32"/>
        <v>444</v>
      </c>
      <c r="Q342" s="7">
        <f t="shared" si="33"/>
        <v>14541</v>
      </c>
      <c r="R342" s="128">
        <f t="shared" si="34"/>
        <v>0</v>
      </c>
      <c r="S342" s="128">
        <f t="shared" si="35"/>
        <v>0</v>
      </c>
      <c r="T342" s="5" t="s">
        <v>37</v>
      </c>
    </row>
    <row r="343" spans="1:20">
      <c r="A343" s="5">
        <v>61</v>
      </c>
      <c r="B343" s="4" t="s">
        <v>278</v>
      </c>
      <c r="C343" s="5">
        <v>34500055</v>
      </c>
      <c r="D343" s="6">
        <v>345</v>
      </c>
      <c r="E343" s="141" t="s">
        <v>28</v>
      </c>
      <c r="F343" s="17" t="s">
        <v>29</v>
      </c>
      <c r="G343" s="17" t="s">
        <v>11</v>
      </c>
      <c r="H343" s="81">
        <v>13681</v>
      </c>
      <c r="I343" s="94">
        <v>42917</v>
      </c>
      <c r="J343" s="5"/>
      <c r="L343" s="72">
        <v>2</v>
      </c>
      <c r="M343" s="7">
        <f t="shared" si="30"/>
        <v>260</v>
      </c>
      <c r="N343" s="111">
        <v>55.5</v>
      </c>
      <c r="O343" s="127">
        <f t="shared" si="31"/>
        <v>0</v>
      </c>
      <c r="P343" s="127">
        <f t="shared" si="32"/>
        <v>111</v>
      </c>
      <c r="Q343" s="7">
        <f t="shared" si="33"/>
        <v>14430</v>
      </c>
      <c r="R343" s="128">
        <f t="shared" si="34"/>
        <v>0</v>
      </c>
      <c r="S343" s="128">
        <f t="shared" si="35"/>
        <v>0</v>
      </c>
      <c r="T343" s="5" t="s">
        <v>37</v>
      </c>
    </row>
    <row r="344" spans="1:20">
      <c r="A344" s="5">
        <v>62</v>
      </c>
      <c r="B344" s="4" t="s">
        <v>278</v>
      </c>
      <c r="C344" s="5">
        <v>34500055</v>
      </c>
      <c r="D344" s="6">
        <v>345</v>
      </c>
      <c r="E344" s="9" t="s">
        <v>28</v>
      </c>
      <c r="F344" s="17" t="s">
        <v>29</v>
      </c>
      <c r="G344" s="17" t="s">
        <v>11</v>
      </c>
      <c r="H344" s="81">
        <v>13684</v>
      </c>
      <c r="I344" s="94">
        <v>42919</v>
      </c>
      <c r="J344" s="5"/>
      <c r="L344" s="72">
        <v>10</v>
      </c>
      <c r="M344" s="7">
        <f t="shared" si="30"/>
        <v>250</v>
      </c>
      <c r="N344" s="111">
        <v>55.5</v>
      </c>
      <c r="O344" s="127">
        <f t="shared" si="31"/>
        <v>0</v>
      </c>
      <c r="P344" s="127">
        <f t="shared" si="32"/>
        <v>555</v>
      </c>
      <c r="Q344" s="7">
        <f t="shared" si="33"/>
        <v>13875</v>
      </c>
      <c r="R344" s="128">
        <f t="shared" si="34"/>
        <v>0</v>
      </c>
      <c r="S344" s="128">
        <f t="shared" si="35"/>
        <v>0</v>
      </c>
      <c r="T344" s="5" t="s">
        <v>37</v>
      </c>
    </row>
    <row r="345" spans="1:20">
      <c r="A345" s="5">
        <v>63</v>
      </c>
      <c r="B345" s="4" t="s">
        <v>278</v>
      </c>
      <c r="C345" s="5">
        <v>34500055</v>
      </c>
      <c r="D345" s="6">
        <v>345</v>
      </c>
      <c r="E345" s="9" t="s">
        <v>28</v>
      </c>
      <c r="F345" s="17" t="s">
        <v>29</v>
      </c>
      <c r="G345" s="17" t="s">
        <v>11</v>
      </c>
      <c r="H345" s="81">
        <v>13695</v>
      </c>
      <c r="I345" s="94">
        <v>42920</v>
      </c>
      <c r="J345" s="5"/>
      <c r="L345" s="72">
        <v>8</v>
      </c>
      <c r="M345" s="7">
        <f t="shared" si="30"/>
        <v>242</v>
      </c>
      <c r="N345" s="111">
        <v>55.5</v>
      </c>
      <c r="O345" s="127">
        <f t="shared" si="31"/>
        <v>0</v>
      </c>
      <c r="P345" s="127">
        <f t="shared" si="32"/>
        <v>444</v>
      </c>
      <c r="Q345" s="7">
        <f t="shared" si="33"/>
        <v>13431</v>
      </c>
      <c r="R345" s="128">
        <f t="shared" si="34"/>
        <v>0</v>
      </c>
      <c r="S345" s="128">
        <f t="shared" si="35"/>
        <v>0</v>
      </c>
      <c r="T345" s="5" t="s">
        <v>37</v>
      </c>
    </row>
    <row r="346" spans="1:20">
      <c r="A346" s="5">
        <v>64</v>
      </c>
      <c r="B346" s="4" t="s">
        <v>278</v>
      </c>
      <c r="C346" s="5">
        <v>34500055</v>
      </c>
      <c r="D346" s="6">
        <v>345</v>
      </c>
      <c r="E346" s="9" t="s">
        <v>28</v>
      </c>
      <c r="F346" s="17" t="s">
        <v>29</v>
      </c>
      <c r="G346" s="17" t="s">
        <v>11</v>
      </c>
      <c r="H346" s="81">
        <v>13699</v>
      </c>
      <c r="I346" s="94">
        <v>42921</v>
      </c>
      <c r="J346" s="5"/>
      <c r="L346" s="72">
        <v>12</v>
      </c>
      <c r="M346" s="7">
        <f t="shared" si="30"/>
        <v>230</v>
      </c>
      <c r="N346" s="111">
        <v>55.5</v>
      </c>
      <c r="O346" s="127">
        <f t="shared" si="31"/>
        <v>0</v>
      </c>
      <c r="P346" s="127">
        <f t="shared" si="32"/>
        <v>666</v>
      </c>
      <c r="Q346" s="7">
        <f t="shared" si="33"/>
        <v>12765</v>
      </c>
      <c r="R346" s="128">
        <f t="shared" si="34"/>
        <v>0</v>
      </c>
      <c r="S346" s="128">
        <f t="shared" si="35"/>
        <v>0</v>
      </c>
      <c r="T346" s="5" t="s">
        <v>37</v>
      </c>
    </row>
    <row r="347" spans="1:20">
      <c r="A347" s="5">
        <v>65</v>
      </c>
      <c r="B347" s="4" t="s">
        <v>278</v>
      </c>
      <c r="C347" s="5">
        <v>34500055</v>
      </c>
      <c r="D347" s="6">
        <v>345</v>
      </c>
      <c r="E347" s="9" t="s">
        <v>28</v>
      </c>
      <c r="F347" s="17" t="s">
        <v>29</v>
      </c>
      <c r="G347" s="17" t="s">
        <v>11</v>
      </c>
      <c r="H347" s="81">
        <v>13701</v>
      </c>
      <c r="I347" s="94">
        <v>42922</v>
      </c>
      <c r="J347" s="5"/>
      <c r="L347" s="72">
        <v>10</v>
      </c>
      <c r="M347" s="7">
        <f t="shared" si="30"/>
        <v>220</v>
      </c>
      <c r="N347" s="111">
        <v>55.5</v>
      </c>
      <c r="O347" s="127">
        <f t="shared" si="31"/>
        <v>0</v>
      </c>
      <c r="P347" s="127">
        <f t="shared" si="32"/>
        <v>555</v>
      </c>
      <c r="Q347" s="7">
        <f t="shared" si="33"/>
        <v>12210</v>
      </c>
      <c r="R347" s="128">
        <f t="shared" si="34"/>
        <v>0</v>
      </c>
      <c r="S347" s="128">
        <f t="shared" si="35"/>
        <v>0</v>
      </c>
      <c r="T347" s="5" t="s">
        <v>37</v>
      </c>
    </row>
    <row r="348" spans="1:20">
      <c r="A348" s="5">
        <v>66</v>
      </c>
      <c r="B348" s="4" t="s">
        <v>278</v>
      </c>
      <c r="C348" s="5">
        <v>34500055</v>
      </c>
      <c r="D348" s="6">
        <v>345</v>
      </c>
      <c r="E348" s="9" t="s">
        <v>28</v>
      </c>
      <c r="F348" s="17" t="s">
        <v>29</v>
      </c>
      <c r="G348" s="17" t="s">
        <v>11</v>
      </c>
      <c r="H348" s="81">
        <v>13715</v>
      </c>
      <c r="I348" s="94">
        <v>42923</v>
      </c>
      <c r="J348" s="5"/>
      <c r="L348" s="72">
        <v>15</v>
      </c>
      <c r="M348" s="7">
        <f t="shared" si="30"/>
        <v>205</v>
      </c>
      <c r="N348" s="111">
        <v>55.5</v>
      </c>
      <c r="O348" s="127">
        <f t="shared" si="31"/>
        <v>0</v>
      </c>
      <c r="P348" s="127">
        <f t="shared" si="32"/>
        <v>832.5</v>
      </c>
      <c r="Q348" s="7">
        <f t="shared" si="33"/>
        <v>11377.5</v>
      </c>
      <c r="R348" s="128">
        <f t="shared" si="34"/>
        <v>0</v>
      </c>
      <c r="S348" s="128">
        <f t="shared" si="35"/>
        <v>0</v>
      </c>
      <c r="T348" s="5" t="s">
        <v>37</v>
      </c>
    </row>
    <row r="349" spans="1:20">
      <c r="A349" s="5">
        <v>67</v>
      </c>
      <c r="B349" s="4" t="s">
        <v>278</v>
      </c>
      <c r="C349" s="5">
        <v>34500055</v>
      </c>
      <c r="D349" s="6">
        <v>345</v>
      </c>
      <c r="E349" s="9" t="s">
        <v>28</v>
      </c>
      <c r="F349" s="17" t="s">
        <v>29</v>
      </c>
      <c r="G349" s="16" t="s">
        <v>11</v>
      </c>
      <c r="H349" s="81">
        <v>13717</v>
      </c>
      <c r="I349" s="94">
        <v>42924</v>
      </c>
      <c r="J349" s="5"/>
      <c r="L349" s="72">
        <v>2</v>
      </c>
      <c r="M349" s="7">
        <f t="shared" si="30"/>
        <v>203</v>
      </c>
      <c r="N349" s="111">
        <v>55.5</v>
      </c>
      <c r="O349" s="127">
        <f t="shared" si="31"/>
        <v>0</v>
      </c>
      <c r="P349" s="127">
        <f t="shared" si="32"/>
        <v>111</v>
      </c>
      <c r="Q349" s="7">
        <f t="shared" si="33"/>
        <v>11266.5</v>
      </c>
      <c r="R349" s="128">
        <f t="shared" si="34"/>
        <v>0</v>
      </c>
      <c r="S349" s="128">
        <f t="shared" si="35"/>
        <v>0</v>
      </c>
      <c r="T349" s="5" t="s">
        <v>37</v>
      </c>
    </row>
    <row r="350" spans="1:20">
      <c r="A350" s="5">
        <v>68</v>
      </c>
      <c r="B350" s="4" t="s">
        <v>278</v>
      </c>
      <c r="C350" s="5">
        <v>34500055</v>
      </c>
      <c r="D350" s="6">
        <v>345</v>
      </c>
      <c r="E350" s="9" t="s">
        <v>28</v>
      </c>
      <c r="F350" s="17" t="s">
        <v>29</v>
      </c>
      <c r="G350" s="17" t="s">
        <v>11</v>
      </c>
      <c r="H350" s="81">
        <v>13724</v>
      </c>
      <c r="I350" s="94">
        <v>42927</v>
      </c>
      <c r="J350" s="5"/>
      <c r="L350" s="72">
        <v>10</v>
      </c>
      <c r="M350" s="7">
        <f t="shared" si="30"/>
        <v>193</v>
      </c>
      <c r="N350" s="111">
        <v>55.5</v>
      </c>
      <c r="O350" s="127">
        <f t="shared" si="31"/>
        <v>0</v>
      </c>
      <c r="P350" s="127">
        <f t="shared" si="32"/>
        <v>555</v>
      </c>
      <c r="Q350" s="7">
        <f t="shared" si="33"/>
        <v>10711.5</v>
      </c>
      <c r="R350" s="128">
        <f t="shared" si="34"/>
        <v>0</v>
      </c>
      <c r="S350" s="128">
        <f t="shared" si="35"/>
        <v>0</v>
      </c>
      <c r="T350" s="5" t="s">
        <v>37</v>
      </c>
    </row>
    <row r="351" spans="1:20">
      <c r="A351" s="5">
        <v>69</v>
      </c>
      <c r="B351" s="4" t="s">
        <v>278</v>
      </c>
      <c r="C351" s="5">
        <v>34500055</v>
      </c>
      <c r="D351" s="6">
        <v>345</v>
      </c>
      <c r="E351" s="9" t="s">
        <v>28</v>
      </c>
      <c r="F351" s="17" t="s">
        <v>29</v>
      </c>
      <c r="G351" s="17" t="s">
        <v>11</v>
      </c>
      <c r="H351" s="81">
        <v>13734</v>
      </c>
      <c r="I351" s="94">
        <v>42928</v>
      </c>
      <c r="J351" s="5"/>
      <c r="L351" s="72">
        <v>10</v>
      </c>
      <c r="M351" s="7">
        <f t="shared" si="30"/>
        <v>183</v>
      </c>
      <c r="N351" s="111">
        <v>55.5</v>
      </c>
      <c r="O351" s="127">
        <f t="shared" si="31"/>
        <v>0</v>
      </c>
      <c r="P351" s="127">
        <f t="shared" si="32"/>
        <v>555</v>
      </c>
      <c r="Q351" s="7">
        <f t="shared" si="33"/>
        <v>10156.5</v>
      </c>
      <c r="R351" s="128">
        <f t="shared" si="34"/>
        <v>0</v>
      </c>
      <c r="S351" s="128">
        <f t="shared" si="35"/>
        <v>0</v>
      </c>
      <c r="T351" s="5" t="s">
        <v>37</v>
      </c>
    </row>
    <row r="352" spans="1:20">
      <c r="A352" s="5">
        <v>70</v>
      </c>
      <c r="B352" s="4" t="s">
        <v>278</v>
      </c>
      <c r="C352" s="5">
        <v>34500055</v>
      </c>
      <c r="D352" s="6">
        <v>345</v>
      </c>
      <c r="E352" s="9" t="s">
        <v>28</v>
      </c>
      <c r="F352" s="17" t="s">
        <v>29</v>
      </c>
      <c r="G352" s="17" t="s">
        <v>11</v>
      </c>
      <c r="H352" s="81">
        <v>13741</v>
      </c>
      <c r="I352" s="94">
        <v>42929</v>
      </c>
      <c r="J352" s="5"/>
      <c r="L352" s="72">
        <v>15</v>
      </c>
      <c r="M352" s="7">
        <f t="shared" si="30"/>
        <v>168</v>
      </c>
      <c r="N352" s="111">
        <v>55.5</v>
      </c>
      <c r="O352" s="127">
        <f t="shared" si="31"/>
        <v>0</v>
      </c>
      <c r="P352" s="127">
        <f t="shared" si="32"/>
        <v>832.5</v>
      </c>
      <c r="Q352" s="7">
        <f t="shared" si="33"/>
        <v>9324</v>
      </c>
      <c r="R352" s="128">
        <f t="shared" si="34"/>
        <v>0</v>
      </c>
      <c r="S352" s="128">
        <f t="shared" si="35"/>
        <v>0</v>
      </c>
      <c r="T352" s="5" t="s">
        <v>37</v>
      </c>
    </row>
    <row r="353" spans="1:20">
      <c r="A353" s="5">
        <v>71</v>
      </c>
      <c r="B353" s="4" t="s">
        <v>278</v>
      </c>
      <c r="C353" s="5">
        <v>34500055</v>
      </c>
      <c r="D353" s="6">
        <v>345</v>
      </c>
      <c r="E353" s="9" t="s">
        <v>28</v>
      </c>
      <c r="F353" s="17" t="s">
        <v>29</v>
      </c>
      <c r="G353" s="17" t="s">
        <v>11</v>
      </c>
      <c r="H353" s="81">
        <v>13747</v>
      </c>
      <c r="I353" s="94">
        <v>42930</v>
      </c>
      <c r="J353" s="5"/>
      <c r="L353" s="72">
        <v>8</v>
      </c>
      <c r="M353" s="7">
        <f t="shared" si="30"/>
        <v>160</v>
      </c>
      <c r="N353" s="111">
        <v>55.5</v>
      </c>
      <c r="O353" s="127">
        <f t="shared" si="31"/>
        <v>0</v>
      </c>
      <c r="P353" s="127">
        <f t="shared" si="32"/>
        <v>444</v>
      </c>
      <c r="Q353" s="7">
        <f t="shared" si="33"/>
        <v>8880</v>
      </c>
      <c r="R353" s="128">
        <f t="shared" si="34"/>
        <v>0</v>
      </c>
      <c r="S353" s="128">
        <f t="shared" si="35"/>
        <v>0</v>
      </c>
      <c r="T353" s="5" t="s">
        <v>37</v>
      </c>
    </row>
    <row r="354" spans="1:20">
      <c r="A354" s="5">
        <v>72</v>
      </c>
      <c r="B354" s="4" t="s">
        <v>278</v>
      </c>
      <c r="C354" s="5">
        <v>34500055</v>
      </c>
      <c r="D354" s="6">
        <v>345</v>
      </c>
      <c r="E354" s="9" t="s">
        <v>28</v>
      </c>
      <c r="F354" s="17" t="s">
        <v>29</v>
      </c>
      <c r="G354" s="17" t="s">
        <v>11</v>
      </c>
      <c r="H354" s="81">
        <v>13748</v>
      </c>
      <c r="I354" s="94">
        <v>42930</v>
      </c>
      <c r="J354" s="5"/>
      <c r="L354" s="72">
        <v>2</v>
      </c>
      <c r="M354" s="7">
        <f t="shared" si="30"/>
        <v>158</v>
      </c>
      <c r="N354" s="111">
        <v>55.5</v>
      </c>
      <c r="O354" s="127">
        <f t="shared" si="31"/>
        <v>0</v>
      </c>
      <c r="P354" s="127">
        <f t="shared" si="32"/>
        <v>111</v>
      </c>
      <c r="Q354" s="7">
        <f t="shared" si="33"/>
        <v>8769</v>
      </c>
      <c r="R354" s="128">
        <f t="shared" si="34"/>
        <v>0</v>
      </c>
      <c r="S354" s="128">
        <f t="shared" si="35"/>
        <v>0</v>
      </c>
      <c r="T354" s="5" t="s">
        <v>37</v>
      </c>
    </row>
    <row r="355" spans="1:20">
      <c r="A355" s="5">
        <v>73</v>
      </c>
      <c r="B355" s="4" t="s">
        <v>278</v>
      </c>
      <c r="C355" s="5">
        <v>34500055</v>
      </c>
      <c r="D355" s="6">
        <v>345</v>
      </c>
      <c r="E355" s="9" t="s">
        <v>28</v>
      </c>
      <c r="F355" s="17" t="s">
        <v>29</v>
      </c>
      <c r="G355" s="17" t="s">
        <v>11</v>
      </c>
      <c r="H355" s="81">
        <v>13760</v>
      </c>
      <c r="I355" s="94">
        <v>42934</v>
      </c>
      <c r="J355" s="5"/>
      <c r="L355" s="72">
        <v>15</v>
      </c>
      <c r="M355" s="7">
        <f t="shared" si="30"/>
        <v>143</v>
      </c>
      <c r="N355" s="111">
        <v>55.5</v>
      </c>
      <c r="O355" s="127">
        <f t="shared" si="31"/>
        <v>0</v>
      </c>
      <c r="P355" s="127">
        <f t="shared" si="32"/>
        <v>832.5</v>
      </c>
      <c r="Q355" s="7">
        <f t="shared" si="33"/>
        <v>7936.5</v>
      </c>
      <c r="R355" s="128">
        <f t="shared" si="34"/>
        <v>0</v>
      </c>
      <c r="S355" s="128">
        <f t="shared" si="35"/>
        <v>0</v>
      </c>
      <c r="T355" s="5" t="s">
        <v>37</v>
      </c>
    </row>
    <row r="356" spans="1:20">
      <c r="A356" s="5">
        <v>74</v>
      </c>
      <c r="B356" s="4" t="s">
        <v>278</v>
      </c>
      <c r="C356" s="5">
        <v>34500055</v>
      </c>
      <c r="D356" s="6">
        <v>345</v>
      </c>
      <c r="E356" s="9" t="s">
        <v>28</v>
      </c>
      <c r="F356" s="17" t="s">
        <v>29</v>
      </c>
      <c r="G356" s="17" t="s">
        <v>11</v>
      </c>
      <c r="H356" s="81">
        <v>13770</v>
      </c>
      <c r="I356" s="94">
        <v>42935</v>
      </c>
      <c r="J356" s="5"/>
      <c r="L356" s="72">
        <v>5</v>
      </c>
      <c r="M356" s="7">
        <f t="shared" si="30"/>
        <v>138</v>
      </c>
      <c r="N356" s="111">
        <v>55.5</v>
      </c>
      <c r="O356" s="127">
        <f t="shared" si="31"/>
        <v>0</v>
      </c>
      <c r="P356" s="127">
        <f t="shared" si="32"/>
        <v>277.5</v>
      </c>
      <c r="Q356" s="7">
        <f t="shared" si="33"/>
        <v>7659</v>
      </c>
      <c r="R356" s="128">
        <f t="shared" si="34"/>
        <v>0</v>
      </c>
      <c r="S356" s="128">
        <f t="shared" si="35"/>
        <v>0</v>
      </c>
      <c r="T356" s="5" t="s">
        <v>37</v>
      </c>
    </row>
    <row r="357" spans="1:20">
      <c r="A357" s="5">
        <v>75</v>
      </c>
      <c r="B357" s="4" t="s">
        <v>278</v>
      </c>
      <c r="C357" s="5">
        <v>34500055</v>
      </c>
      <c r="D357" s="6">
        <v>345</v>
      </c>
      <c r="E357" s="9" t="s">
        <v>28</v>
      </c>
      <c r="F357" s="17" t="s">
        <v>29</v>
      </c>
      <c r="G357" s="17" t="s">
        <v>11</v>
      </c>
      <c r="H357" s="81">
        <v>13777</v>
      </c>
      <c r="I357" s="94">
        <v>42936</v>
      </c>
      <c r="J357" s="5"/>
      <c r="L357" s="72">
        <v>15</v>
      </c>
      <c r="M357" s="7">
        <f t="shared" si="30"/>
        <v>123</v>
      </c>
      <c r="N357" s="111">
        <v>55.5</v>
      </c>
      <c r="O357" s="127">
        <f t="shared" si="31"/>
        <v>0</v>
      </c>
      <c r="P357" s="127">
        <f t="shared" si="32"/>
        <v>832.5</v>
      </c>
      <c r="Q357" s="7">
        <f t="shared" si="33"/>
        <v>6826.5</v>
      </c>
      <c r="R357" s="128">
        <f t="shared" si="34"/>
        <v>0</v>
      </c>
      <c r="S357" s="128">
        <f t="shared" si="35"/>
        <v>0</v>
      </c>
      <c r="T357" s="5" t="s">
        <v>37</v>
      </c>
    </row>
    <row r="358" spans="1:20">
      <c r="A358" s="5">
        <v>76</v>
      </c>
      <c r="B358" s="4" t="s">
        <v>278</v>
      </c>
      <c r="C358" s="5">
        <v>34500055</v>
      </c>
      <c r="D358" s="6">
        <v>345</v>
      </c>
      <c r="E358" s="9" t="s">
        <v>28</v>
      </c>
      <c r="F358" s="17" t="s">
        <v>29</v>
      </c>
      <c r="G358" s="17" t="s">
        <v>11</v>
      </c>
      <c r="H358" s="81">
        <v>13778</v>
      </c>
      <c r="I358" s="94">
        <v>42937</v>
      </c>
      <c r="J358" s="5"/>
      <c r="L358" s="72">
        <v>15</v>
      </c>
      <c r="M358" s="7">
        <f t="shared" si="30"/>
        <v>108</v>
      </c>
      <c r="N358" s="111">
        <v>55.5</v>
      </c>
      <c r="O358" s="127">
        <f t="shared" si="31"/>
        <v>0</v>
      </c>
      <c r="P358" s="127">
        <f t="shared" si="32"/>
        <v>832.5</v>
      </c>
      <c r="Q358" s="7">
        <f t="shared" si="33"/>
        <v>5994</v>
      </c>
      <c r="R358" s="128">
        <f t="shared" si="34"/>
        <v>0</v>
      </c>
      <c r="S358" s="128">
        <f t="shared" si="35"/>
        <v>0</v>
      </c>
      <c r="T358" s="5" t="s">
        <v>37</v>
      </c>
    </row>
    <row r="359" spans="1:20">
      <c r="A359" s="5">
        <v>77</v>
      </c>
      <c r="B359" s="4" t="s">
        <v>278</v>
      </c>
      <c r="C359" s="5">
        <v>34500055</v>
      </c>
      <c r="D359" s="6">
        <v>345</v>
      </c>
      <c r="E359" s="9" t="s">
        <v>28</v>
      </c>
      <c r="F359" s="17" t="s">
        <v>29</v>
      </c>
      <c r="G359" s="17" t="s">
        <v>11</v>
      </c>
      <c r="H359" s="81">
        <v>13783</v>
      </c>
      <c r="I359" s="94">
        <v>42940</v>
      </c>
      <c r="J359" s="5"/>
      <c r="L359" s="72">
        <v>10</v>
      </c>
      <c r="M359" s="7">
        <f t="shared" si="30"/>
        <v>98</v>
      </c>
      <c r="N359" s="111">
        <v>55.5</v>
      </c>
      <c r="O359" s="127">
        <f t="shared" si="31"/>
        <v>0</v>
      </c>
      <c r="P359" s="127">
        <f t="shared" si="32"/>
        <v>555</v>
      </c>
      <c r="Q359" s="7">
        <f t="shared" si="33"/>
        <v>5439</v>
      </c>
      <c r="R359" s="128">
        <f t="shared" si="34"/>
        <v>0</v>
      </c>
      <c r="S359" s="128">
        <f t="shared" si="35"/>
        <v>0</v>
      </c>
      <c r="T359" s="5" t="s">
        <v>37</v>
      </c>
    </row>
    <row r="360" spans="1:20">
      <c r="A360" s="5">
        <v>78</v>
      </c>
      <c r="B360" s="4" t="s">
        <v>278</v>
      </c>
      <c r="C360" s="5">
        <v>34500055</v>
      </c>
      <c r="D360" s="6">
        <v>345</v>
      </c>
      <c r="E360" s="9" t="s">
        <v>28</v>
      </c>
      <c r="F360" s="17" t="s">
        <v>29</v>
      </c>
      <c r="G360" s="17" t="s">
        <v>11</v>
      </c>
      <c r="H360" s="81">
        <v>13800</v>
      </c>
      <c r="I360" s="94">
        <v>42943</v>
      </c>
      <c r="J360" s="5"/>
      <c r="L360" s="72">
        <v>15</v>
      </c>
      <c r="M360" s="7">
        <f t="shared" si="30"/>
        <v>83</v>
      </c>
      <c r="N360" s="111">
        <v>55.5</v>
      </c>
      <c r="O360" s="127">
        <f t="shared" si="31"/>
        <v>0</v>
      </c>
      <c r="P360" s="127">
        <f t="shared" si="32"/>
        <v>832.5</v>
      </c>
      <c r="Q360" s="7">
        <f t="shared" si="33"/>
        <v>4606.5</v>
      </c>
      <c r="R360" s="128">
        <f t="shared" si="34"/>
        <v>0</v>
      </c>
      <c r="S360" s="128">
        <f t="shared" si="35"/>
        <v>0</v>
      </c>
      <c r="T360" s="5" t="s">
        <v>38</v>
      </c>
    </row>
    <row r="361" spans="1:20">
      <c r="A361" s="5">
        <v>79</v>
      </c>
      <c r="B361" s="4" t="s">
        <v>278</v>
      </c>
      <c r="C361" s="5">
        <v>34500055</v>
      </c>
      <c r="D361" s="6">
        <v>345</v>
      </c>
      <c r="E361" s="9" t="s">
        <v>28</v>
      </c>
      <c r="F361" s="17" t="s">
        <v>29</v>
      </c>
      <c r="G361" s="17" t="s">
        <v>11</v>
      </c>
      <c r="H361" s="81">
        <v>13813</v>
      </c>
      <c r="I361" s="94">
        <v>42945</v>
      </c>
      <c r="J361" s="5"/>
      <c r="L361" s="72">
        <v>6</v>
      </c>
      <c r="M361" s="7">
        <f t="shared" si="30"/>
        <v>77</v>
      </c>
      <c r="N361" s="111">
        <v>55.5</v>
      </c>
      <c r="O361" s="127">
        <f t="shared" si="31"/>
        <v>0</v>
      </c>
      <c r="P361" s="127">
        <f t="shared" si="32"/>
        <v>333</v>
      </c>
      <c r="Q361" s="7">
        <f t="shared" si="33"/>
        <v>4273.5</v>
      </c>
      <c r="R361" s="128">
        <f t="shared" si="34"/>
        <v>0</v>
      </c>
      <c r="S361" s="128">
        <f t="shared" si="35"/>
        <v>0</v>
      </c>
      <c r="T361" s="5" t="s">
        <v>38</v>
      </c>
    </row>
    <row r="362" spans="1:20">
      <c r="A362" s="5">
        <v>80</v>
      </c>
      <c r="B362" s="4" t="s">
        <v>278</v>
      </c>
      <c r="C362" s="5">
        <v>34500055</v>
      </c>
      <c r="D362" s="6">
        <v>345</v>
      </c>
      <c r="E362" s="9" t="s">
        <v>28</v>
      </c>
      <c r="F362" s="17" t="s">
        <v>29</v>
      </c>
      <c r="G362" s="17" t="s">
        <v>11</v>
      </c>
      <c r="H362" s="81">
        <v>13843</v>
      </c>
      <c r="I362" s="94">
        <v>42951</v>
      </c>
      <c r="J362" s="5"/>
      <c r="L362" s="72">
        <v>15</v>
      </c>
      <c r="M362" s="7">
        <f t="shared" si="30"/>
        <v>62</v>
      </c>
      <c r="N362" s="111">
        <v>55.5</v>
      </c>
      <c r="O362" s="127">
        <f t="shared" si="31"/>
        <v>0</v>
      </c>
      <c r="P362" s="127">
        <f t="shared" si="32"/>
        <v>832.5</v>
      </c>
      <c r="Q362" s="7">
        <f t="shared" si="33"/>
        <v>3441</v>
      </c>
      <c r="R362" s="128">
        <f t="shared" si="34"/>
        <v>0</v>
      </c>
      <c r="S362" s="128">
        <f t="shared" si="35"/>
        <v>0</v>
      </c>
      <c r="T362" s="5" t="s">
        <v>38</v>
      </c>
    </row>
    <row r="363" spans="1:20">
      <c r="A363" s="5">
        <v>81</v>
      </c>
      <c r="B363" s="4" t="s">
        <v>278</v>
      </c>
      <c r="C363" s="5">
        <v>34500055</v>
      </c>
      <c r="D363" s="6">
        <v>345</v>
      </c>
      <c r="E363" s="9" t="s">
        <v>28</v>
      </c>
      <c r="F363" s="17" t="s">
        <v>29</v>
      </c>
      <c r="G363" s="17" t="s">
        <v>11</v>
      </c>
      <c r="H363" s="81">
        <v>13858</v>
      </c>
      <c r="I363" s="94">
        <v>42956</v>
      </c>
      <c r="J363" s="5"/>
      <c r="L363" s="72">
        <v>10</v>
      </c>
      <c r="M363" s="7">
        <f t="shared" si="30"/>
        <v>52</v>
      </c>
      <c r="N363" s="111">
        <v>55.5</v>
      </c>
      <c r="O363" s="127">
        <f t="shared" si="31"/>
        <v>0</v>
      </c>
      <c r="P363" s="127">
        <f t="shared" si="32"/>
        <v>555</v>
      </c>
      <c r="Q363" s="7">
        <f t="shared" si="33"/>
        <v>2886</v>
      </c>
      <c r="R363" s="128">
        <f t="shared" si="34"/>
        <v>0</v>
      </c>
      <c r="S363" s="128">
        <f t="shared" si="35"/>
        <v>0</v>
      </c>
      <c r="T363" s="5" t="s">
        <v>38</v>
      </c>
    </row>
    <row r="364" spans="1:20">
      <c r="A364" s="5">
        <v>82</v>
      </c>
      <c r="B364" s="4" t="s">
        <v>278</v>
      </c>
      <c r="C364" s="5">
        <v>34500055</v>
      </c>
      <c r="D364" s="6">
        <v>345</v>
      </c>
      <c r="E364" s="9" t="s">
        <v>28</v>
      </c>
      <c r="F364" s="17" t="s">
        <v>29</v>
      </c>
      <c r="G364" s="17" t="s">
        <v>11</v>
      </c>
      <c r="H364" s="81">
        <v>13863</v>
      </c>
      <c r="I364" s="94">
        <v>42957</v>
      </c>
      <c r="J364" s="5"/>
      <c r="L364" s="72">
        <v>13</v>
      </c>
      <c r="M364" s="7">
        <f t="shared" si="30"/>
        <v>39</v>
      </c>
      <c r="N364" s="111">
        <v>55.5</v>
      </c>
      <c r="O364" s="127">
        <f t="shared" si="31"/>
        <v>0</v>
      </c>
      <c r="P364" s="127">
        <f t="shared" si="32"/>
        <v>721.5</v>
      </c>
      <c r="Q364" s="7">
        <f t="shared" si="33"/>
        <v>2164.5</v>
      </c>
      <c r="R364" s="128">
        <f t="shared" si="34"/>
        <v>0</v>
      </c>
      <c r="S364" s="128">
        <f t="shared" si="35"/>
        <v>0</v>
      </c>
      <c r="T364" s="5" t="s">
        <v>38</v>
      </c>
    </row>
    <row r="365" spans="1:20">
      <c r="A365" s="5">
        <v>83</v>
      </c>
      <c r="B365" s="4" t="s">
        <v>278</v>
      </c>
      <c r="C365" s="5">
        <v>34500055</v>
      </c>
      <c r="D365" s="6">
        <v>345</v>
      </c>
      <c r="E365" s="9" t="s">
        <v>28</v>
      </c>
      <c r="F365" s="17" t="s">
        <v>29</v>
      </c>
      <c r="G365" s="17" t="s">
        <v>11</v>
      </c>
      <c r="H365" s="81">
        <v>13885</v>
      </c>
      <c r="I365" s="94">
        <v>42963</v>
      </c>
      <c r="J365" s="5"/>
      <c r="L365" s="72">
        <v>6</v>
      </c>
      <c r="M365" s="7">
        <f t="shared" si="30"/>
        <v>33</v>
      </c>
      <c r="N365" s="111">
        <v>55.5</v>
      </c>
      <c r="O365" s="127">
        <f t="shared" si="31"/>
        <v>0</v>
      </c>
      <c r="P365" s="127">
        <f t="shared" si="32"/>
        <v>333</v>
      </c>
      <c r="Q365" s="7">
        <f t="shared" si="33"/>
        <v>1831.5</v>
      </c>
      <c r="R365" s="128">
        <f t="shared" si="34"/>
        <v>0</v>
      </c>
      <c r="S365" s="128">
        <f t="shared" si="35"/>
        <v>0</v>
      </c>
      <c r="T365" s="5" t="s">
        <v>38</v>
      </c>
    </row>
    <row r="366" spans="1:20">
      <c r="A366" s="5">
        <v>84</v>
      </c>
      <c r="B366" s="4" t="s">
        <v>278</v>
      </c>
      <c r="C366" s="5">
        <v>34500055</v>
      </c>
      <c r="D366" s="6">
        <v>345</v>
      </c>
      <c r="E366" s="9" t="s">
        <v>28</v>
      </c>
      <c r="F366" s="17" t="s">
        <v>29</v>
      </c>
      <c r="G366" s="17" t="s">
        <v>11</v>
      </c>
      <c r="H366" s="81">
        <v>13896</v>
      </c>
      <c r="I366" s="94">
        <v>42965</v>
      </c>
      <c r="J366" s="5"/>
      <c r="L366" s="72">
        <v>8</v>
      </c>
      <c r="M366" s="7">
        <f t="shared" si="30"/>
        <v>25</v>
      </c>
      <c r="N366" s="111">
        <v>55.5</v>
      </c>
      <c r="O366" s="127">
        <f t="shared" si="31"/>
        <v>0</v>
      </c>
      <c r="P366" s="127">
        <f t="shared" si="32"/>
        <v>444</v>
      </c>
      <c r="Q366" s="7">
        <f t="shared" si="33"/>
        <v>1387.5</v>
      </c>
      <c r="R366" s="128">
        <f t="shared" si="34"/>
        <v>0</v>
      </c>
      <c r="S366" s="128">
        <f t="shared" si="35"/>
        <v>0</v>
      </c>
      <c r="T366" s="5" t="s">
        <v>38</v>
      </c>
    </row>
    <row r="367" spans="1:20">
      <c r="A367" s="5">
        <v>85</v>
      </c>
      <c r="B367" s="4" t="s">
        <v>278</v>
      </c>
      <c r="C367" s="5">
        <v>34500055</v>
      </c>
      <c r="D367" s="6">
        <v>345</v>
      </c>
      <c r="E367" s="9" t="s">
        <v>28</v>
      </c>
      <c r="F367" s="17" t="s">
        <v>29</v>
      </c>
      <c r="G367" s="17" t="s">
        <v>11</v>
      </c>
      <c r="H367" s="81">
        <v>13899</v>
      </c>
      <c r="I367" s="94">
        <v>42965</v>
      </c>
      <c r="J367" s="5"/>
      <c r="L367" s="72">
        <v>15</v>
      </c>
      <c r="M367" s="7">
        <f t="shared" si="30"/>
        <v>10</v>
      </c>
      <c r="N367" s="111">
        <v>55.5</v>
      </c>
      <c r="O367" s="127">
        <f t="shared" si="31"/>
        <v>0</v>
      </c>
      <c r="P367" s="127">
        <f t="shared" si="32"/>
        <v>832.5</v>
      </c>
      <c r="Q367" s="7">
        <f t="shared" si="33"/>
        <v>555</v>
      </c>
      <c r="R367" s="128">
        <f t="shared" si="34"/>
        <v>0</v>
      </c>
      <c r="S367" s="128">
        <f t="shared" si="35"/>
        <v>0</v>
      </c>
      <c r="T367" s="5" t="s">
        <v>38</v>
      </c>
    </row>
    <row r="368" spans="1:20">
      <c r="A368" s="5">
        <v>86</v>
      </c>
      <c r="B368" s="4" t="s">
        <v>278</v>
      </c>
      <c r="C368" s="5">
        <v>34500055</v>
      </c>
      <c r="D368" s="6">
        <v>345</v>
      </c>
      <c r="E368" s="9" t="s">
        <v>28</v>
      </c>
      <c r="F368" s="17" t="s">
        <v>29</v>
      </c>
      <c r="G368" s="17" t="s">
        <v>11</v>
      </c>
      <c r="H368" s="81">
        <v>13905</v>
      </c>
      <c r="I368" s="94">
        <v>42966</v>
      </c>
      <c r="J368" s="5"/>
      <c r="L368" s="72">
        <v>10</v>
      </c>
      <c r="M368" s="7">
        <f t="shared" si="30"/>
        <v>0</v>
      </c>
      <c r="N368" s="111">
        <v>55.5</v>
      </c>
      <c r="O368" s="127">
        <f t="shared" si="31"/>
        <v>0</v>
      </c>
      <c r="P368" s="127">
        <f t="shared" si="32"/>
        <v>555</v>
      </c>
      <c r="Q368" s="7">
        <f t="shared" si="33"/>
        <v>0</v>
      </c>
      <c r="R368" s="128">
        <f t="shared" si="34"/>
        <v>0</v>
      </c>
      <c r="S368" s="128">
        <f t="shared" si="35"/>
        <v>0</v>
      </c>
      <c r="T368" s="5" t="s">
        <v>38</v>
      </c>
    </row>
    <row r="369" spans="1:20">
      <c r="A369" s="9">
        <v>239</v>
      </c>
      <c r="B369" s="64" t="s">
        <v>278</v>
      </c>
      <c r="C369" s="68">
        <v>34500055</v>
      </c>
      <c r="D369" s="68">
        <v>345</v>
      </c>
      <c r="E369" s="9" t="s">
        <v>28</v>
      </c>
      <c r="F369" s="17" t="s">
        <v>29</v>
      </c>
      <c r="G369" s="68" t="s">
        <v>10</v>
      </c>
      <c r="H369" s="91">
        <v>8175</v>
      </c>
      <c r="I369" s="96">
        <v>42973</v>
      </c>
      <c r="J369" s="68" t="s">
        <v>272</v>
      </c>
      <c r="K369" s="65">
        <v>300</v>
      </c>
      <c r="L369" s="65"/>
      <c r="M369" s="7">
        <f t="shared" si="30"/>
        <v>300</v>
      </c>
      <c r="N369" s="125">
        <v>55.5</v>
      </c>
      <c r="O369" s="127">
        <f t="shared" si="31"/>
        <v>16650</v>
      </c>
      <c r="P369" s="127">
        <f t="shared" si="32"/>
        <v>0</v>
      </c>
      <c r="Q369" s="7">
        <f t="shared" si="33"/>
        <v>16650</v>
      </c>
      <c r="R369" s="128">
        <f t="shared" si="34"/>
        <v>0</v>
      </c>
      <c r="S369" s="128">
        <f t="shared" si="35"/>
        <v>0</v>
      </c>
      <c r="T369" s="5" t="s">
        <v>271</v>
      </c>
    </row>
    <row r="370" spans="1:20">
      <c r="A370" s="9">
        <v>235</v>
      </c>
      <c r="B370" s="64" t="s">
        <v>278</v>
      </c>
      <c r="C370" s="68">
        <v>34500055</v>
      </c>
      <c r="D370" s="68">
        <v>345</v>
      </c>
      <c r="E370" s="9" t="s">
        <v>28</v>
      </c>
      <c r="F370" s="17" t="s">
        <v>29</v>
      </c>
      <c r="G370" s="68" t="s">
        <v>11</v>
      </c>
      <c r="H370" s="91">
        <v>13942</v>
      </c>
      <c r="I370" s="96">
        <v>42973</v>
      </c>
      <c r="J370" s="68"/>
      <c r="K370" s="65"/>
      <c r="L370" s="65">
        <v>15</v>
      </c>
      <c r="M370" s="7">
        <f t="shared" si="30"/>
        <v>285</v>
      </c>
      <c r="N370" s="125">
        <v>55.5</v>
      </c>
      <c r="O370" s="127">
        <f t="shared" si="31"/>
        <v>0</v>
      </c>
      <c r="P370" s="127">
        <f t="shared" si="32"/>
        <v>832.5</v>
      </c>
      <c r="Q370" s="7">
        <f t="shared" si="33"/>
        <v>15817.5</v>
      </c>
      <c r="R370" s="128">
        <f t="shared" si="34"/>
        <v>0</v>
      </c>
      <c r="S370" s="128">
        <f t="shared" si="35"/>
        <v>0</v>
      </c>
      <c r="T370" s="5" t="s">
        <v>271</v>
      </c>
    </row>
    <row r="371" spans="1:20">
      <c r="A371" s="9">
        <v>236</v>
      </c>
      <c r="B371" s="64" t="s">
        <v>278</v>
      </c>
      <c r="C371" s="68">
        <v>34500055</v>
      </c>
      <c r="D371" s="68">
        <v>345</v>
      </c>
      <c r="E371" s="9" t="s">
        <v>28</v>
      </c>
      <c r="F371" s="17" t="s">
        <v>29</v>
      </c>
      <c r="G371" s="68" t="s">
        <v>11</v>
      </c>
      <c r="H371" s="91">
        <v>13944</v>
      </c>
      <c r="I371" s="96">
        <v>42973</v>
      </c>
      <c r="J371" s="68"/>
      <c r="K371" s="65"/>
      <c r="L371" s="65">
        <v>10</v>
      </c>
      <c r="M371" s="7">
        <f t="shared" si="30"/>
        <v>275</v>
      </c>
      <c r="N371" s="125">
        <v>55.5</v>
      </c>
      <c r="O371" s="127">
        <f t="shared" si="31"/>
        <v>0</v>
      </c>
      <c r="P371" s="127">
        <f t="shared" si="32"/>
        <v>555</v>
      </c>
      <c r="Q371" s="7">
        <f t="shared" si="33"/>
        <v>15262.5</v>
      </c>
      <c r="R371" s="128">
        <f t="shared" si="34"/>
        <v>0</v>
      </c>
      <c r="S371" s="128">
        <f t="shared" si="35"/>
        <v>0</v>
      </c>
      <c r="T371" s="5" t="s">
        <v>271</v>
      </c>
    </row>
    <row r="372" spans="1:20">
      <c r="A372" s="9">
        <v>237</v>
      </c>
      <c r="B372" s="64" t="s">
        <v>278</v>
      </c>
      <c r="C372" s="68">
        <v>34500055</v>
      </c>
      <c r="D372" s="68">
        <v>345</v>
      </c>
      <c r="E372" s="9" t="s">
        <v>28</v>
      </c>
      <c r="F372" s="17" t="s">
        <v>29</v>
      </c>
      <c r="G372" s="68" t="s">
        <v>11</v>
      </c>
      <c r="H372" s="91">
        <v>13944</v>
      </c>
      <c r="I372" s="96">
        <v>42975</v>
      </c>
      <c r="J372" s="68"/>
      <c r="K372" s="65"/>
      <c r="L372" s="65">
        <v>5</v>
      </c>
      <c r="M372" s="7">
        <f t="shared" si="30"/>
        <v>270</v>
      </c>
      <c r="N372" s="125">
        <v>55.5</v>
      </c>
      <c r="O372" s="127">
        <f t="shared" si="31"/>
        <v>0</v>
      </c>
      <c r="P372" s="127">
        <f t="shared" si="32"/>
        <v>277.5</v>
      </c>
      <c r="Q372" s="7">
        <f t="shared" si="33"/>
        <v>14985</v>
      </c>
      <c r="R372" s="128">
        <f t="shared" si="34"/>
        <v>0</v>
      </c>
      <c r="S372" s="128">
        <f t="shared" si="35"/>
        <v>0</v>
      </c>
      <c r="T372" s="5" t="s">
        <v>271</v>
      </c>
    </row>
    <row r="373" spans="1:20">
      <c r="A373" s="9">
        <v>238</v>
      </c>
      <c r="B373" s="64" t="s">
        <v>278</v>
      </c>
      <c r="C373" s="68">
        <v>34500055</v>
      </c>
      <c r="D373" s="68">
        <v>345</v>
      </c>
      <c r="E373" s="9" t="s">
        <v>28</v>
      </c>
      <c r="F373" s="17" t="s">
        <v>29</v>
      </c>
      <c r="G373" s="68" t="s">
        <v>11</v>
      </c>
      <c r="H373" s="91">
        <v>13975</v>
      </c>
      <c r="I373" s="96">
        <v>42978</v>
      </c>
      <c r="J373" s="68"/>
      <c r="K373" s="65"/>
      <c r="L373" s="65">
        <v>10</v>
      </c>
      <c r="M373" s="7">
        <f t="shared" si="30"/>
        <v>260</v>
      </c>
      <c r="N373" s="125">
        <v>55.5</v>
      </c>
      <c r="O373" s="127">
        <f t="shared" si="31"/>
        <v>0</v>
      </c>
      <c r="P373" s="127">
        <f t="shared" si="32"/>
        <v>555</v>
      </c>
      <c r="Q373" s="7">
        <f t="shared" si="33"/>
        <v>14430</v>
      </c>
      <c r="R373" s="128">
        <f t="shared" si="34"/>
        <v>260</v>
      </c>
      <c r="S373" s="128">
        <f t="shared" si="35"/>
        <v>14430</v>
      </c>
      <c r="T373" s="5" t="s">
        <v>271</v>
      </c>
    </row>
    <row r="374" spans="1:20">
      <c r="A374" s="30">
        <v>863</v>
      </c>
      <c r="B374" s="4" t="s">
        <v>278</v>
      </c>
      <c r="C374" s="31">
        <v>34500047</v>
      </c>
      <c r="D374" s="6">
        <v>345</v>
      </c>
      <c r="E374" s="30" t="s">
        <v>209</v>
      </c>
      <c r="F374" s="41" t="s">
        <v>40</v>
      </c>
      <c r="G374" s="31" t="s">
        <v>10</v>
      </c>
      <c r="H374" s="85" t="s">
        <v>30</v>
      </c>
      <c r="I374" s="102">
        <v>42736</v>
      </c>
      <c r="J374" s="30"/>
      <c r="K374" s="42">
        <v>2800</v>
      </c>
      <c r="L374" s="42"/>
      <c r="M374" s="7">
        <f t="shared" si="30"/>
        <v>2800</v>
      </c>
      <c r="N374" s="121">
        <v>9.7559100000000001</v>
      </c>
      <c r="O374" s="127">
        <f t="shared" si="31"/>
        <v>27316.547999999999</v>
      </c>
      <c r="P374" s="127">
        <f t="shared" si="32"/>
        <v>0</v>
      </c>
      <c r="Q374" s="7">
        <f t="shared" si="33"/>
        <v>27316.547999999999</v>
      </c>
      <c r="R374" s="128">
        <f t="shared" si="34"/>
        <v>2800</v>
      </c>
      <c r="S374" s="128">
        <f t="shared" si="35"/>
        <v>27316.547999999999</v>
      </c>
      <c r="T374" s="8" t="s">
        <v>31</v>
      </c>
    </row>
    <row r="375" spans="1:20">
      <c r="A375" s="30">
        <v>862</v>
      </c>
      <c r="B375" s="4" t="s">
        <v>278</v>
      </c>
      <c r="C375" s="31">
        <v>34500046</v>
      </c>
      <c r="D375" s="6">
        <v>345</v>
      </c>
      <c r="E375" s="30" t="s">
        <v>208</v>
      </c>
      <c r="F375" s="41" t="s">
        <v>40</v>
      </c>
      <c r="G375" s="31" t="s">
        <v>10</v>
      </c>
      <c r="H375" s="85" t="s">
        <v>30</v>
      </c>
      <c r="I375" s="102">
        <v>42736</v>
      </c>
      <c r="J375" s="30"/>
      <c r="K375" s="42">
        <v>1700</v>
      </c>
      <c r="L375" s="42"/>
      <c r="M375" s="7">
        <f t="shared" si="30"/>
        <v>1700</v>
      </c>
      <c r="N375" s="121">
        <v>9.7559100000000001</v>
      </c>
      <c r="O375" s="127">
        <f t="shared" si="31"/>
        <v>16585.046999999999</v>
      </c>
      <c r="P375" s="127">
        <f t="shared" si="32"/>
        <v>0</v>
      </c>
      <c r="Q375" s="7">
        <f t="shared" si="33"/>
        <v>16585.046999999999</v>
      </c>
      <c r="R375" s="128">
        <f t="shared" si="34"/>
        <v>1700</v>
      </c>
      <c r="S375" s="128">
        <f t="shared" si="35"/>
        <v>16585.046999999999</v>
      </c>
      <c r="T375" s="8" t="s">
        <v>31</v>
      </c>
    </row>
    <row r="376" spans="1:20">
      <c r="A376" s="30">
        <v>860</v>
      </c>
      <c r="B376" s="4" t="s">
        <v>278</v>
      </c>
      <c r="C376" s="31">
        <v>34500041</v>
      </c>
      <c r="D376" s="6">
        <v>345</v>
      </c>
      <c r="E376" s="30" t="s">
        <v>207</v>
      </c>
      <c r="F376" s="41" t="s">
        <v>19</v>
      </c>
      <c r="G376" s="31" t="s">
        <v>10</v>
      </c>
      <c r="H376" s="85" t="s">
        <v>30</v>
      </c>
      <c r="I376" s="102">
        <v>42736</v>
      </c>
      <c r="J376" s="30"/>
      <c r="K376" s="42">
        <v>130</v>
      </c>
      <c r="L376" s="42"/>
      <c r="M376" s="7">
        <f t="shared" si="30"/>
        <v>130</v>
      </c>
      <c r="N376" s="121">
        <v>11.95562</v>
      </c>
      <c r="O376" s="127">
        <f t="shared" si="31"/>
        <v>1554.2305999999999</v>
      </c>
      <c r="P376" s="127">
        <f t="shared" si="32"/>
        <v>0</v>
      </c>
      <c r="Q376" s="7">
        <f t="shared" si="33"/>
        <v>1554.2305999999999</v>
      </c>
      <c r="R376" s="128">
        <f t="shared" si="34"/>
        <v>0</v>
      </c>
      <c r="S376" s="128">
        <f t="shared" si="35"/>
        <v>0</v>
      </c>
      <c r="T376" s="8" t="s">
        <v>31</v>
      </c>
    </row>
    <row r="377" spans="1:20">
      <c r="A377" s="30">
        <v>861</v>
      </c>
      <c r="B377" s="4" t="s">
        <v>278</v>
      </c>
      <c r="C377" s="31">
        <v>34500041</v>
      </c>
      <c r="D377" s="6">
        <v>345</v>
      </c>
      <c r="E377" s="30" t="s">
        <v>207</v>
      </c>
      <c r="F377" s="41" t="s">
        <v>19</v>
      </c>
      <c r="G377" s="31" t="s">
        <v>10</v>
      </c>
      <c r="H377" s="85" t="s">
        <v>30</v>
      </c>
      <c r="I377" s="102">
        <v>42736</v>
      </c>
      <c r="J377" s="30"/>
      <c r="K377" s="42">
        <v>450</v>
      </c>
      <c r="L377" s="42"/>
      <c r="M377" s="7">
        <f t="shared" si="30"/>
        <v>580</v>
      </c>
      <c r="N377" s="121">
        <v>13.38409</v>
      </c>
      <c r="O377" s="127">
        <f t="shared" si="31"/>
        <v>6022.8405000000002</v>
      </c>
      <c r="P377" s="127">
        <f t="shared" si="32"/>
        <v>0</v>
      </c>
      <c r="Q377" s="7">
        <f t="shared" si="33"/>
        <v>7577.0711000000001</v>
      </c>
      <c r="R377" s="128">
        <f t="shared" si="34"/>
        <v>580</v>
      </c>
      <c r="S377" s="128">
        <f t="shared" si="35"/>
        <v>7577.0711000000001</v>
      </c>
      <c r="T377" s="8" t="s">
        <v>31</v>
      </c>
    </row>
    <row r="378" spans="1:20">
      <c r="A378" s="30">
        <v>857</v>
      </c>
      <c r="B378" s="4" t="s">
        <v>278</v>
      </c>
      <c r="C378" s="31">
        <v>34500040</v>
      </c>
      <c r="D378" s="6">
        <v>345</v>
      </c>
      <c r="E378" s="30" t="s">
        <v>206</v>
      </c>
      <c r="F378" s="41" t="s">
        <v>19</v>
      </c>
      <c r="G378" s="31" t="s">
        <v>10</v>
      </c>
      <c r="H378" s="85" t="s">
        <v>30</v>
      </c>
      <c r="I378" s="102">
        <v>42736</v>
      </c>
      <c r="J378" s="30"/>
      <c r="K378" s="42">
        <v>116</v>
      </c>
      <c r="L378" s="42"/>
      <c r="M378" s="7">
        <f t="shared" si="30"/>
        <v>116</v>
      </c>
      <c r="N378" s="121">
        <v>2.2876099999999999</v>
      </c>
      <c r="O378" s="127">
        <f t="shared" si="31"/>
        <v>265.36275999999998</v>
      </c>
      <c r="P378" s="127">
        <f t="shared" si="32"/>
        <v>0</v>
      </c>
      <c r="Q378" s="7">
        <f t="shared" si="33"/>
        <v>265.36275999999998</v>
      </c>
      <c r="R378" s="128">
        <f t="shared" si="34"/>
        <v>0</v>
      </c>
      <c r="S378" s="128">
        <f t="shared" si="35"/>
        <v>0</v>
      </c>
      <c r="T378" s="8" t="s">
        <v>31</v>
      </c>
    </row>
    <row r="379" spans="1:20">
      <c r="A379" s="30">
        <v>858</v>
      </c>
      <c r="B379" s="4" t="s">
        <v>278</v>
      </c>
      <c r="C379" s="31">
        <v>34500040</v>
      </c>
      <c r="D379" s="6">
        <v>345</v>
      </c>
      <c r="E379" s="30" t="s">
        <v>206</v>
      </c>
      <c r="F379" s="41" t="s">
        <v>19</v>
      </c>
      <c r="G379" s="31" t="s">
        <v>10</v>
      </c>
      <c r="H379" s="85" t="s">
        <v>30</v>
      </c>
      <c r="I379" s="102">
        <v>42736</v>
      </c>
      <c r="J379" s="30"/>
      <c r="K379" s="42">
        <v>100</v>
      </c>
      <c r="L379" s="42"/>
      <c r="M379" s="7">
        <f t="shared" si="30"/>
        <v>216</v>
      </c>
      <c r="N379" s="121">
        <v>1.7804</v>
      </c>
      <c r="O379" s="127">
        <f t="shared" si="31"/>
        <v>178.04</v>
      </c>
      <c r="P379" s="127">
        <f t="shared" si="32"/>
        <v>0</v>
      </c>
      <c r="Q379" s="7">
        <f t="shared" si="33"/>
        <v>443.40275999999994</v>
      </c>
      <c r="R379" s="128">
        <f t="shared" si="34"/>
        <v>0</v>
      </c>
      <c r="S379" s="128">
        <f t="shared" si="35"/>
        <v>0</v>
      </c>
      <c r="T379" s="8" t="s">
        <v>31</v>
      </c>
    </row>
    <row r="380" spans="1:20">
      <c r="A380" s="30">
        <v>859</v>
      </c>
      <c r="B380" s="4" t="s">
        <v>278</v>
      </c>
      <c r="C380" s="47">
        <v>34500040</v>
      </c>
      <c r="D380" s="6">
        <v>345</v>
      </c>
      <c r="E380" s="49" t="s">
        <v>206</v>
      </c>
      <c r="F380" s="48" t="s">
        <v>19</v>
      </c>
      <c r="G380" s="47" t="s">
        <v>11</v>
      </c>
      <c r="H380" s="80">
        <v>12689</v>
      </c>
      <c r="I380" s="97">
        <v>42772</v>
      </c>
      <c r="J380" s="13"/>
      <c r="K380" s="14"/>
      <c r="L380" s="14">
        <v>40</v>
      </c>
      <c r="M380" s="7">
        <f t="shared" si="30"/>
        <v>176</v>
      </c>
      <c r="N380" s="121">
        <v>2.2876099999999999</v>
      </c>
      <c r="O380" s="127">
        <f t="shared" si="31"/>
        <v>0</v>
      </c>
      <c r="P380" s="127">
        <f t="shared" si="32"/>
        <v>91.504400000000004</v>
      </c>
      <c r="Q380" s="7">
        <f t="shared" si="33"/>
        <v>351.89835999999991</v>
      </c>
      <c r="R380" s="128">
        <f t="shared" si="34"/>
        <v>176</v>
      </c>
      <c r="S380" s="128">
        <f t="shared" si="35"/>
        <v>351.89835999999991</v>
      </c>
      <c r="T380" s="36" t="s">
        <v>52</v>
      </c>
    </row>
    <row r="381" spans="1:20">
      <c r="A381" s="30">
        <v>848</v>
      </c>
      <c r="B381" s="4" t="s">
        <v>278</v>
      </c>
      <c r="C381" s="31">
        <v>34500039</v>
      </c>
      <c r="D381" s="6">
        <v>345</v>
      </c>
      <c r="E381" s="30" t="s">
        <v>204</v>
      </c>
      <c r="F381" s="41" t="s">
        <v>101</v>
      </c>
      <c r="G381" s="31" t="s">
        <v>10</v>
      </c>
      <c r="H381" s="85" t="s">
        <v>30</v>
      </c>
      <c r="I381" s="102">
        <v>42736</v>
      </c>
      <c r="J381" s="30"/>
      <c r="K381" s="42">
        <v>750</v>
      </c>
      <c r="L381" s="42"/>
      <c r="M381" s="7">
        <f t="shared" si="30"/>
        <v>750</v>
      </c>
      <c r="N381" s="121">
        <v>15.143789999999999</v>
      </c>
      <c r="O381" s="127">
        <f t="shared" si="31"/>
        <v>11357.842499999999</v>
      </c>
      <c r="P381" s="127">
        <f t="shared" si="32"/>
        <v>0</v>
      </c>
      <c r="Q381" s="7">
        <f t="shared" si="33"/>
        <v>11357.842499999999</v>
      </c>
      <c r="R381" s="128">
        <f t="shared" si="34"/>
        <v>0</v>
      </c>
      <c r="S381" s="128">
        <f t="shared" si="35"/>
        <v>0</v>
      </c>
      <c r="T381" s="8" t="s">
        <v>31</v>
      </c>
    </row>
    <row r="382" spans="1:20">
      <c r="A382" s="30">
        <v>849</v>
      </c>
      <c r="B382" s="4" t="s">
        <v>278</v>
      </c>
      <c r="C382" s="31">
        <v>34500039</v>
      </c>
      <c r="D382" s="6">
        <v>345</v>
      </c>
      <c r="E382" s="30" t="s">
        <v>204</v>
      </c>
      <c r="F382" s="41" t="s">
        <v>101</v>
      </c>
      <c r="G382" s="31" t="s">
        <v>10</v>
      </c>
      <c r="H382" s="85" t="s">
        <v>30</v>
      </c>
      <c r="I382" s="102">
        <v>42736</v>
      </c>
      <c r="J382" s="30"/>
      <c r="K382" s="42">
        <v>2390</v>
      </c>
      <c r="L382" s="42"/>
      <c r="M382" s="7">
        <f t="shared" si="30"/>
        <v>3140</v>
      </c>
      <c r="N382" s="121">
        <v>20.112359999999999</v>
      </c>
      <c r="O382" s="127">
        <f t="shared" si="31"/>
        <v>48068.540399999998</v>
      </c>
      <c r="P382" s="127">
        <f t="shared" si="32"/>
        <v>0</v>
      </c>
      <c r="Q382" s="7">
        <f t="shared" si="33"/>
        <v>59426.382899999997</v>
      </c>
      <c r="R382" s="128">
        <f t="shared" si="34"/>
        <v>0</v>
      </c>
      <c r="S382" s="128">
        <f t="shared" si="35"/>
        <v>0</v>
      </c>
      <c r="T382" s="8" t="s">
        <v>31</v>
      </c>
    </row>
    <row r="383" spans="1:20">
      <c r="A383" s="30">
        <v>850</v>
      </c>
      <c r="B383" s="4" t="s">
        <v>278</v>
      </c>
      <c r="C383" s="31">
        <v>34500039</v>
      </c>
      <c r="D383" s="6">
        <v>345</v>
      </c>
      <c r="E383" s="30" t="s">
        <v>204</v>
      </c>
      <c r="F383" s="41" t="s">
        <v>101</v>
      </c>
      <c r="G383" s="31" t="s">
        <v>11</v>
      </c>
      <c r="H383" s="85">
        <v>12631</v>
      </c>
      <c r="I383" s="102">
        <v>42761</v>
      </c>
      <c r="J383" s="30"/>
      <c r="K383" s="42"/>
      <c r="L383" s="42">
        <v>500</v>
      </c>
      <c r="M383" s="7">
        <f t="shared" si="30"/>
        <v>2640</v>
      </c>
      <c r="N383" s="121">
        <v>15.143789999999999</v>
      </c>
      <c r="O383" s="127">
        <f t="shared" si="31"/>
        <v>0</v>
      </c>
      <c r="P383" s="127">
        <f t="shared" si="32"/>
        <v>7571.8949999999995</v>
      </c>
      <c r="Q383" s="7">
        <f t="shared" si="33"/>
        <v>51854.4879</v>
      </c>
      <c r="R383" s="128">
        <f t="shared" si="34"/>
        <v>0</v>
      </c>
      <c r="S383" s="128">
        <f t="shared" si="35"/>
        <v>0</v>
      </c>
      <c r="T383" s="36" t="s">
        <v>52</v>
      </c>
    </row>
    <row r="384" spans="1:20">
      <c r="A384" s="30">
        <v>851</v>
      </c>
      <c r="B384" s="4" t="s">
        <v>278</v>
      </c>
      <c r="C384" s="47">
        <v>34500039</v>
      </c>
      <c r="D384" s="6">
        <v>345</v>
      </c>
      <c r="E384" s="30" t="s">
        <v>204</v>
      </c>
      <c r="F384" s="48" t="s">
        <v>101</v>
      </c>
      <c r="G384" s="31" t="s">
        <v>11</v>
      </c>
      <c r="H384" s="80">
        <v>12680</v>
      </c>
      <c r="I384" s="97">
        <v>42769</v>
      </c>
      <c r="J384" s="13"/>
      <c r="K384" s="14"/>
      <c r="L384" s="14">
        <v>250</v>
      </c>
      <c r="M384" s="7">
        <f t="shared" si="30"/>
        <v>2390</v>
      </c>
      <c r="N384" s="121">
        <v>15.143789999999999</v>
      </c>
      <c r="O384" s="127">
        <f t="shared" si="31"/>
        <v>0</v>
      </c>
      <c r="P384" s="127">
        <f t="shared" si="32"/>
        <v>3785.9474999999998</v>
      </c>
      <c r="Q384" s="7">
        <f t="shared" si="33"/>
        <v>48068.540399999998</v>
      </c>
      <c r="R384" s="128">
        <f t="shared" si="34"/>
        <v>0</v>
      </c>
      <c r="S384" s="128">
        <f t="shared" si="35"/>
        <v>0</v>
      </c>
      <c r="T384" s="36" t="s">
        <v>52</v>
      </c>
    </row>
    <row r="385" spans="1:20">
      <c r="A385" s="30">
        <v>852</v>
      </c>
      <c r="B385" s="4" t="s">
        <v>278</v>
      </c>
      <c r="C385" s="31">
        <v>34500039</v>
      </c>
      <c r="D385" s="6">
        <v>345</v>
      </c>
      <c r="E385" s="30" t="s">
        <v>204</v>
      </c>
      <c r="F385" s="41" t="s">
        <v>101</v>
      </c>
      <c r="G385" s="31" t="s">
        <v>11</v>
      </c>
      <c r="H385" s="85">
        <v>12829</v>
      </c>
      <c r="I385" s="102">
        <v>42802</v>
      </c>
      <c r="J385" s="30"/>
      <c r="K385" s="42"/>
      <c r="L385" s="42">
        <v>250</v>
      </c>
      <c r="M385" s="7">
        <f t="shared" si="30"/>
        <v>2140</v>
      </c>
      <c r="N385" s="121">
        <v>20.112359999999999</v>
      </c>
      <c r="O385" s="127">
        <f t="shared" si="31"/>
        <v>0</v>
      </c>
      <c r="P385" s="127">
        <f t="shared" si="32"/>
        <v>5028.09</v>
      </c>
      <c r="Q385" s="7">
        <f t="shared" si="33"/>
        <v>43040.450400000002</v>
      </c>
      <c r="R385" s="128">
        <f t="shared" si="34"/>
        <v>0</v>
      </c>
      <c r="S385" s="128">
        <f t="shared" si="35"/>
        <v>0</v>
      </c>
      <c r="T385" s="36" t="s">
        <v>33</v>
      </c>
    </row>
    <row r="386" spans="1:20">
      <c r="A386" s="30">
        <v>853</v>
      </c>
      <c r="B386" s="4" t="s">
        <v>278</v>
      </c>
      <c r="C386" s="15">
        <v>34500039</v>
      </c>
      <c r="D386" s="6">
        <v>345</v>
      </c>
      <c r="E386" s="30" t="s">
        <v>204</v>
      </c>
      <c r="F386" s="41" t="s">
        <v>101</v>
      </c>
      <c r="G386" s="17" t="s">
        <v>11</v>
      </c>
      <c r="H386" s="81">
        <v>13739</v>
      </c>
      <c r="I386" s="103">
        <v>42928</v>
      </c>
      <c r="J386" s="5"/>
      <c r="K386" s="18"/>
      <c r="L386" s="43">
        <v>200</v>
      </c>
      <c r="M386" s="7">
        <f t="shared" si="30"/>
        <v>1940</v>
      </c>
      <c r="N386" s="121">
        <v>20.112359999999999</v>
      </c>
      <c r="O386" s="127">
        <f t="shared" si="31"/>
        <v>0</v>
      </c>
      <c r="P386" s="127">
        <f t="shared" si="32"/>
        <v>4022.4719999999998</v>
      </c>
      <c r="Q386" s="7">
        <f t="shared" si="33"/>
        <v>39017.9784</v>
      </c>
      <c r="R386" s="128">
        <f t="shared" si="34"/>
        <v>0</v>
      </c>
      <c r="S386" s="128">
        <f t="shared" si="35"/>
        <v>0</v>
      </c>
      <c r="T386" s="36" t="s">
        <v>37</v>
      </c>
    </row>
    <row r="387" spans="1:20">
      <c r="A387" s="30">
        <v>854</v>
      </c>
      <c r="B387" s="4" t="s">
        <v>278</v>
      </c>
      <c r="C387" s="15">
        <v>34500039</v>
      </c>
      <c r="D387" s="6">
        <v>345</v>
      </c>
      <c r="E387" s="5" t="s">
        <v>204</v>
      </c>
      <c r="F387" s="15" t="s">
        <v>205</v>
      </c>
      <c r="G387" s="15" t="s">
        <v>11</v>
      </c>
      <c r="H387" s="81">
        <v>13784</v>
      </c>
      <c r="I387" s="103">
        <v>42942</v>
      </c>
      <c r="J387" s="5"/>
      <c r="K387" s="18"/>
      <c r="L387" s="43">
        <v>750</v>
      </c>
      <c r="M387" s="7">
        <f t="shared" ref="M387:M450" si="36">IF(C387&lt;&gt;C386,K387,IF(K387="",M386-L387,M386+K387))</f>
        <v>1190</v>
      </c>
      <c r="N387" s="121">
        <v>20.112359999999999</v>
      </c>
      <c r="O387" s="127">
        <f t="shared" ref="O387:O450" si="37">K387*N387</f>
        <v>0</v>
      </c>
      <c r="P387" s="127">
        <f t="shared" ref="P387:P450" si="38">L387*N387</f>
        <v>15084.269999999999</v>
      </c>
      <c r="Q387" s="7">
        <f t="shared" ref="Q387:Q450" si="39">IF(C387&lt;&gt;C386,O387,IF(O387=0,Q386-P387,Q386+O387))</f>
        <v>23933.708400000003</v>
      </c>
      <c r="R387" s="128">
        <f t="shared" ref="R387:R450" si="40">IF(C387&lt;&gt;C388,M387,0)</f>
        <v>0</v>
      </c>
      <c r="S387" s="128">
        <f t="shared" ref="S387:S450" si="41">IF(C387&lt;&gt;C388,Q387,0)</f>
        <v>0</v>
      </c>
      <c r="T387" s="36" t="s">
        <v>38</v>
      </c>
    </row>
    <row r="388" spans="1:20">
      <c r="A388" s="30">
        <v>855</v>
      </c>
      <c r="B388" s="4" t="s">
        <v>278</v>
      </c>
      <c r="C388" s="15">
        <v>34500039</v>
      </c>
      <c r="D388" s="6">
        <v>345</v>
      </c>
      <c r="E388" s="5" t="s">
        <v>204</v>
      </c>
      <c r="F388" s="15" t="s">
        <v>101</v>
      </c>
      <c r="G388" s="15" t="s">
        <v>11</v>
      </c>
      <c r="H388" s="81">
        <v>13832</v>
      </c>
      <c r="I388" s="103">
        <v>42955</v>
      </c>
      <c r="J388" s="5"/>
      <c r="K388" s="18"/>
      <c r="L388" s="43">
        <v>365</v>
      </c>
      <c r="M388" s="7">
        <f t="shared" si="36"/>
        <v>825</v>
      </c>
      <c r="N388" s="121">
        <v>20.112359999999999</v>
      </c>
      <c r="O388" s="127">
        <f t="shared" si="37"/>
        <v>0</v>
      </c>
      <c r="P388" s="127">
        <f t="shared" si="38"/>
        <v>7341.0113999999994</v>
      </c>
      <c r="Q388" s="7">
        <f t="shared" si="39"/>
        <v>16592.697000000004</v>
      </c>
      <c r="R388" s="128">
        <f t="shared" si="40"/>
        <v>0</v>
      </c>
      <c r="S388" s="128">
        <f t="shared" si="41"/>
        <v>0</v>
      </c>
      <c r="T388" s="36" t="s">
        <v>38</v>
      </c>
    </row>
    <row r="389" spans="1:20">
      <c r="A389" s="30">
        <v>856</v>
      </c>
      <c r="B389" s="4" t="s">
        <v>278</v>
      </c>
      <c r="C389" s="15">
        <v>34500039</v>
      </c>
      <c r="D389" s="6">
        <v>345</v>
      </c>
      <c r="E389" s="5" t="s">
        <v>204</v>
      </c>
      <c r="F389" s="15" t="s">
        <v>101</v>
      </c>
      <c r="G389" s="15" t="s">
        <v>11</v>
      </c>
      <c r="H389" s="81">
        <v>13889</v>
      </c>
      <c r="I389" s="103">
        <v>42963</v>
      </c>
      <c r="J389" s="5"/>
      <c r="K389" s="18"/>
      <c r="L389" s="43">
        <v>825</v>
      </c>
      <c r="M389" s="7">
        <f t="shared" si="36"/>
        <v>0</v>
      </c>
      <c r="N389" s="121">
        <v>20.112359999999999</v>
      </c>
      <c r="O389" s="127">
        <f t="shared" si="37"/>
        <v>0</v>
      </c>
      <c r="P389" s="127">
        <f t="shared" si="38"/>
        <v>16592.697</v>
      </c>
      <c r="Q389" s="7">
        <f t="shared" si="39"/>
        <v>3.637978807091713E-12</v>
      </c>
      <c r="R389" s="128">
        <f t="shared" si="40"/>
        <v>0</v>
      </c>
      <c r="S389" s="128">
        <f t="shared" si="41"/>
        <v>3.637978807091713E-12</v>
      </c>
      <c r="T389" s="36" t="s">
        <v>38</v>
      </c>
    </row>
    <row r="390" spans="1:20" ht="24.75">
      <c r="A390" s="30">
        <v>838</v>
      </c>
      <c r="B390" s="4" t="s">
        <v>278</v>
      </c>
      <c r="C390" s="31">
        <v>34500036</v>
      </c>
      <c r="D390" s="6">
        <v>345</v>
      </c>
      <c r="E390" s="137" t="s">
        <v>276</v>
      </c>
      <c r="F390" s="41" t="s">
        <v>202</v>
      </c>
      <c r="G390" s="31" t="s">
        <v>10</v>
      </c>
      <c r="H390" s="85" t="s">
        <v>30</v>
      </c>
      <c r="I390" s="102">
        <v>42736</v>
      </c>
      <c r="J390" s="30"/>
      <c r="K390" s="42">
        <v>4</v>
      </c>
      <c r="L390" s="42"/>
      <c r="M390" s="7">
        <f t="shared" si="36"/>
        <v>4</v>
      </c>
      <c r="N390" s="121">
        <v>184.61671000000001</v>
      </c>
      <c r="O390" s="127">
        <f t="shared" si="37"/>
        <v>738.46684000000005</v>
      </c>
      <c r="P390" s="127">
        <f t="shared" si="38"/>
        <v>0</v>
      </c>
      <c r="Q390" s="7">
        <f t="shared" si="39"/>
        <v>738.46684000000005</v>
      </c>
      <c r="R390" s="128">
        <f t="shared" si="40"/>
        <v>0</v>
      </c>
      <c r="S390" s="128">
        <f t="shared" si="41"/>
        <v>0</v>
      </c>
      <c r="T390" s="8" t="s">
        <v>31</v>
      </c>
    </row>
    <row r="391" spans="1:20" ht="24.75">
      <c r="A391" s="30">
        <v>839</v>
      </c>
      <c r="B391" s="4" t="s">
        <v>278</v>
      </c>
      <c r="C391" s="31">
        <v>34500036</v>
      </c>
      <c r="D391" s="6">
        <v>345</v>
      </c>
      <c r="E391" s="137" t="s">
        <v>276</v>
      </c>
      <c r="F391" s="41" t="s">
        <v>115</v>
      </c>
      <c r="G391" s="31" t="s">
        <v>11</v>
      </c>
      <c r="H391" s="85">
        <v>12742</v>
      </c>
      <c r="I391" s="102">
        <v>42781</v>
      </c>
      <c r="J391" s="30"/>
      <c r="K391" s="42"/>
      <c r="L391" s="42">
        <v>2</v>
      </c>
      <c r="M391" s="7">
        <f t="shared" si="36"/>
        <v>2</v>
      </c>
      <c r="N391" s="121">
        <v>184.61671000000001</v>
      </c>
      <c r="O391" s="127">
        <f t="shared" si="37"/>
        <v>0</v>
      </c>
      <c r="P391" s="127">
        <f t="shared" si="38"/>
        <v>369.23342000000002</v>
      </c>
      <c r="Q391" s="7">
        <f t="shared" si="39"/>
        <v>369.23342000000002</v>
      </c>
      <c r="R391" s="128">
        <f t="shared" si="40"/>
        <v>0</v>
      </c>
      <c r="S391" s="128">
        <f t="shared" si="41"/>
        <v>0</v>
      </c>
      <c r="T391" s="36" t="s">
        <v>52</v>
      </c>
    </row>
    <row r="392" spans="1:20" ht="24.75">
      <c r="A392" s="30">
        <v>840</v>
      </c>
      <c r="B392" s="4" t="s">
        <v>278</v>
      </c>
      <c r="C392" s="31">
        <v>34500036</v>
      </c>
      <c r="D392" s="6">
        <v>345</v>
      </c>
      <c r="E392" s="137" t="s">
        <v>276</v>
      </c>
      <c r="F392" s="41" t="s">
        <v>115</v>
      </c>
      <c r="G392" s="31" t="s">
        <v>11</v>
      </c>
      <c r="H392" s="85">
        <v>12814</v>
      </c>
      <c r="I392" s="102">
        <v>42801</v>
      </c>
      <c r="J392" s="30"/>
      <c r="K392" s="42"/>
      <c r="L392" s="42">
        <v>1</v>
      </c>
      <c r="M392" s="7">
        <f t="shared" si="36"/>
        <v>1</v>
      </c>
      <c r="N392" s="121">
        <v>184.61671000000001</v>
      </c>
      <c r="O392" s="127">
        <f t="shared" si="37"/>
        <v>0</v>
      </c>
      <c r="P392" s="127">
        <f t="shared" si="38"/>
        <v>184.61671000000001</v>
      </c>
      <c r="Q392" s="7">
        <f t="shared" si="39"/>
        <v>184.61671000000001</v>
      </c>
      <c r="R392" s="128">
        <f t="shared" si="40"/>
        <v>0</v>
      </c>
      <c r="S392" s="128">
        <f t="shared" si="41"/>
        <v>0</v>
      </c>
      <c r="T392" s="36" t="s">
        <v>33</v>
      </c>
    </row>
    <row r="393" spans="1:20" ht="24.75">
      <c r="A393" s="30">
        <v>841</v>
      </c>
      <c r="B393" s="4" t="s">
        <v>278</v>
      </c>
      <c r="C393" s="31">
        <v>34500036</v>
      </c>
      <c r="D393" s="6">
        <v>345</v>
      </c>
      <c r="E393" s="137" t="s">
        <v>276</v>
      </c>
      <c r="F393" s="41" t="s">
        <v>115</v>
      </c>
      <c r="G393" s="31" t="s">
        <v>11</v>
      </c>
      <c r="H393" s="85">
        <v>12869</v>
      </c>
      <c r="I393" s="102">
        <v>42811</v>
      </c>
      <c r="J393" s="30"/>
      <c r="K393" s="42"/>
      <c r="L393" s="42">
        <v>1</v>
      </c>
      <c r="M393" s="7">
        <f t="shared" si="36"/>
        <v>0</v>
      </c>
      <c r="N393" s="121">
        <v>184.61671000000001</v>
      </c>
      <c r="O393" s="127">
        <f t="shared" si="37"/>
        <v>0</v>
      </c>
      <c r="P393" s="127">
        <f t="shared" si="38"/>
        <v>184.61671000000001</v>
      </c>
      <c r="Q393" s="7">
        <f t="shared" si="39"/>
        <v>0</v>
      </c>
      <c r="R393" s="128">
        <f t="shared" si="40"/>
        <v>0</v>
      </c>
      <c r="S393" s="128">
        <f t="shared" si="41"/>
        <v>0</v>
      </c>
      <c r="T393" s="36" t="s">
        <v>33</v>
      </c>
    </row>
    <row r="394" spans="1:20" ht="24.75">
      <c r="A394" s="30">
        <v>842</v>
      </c>
      <c r="B394" s="4" t="s">
        <v>278</v>
      </c>
      <c r="C394" s="15">
        <v>34500036</v>
      </c>
      <c r="D394" s="6">
        <v>345</v>
      </c>
      <c r="E394" s="137" t="s">
        <v>276</v>
      </c>
      <c r="F394" s="41" t="s">
        <v>115</v>
      </c>
      <c r="G394" s="15" t="s">
        <v>10</v>
      </c>
      <c r="H394" s="78">
        <v>7926</v>
      </c>
      <c r="I394" s="103">
        <v>42903</v>
      </c>
      <c r="J394" s="5" t="s">
        <v>203</v>
      </c>
      <c r="K394" s="18">
        <v>10</v>
      </c>
      <c r="L394" s="18"/>
      <c r="M394" s="7">
        <f t="shared" si="36"/>
        <v>10</v>
      </c>
      <c r="N394" s="123">
        <v>117</v>
      </c>
      <c r="O394" s="127">
        <f t="shared" si="37"/>
        <v>1170</v>
      </c>
      <c r="P394" s="127">
        <f t="shared" si="38"/>
        <v>0</v>
      </c>
      <c r="Q394" s="7">
        <f t="shared" si="39"/>
        <v>1170</v>
      </c>
      <c r="R394" s="128">
        <f t="shared" si="40"/>
        <v>0</v>
      </c>
      <c r="S394" s="128">
        <f t="shared" si="41"/>
        <v>0</v>
      </c>
      <c r="T394" s="36" t="s">
        <v>21</v>
      </c>
    </row>
    <row r="395" spans="1:20" ht="24.75">
      <c r="A395" s="30">
        <v>843</v>
      </c>
      <c r="B395" s="4" t="s">
        <v>278</v>
      </c>
      <c r="C395" s="15">
        <v>34500036</v>
      </c>
      <c r="D395" s="6">
        <v>345</v>
      </c>
      <c r="E395" s="137" t="s">
        <v>276</v>
      </c>
      <c r="F395" s="41" t="s">
        <v>115</v>
      </c>
      <c r="G395" s="16" t="s">
        <v>11</v>
      </c>
      <c r="H395" s="81">
        <v>13630</v>
      </c>
      <c r="I395" s="103">
        <v>42912</v>
      </c>
      <c r="J395" s="3"/>
      <c r="K395" s="18"/>
      <c r="L395" s="43">
        <v>5</v>
      </c>
      <c r="M395" s="7">
        <f t="shared" si="36"/>
        <v>5</v>
      </c>
      <c r="N395" s="123">
        <v>117</v>
      </c>
      <c r="O395" s="127">
        <f t="shared" si="37"/>
        <v>0</v>
      </c>
      <c r="P395" s="127">
        <f t="shared" si="38"/>
        <v>585</v>
      </c>
      <c r="Q395" s="7">
        <f t="shared" si="39"/>
        <v>585</v>
      </c>
      <c r="R395" s="128">
        <f t="shared" si="40"/>
        <v>0</v>
      </c>
      <c r="S395" s="128">
        <f t="shared" si="41"/>
        <v>0</v>
      </c>
      <c r="T395" s="36" t="s">
        <v>37</v>
      </c>
    </row>
    <row r="396" spans="1:20" ht="24.75">
      <c r="A396" s="30">
        <v>844</v>
      </c>
      <c r="B396" s="4" t="s">
        <v>278</v>
      </c>
      <c r="C396" s="15">
        <v>34500036</v>
      </c>
      <c r="D396" s="6">
        <v>345</v>
      </c>
      <c r="E396" s="137" t="s">
        <v>276</v>
      </c>
      <c r="F396" s="41" t="s">
        <v>115</v>
      </c>
      <c r="G396" s="17" t="s">
        <v>11</v>
      </c>
      <c r="H396" s="81">
        <v>13737</v>
      </c>
      <c r="I396" s="103">
        <v>42928</v>
      </c>
      <c r="J396" s="5"/>
      <c r="K396" s="18"/>
      <c r="L396" s="43">
        <v>2</v>
      </c>
      <c r="M396" s="7">
        <f t="shared" si="36"/>
        <v>3</v>
      </c>
      <c r="N396" s="123">
        <v>117</v>
      </c>
      <c r="O396" s="127">
        <f t="shared" si="37"/>
        <v>0</v>
      </c>
      <c r="P396" s="127">
        <f t="shared" si="38"/>
        <v>234</v>
      </c>
      <c r="Q396" s="7">
        <f t="shared" si="39"/>
        <v>351</v>
      </c>
      <c r="R396" s="128">
        <f t="shared" si="40"/>
        <v>0</v>
      </c>
      <c r="S396" s="128">
        <f t="shared" si="41"/>
        <v>0</v>
      </c>
      <c r="T396" s="36" t="s">
        <v>37</v>
      </c>
    </row>
    <row r="397" spans="1:20" ht="24.75">
      <c r="A397" s="30">
        <v>845</v>
      </c>
      <c r="B397" s="4" t="s">
        <v>278</v>
      </c>
      <c r="C397" s="15">
        <v>34500036</v>
      </c>
      <c r="D397" s="6">
        <v>345</v>
      </c>
      <c r="E397" s="137" t="s">
        <v>276</v>
      </c>
      <c r="F397" s="41" t="s">
        <v>115</v>
      </c>
      <c r="G397" s="17" t="s">
        <v>11</v>
      </c>
      <c r="H397" s="81">
        <v>13754</v>
      </c>
      <c r="I397" s="103">
        <v>42930</v>
      </c>
      <c r="J397" s="5"/>
      <c r="K397" s="18"/>
      <c r="L397" s="43">
        <v>2</v>
      </c>
      <c r="M397" s="7">
        <f t="shared" si="36"/>
        <v>1</v>
      </c>
      <c r="N397" s="123">
        <v>117</v>
      </c>
      <c r="O397" s="127">
        <f t="shared" si="37"/>
        <v>0</v>
      </c>
      <c r="P397" s="127">
        <f t="shared" si="38"/>
        <v>234</v>
      </c>
      <c r="Q397" s="7">
        <f t="shared" si="39"/>
        <v>117</v>
      </c>
      <c r="R397" s="128">
        <f t="shared" si="40"/>
        <v>0</v>
      </c>
      <c r="S397" s="128">
        <f t="shared" si="41"/>
        <v>0</v>
      </c>
      <c r="T397" s="36" t="s">
        <v>37</v>
      </c>
    </row>
    <row r="398" spans="1:20" ht="24.75">
      <c r="A398" s="30">
        <v>846</v>
      </c>
      <c r="B398" s="4" t="s">
        <v>278</v>
      </c>
      <c r="C398" s="15">
        <v>34500036</v>
      </c>
      <c r="D398" s="6">
        <v>345</v>
      </c>
      <c r="E398" s="137" t="s">
        <v>276</v>
      </c>
      <c r="F398" s="15" t="s">
        <v>115</v>
      </c>
      <c r="G398" s="15" t="s">
        <v>11</v>
      </c>
      <c r="H398" s="81">
        <v>13798</v>
      </c>
      <c r="I398" s="103">
        <v>42942</v>
      </c>
      <c r="J398" s="5"/>
      <c r="K398" s="18"/>
      <c r="L398" s="43">
        <v>1</v>
      </c>
      <c r="M398" s="7">
        <f t="shared" si="36"/>
        <v>0</v>
      </c>
      <c r="N398" s="123">
        <v>117</v>
      </c>
      <c r="O398" s="127">
        <f t="shared" si="37"/>
        <v>0</v>
      </c>
      <c r="P398" s="127">
        <f t="shared" si="38"/>
        <v>117</v>
      </c>
      <c r="Q398" s="7">
        <f t="shared" si="39"/>
        <v>0</v>
      </c>
      <c r="R398" s="128">
        <f t="shared" si="40"/>
        <v>0</v>
      </c>
      <c r="S398" s="128">
        <f t="shared" si="41"/>
        <v>0</v>
      </c>
      <c r="T398" s="36" t="s">
        <v>38</v>
      </c>
    </row>
    <row r="399" spans="1:20" ht="24.75">
      <c r="A399" s="9">
        <v>242</v>
      </c>
      <c r="B399" s="64" t="s">
        <v>278</v>
      </c>
      <c r="C399" s="15">
        <v>34500036</v>
      </c>
      <c r="D399" s="134">
        <v>345</v>
      </c>
      <c r="E399" s="137" t="s">
        <v>276</v>
      </c>
      <c r="F399" s="69" t="s">
        <v>277</v>
      </c>
      <c r="G399" s="66" t="s">
        <v>10</v>
      </c>
      <c r="H399" s="91">
        <v>8176</v>
      </c>
      <c r="I399" s="96">
        <v>42977</v>
      </c>
      <c r="J399" s="68" t="s">
        <v>178</v>
      </c>
      <c r="K399" s="65">
        <v>10</v>
      </c>
      <c r="L399" s="65"/>
      <c r="M399" s="7">
        <f t="shared" si="36"/>
        <v>10</v>
      </c>
      <c r="N399" s="125">
        <v>135</v>
      </c>
      <c r="O399" s="127">
        <f t="shared" si="37"/>
        <v>1350</v>
      </c>
      <c r="P399" s="127">
        <f t="shared" si="38"/>
        <v>0</v>
      </c>
      <c r="Q399" s="7">
        <f t="shared" si="39"/>
        <v>1350</v>
      </c>
      <c r="R399" s="128">
        <f t="shared" si="40"/>
        <v>0</v>
      </c>
      <c r="S399" s="128">
        <f t="shared" si="41"/>
        <v>0</v>
      </c>
      <c r="T399" s="68" t="s">
        <v>271</v>
      </c>
    </row>
    <row r="400" spans="1:20" ht="24.75">
      <c r="A400" s="9">
        <v>246</v>
      </c>
      <c r="B400" s="64" t="s">
        <v>278</v>
      </c>
      <c r="C400" s="70">
        <v>34500036</v>
      </c>
      <c r="D400" s="67" t="str">
        <f>LEFT(C400,3)</f>
        <v>345</v>
      </c>
      <c r="E400" s="137" t="s">
        <v>276</v>
      </c>
      <c r="F400" s="71" t="s">
        <v>277</v>
      </c>
      <c r="G400" s="67" t="s">
        <v>11</v>
      </c>
      <c r="H400" s="92">
        <v>13973</v>
      </c>
      <c r="I400" s="96">
        <v>42978</v>
      </c>
      <c r="J400" s="68"/>
      <c r="K400" s="65"/>
      <c r="L400" s="76">
        <v>2</v>
      </c>
      <c r="M400" s="7">
        <f t="shared" si="36"/>
        <v>8</v>
      </c>
      <c r="N400" s="125">
        <v>135</v>
      </c>
      <c r="O400" s="127">
        <f t="shared" si="37"/>
        <v>0</v>
      </c>
      <c r="P400" s="127">
        <f t="shared" si="38"/>
        <v>270</v>
      </c>
      <c r="Q400" s="7">
        <f t="shared" si="39"/>
        <v>1080</v>
      </c>
      <c r="R400" s="128">
        <f t="shared" si="40"/>
        <v>0</v>
      </c>
      <c r="S400" s="128">
        <f t="shared" si="41"/>
        <v>0</v>
      </c>
      <c r="T400" s="68" t="s">
        <v>271</v>
      </c>
    </row>
    <row r="401" spans="1:20" ht="24.75">
      <c r="A401" s="9">
        <v>247</v>
      </c>
      <c r="B401" s="64" t="s">
        <v>278</v>
      </c>
      <c r="C401" s="70">
        <v>34500036</v>
      </c>
      <c r="D401" s="67" t="str">
        <f>LEFT(C401,3)</f>
        <v>345</v>
      </c>
      <c r="E401" s="137" t="s">
        <v>276</v>
      </c>
      <c r="F401" s="71" t="s">
        <v>277</v>
      </c>
      <c r="G401" s="67" t="s">
        <v>11</v>
      </c>
      <c r="H401" s="92">
        <v>13978</v>
      </c>
      <c r="I401" s="96">
        <v>42978</v>
      </c>
      <c r="J401" s="68"/>
      <c r="K401" s="65"/>
      <c r="L401" s="76">
        <v>2</v>
      </c>
      <c r="M401" s="7">
        <f t="shared" si="36"/>
        <v>6</v>
      </c>
      <c r="N401" s="125">
        <v>135</v>
      </c>
      <c r="O401" s="127">
        <f t="shared" si="37"/>
        <v>0</v>
      </c>
      <c r="P401" s="127">
        <f t="shared" si="38"/>
        <v>270</v>
      </c>
      <c r="Q401" s="7">
        <f t="shared" si="39"/>
        <v>810</v>
      </c>
      <c r="R401" s="128">
        <f t="shared" si="40"/>
        <v>0</v>
      </c>
      <c r="S401" s="128">
        <f t="shared" si="41"/>
        <v>0</v>
      </c>
      <c r="T401" s="68" t="s">
        <v>271</v>
      </c>
    </row>
    <row r="402" spans="1:20" ht="24.75">
      <c r="A402" s="9">
        <v>248</v>
      </c>
      <c r="B402" s="64" t="s">
        <v>278</v>
      </c>
      <c r="C402" s="70">
        <v>34500036</v>
      </c>
      <c r="D402" s="67" t="str">
        <f>LEFT(C402,3)</f>
        <v>345</v>
      </c>
      <c r="E402" s="137" t="s">
        <v>276</v>
      </c>
      <c r="F402" s="71" t="s">
        <v>277</v>
      </c>
      <c r="G402" s="67" t="s">
        <v>11</v>
      </c>
      <c r="H402" s="92">
        <v>13982</v>
      </c>
      <c r="I402" s="96">
        <v>42978</v>
      </c>
      <c r="J402" s="68"/>
      <c r="K402" s="65"/>
      <c r="L402" s="76">
        <v>1</v>
      </c>
      <c r="M402" s="7">
        <f t="shared" si="36"/>
        <v>5</v>
      </c>
      <c r="N402" s="125">
        <v>135</v>
      </c>
      <c r="O402" s="127">
        <f t="shared" si="37"/>
        <v>0</v>
      </c>
      <c r="P402" s="127">
        <f t="shared" si="38"/>
        <v>135</v>
      </c>
      <c r="Q402" s="7">
        <f t="shared" si="39"/>
        <v>675</v>
      </c>
      <c r="R402" s="128">
        <f t="shared" si="40"/>
        <v>0</v>
      </c>
      <c r="S402" s="128">
        <f t="shared" si="41"/>
        <v>0</v>
      </c>
      <c r="T402" s="68" t="s">
        <v>271</v>
      </c>
    </row>
    <row r="403" spans="1:20" ht="24.75">
      <c r="A403" s="9">
        <v>249</v>
      </c>
      <c r="B403" s="64" t="s">
        <v>278</v>
      </c>
      <c r="C403" s="70">
        <v>34500036</v>
      </c>
      <c r="D403" s="67" t="str">
        <f>LEFT(C403,3)</f>
        <v>345</v>
      </c>
      <c r="E403" s="137" t="s">
        <v>276</v>
      </c>
      <c r="F403" s="71" t="s">
        <v>277</v>
      </c>
      <c r="G403" s="67" t="s">
        <v>11</v>
      </c>
      <c r="H403" s="92">
        <v>13983</v>
      </c>
      <c r="I403" s="96">
        <v>42978</v>
      </c>
      <c r="J403" s="68"/>
      <c r="K403" s="65"/>
      <c r="L403" s="76">
        <v>1</v>
      </c>
      <c r="M403" s="7">
        <f t="shared" si="36"/>
        <v>4</v>
      </c>
      <c r="N403" s="125">
        <v>135</v>
      </c>
      <c r="O403" s="127">
        <f t="shared" si="37"/>
        <v>0</v>
      </c>
      <c r="P403" s="127">
        <f t="shared" si="38"/>
        <v>135</v>
      </c>
      <c r="Q403" s="7">
        <f t="shared" si="39"/>
        <v>540</v>
      </c>
      <c r="R403" s="128">
        <f t="shared" si="40"/>
        <v>4</v>
      </c>
      <c r="S403" s="128">
        <f t="shared" si="41"/>
        <v>540</v>
      </c>
      <c r="T403" s="68" t="s">
        <v>271</v>
      </c>
    </row>
    <row r="404" spans="1:20">
      <c r="A404" s="5">
        <v>67</v>
      </c>
      <c r="B404" s="4" t="s">
        <v>278</v>
      </c>
      <c r="C404" s="25">
        <v>34500034</v>
      </c>
      <c r="D404" s="6">
        <v>345</v>
      </c>
      <c r="E404" s="25" t="s">
        <v>57</v>
      </c>
      <c r="F404" s="25" t="s">
        <v>40</v>
      </c>
      <c r="G404" s="26" t="s">
        <v>10</v>
      </c>
      <c r="H404" s="83">
        <v>2412</v>
      </c>
      <c r="I404" s="99">
        <v>42866</v>
      </c>
      <c r="J404" s="25" t="s">
        <v>58</v>
      </c>
      <c r="K404" s="27">
        <v>1</v>
      </c>
      <c r="L404" s="27"/>
      <c r="M404" s="7">
        <f t="shared" si="36"/>
        <v>1</v>
      </c>
      <c r="N404" s="114">
        <v>55.5</v>
      </c>
      <c r="O404" s="127">
        <f t="shared" si="37"/>
        <v>55.5</v>
      </c>
      <c r="P404" s="127">
        <f t="shared" si="38"/>
        <v>0</v>
      </c>
      <c r="Q404" s="7">
        <f t="shared" si="39"/>
        <v>55.5</v>
      </c>
      <c r="R404" s="128">
        <f t="shared" si="40"/>
        <v>0</v>
      </c>
      <c r="S404" s="128">
        <f t="shared" si="41"/>
        <v>0</v>
      </c>
      <c r="T404" s="5" t="s">
        <v>36</v>
      </c>
    </row>
    <row r="405" spans="1:20">
      <c r="A405" s="5">
        <v>68</v>
      </c>
      <c r="B405" s="4" t="s">
        <v>278</v>
      </c>
      <c r="C405" s="25">
        <v>34500034</v>
      </c>
      <c r="D405" s="6">
        <v>345</v>
      </c>
      <c r="E405" s="25" t="s">
        <v>57</v>
      </c>
      <c r="F405" s="25" t="s">
        <v>40</v>
      </c>
      <c r="G405" s="26" t="s">
        <v>11</v>
      </c>
      <c r="H405" s="83">
        <v>13127</v>
      </c>
      <c r="I405" s="99">
        <v>42866</v>
      </c>
      <c r="J405" s="25"/>
      <c r="K405" s="27"/>
      <c r="L405" s="27">
        <v>1</v>
      </c>
      <c r="M405" s="7">
        <f t="shared" si="36"/>
        <v>0</v>
      </c>
      <c r="N405" s="114">
        <v>55.5</v>
      </c>
      <c r="O405" s="127">
        <f t="shared" si="37"/>
        <v>0</v>
      </c>
      <c r="P405" s="127">
        <f t="shared" si="38"/>
        <v>55.5</v>
      </c>
      <c r="Q405" s="7">
        <f t="shared" si="39"/>
        <v>0</v>
      </c>
      <c r="R405" s="128">
        <f t="shared" si="40"/>
        <v>0</v>
      </c>
      <c r="S405" s="128">
        <f t="shared" si="41"/>
        <v>0</v>
      </c>
      <c r="T405" s="5" t="s">
        <v>36</v>
      </c>
    </row>
    <row r="406" spans="1:20">
      <c r="A406" s="30">
        <v>837</v>
      </c>
      <c r="B406" s="4" t="s">
        <v>278</v>
      </c>
      <c r="C406" s="31">
        <v>34500031</v>
      </c>
      <c r="D406" s="6">
        <v>345</v>
      </c>
      <c r="E406" s="30" t="s">
        <v>201</v>
      </c>
      <c r="F406" s="41" t="s">
        <v>40</v>
      </c>
      <c r="G406" s="31" t="s">
        <v>10</v>
      </c>
      <c r="H406" s="85" t="s">
        <v>30</v>
      </c>
      <c r="I406" s="102">
        <v>42736</v>
      </c>
      <c r="J406" s="30"/>
      <c r="K406" s="42">
        <v>2</v>
      </c>
      <c r="L406" s="42"/>
      <c r="M406" s="7">
        <f t="shared" si="36"/>
        <v>2</v>
      </c>
      <c r="N406" s="121">
        <v>146.64527000000001</v>
      </c>
      <c r="O406" s="127">
        <f t="shared" si="37"/>
        <v>293.29054000000002</v>
      </c>
      <c r="P406" s="127">
        <f t="shared" si="38"/>
        <v>0</v>
      </c>
      <c r="Q406" s="7">
        <f t="shared" si="39"/>
        <v>293.29054000000002</v>
      </c>
      <c r="R406" s="128">
        <f t="shared" si="40"/>
        <v>2</v>
      </c>
      <c r="S406" s="128">
        <f t="shared" si="41"/>
        <v>293.29054000000002</v>
      </c>
      <c r="T406" s="8" t="s">
        <v>31</v>
      </c>
    </row>
    <row r="407" spans="1:20">
      <c r="A407" s="30">
        <v>836</v>
      </c>
      <c r="B407" s="4" t="s">
        <v>278</v>
      </c>
      <c r="C407" s="31">
        <v>34500029</v>
      </c>
      <c r="D407" s="6">
        <v>345</v>
      </c>
      <c r="E407" s="30" t="s">
        <v>200</v>
      </c>
      <c r="F407" s="41" t="s">
        <v>40</v>
      </c>
      <c r="G407" s="31" t="s">
        <v>10</v>
      </c>
      <c r="H407" s="85" t="s">
        <v>30</v>
      </c>
      <c r="I407" s="102">
        <v>42736</v>
      </c>
      <c r="J407" s="30"/>
      <c r="K407" s="42">
        <v>1</v>
      </c>
      <c r="L407" s="42"/>
      <c r="M407" s="7">
        <f t="shared" si="36"/>
        <v>1</v>
      </c>
      <c r="N407" s="121">
        <v>273.34379999999999</v>
      </c>
      <c r="O407" s="127">
        <f t="shared" si="37"/>
        <v>273.34379999999999</v>
      </c>
      <c r="P407" s="127">
        <f t="shared" si="38"/>
        <v>0</v>
      </c>
      <c r="Q407" s="7">
        <f t="shared" si="39"/>
        <v>273.34379999999999</v>
      </c>
      <c r="R407" s="128">
        <f t="shared" si="40"/>
        <v>1</v>
      </c>
      <c r="S407" s="128">
        <f t="shared" si="41"/>
        <v>273.34379999999999</v>
      </c>
      <c r="T407" s="8" t="s">
        <v>31</v>
      </c>
    </row>
    <row r="408" spans="1:20">
      <c r="A408" s="5">
        <v>121</v>
      </c>
      <c r="B408" s="4" t="s">
        <v>278</v>
      </c>
      <c r="C408" s="22">
        <v>34500019</v>
      </c>
      <c r="D408" s="15">
        <v>345</v>
      </c>
      <c r="E408" s="22" t="s">
        <v>100</v>
      </c>
      <c r="F408" s="23" t="s">
        <v>101</v>
      </c>
      <c r="G408" s="23" t="s">
        <v>10</v>
      </c>
      <c r="H408" s="82">
        <v>2423</v>
      </c>
      <c r="I408" s="98">
        <v>42892</v>
      </c>
      <c r="J408" s="23" t="s">
        <v>102</v>
      </c>
      <c r="K408" s="24">
        <v>2</v>
      </c>
      <c r="L408" s="24"/>
      <c r="M408" s="7">
        <f t="shared" si="36"/>
        <v>2</v>
      </c>
      <c r="N408" s="117">
        <v>6</v>
      </c>
      <c r="O408" s="127">
        <f t="shared" si="37"/>
        <v>12</v>
      </c>
      <c r="P408" s="127">
        <f t="shared" si="38"/>
        <v>0</v>
      </c>
      <c r="Q408" s="7">
        <f t="shared" si="39"/>
        <v>12</v>
      </c>
      <c r="R408" s="128">
        <f t="shared" si="40"/>
        <v>0</v>
      </c>
      <c r="S408" s="128">
        <f t="shared" si="41"/>
        <v>0</v>
      </c>
      <c r="T408" s="5" t="s">
        <v>21</v>
      </c>
    </row>
    <row r="409" spans="1:20">
      <c r="A409" s="5">
        <v>122</v>
      </c>
      <c r="B409" s="4" t="s">
        <v>278</v>
      </c>
      <c r="C409" s="22">
        <v>34500019</v>
      </c>
      <c r="D409" s="15">
        <v>345</v>
      </c>
      <c r="E409" s="22" t="s">
        <v>100</v>
      </c>
      <c r="F409" s="23" t="s">
        <v>101</v>
      </c>
      <c r="G409" s="23" t="s">
        <v>11</v>
      </c>
      <c r="H409" s="82">
        <v>13253</v>
      </c>
      <c r="I409" s="98">
        <v>42892</v>
      </c>
      <c r="J409" s="23"/>
      <c r="K409" s="24"/>
      <c r="L409" s="24">
        <v>2</v>
      </c>
      <c r="M409" s="7">
        <f t="shared" si="36"/>
        <v>0</v>
      </c>
      <c r="N409" s="117">
        <v>6</v>
      </c>
      <c r="O409" s="127">
        <f t="shared" si="37"/>
        <v>0</v>
      </c>
      <c r="P409" s="127">
        <f t="shared" si="38"/>
        <v>12</v>
      </c>
      <c r="Q409" s="7">
        <f t="shared" si="39"/>
        <v>0</v>
      </c>
      <c r="R409" s="128">
        <f t="shared" si="40"/>
        <v>0</v>
      </c>
      <c r="S409" s="128">
        <f t="shared" si="41"/>
        <v>0</v>
      </c>
      <c r="T409" s="5" t="s">
        <v>21</v>
      </c>
    </row>
    <row r="410" spans="1:20" ht="24.75">
      <c r="A410" s="5">
        <v>119</v>
      </c>
      <c r="B410" s="4" t="s">
        <v>278</v>
      </c>
      <c r="C410" s="47">
        <v>34500018</v>
      </c>
      <c r="D410" s="15">
        <v>345</v>
      </c>
      <c r="E410" s="49" t="s">
        <v>99</v>
      </c>
      <c r="F410" s="47" t="s">
        <v>29</v>
      </c>
      <c r="G410" s="20" t="s">
        <v>10</v>
      </c>
      <c r="H410" s="80">
        <v>2306</v>
      </c>
      <c r="I410" s="97">
        <v>42779</v>
      </c>
      <c r="J410" s="13" t="s">
        <v>98</v>
      </c>
      <c r="K410" s="14">
        <v>10</v>
      </c>
      <c r="L410" s="28"/>
      <c r="M410" s="7">
        <f t="shared" si="36"/>
        <v>10</v>
      </c>
      <c r="N410" s="112">
        <v>58</v>
      </c>
      <c r="O410" s="127">
        <f t="shared" si="37"/>
        <v>580</v>
      </c>
      <c r="P410" s="127">
        <f t="shared" si="38"/>
        <v>0</v>
      </c>
      <c r="Q410" s="7">
        <f t="shared" si="39"/>
        <v>580</v>
      </c>
      <c r="R410" s="128">
        <f t="shared" si="40"/>
        <v>0</v>
      </c>
      <c r="S410" s="128">
        <f t="shared" si="41"/>
        <v>0</v>
      </c>
      <c r="T410" s="5" t="s">
        <v>52</v>
      </c>
    </row>
    <row r="411" spans="1:20">
      <c r="A411" s="5">
        <v>120</v>
      </c>
      <c r="B411" s="4" t="s">
        <v>278</v>
      </c>
      <c r="C411" s="47">
        <v>34500018</v>
      </c>
      <c r="D411" s="15">
        <v>345</v>
      </c>
      <c r="E411" s="157" t="s">
        <v>99</v>
      </c>
      <c r="F411" s="47" t="s">
        <v>29</v>
      </c>
      <c r="G411" s="47" t="s">
        <v>11</v>
      </c>
      <c r="H411" s="80">
        <v>12729</v>
      </c>
      <c r="I411" s="97">
        <v>42779</v>
      </c>
      <c r="J411" s="13"/>
      <c r="K411" s="14"/>
      <c r="L411" s="14">
        <v>10</v>
      </c>
      <c r="M411" s="7">
        <f t="shared" si="36"/>
        <v>0</v>
      </c>
      <c r="N411" s="112">
        <v>58</v>
      </c>
      <c r="O411" s="127">
        <f t="shared" si="37"/>
        <v>0</v>
      </c>
      <c r="P411" s="127">
        <f t="shared" si="38"/>
        <v>580</v>
      </c>
      <c r="Q411" s="7">
        <f t="shared" si="39"/>
        <v>0</v>
      </c>
      <c r="R411" s="128">
        <f t="shared" si="40"/>
        <v>0</v>
      </c>
      <c r="S411" s="128">
        <f t="shared" si="41"/>
        <v>0</v>
      </c>
      <c r="T411" s="5" t="s">
        <v>52</v>
      </c>
    </row>
    <row r="412" spans="1:20">
      <c r="A412" s="30">
        <v>825</v>
      </c>
      <c r="B412" s="4" t="s">
        <v>278</v>
      </c>
      <c r="C412" s="31">
        <v>34500017</v>
      </c>
      <c r="D412" s="15">
        <v>345</v>
      </c>
      <c r="E412" s="30" t="s">
        <v>199</v>
      </c>
      <c r="F412" s="41" t="s">
        <v>19</v>
      </c>
      <c r="G412" s="31" t="s">
        <v>10</v>
      </c>
      <c r="H412" s="85">
        <v>7745</v>
      </c>
      <c r="I412" s="102">
        <v>42810</v>
      </c>
      <c r="J412" s="30" t="s">
        <v>178</v>
      </c>
      <c r="K412" s="42">
        <v>300</v>
      </c>
      <c r="L412" s="42"/>
      <c r="M412" s="7">
        <f t="shared" si="36"/>
        <v>300</v>
      </c>
      <c r="N412" s="122">
        <v>5.5</v>
      </c>
      <c r="O412" s="127">
        <f t="shared" si="37"/>
        <v>1650</v>
      </c>
      <c r="P412" s="127">
        <f t="shared" si="38"/>
        <v>0</v>
      </c>
      <c r="Q412" s="7">
        <f t="shared" si="39"/>
        <v>1650</v>
      </c>
      <c r="R412" s="128">
        <f t="shared" si="40"/>
        <v>0</v>
      </c>
      <c r="S412" s="128">
        <f t="shared" si="41"/>
        <v>0</v>
      </c>
      <c r="T412" s="36" t="s">
        <v>33</v>
      </c>
    </row>
    <row r="413" spans="1:20">
      <c r="A413" s="30">
        <v>826</v>
      </c>
      <c r="B413" s="4" t="s">
        <v>278</v>
      </c>
      <c r="C413" s="31">
        <v>34500017</v>
      </c>
      <c r="D413" s="6">
        <v>345</v>
      </c>
      <c r="E413" s="30" t="s">
        <v>199</v>
      </c>
      <c r="F413" s="41" t="s">
        <v>19</v>
      </c>
      <c r="G413" s="31" t="s">
        <v>11</v>
      </c>
      <c r="H413" s="85">
        <v>12910</v>
      </c>
      <c r="I413" s="102">
        <v>42818</v>
      </c>
      <c r="J413" s="30"/>
      <c r="K413" s="42"/>
      <c r="L413" s="42">
        <v>50</v>
      </c>
      <c r="M413" s="7">
        <f t="shared" si="36"/>
        <v>250</v>
      </c>
      <c r="N413" s="122">
        <v>5.5</v>
      </c>
      <c r="O413" s="127">
        <f t="shared" si="37"/>
        <v>0</v>
      </c>
      <c r="P413" s="127">
        <f t="shared" si="38"/>
        <v>275</v>
      </c>
      <c r="Q413" s="7">
        <f t="shared" si="39"/>
        <v>1375</v>
      </c>
      <c r="R413" s="128">
        <f t="shared" si="40"/>
        <v>250</v>
      </c>
      <c r="S413" s="128">
        <f t="shared" si="41"/>
        <v>1375</v>
      </c>
      <c r="T413" s="36" t="s">
        <v>33</v>
      </c>
    </row>
    <row r="414" spans="1:20">
      <c r="A414" s="5">
        <v>117</v>
      </c>
      <c r="B414" s="4" t="s">
        <v>278</v>
      </c>
      <c r="C414" s="25">
        <v>34500015</v>
      </c>
      <c r="D414" s="6">
        <v>345</v>
      </c>
      <c r="E414" s="25" t="s">
        <v>55</v>
      </c>
      <c r="F414" s="26" t="s">
        <v>97</v>
      </c>
      <c r="G414" s="26" t="s">
        <v>10</v>
      </c>
      <c r="H414" s="83">
        <v>7831</v>
      </c>
      <c r="I414" s="99">
        <v>42868</v>
      </c>
      <c r="J414" s="26" t="s">
        <v>98</v>
      </c>
      <c r="K414" s="27">
        <v>6</v>
      </c>
      <c r="L414" s="27"/>
      <c r="M414" s="7">
        <f t="shared" si="36"/>
        <v>6</v>
      </c>
      <c r="N414" s="119">
        <v>18</v>
      </c>
      <c r="O414" s="127">
        <f t="shared" si="37"/>
        <v>108</v>
      </c>
      <c r="P414" s="127">
        <f t="shared" si="38"/>
        <v>0</v>
      </c>
      <c r="Q414" s="7">
        <f t="shared" si="39"/>
        <v>108</v>
      </c>
      <c r="R414" s="128">
        <f t="shared" si="40"/>
        <v>0</v>
      </c>
      <c r="S414" s="128">
        <f t="shared" si="41"/>
        <v>0</v>
      </c>
      <c r="T414" s="5" t="s">
        <v>36</v>
      </c>
    </row>
    <row r="415" spans="1:20">
      <c r="A415" s="5">
        <v>118</v>
      </c>
      <c r="B415" s="4" t="s">
        <v>278</v>
      </c>
      <c r="C415" s="25">
        <v>34500015</v>
      </c>
      <c r="D415" s="6">
        <v>345</v>
      </c>
      <c r="E415" s="25" t="s">
        <v>55</v>
      </c>
      <c r="F415" s="26" t="s">
        <v>97</v>
      </c>
      <c r="G415" s="26" t="s">
        <v>11</v>
      </c>
      <c r="H415" s="83">
        <v>13141</v>
      </c>
      <c r="I415" s="99">
        <v>42870</v>
      </c>
      <c r="J415" s="26"/>
      <c r="K415" s="27"/>
      <c r="L415" s="27">
        <v>6</v>
      </c>
      <c r="M415" s="7">
        <f t="shared" si="36"/>
        <v>0</v>
      </c>
      <c r="N415" s="119">
        <v>18</v>
      </c>
      <c r="O415" s="127">
        <f t="shared" si="37"/>
        <v>0</v>
      </c>
      <c r="P415" s="127">
        <f t="shared" si="38"/>
        <v>108</v>
      </c>
      <c r="Q415" s="7">
        <f t="shared" si="39"/>
        <v>0</v>
      </c>
      <c r="R415" s="128">
        <f t="shared" si="40"/>
        <v>0</v>
      </c>
      <c r="S415" s="128">
        <f t="shared" si="41"/>
        <v>0</v>
      </c>
      <c r="T415" s="5" t="s">
        <v>36</v>
      </c>
    </row>
    <row r="416" spans="1:20">
      <c r="A416" s="5">
        <v>65</v>
      </c>
      <c r="B416" s="4" t="s">
        <v>278</v>
      </c>
      <c r="C416" s="25">
        <v>34500015</v>
      </c>
      <c r="D416" s="6">
        <v>345</v>
      </c>
      <c r="E416" s="25" t="s">
        <v>55</v>
      </c>
      <c r="F416" s="25" t="s">
        <v>29</v>
      </c>
      <c r="G416" s="26" t="s">
        <v>10</v>
      </c>
      <c r="H416" s="83">
        <v>7841</v>
      </c>
      <c r="I416" s="99">
        <v>42874</v>
      </c>
      <c r="J416" s="25" t="s">
        <v>56</v>
      </c>
      <c r="K416" s="27">
        <v>6</v>
      </c>
      <c r="L416" s="27"/>
      <c r="M416" s="7">
        <f t="shared" si="36"/>
        <v>6</v>
      </c>
      <c r="N416" s="114">
        <v>10</v>
      </c>
      <c r="O416" s="127">
        <f t="shared" si="37"/>
        <v>60</v>
      </c>
      <c r="P416" s="127">
        <f t="shared" si="38"/>
        <v>0</v>
      </c>
      <c r="Q416" s="7">
        <f t="shared" si="39"/>
        <v>60</v>
      </c>
      <c r="R416" s="128">
        <f t="shared" si="40"/>
        <v>0</v>
      </c>
      <c r="S416" s="128">
        <f t="shared" si="41"/>
        <v>0</v>
      </c>
      <c r="T416" s="5" t="s">
        <v>36</v>
      </c>
    </row>
    <row r="417" spans="1:20">
      <c r="A417" s="5">
        <v>66</v>
      </c>
      <c r="B417" s="4" t="s">
        <v>278</v>
      </c>
      <c r="C417" s="25">
        <v>34500015</v>
      </c>
      <c r="D417" s="6">
        <v>345</v>
      </c>
      <c r="E417" s="25" t="s">
        <v>55</v>
      </c>
      <c r="F417" s="25" t="s">
        <v>29</v>
      </c>
      <c r="G417" s="26" t="s">
        <v>11</v>
      </c>
      <c r="H417" s="83">
        <v>13159</v>
      </c>
      <c r="I417" s="99">
        <v>42874</v>
      </c>
      <c r="J417" s="25"/>
      <c r="K417" s="27"/>
      <c r="L417" s="27">
        <v>6</v>
      </c>
      <c r="M417" s="7">
        <f t="shared" si="36"/>
        <v>0</v>
      </c>
      <c r="N417" s="114">
        <v>10</v>
      </c>
      <c r="O417" s="127">
        <f t="shared" si="37"/>
        <v>0</v>
      </c>
      <c r="P417" s="127">
        <f t="shared" si="38"/>
        <v>60</v>
      </c>
      <c r="Q417" s="7">
        <f t="shared" si="39"/>
        <v>0</v>
      </c>
      <c r="R417" s="128">
        <f t="shared" si="40"/>
        <v>0</v>
      </c>
      <c r="S417" s="128">
        <f t="shared" si="41"/>
        <v>0</v>
      </c>
      <c r="T417" s="5" t="s">
        <v>36</v>
      </c>
    </row>
    <row r="418" spans="1:20">
      <c r="A418" s="30">
        <v>806</v>
      </c>
      <c r="B418" s="4" t="s">
        <v>278</v>
      </c>
      <c r="C418" s="31">
        <v>34500005</v>
      </c>
      <c r="D418" s="6">
        <v>345</v>
      </c>
      <c r="E418" s="140" t="s">
        <v>198</v>
      </c>
      <c r="F418" s="41" t="s">
        <v>40</v>
      </c>
      <c r="G418" s="31" t="s">
        <v>10</v>
      </c>
      <c r="H418" s="85" t="s">
        <v>30</v>
      </c>
      <c r="I418" s="102">
        <v>42736</v>
      </c>
      <c r="J418" s="30"/>
      <c r="K418" s="42">
        <v>2</v>
      </c>
      <c r="L418" s="42"/>
      <c r="M418" s="7">
        <f t="shared" si="36"/>
        <v>2</v>
      </c>
      <c r="N418" s="121">
        <v>31.726389999999999</v>
      </c>
      <c r="O418" s="127">
        <f t="shared" si="37"/>
        <v>63.452779999999997</v>
      </c>
      <c r="P418" s="127">
        <f t="shared" si="38"/>
        <v>0</v>
      </c>
      <c r="Q418" s="7">
        <f t="shared" si="39"/>
        <v>63.452779999999997</v>
      </c>
      <c r="R418" s="128">
        <f t="shared" si="40"/>
        <v>2</v>
      </c>
      <c r="S418" s="128">
        <f t="shared" si="41"/>
        <v>63.452779999999997</v>
      </c>
      <c r="T418" s="8" t="s">
        <v>31</v>
      </c>
    </row>
    <row r="419" spans="1:20">
      <c r="A419" s="5">
        <v>115</v>
      </c>
      <c r="B419" s="4" t="s">
        <v>278</v>
      </c>
      <c r="C419" s="22">
        <v>34400041</v>
      </c>
      <c r="D419" s="6">
        <v>344</v>
      </c>
      <c r="E419" s="138" t="s">
        <v>95</v>
      </c>
      <c r="F419" s="23" t="s">
        <v>40</v>
      </c>
      <c r="G419" s="23" t="s">
        <v>10</v>
      </c>
      <c r="H419" s="82">
        <v>8125</v>
      </c>
      <c r="I419" s="98">
        <v>42929</v>
      </c>
      <c r="J419" s="23" t="s">
        <v>96</v>
      </c>
      <c r="K419" s="24">
        <v>1</v>
      </c>
      <c r="L419" s="24"/>
      <c r="M419" s="7">
        <f t="shared" si="36"/>
        <v>1</v>
      </c>
      <c r="N419" s="118">
        <v>35.880000000000003</v>
      </c>
      <c r="O419" s="127">
        <f t="shared" si="37"/>
        <v>35.880000000000003</v>
      </c>
      <c r="P419" s="127">
        <f t="shared" si="38"/>
        <v>0</v>
      </c>
      <c r="Q419" s="7">
        <f t="shared" si="39"/>
        <v>35.880000000000003</v>
      </c>
      <c r="R419" s="128">
        <f t="shared" si="40"/>
        <v>0</v>
      </c>
      <c r="S419" s="128">
        <f t="shared" si="41"/>
        <v>0</v>
      </c>
      <c r="T419" s="5" t="s">
        <v>37</v>
      </c>
    </row>
    <row r="420" spans="1:20">
      <c r="A420" s="5">
        <v>116</v>
      </c>
      <c r="B420" s="4" t="s">
        <v>278</v>
      </c>
      <c r="C420" s="22">
        <v>34400041</v>
      </c>
      <c r="D420" s="6">
        <v>344</v>
      </c>
      <c r="E420" s="22" t="s">
        <v>95</v>
      </c>
      <c r="F420" s="23" t="s">
        <v>40</v>
      </c>
      <c r="G420" s="23" t="s">
        <v>11</v>
      </c>
      <c r="H420" s="82">
        <v>13742</v>
      </c>
      <c r="I420" s="98">
        <v>42929</v>
      </c>
      <c r="J420" s="23"/>
      <c r="K420" s="24"/>
      <c r="L420" s="24">
        <v>1</v>
      </c>
      <c r="M420" s="7">
        <f t="shared" si="36"/>
        <v>0</v>
      </c>
      <c r="N420" s="118">
        <v>35.880000000000003</v>
      </c>
      <c r="O420" s="127">
        <f t="shared" si="37"/>
        <v>0</v>
      </c>
      <c r="P420" s="127">
        <f t="shared" si="38"/>
        <v>35.880000000000003</v>
      </c>
      <c r="Q420" s="7">
        <f t="shared" si="39"/>
        <v>0</v>
      </c>
      <c r="R420" s="128">
        <f t="shared" si="40"/>
        <v>0</v>
      </c>
      <c r="S420" s="128">
        <f t="shared" si="41"/>
        <v>0</v>
      </c>
      <c r="T420" s="5" t="s">
        <v>37</v>
      </c>
    </row>
    <row r="421" spans="1:20">
      <c r="A421" s="5">
        <v>15</v>
      </c>
      <c r="B421" s="4" t="s">
        <v>278</v>
      </c>
      <c r="C421" s="5">
        <v>34400040</v>
      </c>
      <c r="D421" s="6">
        <v>344</v>
      </c>
      <c r="E421" s="5" t="s">
        <v>26</v>
      </c>
      <c r="F421" s="15" t="s">
        <v>19</v>
      </c>
      <c r="G421" s="15" t="s">
        <v>10</v>
      </c>
      <c r="H421" s="78">
        <v>7912</v>
      </c>
      <c r="I421" s="94">
        <v>42899</v>
      </c>
      <c r="J421" s="5" t="s">
        <v>27</v>
      </c>
      <c r="K421" s="72">
        <v>20.05</v>
      </c>
      <c r="M421" s="7">
        <f t="shared" si="36"/>
        <v>20.05</v>
      </c>
      <c r="N421" s="109">
        <v>46.783000000000001</v>
      </c>
      <c r="O421" s="127">
        <f t="shared" si="37"/>
        <v>937.9991500000001</v>
      </c>
      <c r="P421" s="127">
        <f t="shared" si="38"/>
        <v>0</v>
      </c>
      <c r="Q421" s="7">
        <f t="shared" si="39"/>
        <v>937.9991500000001</v>
      </c>
      <c r="R421" s="128">
        <f t="shared" si="40"/>
        <v>0</v>
      </c>
      <c r="S421" s="128">
        <f t="shared" si="41"/>
        <v>0</v>
      </c>
      <c r="T421" s="5" t="s">
        <v>21</v>
      </c>
    </row>
    <row r="422" spans="1:20">
      <c r="A422" s="5">
        <v>16</v>
      </c>
      <c r="B422" s="4" t="s">
        <v>278</v>
      </c>
      <c r="C422" s="5">
        <v>34400040</v>
      </c>
      <c r="D422" s="6">
        <v>344</v>
      </c>
      <c r="E422" s="5" t="s">
        <v>26</v>
      </c>
      <c r="F422" s="15" t="s">
        <v>19</v>
      </c>
      <c r="G422" s="15" t="s">
        <v>11</v>
      </c>
      <c r="H422" s="78">
        <v>13315</v>
      </c>
      <c r="I422" s="94">
        <v>42899</v>
      </c>
      <c r="J422" s="5"/>
      <c r="L422" s="72">
        <v>20.05</v>
      </c>
      <c r="M422" s="7">
        <f t="shared" si="36"/>
        <v>0</v>
      </c>
      <c r="N422" s="109">
        <v>46.783000000000001</v>
      </c>
      <c r="O422" s="127">
        <f t="shared" si="37"/>
        <v>0</v>
      </c>
      <c r="P422" s="127">
        <f t="shared" si="38"/>
        <v>937.9991500000001</v>
      </c>
      <c r="Q422" s="7">
        <f t="shared" si="39"/>
        <v>0</v>
      </c>
      <c r="R422" s="128">
        <f t="shared" si="40"/>
        <v>0</v>
      </c>
      <c r="S422" s="128">
        <f t="shared" si="41"/>
        <v>0</v>
      </c>
      <c r="T422" s="5" t="s">
        <v>21</v>
      </c>
    </row>
    <row r="423" spans="1:20">
      <c r="A423" s="5">
        <v>13</v>
      </c>
      <c r="B423" s="4" t="s">
        <v>278</v>
      </c>
      <c r="C423" s="5">
        <v>34400039</v>
      </c>
      <c r="D423" s="6">
        <v>344</v>
      </c>
      <c r="E423" s="5" t="s">
        <v>24</v>
      </c>
      <c r="F423" s="15" t="s">
        <v>19</v>
      </c>
      <c r="G423" s="15" t="s">
        <v>10</v>
      </c>
      <c r="H423" s="78">
        <v>7887</v>
      </c>
      <c r="I423" s="94">
        <v>42894</v>
      </c>
      <c r="J423" s="5" t="s">
        <v>25</v>
      </c>
      <c r="K423" s="72">
        <v>16.55</v>
      </c>
      <c r="M423" s="7">
        <f t="shared" si="36"/>
        <v>16.55</v>
      </c>
      <c r="N423" s="109">
        <v>28</v>
      </c>
      <c r="O423" s="127">
        <f t="shared" si="37"/>
        <v>463.40000000000003</v>
      </c>
      <c r="P423" s="127">
        <f t="shared" si="38"/>
        <v>0</v>
      </c>
      <c r="Q423" s="7">
        <f t="shared" si="39"/>
        <v>463.40000000000003</v>
      </c>
      <c r="R423" s="128">
        <f t="shared" si="40"/>
        <v>0</v>
      </c>
      <c r="S423" s="128">
        <f t="shared" si="41"/>
        <v>0</v>
      </c>
      <c r="T423" s="5" t="s">
        <v>21</v>
      </c>
    </row>
    <row r="424" spans="1:20">
      <c r="A424" s="5">
        <v>14</v>
      </c>
      <c r="B424" s="4" t="s">
        <v>278</v>
      </c>
      <c r="C424" s="5">
        <v>34400039</v>
      </c>
      <c r="D424" s="6">
        <v>344</v>
      </c>
      <c r="E424" s="5" t="s">
        <v>24</v>
      </c>
      <c r="F424" s="15" t="s">
        <v>19</v>
      </c>
      <c r="G424" s="15" t="s">
        <v>11</v>
      </c>
      <c r="H424" s="78">
        <v>13272</v>
      </c>
      <c r="I424" s="94">
        <v>42894</v>
      </c>
      <c r="J424" s="5"/>
      <c r="L424" s="72">
        <v>16.55</v>
      </c>
      <c r="M424" s="7">
        <f t="shared" si="36"/>
        <v>0</v>
      </c>
      <c r="N424" s="109">
        <v>28</v>
      </c>
      <c r="O424" s="127">
        <f t="shared" si="37"/>
        <v>0</v>
      </c>
      <c r="P424" s="127">
        <f t="shared" si="38"/>
        <v>463.40000000000003</v>
      </c>
      <c r="Q424" s="7">
        <f t="shared" si="39"/>
        <v>0</v>
      </c>
      <c r="R424" s="128">
        <f t="shared" si="40"/>
        <v>0</v>
      </c>
      <c r="S424" s="128">
        <f t="shared" si="41"/>
        <v>0</v>
      </c>
      <c r="T424" s="5" t="s">
        <v>21</v>
      </c>
    </row>
    <row r="425" spans="1:20">
      <c r="A425" s="5">
        <v>11</v>
      </c>
      <c r="B425" s="4" t="s">
        <v>278</v>
      </c>
      <c r="C425" s="5">
        <v>34400030</v>
      </c>
      <c r="D425" s="6">
        <v>344</v>
      </c>
      <c r="E425" s="5" t="s">
        <v>22</v>
      </c>
      <c r="F425" s="15" t="s">
        <v>19</v>
      </c>
      <c r="G425" s="15" t="s">
        <v>10</v>
      </c>
      <c r="H425" s="78">
        <v>7910</v>
      </c>
      <c r="I425" s="94">
        <v>42899</v>
      </c>
      <c r="J425" s="5" t="s">
        <v>23</v>
      </c>
      <c r="K425" s="72">
        <v>15</v>
      </c>
      <c r="M425" s="7">
        <f t="shared" si="36"/>
        <v>15</v>
      </c>
      <c r="N425" s="109">
        <v>25</v>
      </c>
      <c r="O425" s="127">
        <f t="shared" si="37"/>
        <v>375</v>
      </c>
      <c r="P425" s="127">
        <f t="shared" si="38"/>
        <v>0</v>
      </c>
      <c r="Q425" s="7">
        <f t="shared" si="39"/>
        <v>375</v>
      </c>
      <c r="R425" s="128">
        <f t="shared" si="40"/>
        <v>0</v>
      </c>
      <c r="S425" s="128">
        <f t="shared" si="41"/>
        <v>0</v>
      </c>
      <c r="T425" s="5" t="s">
        <v>21</v>
      </c>
    </row>
    <row r="426" spans="1:20">
      <c r="A426" s="5">
        <v>12</v>
      </c>
      <c r="B426" s="4" t="s">
        <v>278</v>
      </c>
      <c r="C426" s="5">
        <v>34400030</v>
      </c>
      <c r="D426" s="6">
        <v>344</v>
      </c>
      <c r="E426" s="5" t="s">
        <v>22</v>
      </c>
      <c r="F426" s="15" t="s">
        <v>19</v>
      </c>
      <c r="G426" s="15" t="s">
        <v>11</v>
      </c>
      <c r="H426" s="78">
        <v>13316</v>
      </c>
      <c r="I426" s="94">
        <v>42899</v>
      </c>
      <c r="J426" s="5"/>
      <c r="L426" s="72">
        <v>15</v>
      </c>
      <c r="M426" s="7">
        <f t="shared" si="36"/>
        <v>0</v>
      </c>
      <c r="N426" s="109">
        <v>25</v>
      </c>
      <c r="O426" s="127">
        <f t="shared" si="37"/>
        <v>0</v>
      </c>
      <c r="P426" s="127">
        <f t="shared" si="38"/>
        <v>375</v>
      </c>
      <c r="Q426" s="7">
        <f t="shared" si="39"/>
        <v>0</v>
      </c>
      <c r="R426" s="128">
        <f t="shared" si="40"/>
        <v>0</v>
      </c>
      <c r="S426" s="128">
        <f t="shared" si="41"/>
        <v>0</v>
      </c>
      <c r="T426" s="5" t="s">
        <v>21</v>
      </c>
    </row>
    <row r="427" spans="1:20">
      <c r="A427" s="5">
        <v>113</v>
      </c>
      <c r="B427" s="4" t="s">
        <v>278</v>
      </c>
      <c r="C427" s="22">
        <v>34400024</v>
      </c>
      <c r="D427" s="6">
        <v>344</v>
      </c>
      <c r="E427" s="22" t="s">
        <v>92</v>
      </c>
      <c r="F427" s="23" t="s">
        <v>93</v>
      </c>
      <c r="G427" s="23" t="s">
        <v>10</v>
      </c>
      <c r="H427" s="82">
        <v>2434</v>
      </c>
      <c r="I427" s="98">
        <v>42914</v>
      </c>
      <c r="J427" s="23" t="s">
        <v>94</v>
      </c>
      <c r="K427" s="24">
        <v>1</v>
      </c>
      <c r="L427" s="24"/>
      <c r="M427" s="7">
        <f t="shared" si="36"/>
        <v>1</v>
      </c>
      <c r="N427" s="117">
        <v>12</v>
      </c>
      <c r="O427" s="127">
        <f t="shared" si="37"/>
        <v>12</v>
      </c>
      <c r="P427" s="127">
        <f t="shared" si="38"/>
        <v>0</v>
      </c>
      <c r="Q427" s="7">
        <f t="shared" si="39"/>
        <v>12</v>
      </c>
      <c r="R427" s="128">
        <f t="shared" si="40"/>
        <v>0</v>
      </c>
      <c r="S427" s="128">
        <f t="shared" si="41"/>
        <v>0</v>
      </c>
      <c r="T427" s="5" t="s">
        <v>37</v>
      </c>
    </row>
    <row r="428" spans="1:20">
      <c r="A428" s="5">
        <v>114</v>
      </c>
      <c r="B428" s="4" t="s">
        <v>278</v>
      </c>
      <c r="C428" s="22">
        <v>34400024</v>
      </c>
      <c r="D428" s="6">
        <v>344</v>
      </c>
      <c r="E428" s="22" t="s">
        <v>92</v>
      </c>
      <c r="F428" s="23" t="s">
        <v>93</v>
      </c>
      <c r="G428" s="23" t="s">
        <v>11</v>
      </c>
      <c r="H428" s="82">
        <v>13677</v>
      </c>
      <c r="I428" s="98">
        <v>42914</v>
      </c>
      <c r="J428" s="23"/>
      <c r="K428" s="24"/>
      <c r="L428" s="24">
        <v>1</v>
      </c>
      <c r="M428" s="7">
        <f t="shared" si="36"/>
        <v>0</v>
      </c>
      <c r="N428" s="117">
        <v>12</v>
      </c>
      <c r="O428" s="127">
        <f t="shared" si="37"/>
        <v>0</v>
      </c>
      <c r="P428" s="127">
        <f t="shared" si="38"/>
        <v>12</v>
      </c>
      <c r="Q428" s="7">
        <f t="shared" si="39"/>
        <v>0</v>
      </c>
      <c r="R428" s="128">
        <f t="shared" si="40"/>
        <v>0</v>
      </c>
      <c r="S428" s="128">
        <f t="shared" si="41"/>
        <v>0</v>
      </c>
      <c r="T428" s="5" t="s">
        <v>37</v>
      </c>
    </row>
    <row r="429" spans="1:20">
      <c r="A429" s="30">
        <v>795</v>
      </c>
      <c r="B429" s="31" t="s">
        <v>278</v>
      </c>
      <c r="C429" s="31">
        <v>34400023</v>
      </c>
      <c r="D429" s="6">
        <v>344</v>
      </c>
      <c r="E429" s="30" t="s">
        <v>197</v>
      </c>
      <c r="F429" s="41" t="s">
        <v>40</v>
      </c>
      <c r="G429" s="31" t="s">
        <v>10</v>
      </c>
      <c r="H429" s="85" t="s">
        <v>30</v>
      </c>
      <c r="I429" s="102">
        <v>42736</v>
      </c>
      <c r="J429" s="30"/>
      <c r="K429" s="42">
        <v>1</v>
      </c>
      <c r="L429" s="42"/>
      <c r="M429" s="7">
        <f t="shared" si="36"/>
        <v>1</v>
      </c>
      <c r="N429" s="121">
        <v>207.85184000000001</v>
      </c>
      <c r="O429" s="127">
        <f t="shared" si="37"/>
        <v>207.85184000000001</v>
      </c>
      <c r="P429" s="127">
        <f t="shared" si="38"/>
        <v>0</v>
      </c>
      <c r="Q429" s="7">
        <f t="shared" si="39"/>
        <v>207.85184000000001</v>
      </c>
      <c r="R429" s="128">
        <f t="shared" si="40"/>
        <v>1</v>
      </c>
      <c r="S429" s="128">
        <f t="shared" si="41"/>
        <v>207.85184000000001</v>
      </c>
      <c r="T429" s="8" t="s">
        <v>31</v>
      </c>
    </row>
    <row r="430" spans="1:20">
      <c r="A430" s="5">
        <v>109</v>
      </c>
      <c r="B430" s="4" t="s">
        <v>278</v>
      </c>
      <c r="C430" s="4">
        <v>34400022</v>
      </c>
      <c r="D430" s="6">
        <v>344</v>
      </c>
      <c r="E430" s="9" t="s">
        <v>88</v>
      </c>
      <c r="F430" s="4" t="s">
        <v>40</v>
      </c>
      <c r="G430" s="4" t="s">
        <v>10</v>
      </c>
      <c r="H430" s="79">
        <v>7768</v>
      </c>
      <c r="I430" s="95">
        <v>42822</v>
      </c>
      <c r="J430" s="4" t="s">
        <v>89</v>
      </c>
      <c r="K430" s="11">
        <v>1</v>
      </c>
      <c r="L430" s="11"/>
      <c r="M430" s="7">
        <f t="shared" si="36"/>
        <v>1</v>
      </c>
      <c r="N430" s="110">
        <v>82</v>
      </c>
      <c r="O430" s="127">
        <f t="shared" si="37"/>
        <v>82</v>
      </c>
      <c r="P430" s="127">
        <f t="shared" si="38"/>
        <v>0</v>
      </c>
      <c r="Q430" s="7">
        <f t="shared" si="39"/>
        <v>82</v>
      </c>
      <c r="R430" s="128">
        <f t="shared" si="40"/>
        <v>0</v>
      </c>
      <c r="S430" s="128">
        <f t="shared" si="41"/>
        <v>0</v>
      </c>
      <c r="T430" s="5" t="s">
        <v>35</v>
      </c>
    </row>
    <row r="431" spans="1:20">
      <c r="A431" s="5">
        <v>110</v>
      </c>
      <c r="B431" s="4" t="s">
        <v>278</v>
      </c>
      <c r="C431" s="4">
        <v>34400022</v>
      </c>
      <c r="D431" s="6">
        <v>344</v>
      </c>
      <c r="E431" s="9" t="s">
        <v>88</v>
      </c>
      <c r="F431" s="4" t="s">
        <v>40</v>
      </c>
      <c r="G431" s="4" t="s">
        <v>11</v>
      </c>
      <c r="H431" s="79">
        <v>12925</v>
      </c>
      <c r="I431" s="95">
        <v>42822</v>
      </c>
      <c r="J431" s="4"/>
      <c r="K431" s="11"/>
      <c r="L431" s="11">
        <v>1</v>
      </c>
      <c r="M431" s="7">
        <f t="shared" si="36"/>
        <v>0</v>
      </c>
      <c r="N431" s="110">
        <v>82</v>
      </c>
      <c r="O431" s="127">
        <f t="shared" si="37"/>
        <v>0</v>
      </c>
      <c r="P431" s="127">
        <f t="shared" si="38"/>
        <v>82</v>
      </c>
      <c r="Q431" s="7">
        <f t="shared" si="39"/>
        <v>0</v>
      </c>
      <c r="R431" s="128">
        <f t="shared" si="40"/>
        <v>0</v>
      </c>
      <c r="S431" s="128">
        <f t="shared" si="41"/>
        <v>0</v>
      </c>
      <c r="T431" s="5" t="s">
        <v>35</v>
      </c>
    </row>
    <row r="432" spans="1:20">
      <c r="A432" s="5">
        <v>111</v>
      </c>
      <c r="B432" s="4" t="s">
        <v>278</v>
      </c>
      <c r="C432" s="22">
        <v>34400022</v>
      </c>
      <c r="D432" s="15">
        <v>344</v>
      </c>
      <c r="E432" s="22" t="s">
        <v>90</v>
      </c>
      <c r="F432" s="23" t="s">
        <v>19</v>
      </c>
      <c r="G432" s="23" t="s">
        <v>10</v>
      </c>
      <c r="H432" s="82">
        <v>7851</v>
      </c>
      <c r="I432" s="98">
        <v>42881</v>
      </c>
      <c r="J432" s="23" t="s">
        <v>91</v>
      </c>
      <c r="K432" s="24">
        <v>10</v>
      </c>
      <c r="L432" s="24"/>
      <c r="M432" s="7">
        <f t="shared" si="36"/>
        <v>10</v>
      </c>
      <c r="N432" s="117">
        <v>15</v>
      </c>
      <c r="O432" s="127">
        <f t="shared" si="37"/>
        <v>150</v>
      </c>
      <c r="P432" s="127">
        <f t="shared" si="38"/>
        <v>0</v>
      </c>
      <c r="Q432" s="7">
        <f t="shared" si="39"/>
        <v>150</v>
      </c>
      <c r="R432" s="128">
        <f t="shared" si="40"/>
        <v>0</v>
      </c>
      <c r="S432" s="128">
        <f t="shared" si="41"/>
        <v>0</v>
      </c>
      <c r="T432" s="5" t="s">
        <v>21</v>
      </c>
    </row>
    <row r="433" spans="1:20">
      <c r="A433" s="5">
        <v>112</v>
      </c>
      <c r="B433" s="4" t="s">
        <v>278</v>
      </c>
      <c r="C433" s="22">
        <v>34400022</v>
      </c>
      <c r="D433" s="6">
        <v>344</v>
      </c>
      <c r="E433" s="22" t="s">
        <v>90</v>
      </c>
      <c r="F433" s="23" t="s">
        <v>19</v>
      </c>
      <c r="G433" s="23" t="s">
        <v>11</v>
      </c>
      <c r="H433" s="82">
        <v>13194</v>
      </c>
      <c r="I433" s="98">
        <v>42881</v>
      </c>
      <c r="J433" s="23"/>
      <c r="K433" s="24"/>
      <c r="L433" s="24">
        <v>10</v>
      </c>
      <c r="M433" s="7">
        <f t="shared" si="36"/>
        <v>0</v>
      </c>
      <c r="N433" s="117">
        <v>15</v>
      </c>
      <c r="O433" s="127">
        <f t="shared" si="37"/>
        <v>0</v>
      </c>
      <c r="P433" s="127">
        <f t="shared" si="38"/>
        <v>150</v>
      </c>
      <c r="Q433" s="7">
        <f t="shared" si="39"/>
        <v>0</v>
      </c>
      <c r="R433" s="128">
        <f t="shared" si="40"/>
        <v>0</v>
      </c>
      <c r="S433" s="128">
        <f t="shared" si="41"/>
        <v>0</v>
      </c>
      <c r="T433" s="5" t="s">
        <v>21</v>
      </c>
    </row>
    <row r="434" spans="1:20">
      <c r="A434" s="30">
        <v>789</v>
      </c>
      <c r="B434" s="31" t="s">
        <v>278</v>
      </c>
      <c r="C434" s="31">
        <v>34400021</v>
      </c>
      <c r="D434" s="6">
        <v>344</v>
      </c>
      <c r="E434" s="30" t="s">
        <v>196</v>
      </c>
      <c r="F434" s="41" t="s">
        <v>40</v>
      </c>
      <c r="G434" s="31" t="s">
        <v>10</v>
      </c>
      <c r="H434" s="85" t="s">
        <v>30</v>
      </c>
      <c r="I434" s="102">
        <v>42736</v>
      </c>
      <c r="J434" s="30"/>
      <c r="K434" s="42">
        <v>74</v>
      </c>
      <c r="L434" s="42"/>
      <c r="M434" s="7">
        <f t="shared" si="36"/>
        <v>74</v>
      </c>
      <c r="N434" s="121">
        <v>286.51051000000001</v>
      </c>
      <c r="O434" s="127">
        <f t="shared" si="37"/>
        <v>21201.777740000001</v>
      </c>
      <c r="P434" s="127">
        <f t="shared" si="38"/>
        <v>0</v>
      </c>
      <c r="Q434" s="7">
        <f t="shared" si="39"/>
        <v>21201.777740000001</v>
      </c>
      <c r="R434" s="128">
        <f t="shared" si="40"/>
        <v>0</v>
      </c>
      <c r="S434" s="128">
        <f t="shared" si="41"/>
        <v>0</v>
      </c>
      <c r="T434" s="8" t="s">
        <v>31</v>
      </c>
    </row>
    <row r="435" spans="1:20">
      <c r="A435" s="30">
        <v>790</v>
      </c>
      <c r="B435" s="31" t="s">
        <v>278</v>
      </c>
      <c r="C435" s="31">
        <v>34400021</v>
      </c>
      <c r="D435" s="6">
        <v>344</v>
      </c>
      <c r="E435" s="30" t="s">
        <v>196</v>
      </c>
      <c r="F435" s="41" t="s">
        <v>40</v>
      </c>
      <c r="G435" s="31" t="s">
        <v>10</v>
      </c>
      <c r="H435" s="85" t="s">
        <v>30</v>
      </c>
      <c r="I435" s="102">
        <v>42736</v>
      </c>
      <c r="J435" s="30"/>
      <c r="K435" s="42">
        <v>250</v>
      </c>
      <c r="L435" s="42"/>
      <c r="M435" s="7">
        <f t="shared" si="36"/>
        <v>324</v>
      </c>
      <c r="N435" s="121">
        <v>224.79847000000001</v>
      </c>
      <c r="O435" s="127">
        <f t="shared" si="37"/>
        <v>56199.6175</v>
      </c>
      <c r="P435" s="127">
        <f t="shared" si="38"/>
        <v>0</v>
      </c>
      <c r="Q435" s="7">
        <f t="shared" si="39"/>
        <v>77401.395239999998</v>
      </c>
      <c r="R435" s="128">
        <f t="shared" si="40"/>
        <v>0</v>
      </c>
      <c r="S435" s="128">
        <f t="shared" si="41"/>
        <v>0</v>
      </c>
      <c r="T435" s="8" t="s">
        <v>31</v>
      </c>
    </row>
    <row r="436" spans="1:20">
      <c r="A436" s="30">
        <v>791</v>
      </c>
      <c r="B436" s="31" t="s">
        <v>278</v>
      </c>
      <c r="C436" s="31">
        <v>34400021</v>
      </c>
      <c r="D436" s="6">
        <v>344</v>
      </c>
      <c r="E436" s="30" t="s">
        <v>196</v>
      </c>
      <c r="F436" s="41" t="s">
        <v>40</v>
      </c>
      <c r="G436" s="31" t="s">
        <v>11</v>
      </c>
      <c r="H436" s="85">
        <v>12873</v>
      </c>
      <c r="I436" s="102">
        <v>42811</v>
      </c>
      <c r="J436" s="30"/>
      <c r="K436" s="42"/>
      <c r="L436" s="42">
        <v>40</v>
      </c>
      <c r="M436" s="7">
        <f t="shared" si="36"/>
        <v>284</v>
      </c>
      <c r="N436" s="121">
        <v>286.51051000000001</v>
      </c>
      <c r="O436" s="127">
        <f t="shared" si="37"/>
        <v>0</v>
      </c>
      <c r="P436" s="127">
        <f t="shared" si="38"/>
        <v>11460.420400000001</v>
      </c>
      <c r="Q436" s="7">
        <f t="shared" si="39"/>
        <v>65940.974839999995</v>
      </c>
      <c r="R436" s="128">
        <f t="shared" si="40"/>
        <v>0</v>
      </c>
      <c r="S436" s="128">
        <f t="shared" si="41"/>
        <v>0</v>
      </c>
      <c r="T436" s="36" t="s">
        <v>33</v>
      </c>
    </row>
    <row r="437" spans="1:20">
      <c r="A437" s="30">
        <v>792</v>
      </c>
      <c r="B437" s="31" t="s">
        <v>278</v>
      </c>
      <c r="C437" s="15">
        <v>34400021</v>
      </c>
      <c r="D437" s="15">
        <v>344</v>
      </c>
      <c r="E437" s="30" t="s">
        <v>196</v>
      </c>
      <c r="F437" s="41" t="s">
        <v>40</v>
      </c>
      <c r="G437" s="17" t="s">
        <v>11</v>
      </c>
      <c r="H437" s="81">
        <v>13313</v>
      </c>
      <c r="I437" s="103">
        <v>42899</v>
      </c>
      <c r="J437" s="5"/>
      <c r="K437" s="18"/>
      <c r="L437" s="43">
        <v>34</v>
      </c>
      <c r="M437" s="7">
        <f t="shared" si="36"/>
        <v>250</v>
      </c>
      <c r="N437" s="121">
        <v>286.51051000000001</v>
      </c>
      <c r="O437" s="127">
        <f t="shared" si="37"/>
        <v>0</v>
      </c>
      <c r="P437" s="127">
        <f t="shared" si="38"/>
        <v>9741.3573400000005</v>
      </c>
      <c r="Q437" s="7">
        <f t="shared" si="39"/>
        <v>56199.617499999993</v>
      </c>
      <c r="R437" s="128">
        <f t="shared" si="40"/>
        <v>0</v>
      </c>
      <c r="S437" s="128">
        <f t="shared" si="41"/>
        <v>0</v>
      </c>
      <c r="T437" s="36" t="s">
        <v>21</v>
      </c>
    </row>
    <row r="438" spans="1:20">
      <c r="A438" s="30">
        <v>793</v>
      </c>
      <c r="B438" s="31" t="s">
        <v>278</v>
      </c>
      <c r="C438" s="15">
        <v>34400021</v>
      </c>
      <c r="D438" s="6">
        <v>344</v>
      </c>
      <c r="E438" s="30" t="s">
        <v>196</v>
      </c>
      <c r="F438" s="41" t="s">
        <v>40</v>
      </c>
      <c r="G438" s="17" t="s">
        <v>11</v>
      </c>
      <c r="H438" s="81">
        <v>13313</v>
      </c>
      <c r="I438" s="103">
        <v>42899</v>
      </c>
      <c r="J438" s="5"/>
      <c r="K438" s="18"/>
      <c r="L438" s="43">
        <v>6</v>
      </c>
      <c r="M438" s="7">
        <f t="shared" si="36"/>
        <v>244</v>
      </c>
      <c r="N438" s="121">
        <v>224.79847000000001</v>
      </c>
      <c r="O438" s="127">
        <f t="shared" si="37"/>
        <v>0</v>
      </c>
      <c r="P438" s="127">
        <f t="shared" si="38"/>
        <v>1348.7908200000002</v>
      </c>
      <c r="Q438" s="7">
        <f t="shared" si="39"/>
        <v>54850.826679999991</v>
      </c>
      <c r="R438" s="128">
        <f t="shared" si="40"/>
        <v>0</v>
      </c>
      <c r="S438" s="128">
        <f t="shared" si="41"/>
        <v>0</v>
      </c>
      <c r="T438" s="36" t="s">
        <v>21</v>
      </c>
    </row>
    <row r="439" spans="1:20">
      <c r="A439" s="30">
        <v>794</v>
      </c>
      <c r="B439" s="31" t="s">
        <v>278</v>
      </c>
      <c r="C439" s="15">
        <v>34400021</v>
      </c>
      <c r="D439" s="6">
        <v>344</v>
      </c>
      <c r="E439" s="30" t="s">
        <v>196</v>
      </c>
      <c r="F439" s="41" t="s">
        <v>40</v>
      </c>
      <c r="G439" s="17" t="s">
        <v>11</v>
      </c>
      <c r="H439" s="81">
        <v>13739</v>
      </c>
      <c r="I439" s="103">
        <v>42928</v>
      </c>
      <c r="J439" s="5"/>
      <c r="K439" s="18"/>
      <c r="L439" s="43">
        <v>244</v>
      </c>
      <c r="M439" s="7">
        <f t="shared" si="36"/>
        <v>0</v>
      </c>
      <c r="N439" s="121">
        <v>224.79847000000001</v>
      </c>
      <c r="O439" s="127">
        <f t="shared" si="37"/>
        <v>0</v>
      </c>
      <c r="P439" s="127">
        <f t="shared" si="38"/>
        <v>54850.826680000006</v>
      </c>
      <c r="Q439" s="7">
        <f t="shared" si="39"/>
        <v>-1.4551915228366852E-11</v>
      </c>
      <c r="R439" s="128">
        <f t="shared" si="40"/>
        <v>0</v>
      </c>
      <c r="S439" s="128">
        <f t="shared" si="41"/>
        <v>-1.4551915228366852E-11</v>
      </c>
      <c r="T439" s="36" t="s">
        <v>37</v>
      </c>
    </row>
    <row r="440" spans="1:20">
      <c r="A440" s="30">
        <v>787</v>
      </c>
      <c r="B440" s="31" t="s">
        <v>278</v>
      </c>
      <c r="C440" s="31">
        <v>34400020</v>
      </c>
      <c r="D440" s="6">
        <v>344</v>
      </c>
      <c r="E440" s="30" t="s">
        <v>195</v>
      </c>
      <c r="F440" s="41" t="s">
        <v>40</v>
      </c>
      <c r="G440" s="31" t="s">
        <v>10</v>
      </c>
      <c r="H440" s="85" t="s">
        <v>30</v>
      </c>
      <c r="I440" s="102">
        <v>42736</v>
      </c>
      <c r="J440" s="30"/>
      <c r="K440" s="42">
        <v>12</v>
      </c>
      <c r="L440" s="42"/>
      <c r="M440" s="7">
        <f t="shared" si="36"/>
        <v>12</v>
      </c>
      <c r="N440" s="121">
        <v>724.23117000000002</v>
      </c>
      <c r="O440" s="127">
        <f t="shared" si="37"/>
        <v>8690.7740400000002</v>
      </c>
      <c r="P440" s="127">
        <f t="shared" si="38"/>
        <v>0</v>
      </c>
      <c r="Q440" s="7">
        <f t="shared" si="39"/>
        <v>8690.7740400000002</v>
      </c>
      <c r="R440" s="128">
        <f t="shared" si="40"/>
        <v>0</v>
      </c>
      <c r="S440" s="128">
        <f t="shared" si="41"/>
        <v>0</v>
      </c>
      <c r="T440" s="8" t="s">
        <v>31</v>
      </c>
    </row>
    <row r="441" spans="1:20">
      <c r="A441" s="30">
        <v>788</v>
      </c>
      <c r="B441" s="31" t="s">
        <v>278</v>
      </c>
      <c r="C441" s="31">
        <v>34400020</v>
      </c>
      <c r="D441" s="6">
        <v>344</v>
      </c>
      <c r="E441" s="30" t="s">
        <v>195</v>
      </c>
      <c r="F441" s="41" t="s">
        <v>40</v>
      </c>
      <c r="G441" s="31" t="s">
        <v>10</v>
      </c>
      <c r="H441" s="85" t="s">
        <v>30</v>
      </c>
      <c r="I441" s="102">
        <v>42736</v>
      </c>
      <c r="J441" s="30"/>
      <c r="K441" s="42">
        <v>33</v>
      </c>
      <c r="L441" s="42"/>
      <c r="M441" s="7">
        <f t="shared" si="36"/>
        <v>45</v>
      </c>
      <c r="N441" s="121">
        <v>705.40300999999999</v>
      </c>
      <c r="O441" s="127">
        <f t="shared" si="37"/>
        <v>23278.299330000002</v>
      </c>
      <c r="P441" s="127">
        <f t="shared" si="38"/>
        <v>0</v>
      </c>
      <c r="Q441" s="7">
        <f t="shared" si="39"/>
        <v>31969.073370000002</v>
      </c>
      <c r="R441" s="128">
        <f t="shared" si="40"/>
        <v>45</v>
      </c>
      <c r="S441" s="128">
        <f t="shared" si="41"/>
        <v>31969.073370000002</v>
      </c>
      <c r="T441" s="8" t="s">
        <v>31</v>
      </c>
    </row>
    <row r="442" spans="1:20">
      <c r="A442" s="5">
        <v>63</v>
      </c>
      <c r="B442" s="4" t="s">
        <v>278</v>
      </c>
      <c r="C442" s="22">
        <v>34400012</v>
      </c>
      <c r="D442" s="6">
        <v>344</v>
      </c>
      <c r="E442" s="22" t="s">
        <v>53</v>
      </c>
      <c r="F442" s="22" t="s">
        <v>40</v>
      </c>
      <c r="G442" s="23" t="s">
        <v>10</v>
      </c>
      <c r="H442" s="82">
        <v>2444</v>
      </c>
      <c r="I442" s="98">
        <v>42930</v>
      </c>
      <c r="J442" s="22" t="s">
        <v>54</v>
      </c>
      <c r="K442" s="24">
        <v>2</v>
      </c>
      <c r="L442" s="24"/>
      <c r="M442" s="7">
        <f t="shared" si="36"/>
        <v>2</v>
      </c>
      <c r="N442" s="113">
        <v>72.5</v>
      </c>
      <c r="O442" s="127">
        <f t="shared" si="37"/>
        <v>145</v>
      </c>
      <c r="P442" s="127">
        <f t="shared" si="38"/>
        <v>0</v>
      </c>
      <c r="Q442" s="7">
        <f t="shared" si="39"/>
        <v>145</v>
      </c>
      <c r="R442" s="128">
        <f t="shared" si="40"/>
        <v>0</v>
      </c>
      <c r="S442" s="128">
        <f t="shared" si="41"/>
        <v>0</v>
      </c>
      <c r="T442" s="5" t="s">
        <v>37</v>
      </c>
    </row>
    <row r="443" spans="1:20">
      <c r="A443" s="5">
        <v>64</v>
      </c>
      <c r="B443" s="4" t="s">
        <v>278</v>
      </c>
      <c r="C443" s="22">
        <v>34400012</v>
      </c>
      <c r="D443" s="6">
        <v>344</v>
      </c>
      <c r="E443" s="22" t="s">
        <v>53</v>
      </c>
      <c r="F443" s="22" t="s">
        <v>40</v>
      </c>
      <c r="G443" s="23" t="s">
        <v>11</v>
      </c>
      <c r="H443" s="82">
        <v>13756</v>
      </c>
      <c r="I443" s="98">
        <v>42930</v>
      </c>
      <c r="J443" s="22"/>
      <c r="K443" s="24"/>
      <c r="L443" s="24">
        <v>2</v>
      </c>
      <c r="M443" s="7">
        <f t="shared" si="36"/>
        <v>0</v>
      </c>
      <c r="N443" s="113">
        <v>72.5</v>
      </c>
      <c r="O443" s="127">
        <f t="shared" si="37"/>
        <v>0</v>
      </c>
      <c r="P443" s="127">
        <f t="shared" si="38"/>
        <v>145</v>
      </c>
      <c r="Q443" s="7">
        <f t="shared" si="39"/>
        <v>0</v>
      </c>
      <c r="R443" s="128">
        <f t="shared" si="40"/>
        <v>0</v>
      </c>
      <c r="S443" s="128">
        <f t="shared" si="41"/>
        <v>0</v>
      </c>
      <c r="T443" s="5" t="s">
        <v>37</v>
      </c>
    </row>
    <row r="444" spans="1:20">
      <c r="A444" s="5">
        <v>107</v>
      </c>
      <c r="B444" s="4" t="s">
        <v>49</v>
      </c>
      <c r="C444" s="4">
        <v>34300045</v>
      </c>
      <c r="D444" s="6">
        <v>343</v>
      </c>
      <c r="E444" s="9" t="s">
        <v>86</v>
      </c>
      <c r="F444" s="4" t="s">
        <v>40</v>
      </c>
      <c r="G444" s="4" t="s">
        <v>10</v>
      </c>
      <c r="H444" s="79">
        <v>7761</v>
      </c>
      <c r="I444" s="95">
        <v>42816</v>
      </c>
      <c r="J444" s="4" t="s">
        <v>87</v>
      </c>
      <c r="K444" s="10">
        <v>1</v>
      </c>
      <c r="L444" s="11"/>
      <c r="M444" s="7">
        <f t="shared" si="36"/>
        <v>1</v>
      </c>
      <c r="N444" s="116">
        <v>45</v>
      </c>
      <c r="O444" s="127">
        <f t="shared" si="37"/>
        <v>45</v>
      </c>
      <c r="P444" s="127">
        <f t="shared" si="38"/>
        <v>0</v>
      </c>
      <c r="Q444" s="7">
        <f t="shared" si="39"/>
        <v>45</v>
      </c>
      <c r="R444" s="128">
        <f t="shared" si="40"/>
        <v>0</v>
      </c>
      <c r="S444" s="128">
        <f t="shared" si="41"/>
        <v>0</v>
      </c>
      <c r="T444" s="5" t="s">
        <v>33</v>
      </c>
    </row>
    <row r="445" spans="1:20">
      <c r="A445" s="5">
        <v>108</v>
      </c>
      <c r="B445" s="4" t="s">
        <v>49</v>
      </c>
      <c r="C445" s="4">
        <v>34300045</v>
      </c>
      <c r="D445" s="6">
        <v>343</v>
      </c>
      <c r="E445" s="9" t="s">
        <v>86</v>
      </c>
      <c r="F445" s="4" t="s">
        <v>40</v>
      </c>
      <c r="G445" s="4" t="s">
        <v>11</v>
      </c>
      <c r="H445" s="79">
        <v>12904</v>
      </c>
      <c r="I445" s="95">
        <v>42817</v>
      </c>
      <c r="J445" s="4"/>
      <c r="K445" s="10"/>
      <c r="L445" s="11">
        <v>1</v>
      </c>
      <c r="M445" s="7">
        <f t="shared" si="36"/>
        <v>0</v>
      </c>
      <c r="N445" s="116">
        <v>45</v>
      </c>
      <c r="O445" s="127">
        <f t="shared" si="37"/>
        <v>0</v>
      </c>
      <c r="P445" s="127">
        <f t="shared" si="38"/>
        <v>45</v>
      </c>
      <c r="Q445" s="7">
        <f t="shared" si="39"/>
        <v>0</v>
      </c>
      <c r="R445" s="128">
        <f t="shared" si="40"/>
        <v>0</v>
      </c>
      <c r="S445" s="128">
        <f t="shared" si="41"/>
        <v>0</v>
      </c>
      <c r="T445" s="5" t="s">
        <v>33</v>
      </c>
    </row>
    <row r="446" spans="1:20">
      <c r="A446" s="30">
        <v>786</v>
      </c>
      <c r="B446" s="4" t="s">
        <v>49</v>
      </c>
      <c r="C446" s="31">
        <v>34300044</v>
      </c>
      <c r="D446" s="6">
        <v>343</v>
      </c>
      <c r="E446" s="30" t="s">
        <v>194</v>
      </c>
      <c r="F446" s="41" t="s">
        <v>40</v>
      </c>
      <c r="G446" s="31" t="s">
        <v>10</v>
      </c>
      <c r="H446" s="85" t="s">
        <v>30</v>
      </c>
      <c r="I446" s="102">
        <v>42736</v>
      </c>
      <c r="J446" s="30"/>
      <c r="K446" s="42">
        <v>8</v>
      </c>
      <c r="L446" s="42"/>
      <c r="M446" s="7">
        <f t="shared" si="36"/>
        <v>8</v>
      </c>
      <c r="N446" s="121">
        <v>2094.9534899999999</v>
      </c>
      <c r="O446" s="127">
        <f t="shared" si="37"/>
        <v>16759.627919999999</v>
      </c>
      <c r="P446" s="127">
        <f t="shared" si="38"/>
        <v>0</v>
      </c>
      <c r="Q446" s="7">
        <f t="shared" si="39"/>
        <v>16759.627919999999</v>
      </c>
      <c r="R446" s="128">
        <f t="shared" si="40"/>
        <v>8</v>
      </c>
      <c r="S446" s="128">
        <f t="shared" si="41"/>
        <v>16759.627919999999</v>
      </c>
      <c r="T446" s="8" t="s">
        <v>31</v>
      </c>
    </row>
    <row r="447" spans="1:20">
      <c r="A447" s="30">
        <v>785</v>
      </c>
      <c r="B447" s="4" t="s">
        <v>49</v>
      </c>
      <c r="C447" s="31">
        <v>34300043</v>
      </c>
      <c r="D447" s="6">
        <v>343</v>
      </c>
      <c r="E447" s="30" t="s">
        <v>193</v>
      </c>
      <c r="F447" s="41" t="s">
        <v>40</v>
      </c>
      <c r="G447" s="31" t="s">
        <v>10</v>
      </c>
      <c r="H447" s="85" t="s">
        <v>30</v>
      </c>
      <c r="I447" s="102">
        <v>42736</v>
      </c>
      <c r="J447" s="30"/>
      <c r="K447" s="42">
        <v>16</v>
      </c>
      <c r="L447" s="42"/>
      <c r="M447" s="7">
        <f t="shared" si="36"/>
        <v>16</v>
      </c>
      <c r="N447" s="121">
        <v>2207.9166700000001</v>
      </c>
      <c r="O447" s="127">
        <f t="shared" si="37"/>
        <v>35326.666720000001</v>
      </c>
      <c r="P447" s="127">
        <f t="shared" si="38"/>
        <v>0</v>
      </c>
      <c r="Q447" s="7">
        <f t="shared" si="39"/>
        <v>35326.666720000001</v>
      </c>
      <c r="R447" s="128">
        <f t="shared" si="40"/>
        <v>16</v>
      </c>
      <c r="S447" s="128">
        <f t="shared" si="41"/>
        <v>35326.666720000001</v>
      </c>
      <c r="T447" s="8" t="s">
        <v>31</v>
      </c>
    </row>
    <row r="448" spans="1:20">
      <c r="A448" s="30">
        <v>784</v>
      </c>
      <c r="B448" s="4" t="s">
        <v>49</v>
      </c>
      <c r="C448" s="31">
        <v>34300042</v>
      </c>
      <c r="D448" s="6">
        <v>343</v>
      </c>
      <c r="E448" s="30" t="s">
        <v>192</v>
      </c>
      <c r="F448" s="41" t="s">
        <v>40</v>
      </c>
      <c r="G448" s="31" t="s">
        <v>10</v>
      </c>
      <c r="H448" s="85" t="s">
        <v>30</v>
      </c>
      <c r="I448" s="102">
        <v>42736</v>
      </c>
      <c r="J448" s="30"/>
      <c r="K448" s="42">
        <v>6</v>
      </c>
      <c r="L448" s="42"/>
      <c r="M448" s="7">
        <f t="shared" si="36"/>
        <v>6</v>
      </c>
      <c r="N448" s="121">
        <v>1930.6434099999999</v>
      </c>
      <c r="O448" s="127">
        <f t="shared" si="37"/>
        <v>11583.86046</v>
      </c>
      <c r="P448" s="127">
        <f t="shared" si="38"/>
        <v>0</v>
      </c>
      <c r="Q448" s="7">
        <f t="shared" si="39"/>
        <v>11583.86046</v>
      </c>
      <c r="R448" s="128">
        <f t="shared" si="40"/>
        <v>6</v>
      </c>
      <c r="S448" s="128">
        <f t="shared" si="41"/>
        <v>11583.86046</v>
      </c>
      <c r="T448" s="8" t="s">
        <v>31</v>
      </c>
    </row>
    <row r="449" spans="1:20">
      <c r="A449" s="30">
        <v>783</v>
      </c>
      <c r="B449" s="4" t="s">
        <v>49</v>
      </c>
      <c r="C449" s="31">
        <v>34300041</v>
      </c>
      <c r="D449" s="6">
        <v>343</v>
      </c>
      <c r="E449" s="30" t="s">
        <v>191</v>
      </c>
      <c r="F449" s="41" t="s">
        <v>40</v>
      </c>
      <c r="G449" s="31" t="s">
        <v>10</v>
      </c>
      <c r="H449" s="85" t="s">
        <v>30</v>
      </c>
      <c r="I449" s="102">
        <v>42736</v>
      </c>
      <c r="J449" s="30"/>
      <c r="K449" s="42">
        <v>12</v>
      </c>
      <c r="L449" s="42"/>
      <c r="M449" s="7">
        <f t="shared" si="36"/>
        <v>12</v>
      </c>
      <c r="N449" s="121">
        <v>2012.79845</v>
      </c>
      <c r="O449" s="127">
        <f t="shared" si="37"/>
        <v>24153.581399999999</v>
      </c>
      <c r="P449" s="127">
        <f t="shared" si="38"/>
        <v>0</v>
      </c>
      <c r="Q449" s="7">
        <f t="shared" si="39"/>
        <v>24153.581399999999</v>
      </c>
      <c r="R449" s="128">
        <f t="shared" si="40"/>
        <v>12</v>
      </c>
      <c r="S449" s="128">
        <f t="shared" si="41"/>
        <v>24153.581399999999</v>
      </c>
      <c r="T449" s="8" t="s">
        <v>31</v>
      </c>
    </row>
    <row r="450" spans="1:20">
      <c r="A450" s="30">
        <v>780</v>
      </c>
      <c r="B450" s="4" t="s">
        <v>49</v>
      </c>
      <c r="C450" s="31">
        <v>34300040</v>
      </c>
      <c r="D450" s="6">
        <v>343</v>
      </c>
      <c r="E450" s="30" t="s">
        <v>190</v>
      </c>
      <c r="F450" s="41" t="s">
        <v>40</v>
      </c>
      <c r="G450" s="31" t="s">
        <v>10</v>
      </c>
      <c r="H450" s="85" t="s">
        <v>30</v>
      </c>
      <c r="I450" s="102">
        <v>42736</v>
      </c>
      <c r="J450" s="30"/>
      <c r="K450" s="42">
        <v>2</v>
      </c>
      <c r="L450" s="42"/>
      <c r="M450" s="7">
        <f t="shared" si="36"/>
        <v>2</v>
      </c>
      <c r="N450" s="121">
        <v>6801.3659799999996</v>
      </c>
      <c r="O450" s="127">
        <f t="shared" si="37"/>
        <v>13602.731959999999</v>
      </c>
      <c r="P450" s="127">
        <f t="shared" si="38"/>
        <v>0</v>
      </c>
      <c r="Q450" s="7">
        <f t="shared" si="39"/>
        <v>13602.731959999999</v>
      </c>
      <c r="R450" s="128">
        <f t="shared" si="40"/>
        <v>0</v>
      </c>
      <c r="S450" s="128">
        <f t="shared" si="41"/>
        <v>0</v>
      </c>
      <c r="T450" s="8" t="s">
        <v>31</v>
      </c>
    </row>
    <row r="451" spans="1:20">
      <c r="A451" s="30">
        <v>782</v>
      </c>
      <c r="B451" s="4" t="s">
        <v>49</v>
      </c>
      <c r="C451" s="31">
        <v>34300040</v>
      </c>
      <c r="D451" s="6">
        <v>343</v>
      </c>
      <c r="E451" s="30" t="s">
        <v>190</v>
      </c>
      <c r="F451" s="41" t="s">
        <v>40</v>
      </c>
      <c r="G451" s="31" t="s">
        <v>10</v>
      </c>
      <c r="H451" s="85" t="s">
        <v>30</v>
      </c>
      <c r="I451" s="102">
        <v>42736</v>
      </c>
      <c r="J451" s="30"/>
      <c r="K451" s="42">
        <v>2</v>
      </c>
      <c r="L451" s="42"/>
      <c r="M451" s="7">
        <f t="shared" ref="M451:M514" si="42">IF(C451&lt;&gt;C450,K451,IF(K451="",M450-L451,M450+K451))</f>
        <v>4</v>
      </c>
      <c r="N451" s="121">
        <v>6801.3659799999996</v>
      </c>
      <c r="O451" s="127">
        <f t="shared" ref="O451:O514" si="43">K451*N451</f>
        <v>13602.731959999999</v>
      </c>
      <c r="P451" s="127">
        <f t="shared" ref="P451:P514" si="44">L451*N451</f>
        <v>0</v>
      </c>
      <c r="Q451" s="7">
        <f t="shared" ref="Q451:Q514" si="45">IF(C451&lt;&gt;C450,O451,IF(O451=0,Q450-P451,Q450+O451))</f>
        <v>27205.463919999998</v>
      </c>
      <c r="R451" s="128">
        <f t="shared" ref="R451:R514" si="46">IF(C451&lt;&gt;C452,M451,0)</f>
        <v>0</v>
      </c>
      <c r="S451" s="128">
        <f t="shared" ref="S451:S514" si="47">IF(C451&lt;&gt;C452,Q451,0)</f>
        <v>0</v>
      </c>
      <c r="T451" s="8" t="s">
        <v>31</v>
      </c>
    </row>
    <row r="452" spans="1:20">
      <c r="A452" s="30">
        <v>781</v>
      </c>
      <c r="B452" s="4" t="s">
        <v>49</v>
      </c>
      <c r="C452" s="31">
        <v>34300040</v>
      </c>
      <c r="D452" s="6">
        <v>343</v>
      </c>
      <c r="E452" s="30" t="s">
        <v>190</v>
      </c>
      <c r="F452" s="41" t="s">
        <v>40</v>
      </c>
      <c r="G452" s="31" t="s">
        <v>11</v>
      </c>
      <c r="H452" s="85">
        <v>12785</v>
      </c>
      <c r="I452" s="102">
        <v>42790</v>
      </c>
      <c r="J452" s="30"/>
      <c r="K452" s="42"/>
      <c r="L452" s="42">
        <v>2</v>
      </c>
      <c r="M452" s="7">
        <f t="shared" si="42"/>
        <v>2</v>
      </c>
      <c r="N452" s="121">
        <v>6801.3659799999996</v>
      </c>
      <c r="O452" s="127">
        <f t="shared" si="43"/>
        <v>0</v>
      </c>
      <c r="P452" s="127">
        <f t="shared" si="44"/>
        <v>13602.731959999999</v>
      </c>
      <c r="Q452" s="7">
        <f t="shared" si="45"/>
        <v>13602.731959999999</v>
      </c>
      <c r="R452" s="128">
        <f t="shared" si="46"/>
        <v>2</v>
      </c>
      <c r="S452" s="128">
        <f t="shared" si="47"/>
        <v>13602.731959999999</v>
      </c>
      <c r="T452" s="8" t="s">
        <v>52</v>
      </c>
    </row>
    <row r="453" spans="1:20">
      <c r="A453" s="30">
        <v>778</v>
      </c>
      <c r="B453" s="4" t="s">
        <v>49</v>
      </c>
      <c r="C453" s="31">
        <v>34300038</v>
      </c>
      <c r="D453" s="6">
        <v>343</v>
      </c>
      <c r="E453" s="30" t="s">
        <v>189</v>
      </c>
      <c r="F453" s="41" t="s">
        <v>40</v>
      </c>
      <c r="G453" s="31" t="s">
        <v>10</v>
      </c>
      <c r="H453" s="85" t="s">
        <v>30</v>
      </c>
      <c r="I453" s="102">
        <v>42736</v>
      </c>
      <c r="J453" s="30"/>
      <c r="K453" s="42">
        <v>2</v>
      </c>
      <c r="L453" s="42"/>
      <c r="M453" s="7">
        <f t="shared" si="42"/>
        <v>2</v>
      </c>
      <c r="N453" s="121">
        <v>2520.1673700000001</v>
      </c>
      <c r="O453" s="127">
        <f t="shared" si="43"/>
        <v>5040.3347400000002</v>
      </c>
      <c r="P453" s="127">
        <f t="shared" si="44"/>
        <v>0</v>
      </c>
      <c r="Q453" s="7">
        <f t="shared" si="45"/>
        <v>5040.3347400000002</v>
      </c>
      <c r="R453" s="128">
        <f t="shared" si="46"/>
        <v>0</v>
      </c>
      <c r="S453" s="128">
        <f t="shared" si="47"/>
        <v>0</v>
      </c>
      <c r="T453" s="8" t="s">
        <v>31</v>
      </c>
    </row>
    <row r="454" spans="1:20">
      <c r="A454" s="30">
        <v>779</v>
      </c>
      <c r="B454" s="4" t="s">
        <v>49</v>
      </c>
      <c r="C454" s="31">
        <v>34300038</v>
      </c>
      <c r="D454" s="6">
        <v>343</v>
      </c>
      <c r="E454" s="30" t="s">
        <v>189</v>
      </c>
      <c r="F454" s="41" t="s">
        <v>40</v>
      </c>
      <c r="G454" s="31" t="s">
        <v>11</v>
      </c>
      <c r="H454" s="85">
        <v>12785</v>
      </c>
      <c r="I454" s="102">
        <v>42790</v>
      </c>
      <c r="J454" s="30"/>
      <c r="K454" s="42"/>
      <c r="L454" s="42">
        <v>2</v>
      </c>
      <c r="M454" s="7">
        <f t="shared" si="42"/>
        <v>0</v>
      </c>
      <c r="N454" s="121">
        <v>2520.1673700000001</v>
      </c>
      <c r="O454" s="127">
        <f t="shared" si="43"/>
        <v>0</v>
      </c>
      <c r="P454" s="127">
        <f t="shared" si="44"/>
        <v>5040.3347400000002</v>
      </c>
      <c r="Q454" s="7">
        <f t="shared" si="45"/>
        <v>0</v>
      </c>
      <c r="R454" s="128">
        <f t="shared" si="46"/>
        <v>0</v>
      </c>
      <c r="S454" s="128">
        <f t="shared" si="47"/>
        <v>0</v>
      </c>
      <c r="T454" s="8" t="s">
        <v>52</v>
      </c>
    </row>
    <row r="455" spans="1:20">
      <c r="A455" s="30">
        <v>777</v>
      </c>
      <c r="B455" s="4" t="s">
        <v>49</v>
      </c>
      <c r="C455" s="31">
        <v>34300037</v>
      </c>
      <c r="D455" s="6">
        <v>343</v>
      </c>
      <c r="E455" s="30" t="s">
        <v>188</v>
      </c>
      <c r="F455" s="41" t="s">
        <v>40</v>
      </c>
      <c r="G455" s="31" t="s">
        <v>10</v>
      </c>
      <c r="H455" s="85" t="s">
        <v>30</v>
      </c>
      <c r="I455" s="102">
        <v>42736</v>
      </c>
      <c r="J455" s="30"/>
      <c r="K455" s="42">
        <v>4</v>
      </c>
      <c r="L455" s="42"/>
      <c r="M455" s="7">
        <f t="shared" si="42"/>
        <v>4</v>
      </c>
      <c r="N455" s="121">
        <v>8165.8756899999998</v>
      </c>
      <c r="O455" s="127">
        <f t="shared" si="43"/>
        <v>32663.502759999999</v>
      </c>
      <c r="P455" s="127">
        <f t="shared" si="44"/>
        <v>0</v>
      </c>
      <c r="Q455" s="7">
        <f t="shared" si="45"/>
        <v>32663.502759999999</v>
      </c>
      <c r="R455" s="128">
        <f t="shared" si="46"/>
        <v>4</v>
      </c>
      <c r="S455" s="128">
        <f t="shared" si="47"/>
        <v>32663.502759999999</v>
      </c>
      <c r="T455" s="8" t="s">
        <v>31</v>
      </c>
    </row>
    <row r="456" spans="1:20">
      <c r="A456" s="30">
        <v>775</v>
      </c>
      <c r="B456" s="4" t="s">
        <v>49</v>
      </c>
      <c r="C456" s="31">
        <v>34300034</v>
      </c>
      <c r="D456" s="6">
        <v>343</v>
      </c>
      <c r="E456" s="30" t="s">
        <v>187</v>
      </c>
      <c r="F456" s="41" t="s">
        <v>40</v>
      </c>
      <c r="G456" s="31" t="s">
        <v>10</v>
      </c>
      <c r="H456" s="85" t="s">
        <v>30</v>
      </c>
      <c r="I456" s="102">
        <v>42736</v>
      </c>
      <c r="J456" s="30"/>
      <c r="K456" s="42">
        <v>2</v>
      </c>
      <c r="L456" s="42"/>
      <c r="M456" s="7">
        <f t="shared" si="42"/>
        <v>2</v>
      </c>
      <c r="N456" s="121">
        <v>4104.5252499999997</v>
      </c>
      <c r="O456" s="127">
        <f t="shared" si="43"/>
        <v>8209.0504999999994</v>
      </c>
      <c r="P456" s="127">
        <f t="shared" si="44"/>
        <v>0</v>
      </c>
      <c r="Q456" s="7">
        <f t="shared" si="45"/>
        <v>8209.0504999999994</v>
      </c>
      <c r="R456" s="128">
        <f t="shared" si="46"/>
        <v>0</v>
      </c>
      <c r="S456" s="128">
        <f t="shared" si="47"/>
        <v>0</v>
      </c>
      <c r="T456" s="8" t="s">
        <v>31</v>
      </c>
    </row>
    <row r="457" spans="1:20">
      <c r="A457" s="30">
        <v>776</v>
      </c>
      <c r="B457" s="4" t="s">
        <v>49</v>
      </c>
      <c r="C457" s="31">
        <v>34300034</v>
      </c>
      <c r="D457" s="6">
        <v>343</v>
      </c>
      <c r="E457" s="30" t="s">
        <v>187</v>
      </c>
      <c r="F457" s="41" t="s">
        <v>40</v>
      </c>
      <c r="G457" s="31" t="s">
        <v>10</v>
      </c>
      <c r="H457" s="85" t="s">
        <v>30</v>
      </c>
      <c r="I457" s="102">
        <v>42736</v>
      </c>
      <c r="J457" s="30"/>
      <c r="K457" s="42">
        <v>6</v>
      </c>
      <c r="L457" s="42"/>
      <c r="M457" s="7">
        <f t="shared" si="42"/>
        <v>8</v>
      </c>
      <c r="N457" s="121">
        <v>4194.4356600000001</v>
      </c>
      <c r="O457" s="127">
        <f t="shared" si="43"/>
        <v>25166.613960000002</v>
      </c>
      <c r="P457" s="127">
        <f t="shared" si="44"/>
        <v>0</v>
      </c>
      <c r="Q457" s="7">
        <f t="shared" si="45"/>
        <v>33375.66446</v>
      </c>
      <c r="R457" s="128">
        <f t="shared" si="46"/>
        <v>8</v>
      </c>
      <c r="S457" s="128">
        <f t="shared" si="47"/>
        <v>33375.66446</v>
      </c>
      <c r="T457" s="8" t="s">
        <v>31</v>
      </c>
    </row>
    <row r="458" spans="1:20">
      <c r="A458" s="30">
        <v>773</v>
      </c>
      <c r="B458" s="4" t="s">
        <v>49</v>
      </c>
      <c r="C458" s="31">
        <v>34300032</v>
      </c>
      <c r="D458" s="6">
        <v>343</v>
      </c>
      <c r="E458" s="30" t="s">
        <v>186</v>
      </c>
      <c r="F458" s="41" t="s">
        <v>40</v>
      </c>
      <c r="G458" s="31" t="s">
        <v>10</v>
      </c>
      <c r="H458" s="85" t="s">
        <v>30</v>
      </c>
      <c r="I458" s="102">
        <v>42736</v>
      </c>
      <c r="J458" s="30"/>
      <c r="K458" s="42">
        <v>20</v>
      </c>
      <c r="L458" s="42"/>
      <c r="M458" s="7">
        <f t="shared" si="42"/>
        <v>20</v>
      </c>
      <c r="N458" s="121">
        <v>3618.4645399999999</v>
      </c>
      <c r="O458" s="127">
        <f t="shared" si="43"/>
        <v>72369.290800000002</v>
      </c>
      <c r="P458" s="127">
        <f t="shared" si="44"/>
        <v>0</v>
      </c>
      <c r="Q458" s="7">
        <f t="shared" si="45"/>
        <v>72369.290800000002</v>
      </c>
      <c r="R458" s="128">
        <f t="shared" si="46"/>
        <v>0</v>
      </c>
      <c r="S458" s="128">
        <f t="shared" si="47"/>
        <v>0</v>
      </c>
      <c r="T458" s="8" t="s">
        <v>31</v>
      </c>
    </row>
    <row r="459" spans="1:20">
      <c r="A459" s="30">
        <v>774</v>
      </c>
      <c r="B459" s="4" t="s">
        <v>49</v>
      </c>
      <c r="C459" s="31">
        <v>34300032</v>
      </c>
      <c r="D459" s="6">
        <v>343</v>
      </c>
      <c r="E459" s="30" t="s">
        <v>186</v>
      </c>
      <c r="F459" s="41" t="s">
        <v>40</v>
      </c>
      <c r="G459" s="31" t="s">
        <v>10</v>
      </c>
      <c r="H459" s="85" t="s">
        <v>30</v>
      </c>
      <c r="I459" s="102">
        <v>42736</v>
      </c>
      <c r="J459" s="30"/>
      <c r="K459" s="42">
        <v>40</v>
      </c>
      <c r="L459" s="42"/>
      <c r="M459" s="7">
        <f t="shared" si="42"/>
        <v>60</v>
      </c>
      <c r="N459" s="121">
        <v>3408.6459799999998</v>
      </c>
      <c r="O459" s="127">
        <f t="shared" si="43"/>
        <v>136345.83919999999</v>
      </c>
      <c r="P459" s="127">
        <f t="shared" si="44"/>
        <v>0</v>
      </c>
      <c r="Q459" s="7">
        <f t="shared" si="45"/>
        <v>208715.13</v>
      </c>
      <c r="R459" s="128">
        <f t="shared" si="46"/>
        <v>60</v>
      </c>
      <c r="S459" s="128">
        <f t="shared" si="47"/>
        <v>208715.13</v>
      </c>
      <c r="T459" s="8" t="s">
        <v>31</v>
      </c>
    </row>
    <row r="460" spans="1:20">
      <c r="A460" s="30">
        <v>770</v>
      </c>
      <c r="B460" s="4" t="s">
        <v>49</v>
      </c>
      <c r="C460" s="31">
        <v>34300031</v>
      </c>
      <c r="D460" s="6">
        <v>343</v>
      </c>
      <c r="E460" s="30" t="s">
        <v>185</v>
      </c>
      <c r="F460" s="41" t="s">
        <v>40</v>
      </c>
      <c r="G460" s="31" t="s">
        <v>10</v>
      </c>
      <c r="H460" s="85" t="s">
        <v>30</v>
      </c>
      <c r="I460" s="102">
        <v>42736</v>
      </c>
      <c r="J460" s="30"/>
      <c r="K460" s="42">
        <v>9</v>
      </c>
      <c r="L460" s="42"/>
      <c r="M460" s="7">
        <f t="shared" si="42"/>
        <v>9</v>
      </c>
      <c r="N460" s="121">
        <v>2309.5983200000001</v>
      </c>
      <c r="O460" s="127">
        <f t="shared" si="43"/>
        <v>20786.384880000001</v>
      </c>
      <c r="P460" s="127">
        <f t="shared" si="44"/>
        <v>0</v>
      </c>
      <c r="Q460" s="7">
        <f t="shared" si="45"/>
        <v>20786.384880000001</v>
      </c>
      <c r="R460" s="128">
        <f t="shared" si="46"/>
        <v>0</v>
      </c>
      <c r="S460" s="128">
        <f t="shared" si="47"/>
        <v>0</v>
      </c>
      <c r="T460" s="8" t="s">
        <v>31</v>
      </c>
    </row>
    <row r="461" spans="1:20">
      <c r="A461" s="30">
        <v>771</v>
      </c>
      <c r="B461" s="4" t="s">
        <v>49</v>
      </c>
      <c r="C461" s="31">
        <v>34300031</v>
      </c>
      <c r="D461" s="6">
        <v>343</v>
      </c>
      <c r="E461" s="30" t="s">
        <v>185</v>
      </c>
      <c r="F461" s="41" t="s">
        <v>40</v>
      </c>
      <c r="G461" s="15" t="s">
        <v>11</v>
      </c>
      <c r="H461" s="78">
        <v>13017</v>
      </c>
      <c r="I461" s="103">
        <v>42845</v>
      </c>
      <c r="J461" s="5"/>
      <c r="K461" s="43"/>
      <c r="L461" s="18">
        <v>4</v>
      </c>
      <c r="M461" s="7">
        <f t="shared" si="42"/>
        <v>5</v>
      </c>
      <c r="N461" s="121">
        <v>2309.5983200000001</v>
      </c>
      <c r="O461" s="127">
        <f t="shared" si="43"/>
        <v>0</v>
      </c>
      <c r="P461" s="127">
        <f t="shared" si="44"/>
        <v>9238.3932800000002</v>
      </c>
      <c r="Q461" s="7">
        <f t="shared" si="45"/>
        <v>11547.991600000001</v>
      </c>
      <c r="R461" s="128">
        <f t="shared" si="46"/>
        <v>0</v>
      </c>
      <c r="S461" s="128">
        <f t="shared" si="47"/>
        <v>0</v>
      </c>
      <c r="T461" s="36" t="s">
        <v>35</v>
      </c>
    </row>
    <row r="462" spans="1:20">
      <c r="A462" s="30">
        <v>772</v>
      </c>
      <c r="B462" s="4" t="s">
        <v>49</v>
      </c>
      <c r="C462" s="15">
        <v>34300031</v>
      </c>
      <c r="D462" s="6">
        <v>343</v>
      </c>
      <c r="E462" s="30" t="s">
        <v>185</v>
      </c>
      <c r="F462" s="41" t="s">
        <v>40</v>
      </c>
      <c r="G462" s="17" t="s">
        <v>11</v>
      </c>
      <c r="H462" s="81">
        <v>13776</v>
      </c>
      <c r="I462" s="103">
        <v>42936</v>
      </c>
      <c r="J462" s="5"/>
      <c r="K462" s="18"/>
      <c r="L462" s="43">
        <v>1</v>
      </c>
      <c r="M462" s="7">
        <f t="shared" si="42"/>
        <v>4</v>
      </c>
      <c r="N462" s="121">
        <v>2309.5983200000001</v>
      </c>
      <c r="O462" s="127">
        <f t="shared" si="43"/>
        <v>0</v>
      </c>
      <c r="P462" s="127">
        <f t="shared" si="44"/>
        <v>2309.5983200000001</v>
      </c>
      <c r="Q462" s="7">
        <f t="shared" si="45"/>
        <v>9238.3932800000002</v>
      </c>
      <c r="R462" s="128">
        <f t="shared" si="46"/>
        <v>4</v>
      </c>
      <c r="S462" s="128">
        <f t="shared" si="47"/>
        <v>9238.3932800000002</v>
      </c>
      <c r="T462" s="36" t="s">
        <v>37</v>
      </c>
    </row>
    <row r="463" spans="1:20" ht="24.75">
      <c r="A463" s="5">
        <v>61</v>
      </c>
      <c r="B463" s="4" t="s">
        <v>49</v>
      </c>
      <c r="C463" s="47">
        <v>34300026</v>
      </c>
      <c r="D463" s="6">
        <v>343</v>
      </c>
      <c r="E463" s="49" t="s">
        <v>50</v>
      </c>
      <c r="F463" s="47" t="s">
        <v>40</v>
      </c>
      <c r="G463" s="20" t="s">
        <v>10</v>
      </c>
      <c r="H463" s="80">
        <v>7690</v>
      </c>
      <c r="I463" s="97">
        <v>42773</v>
      </c>
      <c r="J463" s="21" t="s">
        <v>51</v>
      </c>
      <c r="K463" s="14">
        <v>1</v>
      </c>
      <c r="L463" s="14"/>
      <c r="M463" s="7">
        <f t="shared" si="42"/>
        <v>1</v>
      </c>
      <c r="N463" s="112">
        <v>350</v>
      </c>
      <c r="O463" s="127">
        <f t="shared" si="43"/>
        <v>350</v>
      </c>
      <c r="P463" s="127">
        <f t="shared" si="44"/>
        <v>0</v>
      </c>
      <c r="Q463" s="7">
        <f t="shared" si="45"/>
        <v>350</v>
      </c>
      <c r="R463" s="128">
        <f t="shared" si="46"/>
        <v>0</v>
      </c>
      <c r="S463" s="128">
        <f t="shared" si="47"/>
        <v>0</v>
      </c>
      <c r="T463" s="5" t="s">
        <v>52</v>
      </c>
    </row>
    <row r="464" spans="1:20">
      <c r="A464" s="5">
        <v>62</v>
      </c>
      <c r="B464" s="4" t="s">
        <v>49</v>
      </c>
      <c r="C464" s="47">
        <v>34300026</v>
      </c>
      <c r="D464" s="6">
        <v>343</v>
      </c>
      <c r="E464" s="146" t="s">
        <v>50</v>
      </c>
      <c r="F464" s="47" t="s">
        <v>40</v>
      </c>
      <c r="G464" s="47" t="s">
        <v>11</v>
      </c>
      <c r="H464" s="80">
        <v>12706</v>
      </c>
      <c r="I464" s="97">
        <v>42773</v>
      </c>
      <c r="J464" s="21"/>
      <c r="K464" s="14"/>
      <c r="L464" s="14">
        <v>1</v>
      </c>
      <c r="M464" s="7">
        <f t="shared" si="42"/>
        <v>0</v>
      </c>
      <c r="N464" s="112">
        <v>350</v>
      </c>
      <c r="O464" s="127">
        <f t="shared" si="43"/>
        <v>0</v>
      </c>
      <c r="P464" s="127">
        <f t="shared" si="44"/>
        <v>350</v>
      </c>
      <c r="Q464" s="7">
        <f t="shared" si="45"/>
        <v>0</v>
      </c>
      <c r="R464" s="128">
        <f t="shared" si="46"/>
        <v>0</v>
      </c>
      <c r="S464" s="128">
        <f t="shared" si="47"/>
        <v>0</v>
      </c>
      <c r="T464" s="5" t="s">
        <v>52</v>
      </c>
    </row>
    <row r="465" spans="1:20">
      <c r="A465" s="30">
        <v>768</v>
      </c>
      <c r="B465" s="4" t="s">
        <v>49</v>
      </c>
      <c r="C465" s="31">
        <v>34300024</v>
      </c>
      <c r="D465" s="6">
        <v>343</v>
      </c>
      <c r="E465" s="140" t="s">
        <v>184</v>
      </c>
      <c r="F465" s="41" t="s">
        <v>40</v>
      </c>
      <c r="G465" s="31" t="s">
        <v>10</v>
      </c>
      <c r="H465" s="85" t="s">
        <v>30</v>
      </c>
      <c r="I465" s="102">
        <v>42736</v>
      </c>
      <c r="J465" s="30"/>
      <c r="K465" s="42">
        <v>2</v>
      </c>
      <c r="L465" s="42"/>
      <c r="M465" s="7">
        <f t="shared" si="42"/>
        <v>2</v>
      </c>
      <c r="N465" s="121">
        <v>873.09159999999997</v>
      </c>
      <c r="O465" s="127">
        <f t="shared" si="43"/>
        <v>1746.1831999999999</v>
      </c>
      <c r="P465" s="127">
        <f t="shared" si="44"/>
        <v>0</v>
      </c>
      <c r="Q465" s="7">
        <f t="shared" si="45"/>
        <v>1746.1831999999999</v>
      </c>
      <c r="R465" s="128">
        <f t="shared" si="46"/>
        <v>0</v>
      </c>
      <c r="S465" s="128">
        <f t="shared" si="47"/>
        <v>0</v>
      </c>
      <c r="T465" s="8" t="s">
        <v>31</v>
      </c>
    </row>
    <row r="466" spans="1:20">
      <c r="A466" s="30">
        <v>769</v>
      </c>
      <c r="B466" s="4" t="s">
        <v>49</v>
      </c>
      <c r="C466" s="31">
        <v>34300024</v>
      </c>
      <c r="D466" s="6">
        <v>343</v>
      </c>
      <c r="E466" s="30" t="s">
        <v>184</v>
      </c>
      <c r="F466" s="41" t="s">
        <v>40</v>
      </c>
      <c r="G466" s="31" t="s">
        <v>11</v>
      </c>
      <c r="H466" s="85">
        <v>12784</v>
      </c>
      <c r="I466" s="102">
        <v>42790</v>
      </c>
      <c r="J466" s="30"/>
      <c r="K466" s="42"/>
      <c r="L466" s="42">
        <v>2</v>
      </c>
      <c r="M466" s="7">
        <f t="shared" si="42"/>
        <v>0</v>
      </c>
      <c r="N466" s="121">
        <v>873.09159999999997</v>
      </c>
      <c r="O466" s="127">
        <f t="shared" si="43"/>
        <v>0</v>
      </c>
      <c r="P466" s="127">
        <f t="shared" si="44"/>
        <v>1746.1831999999999</v>
      </c>
      <c r="Q466" s="7">
        <f t="shared" si="45"/>
        <v>0</v>
      </c>
      <c r="R466" s="128">
        <f t="shared" si="46"/>
        <v>0</v>
      </c>
      <c r="S466" s="128">
        <f t="shared" si="47"/>
        <v>0</v>
      </c>
      <c r="T466" s="8" t="s">
        <v>52</v>
      </c>
    </row>
    <row r="467" spans="1:20">
      <c r="A467" s="30">
        <v>766</v>
      </c>
      <c r="B467" s="4" t="s">
        <v>49</v>
      </c>
      <c r="C467" s="31">
        <v>34300023</v>
      </c>
      <c r="D467" s="6">
        <v>343</v>
      </c>
      <c r="E467" s="30" t="s">
        <v>183</v>
      </c>
      <c r="F467" s="41" t="s">
        <v>40</v>
      </c>
      <c r="G467" s="31" t="s">
        <v>10</v>
      </c>
      <c r="H467" s="85" t="s">
        <v>30</v>
      </c>
      <c r="I467" s="102">
        <v>42736</v>
      </c>
      <c r="J467" s="30"/>
      <c r="K467" s="42">
        <v>2</v>
      </c>
      <c r="L467" s="42"/>
      <c r="M467" s="7">
        <f t="shared" si="42"/>
        <v>2</v>
      </c>
      <c r="N467" s="121">
        <v>1102.5670700000001</v>
      </c>
      <c r="O467" s="127">
        <f t="shared" si="43"/>
        <v>2205.1341400000001</v>
      </c>
      <c r="P467" s="127">
        <f t="shared" si="44"/>
        <v>0</v>
      </c>
      <c r="Q467" s="7">
        <f t="shared" si="45"/>
        <v>2205.1341400000001</v>
      </c>
      <c r="R467" s="128">
        <f t="shared" si="46"/>
        <v>0</v>
      </c>
      <c r="S467" s="128">
        <f t="shared" si="47"/>
        <v>0</v>
      </c>
      <c r="T467" s="8" t="s">
        <v>31</v>
      </c>
    </row>
    <row r="468" spans="1:20">
      <c r="A468" s="30">
        <v>767</v>
      </c>
      <c r="B468" s="4" t="s">
        <v>49</v>
      </c>
      <c r="C468" s="31">
        <v>34300023</v>
      </c>
      <c r="D468" s="6">
        <v>343</v>
      </c>
      <c r="E468" s="30" t="s">
        <v>183</v>
      </c>
      <c r="F468" s="41" t="s">
        <v>40</v>
      </c>
      <c r="G468" s="31" t="s">
        <v>11</v>
      </c>
      <c r="H468" s="85">
        <v>12784</v>
      </c>
      <c r="I468" s="102">
        <v>42790</v>
      </c>
      <c r="J468" s="30"/>
      <c r="K468" s="42"/>
      <c r="L468" s="42">
        <v>2</v>
      </c>
      <c r="M468" s="7">
        <f t="shared" si="42"/>
        <v>0</v>
      </c>
      <c r="N468" s="121">
        <v>1102.5670700000001</v>
      </c>
      <c r="O468" s="127">
        <f t="shared" si="43"/>
        <v>0</v>
      </c>
      <c r="P468" s="127">
        <f t="shared" si="44"/>
        <v>2205.1341400000001</v>
      </c>
      <c r="Q468" s="7">
        <f t="shared" si="45"/>
        <v>0</v>
      </c>
      <c r="R468" s="128">
        <f t="shared" si="46"/>
        <v>0</v>
      </c>
      <c r="S468" s="128">
        <f t="shared" si="47"/>
        <v>0</v>
      </c>
      <c r="T468" s="8" t="s">
        <v>52</v>
      </c>
    </row>
    <row r="469" spans="1:20">
      <c r="A469" s="30">
        <v>765</v>
      </c>
      <c r="B469" s="4" t="s">
        <v>49</v>
      </c>
      <c r="C469" s="31">
        <v>34300021</v>
      </c>
      <c r="D469" s="6">
        <v>343</v>
      </c>
      <c r="E469" s="30" t="s">
        <v>182</v>
      </c>
      <c r="F469" s="41" t="s">
        <v>40</v>
      </c>
      <c r="G469" s="31" t="s">
        <v>10</v>
      </c>
      <c r="H469" s="85" t="s">
        <v>30</v>
      </c>
      <c r="I469" s="102">
        <v>42736</v>
      </c>
      <c r="J469" s="30"/>
      <c r="K469" s="42">
        <v>2</v>
      </c>
      <c r="L469" s="42"/>
      <c r="M469" s="7">
        <f t="shared" si="42"/>
        <v>2</v>
      </c>
      <c r="N469" s="121">
        <v>2350.64077</v>
      </c>
      <c r="O469" s="127">
        <f t="shared" si="43"/>
        <v>4701.2815399999999</v>
      </c>
      <c r="P469" s="127">
        <f t="shared" si="44"/>
        <v>0</v>
      </c>
      <c r="Q469" s="7">
        <f t="shared" si="45"/>
        <v>4701.2815399999999</v>
      </c>
      <c r="R469" s="128">
        <f t="shared" si="46"/>
        <v>2</v>
      </c>
      <c r="S469" s="128">
        <f t="shared" si="47"/>
        <v>4701.2815399999999</v>
      </c>
      <c r="T469" s="8" t="s">
        <v>31</v>
      </c>
    </row>
    <row r="470" spans="1:20">
      <c r="A470" s="30">
        <v>764</v>
      </c>
      <c r="B470" s="4" t="s">
        <v>49</v>
      </c>
      <c r="C470" s="31">
        <v>34300019</v>
      </c>
      <c r="D470" s="6">
        <v>343</v>
      </c>
      <c r="E470" s="30" t="s">
        <v>181</v>
      </c>
      <c r="F470" s="41" t="s">
        <v>40</v>
      </c>
      <c r="G470" s="31" t="s">
        <v>10</v>
      </c>
      <c r="H470" s="85" t="s">
        <v>30</v>
      </c>
      <c r="I470" s="102">
        <v>42736</v>
      </c>
      <c r="J470" s="30"/>
      <c r="K470" s="42">
        <v>4</v>
      </c>
      <c r="L470" s="42"/>
      <c r="M470" s="7">
        <f t="shared" si="42"/>
        <v>4</v>
      </c>
      <c r="N470" s="121">
        <v>1838.3398099999999</v>
      </c>
      <c r="O470" s="127">
        <f t="shared" si="43"/>
        <v>7353.3592399999998</v>
      </c>
      <c r="P470" s="127">
        <f t="shared" si="44"/>
        <v>0</v>
      </c>
      <c r="Q470" s="7">
        <f t="shared" si="45"/>
        <v>7353.3592399999998</v>
      </c>
      <c r="R470" s="128">
        <f t="shared" si="46"/>
        <v>4</v>
      </c>
      <c r="S470" s="128">
        <f t="shared" si="47"/>
        <v>7353.3592399999998</v>
      </c>
      <c r="T470" s="8" t="s">
        <v>31</v>
      </c>
    </row>
    <row r="471" spans="1:20">
      <c r="A471" s="30">
        <v>762</v>
      </c>
      <c r="B471" s="4" t="s">
        <v>49</v>
      </c>
      <c r="C471" s="31">
        <v>34300013</v>
      </c>
      <c r="D471" s="6">
        <v>343</v>
      </c>
      <c r="E471" s="30" t="s">
        <v>180</v>
      </c>
      <c r="F471" s="41" t="s">
        <v>40</v>
      </c>
      <c r="G471" s="31" t="s">
        <v>10</v>
      </c>
      <c r="H471" s="85" t="s">
        <v>30</v>
      </c>
      <c r="I471" s="102">
        <v>42736</v>
      </c>
      <c r="J471" s="30"/>
      <c r="K471" s="42">
        <v>2</v>
      </c>
      <c r="L471" s="42"/>
      <c r="M471" s="7">
        <f t="shared" si="42"/>
        <v>2</v>
      </c>
      <c r="N471" s="121">
        <v>4410.8065299999998</v>
      </c>
      <c r="O471" s="127">
        <f t="shared" si="43"/>
        <v>8821.6130599999997</v>
      </c>
      <c r="P471" s="127">
        <f t="shared" si="44"/>
        <v>0</v>
      </c>
      <c r="Q471" s="7">
        <f t="shared" si="45"/>
        <v>8821.6130599999997</v>
      </c>
      <c r="R471" s="128">
        <f t="shared" si="46"/>
        <v>0</v>
      </c>
      <c r="S471" s="128">
        <f t="shared" si="47"/>
        <v>0</v>
      </c>
      <c r="T471" s="8" t="s">
        <v>31</v>
      </c>
    </row>
    <row r="472" spans="1:20">
      <c r="A472" s="30">
        <v>763</v>
      </c>
      <c r="B472" s="4" t="s">
        <v>49</v>
      </c>
      <c r="C472" s="31">
        <v>34300013</v>
      </c>
      <c r="D472" s="6">
        <v>343</v>
      </c>
      <c r="E472" s="30" t="s">
        <v>180</v>
      </c>
      <c r="F472" s="41" t="s">
        <v>40</v>
      </c>
      <c r="G472" s="31" t="s">
        <v>11</v>
      </c>
      <c r="H472" s="85">
        <v>12784</v>
      </c>
      <c r="I472" s="102">
        <v>42790</v>
      </c>
      <c r="J472" s="30"/>
      <c r="K472" s="42"/>
      <c r="L472" s="42">
        <v>2</v>
      </c>
      <c r="M472" s="7">
        <f t="shared" si="42"/>
        <v>0</v>
      </c>
      <c r="N472" s="121">
        <v>4410.8065299999998</v>
      </c>
      <c r="O472" s="127">
        <f t="shared" si="43"/>
        <v>0</v>
      </c>
      <c r="P472" s="127">
        <f t="shared" si="44"/>
        <v>8821.6130599999997</v>
      </c>
      <c r="Q472" s="7">
        <f t="shared" si="45"/>
        <v>0</v>
      </c>
      <c r="R472" s="128">
        <f t="shared" si="46"/>
        <v>0</v>
      </c>
      <c r="S472" s="128">
        <f t="shared" si="47"/>
        <v>0</v>
      </c>
      <c r="T472" s="8" t="s">
        <v>52</v>
      </c>
    </row>
    <row r="473" spans="1:20">
      <c r="A473" s="30">
        <v>761</v>
      </c>
      <c r="B473" s="4" t="s">
        <v>49</v>
      </c>
      <c r="C473" s="31">
        <v>34300006</v>
      </c>
      <c r="D473" s="6">
        <v>343</v>
      </c>
      <c r="E473" s="30" t="s">
        <v>179</v>
      </c>
      <c r="F473" s="41" t="s">
        <v>40</v>
      </c>
      <c r="G473" s="31" t="s">
        <v>10</v>
      </c>
      <c r="H473" s="85" t="s">
        <v>30</v>
      </c>
      <c r="I473" s="102">
        <v>42736</v>
      </c>
      <c r="J473" s="30"/>
      <c r="K473" s="42">
        <v>8</v>
      </c>
      <c r="L473" s="42"/>
      <c r="M473" s="7">
        <f t="shared" si="42"/>
        <v>8</v>
      </c>
      <c r="N473" s="121">
        <v>1335.38597</v>
      </c>
      <c r="O473" s="127">
        <f t="shared" si="43"/>
        <v>10683.08776</v>
      </c>
      <c r="P473" s="127">
        <f t="shared" si="44"/>
        <v>0</v>
      </c>
      <c r="Q473" s="7">
        <f t="shared" si="45"/>
        <v>10683.08776</v>
      </c>
      <c r="R473" s="128">
        <f t="shared" si="46"/>
        <v>8</v>
      </c>
      <c r="S473" s="128">
        <f t="shared" si="47"/>
        <v>10683.08776</v>
      </c>
      <c r="T473" s="8" t="s">
        <v>31</v>
      </c>
    </row>
    <row r="474" spans="1:20">
      <c r="A474" s="30">
        <v>736</v>
      </c>
      <c r="B474" s="4" t="s">
        <v>49</v>
      </c>
      <c r="C474" s="31">
        <v>34300003</v>
      </c>
      <c r="D474" s="6">
        <v>343</v>
      </c>
      <c r="E474" s="30" t="s">
        <v>279</v>
      </c>
      <c r="F474" s="41" t="s">
        <v>40</v>
      </c>
      <c r="G474" s="31" t="s">
        <v>10</v>
      </c>
      <c r="H474" s="85" t="s">
        <v>30</v>
      </c>
      <c r="I474" s="102">
        <v>42736</v>
      </c>
      <c r="J474" s="30"/>
      <c r="K474" s="42">
        <v>5</v>
      </c>
      <c r="L474" s="42"/>
      <c r="M474" s="7">
        <f t="shared" si="42"/>
        <v>5</v>
      </c>
      <c r="N474" s="121">
        <v>91.290899999999993</v>
      </c>
      <c r="O474" s="127">
        <f t="shared" si="43"/>
        <v>456.45449999999994</v>
      </c>
      <c r="P474" s="127">
        <f t="shared" si="44"/>
        <v>0</v>
      </c>
      <c r="Q474" s="7">
        <f t="shared" si="45"/>
        <v>456.45449999999994</v>
      </c>
      <c r="R474" s="128">
        <f t="shared" si="46"/>
        <v>0</v>
      </c>
      <c r="S474" s="128">
        <f t="shared" si="47"/>
        <v>0</v>
      </c>
      <c r="T474" s="8" t="s">
        <v>31</v>
      </c>
    </row>
    <row r="475" spans="1:20">
      <c r="A475" s="30">
        <v>737</v>
      </c>
      <c r="B475" s="4" t="s">
        <v>49</v>
      </c>
      <c r="C475" s="31">
        <v>34300003</v>
      </c>
      <c r="D475" s="6">
        <v>343</v>
      </c>
      <c r="E475" s="30" t="s">
        <v>279</v>
      </c>
      <c r="F475" s="41" t="s">
        <v>40</v>
      </c>
      <c r="G475" s="31" t="s">
        <v>11</v>
      </c>
      <c r="H475" s="85">
        <v>12535</v>
      </c>
      <c r="I475" s="102">
        <v>42739</v>
      </c>
      <c r="J475" s="30"/>
      <c r="K475" s="42"/>
      <c r="L475" s="42">
        <v>3</v>
      </c>
      <c r="M475" s="7">
        <f t="shared" si="42"/>
        <v>2</v>
      </c>
      <c r="N475" s="121">
        <v>91.290899999999993</v>
      </c>
      <c r="O475" s="127">
        <f t="shared" si="43"/>
        <v>0</v>
      </c>
      <c r="P475" s="127">
        <f t="shared" si="44"/>
        <v>273.87270000000001</v>
      </c>
      <c r="Q475" s="7">
        <f t="shared" si="45"/>
        <v>182.58179999999993</v>
      </c>
      <c r="R475" s="128">
        <f t="shared" si="46"/>
        <v>0</v>
      </c>
      <c r="S475" s="128">
        <f t="shared" si="47"/>
        <v>0</v>
      </c>
      <c r="T475" s="30" t="s">
        <v>32</v>
      </c>
    </row>
    <row r="476" spans="1:20">
      <c r="A476" s="30">
        <v>738</v>
      </c>
      <c r="B476" s="4" t="s">
        <v>49</v>
      </c>
      <c r="C476" s="31">
        <v>34300003</v>
      </c>
      <c r="D476" s="6">
        <v>343</v>
      </c>
      <c r="E476" s="30" t="s">
        <v>279</v>
      </c>
      <c r="F476" s="41" t="s">
        <v>40</v>
      </c>
      <c r="G476" s="31" t="s">
        <v>11</v>
      </c>
      <c r="H476" s="85">
        <v>12539</v>
      </c>
      <c r="I476" s="102">
        <v>42739</v>
      </c>
      <c r="J476" s="30"/>
      <c r="K476" s="42"/>
      <c r="L476" s="42">
        <v>1</v>
      </c>
      <c r="M476" s="7">
        <f t="shared" si="42"/>
        <v>1</v>
      </c>
      <c r="N476" s="121">
        <v>91.290899999999993</v>
      </c>
      <c r="O476" s="127">
        <f t="shared" si="43"/>
        <v>0</v>
      </c>
      <c r="P476" s="127">
        <f t="shared" si="44"/>
        <v>91.290899999999993</v>
      </c>
      <c r="Q476" s="7">
        <f t="shared" si="45"/>
        <v>91.290899999999937</v>
      </c>
      <c r="R476" s="128">
        <f t="shared" si="46"/>
        <v>0</v>
      </c>
      <c r="S476" s="128">
        <f t="shared" si="47"/>
        <v>0</v>
      </c>
      <c r="T476" s="30" t="s">
        <v>32</v>
      </c>
    </row>
    <row r="477" spans="1:20">
      <c r="A477" s="30">
        <v>739</v>
      </c>
      <c r="B477" s="4" t="s">
        <v>49</v>
      </c>
      <c r="C477" s="31">
        <v>34300003</v>
      </c>
      <c r="D477" s="6">
        <v>343</v>
      </c>
      <c r="E477" s="30" t="s">
        <v>279</v>
      </c>
      <c r="F477" s="41" t="s">
        <v>40</v>
      </c>
      <c r="G477" s="31" t="s">
        <v>11</v>
      </c>
      <c r="H477" s="85">
        <v>12749</v>
      </c>
      <c r="I477" s="102">
        <v>42782</v>
      </c>
      <c r="J477" s="30"/>
      <c r="K477" s="42"/>
      <c r="L477" s="42">
        <v>1</v>
      </c>
      <c r="M477" s="7">
        <f t="shared" si="42"/>
        <v>0</v>
      </c>
      <c r="N477" s="121">
        <v>91.290899999999993</v>
      </c>
      <c r="O477" s="127">
        <f t="shared" si="43"/>
        <v>0</v>
      </c>
      <c r="P477" s="127">
        <f t="shared" si="44"/>
        <v>91.290899999999993</v>
      </c>
      <c r="Q477" s="7">
        <f t="shared" si="45"/>
        <v>-5.6843418860808015E-14</v>
      </c>
      <c r="R477" s="128">
        <f t="shared" si="46"/>
        <v>0</v>
      </c>
      <c r="S477" s="128">
        <f t="shared" si="47"/>
        <v>0</v>
      </c>
      <c r="T477" s="36" t="s">
        <v>52</v>
      </c>
    </row>
    <row r="478" spans="1:20">
      <c r="A478" s="30">
        <v>740</v>
      </c>
      <c r="B478" s="4" t="s">
        <v>49</v>
      </c>
      <c r="C478" s="31">
        <v>34300003</v>
      </c>
      <c r="D478" s="6">
        <v>343</v>
      </c>
      <c r="E478" s="30" t="s">
        <v>279</v>
      </c>
      <c r="F478" s="41" t="s">
        <v>40</v>
      </c>
      <c r="G478" s="31" t="s">
        <v>10</v>
      </c>
      <c r="H478" s="85">
        <v>7721</v>
      </c>
      <c r="I478" s="102">
        <v>42795</v>
      </c>
      <c r="J478" s="5" t="s">
        <v>178</v>
      </c>
      <c r="K478" s="42">
        <v>35</v>
      </c>
      <c r="L478" s="42"/>
      <c r="M478" s="7">
        <f t="shared" si="42"/>
        <v>35</v>
      </c>
      <c r="N478" s="122">
        <v>115</v>
      </c>
      <c r="O478" s="127">
        <f t="shared" si="43"/>
        <v>4025</v>
      </c>
      <c r="P478" s="127">
        <f t="shared" si="44"/>
        <v>0</v>
      </c>
      <c r="Q478" s="7">
        <f t="shared" si="45"/>
        <v>4025</v>
      </c>
      <c r="R478" s="128">
        <f t="shared" si="46"/>
        <v>0</v>
      </c>
      <c r="S478" s="128">
        <f t="shared" si="47"/>
        <v>0</v>
      </c>
      <c r="T478" s="36" t="s">
        <v>33</v>
      </c>
    </row>
    <row r="479" spans="1:20">
      <c r="A479" s="30">
        <v>741</v>
      </c>
      <c r="B479" s="4" t="s">
        <v>49</v>
      </c>
      <c r="C479" s="31">
        <v>34300003</v>
      </c>
      <c r="D479" s="6">
        <v>343</v>
      </c>
      <c r="E479" s="30" t="s">
        <v>279</v>
      </c>
      <c r="F479" s="41" t="s">
        <v>40</v>
      </c>
      <c r="G479" s="31" t="s">
        <v>11</v>
      </c>
      <c r="H479" s="85">
        <v>12799</v>
      </c>
      <c r="I479" s="102">
        <v>42798</v>
      </c>
      <c r="J479" s="30"/>
      <c r="K479" s="42"/>
      <c r="L479" s="42">
        <v>2</v>
      </c>
      <c r="M479" s="7">
        <f t="shared" si="42"/>
        <v>33</v>
      </c>
      <c r="N479" s="122">
        <v>115</v>
      </c>
      <c r="O479" s="127">
        <f t="shared" si="43"/>
        <v>0</v>
      </c>
      <c r="P479" s="127">
        <f t="shared" si="44"/>
        <v>230</v>
      </c>
      <c r="Q479" s="7">
        <f t="shared" si="45"/>
        <v>3795</v>
      </c>
      <c r="R479" s="128">
        <f t="shared" si="46"/>
        <v>0</v>
      </c>
      <c r="S479" s="128">
        <f t="shared" si="47"/>
        <v>0</v>
      </c>
      <c r="T479" s="36" t="s">
        <v>33</v>
      </c>
    </row>
    <row r="480" spans="1:20">
      <c r="A480" s="30">
        <v>742</v>
      </c>
      <c r="B480" s="4" t="s">
        <v>49</v>
      </c>
      <c r="C480" s="31">
        <v>34300003</v>
      </c>
      <c r="D480" s="6">
        <v>343</v>
      </c>
      <c r="E480" s="30" t="s">
        <v>279</v>
      </c>
      <c r="F480" s="41" t="s">
        <v>40</v>
      </c>
      <c r="G480" s="31" t="s">
        <v>11</v>
      </c>
      <c r="H480" s="85">
        <v>12802</v>
      </c>
      <c r="I480" s="102">
        <v>42800</v>
      </c>
      <c r="J480" s="30"/>
      <c r="K480" s="42"/>
      <c r="L480" s="42">
        <v>3</v>
      </c>
      <c r="M480" s="7">
        <f t="shared" si="42"/>
        <v>30</v>
      </c>
      <c r="N480" s="122">
        <v>115</v>
      </c>
      <c r="O480" s="127">
        <f t="shared" si="43"/>
        <v>0</v>
      </c>
      <c r="P480" s="127">
        <f t="shared" si="44"/>
        <v>345</v>
      </c>
      <c r="Q480" s="7">
        <f t="shared" si="45"/>
        <v>3450</v>
      </c>
      <c r="R480" s="128">
        <f t="shared" si="46"/>
        <v>0</v>
      </c>
      <c r="S480" s="128">
        <f t="shared" si="47"/>
        <v>0</v>
      </c>
      <c r="T480" s="36" t="s">
        <v>33</v>
      </c>
    </row>
    <row r="481" spans="1:20">
      <c r="A481" s="30">
        <v>743</v>
      </c>
      <c r="B481" s="4" t="s">
        <v>49</v>
      </c>
      <c r="C481" s="31">
        <v>34300003</v>
      </c>
      <c r="D481" s="6">
        <v>343</v>
      </c>
      <c r="E481" s="30" t="s">
        <v>279</v>
      </c>
      <c r="F481" s="41" t="s">
        <v>40</v>
      </c>
      <c r="G481" s="31" t="s">
        <v>11</v>
      </c>
      <c r="H481" s="85">
        <v>12826</v>
      </c>
      <c r="I481" s="102">
        <v>42802</v>
      </c>
      <c r="J481" s="30"/>
      <c r="K481" s="42"/>
      <c r="L481" s="42">
        <v>4</v>
      </c>
      <c r="M481" s="7">
        <f t="shared" si="42"/>
        <v>26</v>
      </c>
      <c r="N481" s="122">
        <v>115</v>
      </c>
      <c r="O481" s="127">
        <f t="shared" si="43"/>
        <v>0</v>
      </c>
      <c r="P481" s="127">
        <f t="shared" si="44"/>
        <v>460</v>
      </c>
      <c r="Q481" s="7">
        <f t="shared" si="45"/>
        <v>2990</v>
      </c>
      <c r="R481" s="128">
        <f t="shared" si="46"/>
        <v>0</v>
      </c>
      <c r="S481" s="128">
        <f t="shared" si="47"/>
        <v>0</v>
      </c>
      <c r="T481" s="36" t="s">
        <v>33</v>
      </c>
    </row>
    <row r="482" spans="1:20">
      <c r="A482" s="30">
        <v>744</v>
      </c>
      <c r="B482" s="4" t="s">
        <v>49</v>
      </c>
      <c r="C482" s="31">
        <v>34300003</v>
      </c>
      <c r="D482" s="6">
        <v>343</v>
      </c>
      <c r="E482" s="30" t="s">
        <v>279</v>
      </c>
      <c r="F482" s="41" t="s">
        <v>40</v>
      </c>
      <c r="G482" s="31" t="s">
        <v>11</v>
      </c>
      <c r="H482" s="85">
        <v>12832</v>
      </c>
      <c r="I482" s="102">
        <v>42802</v>
      </c>
      <c r="J482" s="30"/>
      <c r="K482" s="42"/>
      <c r="L482" s="42">
        <v>4</v>
      </c>
      <c r="M482" s="7">
        <f t="shared" si="42"/>
        <v>22</v>
      </c>
      <c r="N482" s="122">
        <v>115</v>
      </c>
      <c r="O482" s="127">
        <f t="shared" si="43"/>
        <v>0</v>
      </c>
      <c r="P482" s="127">
        <f t="shared" si="44"/>
        <v>460</v>
      </c>
      <c r="Q482" s="7">
        <f t="shared" si="45"/>
        <v>2530</v>
      </c>
      <c r="R482" s="128">
        <f t="shared" si="46"/>
        <v>0</v>
      </c>
      <c r="S482" s="128">
        <f t="shared" si="47"/>
        <v>0</v>
      </c>
      <c r="T482" s="36" t="s">
        <v>33</v>
      </c>
    </row>
    <row r="483" spans="1:20">
      <c r="A483" s="30">
        <v>745</v>
      </c>
      <c r="B483" s="4" t="s">
        <v>49</v>
      </c>
      <c r="C483" s="31">
        <v>34300003</v>
      </c>
      <c r="D483" s="6">
        <v>343</v>
      </c>
      <c r="E483" s="30" t="s">
        <v>279</v>
      </c>
      <c r="F483" s="41" t="s">
        <v>40</v>
      </c>
      <c r="G483" s="31" t="s">
        <v>11</v>
      </c>
      <c r="H483" s="85">
        <v>12833</v>
      </c>
      <c r="I483" s="102">
        <v>42803</v>
      </c>
      <c r="J483" s="30"/>
      <c r="K483" s="42"/>
      <c r="L483" s="42">
        <v>5</v>
      </c>
      <c r="M483" s="7">
        <f t="shared" si="42"/>
        <v>17</v>
      </c>
      <c r="N483" s="122">
        <v>115</v>
      </c>
      <c r="O483" s="127">
        <f t="shared" si="43"/>
        <v>0</v>
      </c>
      <c r="P483" s="127">
        <f t="shared" si="44"/>
        <v>575</v>
      </c>
      <c r="Q483" s="7">
        <f t="shared" si="45"/>
        <v>1955</v>
      </c>
      <c r="R483" s="128">
        <f t="shared" si="46"/>
        <v>0</v>
      </c>
      <c r="S483" s="128">
        <f t="shared" si="47"/>
        <v>0</v>
      </c>
      <c r="T483" s="36" t="s">
        <v>33</v>
      </c>
    </row>
    <row r="484" spans="1:20">
      <c r="A484" s="30">
        <v>746</v>
      </c>
      <c r="B484" s="4" t="s">
        <v>49</v>
      </c>
      <c r="C484" s="31">
        <v>34300003</v>
      </c>
      <c r="D484" s="6">
        <v>343</v>
      </c>
      <c r="E484" s="30" t="s">
        <v>279</v>
      </c>
      <c r="F484" s="41" t="s">
        <v>40</v>
      </c>
      <c r="G484" s="31" t="s">
        <v>11</v>
      </c>
      <c r="H484" s="85">
        <v>12835</v>
      </c>
      <c r="I484" s="102">
        <v>42803</v>
      </c>
      <c r="J484" s="30"/>
      <c r="K484" s="42"/>
      <c r="L484" s="42">
        <v>2</v>
      </c>
      <c r="M484" s="7">
        <f t="shared" si="42"/>
        <v>15</v>
      </c>
      <c r="N484" s="122">
        <v>115</v>
      </c>
      <c r="O484" s="127">
        <f t="shared" si="43"/>
        <v>0</v>
      </c>
      <c r="P484" s="127">
        <f t="shared" si="44"/>
        <v>230</v>
      </c>
      <c r="Q484" s="7">
        <f t="shared" si="45"/>
        <v>1725</v>
      </c>
      <c r="R484" s="128">
        <f t="shared" si="46"/>
        <v>0</v>
      </c>
      <c r="S484" s="128">
        <f t="shared" si="47"/>
        <v>0</v>
      </c>
      <c r="T484" s="36" t="s">
        <v>33</v>
      </c>
    </row>
    <row r="485" spans="1:20">
      <c r="A485" s="30">
        <v>747</v>
      </c>
      <c r="B485" s="4" t="s">
        <v>49</v>
      </c>
      <c r="C485" s="31">
        <v>34300003</v>
      </c>
      <c r="D485" s="6">
        <v>343</v>
      </c>
      <c r="E485" s="30" t="s">
        <v>279</v>
      </c>
      <c r="F485" s="41" t="s">
        <v>40</v>
      </c>
      <c r="G485" s="31" t="s">
        <v>11</v>
      </c>
      <c r="H485" s="85">
        <v>12850</v>
      </c>
      <c r="I485" s="102">
        <v>42807</v>
      </c>
      <c r="J485" s="30"/>
      <c r="K485" s="42"/>
      <c r="L485" s="42">
        <v>2</v>
      </c>
      <c r="M485" s="7">
        <f t="shared" si="42"/>
        <v>13</v>
      </c>
      <c r="N485" s="122">
        <v>115</v>
      </c>
      <c r="O485" s="127">
        <f t="shared" si="43"/>
        <v>0</v>
      </c>
      <c r="P485" s="127">
        <f t="shared" si="44"/>
        <v>230</v>
      </c>
      <c r="Q485" s="7">
        <f t="shared" si="45"/>
        <v>1495</v>
      </c>
      <c r="R485" s="128">
        <f t="shared" si="46"/>
        <v>0</v>
      </c>
      <c r="S485" s="128">
        <f t="shared" si="47"/>
        <v>0</v>
      </c>
      <c r="T485" s="36" t="s">
        <v>33</v>
      </c>
    </row>
    <row r="486" spans="1:20">
      <c r="A486" s="30">
        <v>748</v>
      </c>
      <c r="B486" s="4" t="s">
        <v>49</v>
      </c>
      <c r="C486" s="31">
        <v>34300003</v>
      </c>
      <c r="D486" s="6">
        <v>343</v>
      </c>
      <c r="E486" s="30" t="s">
        <v>279</v>
      </c>
      <c r="F486" s="41" t="s">
        <v>40</v>
      </c>
      <c r="G486" s="31" t="s">
        <v>11</v>
      </c>
      <c r="H486" s="85">
        <v>12874</v>
      </c>
      <c r="I486" s="102">
        <v>42811</v>
      </c>
      <c r="J486" s="30"/>
      <c r="K486" s="42"/>
      <c r="L486" s="42">
        <v>2</v>
      </c>
      <c r="M486" s="7">
        <f t="shared" si="42"/>
        <v>11</v>
      </c>
      <c r="N486" s="122">
        <v>115</v>
      </c>
      <c r="O486" s="127">
        <f t="shared" si="43"/>
        <v>0</v>
      </c>
      <c r="P486" s="127">
        <f t="shared" si="44"/>
        <v>230</v>
      </c>
      <c r="Q486" s="7">
        <f t="shared" si="45"/>
        <v>1265</v>
      </c>
      <c r="R486" s="128">
        <f t="shared" si="46"/>
        <v>0</v>
      </c>
      <c r="S486" s="128">
        <f t="shared" si="47"/>
        <v>0</v>
      </c>
      <c r="T486" s="36" t="s">
        <v>33</v>
      </c>
    </row>
    <row r="487" spans="1:20">
      <c r="A487" s="30">
        <v>749</v>
      </c>
      <c r="B487" s="4" t="s">
        <v>49</v>
      </c>
      <c r="C487" s="31">
        <v>34300003</v>
      </c>
      <c r="D487" s="6">
        <v>343</v>
      </c>
      <c r="E487" s="30" t="s">
        <v>279</v>
      </c>
      <c r="F487" s="41" t="s">
        <v>40</v>
      </c>
      <c r="G487" s="15" t="s">
        <v>11</v>
      </c>
      <c r="H487" s="78">
        <v>12921</v>
      </c>
      <c r="I487" s="103">
        <v>42822</v>
      </c>
      <c r="J487" s="5"/>
      <c r="K487" s="43"/>
      <c r="L487" s="18">
        <v>4</v>
      </c>
      <c r="M487" s="7">
        <f t="shared" si="42"/>
        <v>7</v>
      </c>
      <c r="N487" s="122">
        <v>115</v>
      </c>
      <c r="O487" s="127">
        <f t="shared" si="43"/>
        <v>0</v>
      </c>
      <c r="P487" s="127">
        <f t="shared" si="44"/>
        <v>460</v>
      </c>
      <c r="Q487" s="7">
        <f t="shared" si="45"/>
        <v>805</v>
      </c>
      <c r="R487" s="128">
        <f t="shared" si="46"/>
        <v>0</v>
      </c>
      <c r="S487" s="128">
        <f t="shared" si="47"/>
        <v>0</v>
      </c>
      <c r="T487" s="36" t="s">
        <v>35</v>
      </c>
    </row>
    <row r="488" spans="1:20">
      <c r="A488" s="30">
        <v>750</v>
      </c>
      <c r="B488" s="4" t="s">
        <v>49</v>
      </c>
      <c r="C488" s="31">
        <v>34300003</v>
      </c>
      <c r="D488" s="6">
        <v>343</v>
      </c>
      <c r="E488" s="30" t="s">
        <v>279</v>
      </c>
      <c r="F488" s="41" t="s">
        <v>40</v>
      </c>
      <c r="G488" s="15" t="s">
        <v>11</v>
      </c>
      <c r="H488" s="78">
        <v>12947</v>
      </c>
      <c r="I488" s="103">
        <v>42829</v>
      </c>
      <c r="J488" s="5"/>
      <c r="K488" s="43"/>
      <c r="L488" s="18">
        <v>2</v>
      </c>
      <c r="M488" s="7">
        <f t="shared" si="42"/>
        <v>5</v>
      </c>
      <c r="N488" s="122">
        <v>115</v>
      </c>
      <c r="O488" s="127">
        <f t="shared" si="43"/>
        <v>0</v>
      </c>
      <c r="P488" s="127">
        <f t="shared" si="44"/>
        <v>230</v>
      </c>
      <c r="Q488" s="7">
        <f t="shared" si="45"/>
        <v>575</v>
      </c>
      <c r="R488" s="128">
        <f t="shared" si="46"/>
        <v>0</v>
      </c>
      <c r="S488" s="128">
        <f t="shared" si="47"/>
        <v>0</v>
      </c>
      <c r="T488" s="36" t="s">
        <v>35</v>
      </c>
    </row>
    <row r="489" spans="1:20">
      <c r="A489" s="30">
        <v>751</v>
      </c>
      <c r="B489" s="4" t="s">
        <v>49</v>
      </c>
      <c r="C489" s="44">
        <v>34300003</v>
      </c>
      <c r="D489" s="6">
        <v>343</v>
      </c>
      <c r="E489" s="30" t="s">
        <v>279</v>
      </c>
      <c r="F489" s="41" t="s">
        <v>40</v>
      </c>
      <c r="G489" s="44" t="s">
        <v>11</v>
      </c>
      <c r="H489" s="86">
        <v>13089</v>
      </c>
      <c r="I489" s="104">
        <v>42859</v>
      </c>
      <c r="J489" s="45"/>
      <c r="K489" s="46"/>
      <c r="L489" s="46">
        <v>2</v>
      </c>
      <c r="M489" s="7">
        <f t="shared" si="42"/>
        <v>3</v>
      </c>
      <c r="N489" s="122">
        <v>115</v>
      </c>
      <c r="O489" s="127">
        <f t="shared" si="43"/>
        <v>0</v>
      </c>
      <c r="P489" s="127">
        <f t="shared" si="44"/>
        <v>230</v>
      </c>
      <c r="Q489" s="7">
        <f t="shared" si="45"/>
        <v>345</v>
      </c>
      <c r="R489" s="128">
        <f t="shared" si="46"/>
        <v>0</v>
      </c>
      <c r="S489" s="128">
        <f t="shared" si="47"/>
        <v>0</v>
      </c>
      <c r="T489" s="36" t="s">
        <v>36</v>
      </c>
    </row>
    <row r="490" spans="1:20">
      <c r="A490" s="30">
        <v>752</v>
      </c>
      <c r="B490" s="4" t="s">
        <v>49</v>
      </c>
      <c r="C490" s="44">
        <v>34300003</v>
      </c>
      <c r="D490" s="6">
        <v>343</v>
      </c>
      <c r="E490" s="30" t="s">
        <v>279</v>
      </c>
      <c r="F490" s="41" t="s">
        <v>40</v>
      </c>
      <c r="G490" s="44" t="s">
        <v>11</v>
      </c>
      <c r="H490" s="86">
        <v>13100</v>
      </c>
      <c r="I490" s="104">
        <v>42863</v>
      </c>
      <c r="J490" s="45"/>
      <c r="K490" s="46"/>
      <c r="L490" s="46">
        <v>3</v>
      </c>
      <c r="M490" s="7">
        <f t="shared" si="42"/>
        <v>0</v>
      </c>
      <c r="N490" s="122">
        <v>115</v>
      </c>
      <c r="O490" s="127">
        <f t="shared" si="43"/>
        <v>0</v>
      </c>
      <c r="P490" s="127">
        <f t="shared" si="44"/>
        <v>345</v>
      </c>
      <c r="Q490" s="7">
        <f t="shared" si="45"/>
        <v>0</v>
      </c>
      <c r="R490" s="128">
        <f t="shared" si="46"/>
        <v>0</v>
      </c>
      <c r="S490" s="128">
        <f t="shared" si="47"/>
        <v>0</v>
      </c>
      <c r="T490" s="36" t="s">
        <v>36</v>
      </c>
    </row>
    <row r="491" spans="1:20">
      <c r="A491" s="30">
        <v>753</v>
      </c>
      <c r="B491" s="4" t="s">
        <v>49</v>
      </c>
      <c r="C491" s="15">
        <v>34300003</v>
      </c>
      <c r="D491" s="6">
        <v>343</v>
      </c>
      <c r="E491" s="30" t="s">
        <v>279</v>
      </c>
      <c r="F491" s="41" t="s">
        <v>40</v>
      </c>
      <c r="G491" s="15" t="s">
        <v>10</v>
      </c>
      <c r="H491" s="78">
        <v>7924</v>
      </c>
      <c r="I491" s="103">
        <v>42903</v>
      </c>
      <c r="J491" s="5" t="s">
        <v>80</v>
      </c>
      <c r="K491" s="18">
        <v>32</v>
      </c>
      <c r="L491" s="18"/>
      <c r="M491" s="7">
        <f t="shared" si="42"/>
        <v>32</v>
      </c>
      <c r="N491" s="123">
        <v>90</v>
      </c>
      <c r="O491" s="127">
        <f t="shared" si="43"/>
        <v>2880</v>
      </c>
      <c r="P491" s="127">
        <f t="shared" si="44"/>
        <v>0</v>
      </c>
      <c r="Q491" s="7">
        <f t="shared" si="45"/>
        <v>2880</v>
      </c>
      <c r="R491" s="128">
        <f t="shared" si="46"/>
        <v>0</v>
      </c>
      <c r="S491" s="128">
        <f t="shared" si="47"/>
        <v>0</v>
      </c>
      <c r="T491" s="36" t="s">
        <v>21</v>
      </c>
    </row>
    <row r="492" spans="1:20">
      <c r="A492" s="30">
        <v>754</v>
      </c>
      <c r="B492" s="4" t="s">
        <v>49</v>
      </c>
      <c r="C492" s="15">
        <v>34300003</v>
      </c>
      <c r="D492" s="6">
        <v>343</v>
      </c>
      <c r="E492" s="30" t="s">
        <v>279</v>
      </c>
      <c r="F492" s="41" t="s">
        <v>40</v>
      </c>
      <c r="G492" s="17" t="s">
        <v>11</v>
      </c>
      <c r="H492" s="81">
        <v>13635</v>
      </c>
      <c r="I492" s="103">
        <v>42913</v>
      </c>
      <c r="J492" s="5"/>
      <c r="K492" s="18"/>
      <c r="L492" s="43">
        <v>2</v>
      </c>
      <c r="M492" s="7">
        <f t="shared" si="42"/>
        <v>30</v>
      </c>
      <c r="N492" s="123">
        <v>90</v>
      </c>
      <c r="O492" s="127">
        <f t="shared" si="43"/>
        <v>0</v>
      </c>
      <c r="P492" s="127">
        <f t="shared" si="44"/>
        <v>180</v>
      </c>
      <c r="Q492" s="7">
        <f t="shared" si="45"/>
        <v>2700</v>
      </c>
      <c r="R492" s="128">
        <f t="shared" si="46"/>
        <v>0</v>
      </c>
      <c r="S492" s="128">
        <f t="shared" si="47"/>
        <v>0</v>
      </c>
      <c r="T492" s="36" t="s">
        <v>37</v>
      </c>
    </row>
    <row r="493" spans="1:20">
      <c r="A493" s="30">
        <v>755</v>
      </c>
      <c r="B493" s="4" t="s">
        <v>49</v>
      </c>
      <c r="C493" s="15">
        <v>34300003</v>
      </c>
      <c r="D493" s="6">
        <v>343</v>
      </c>
      <c r="E493" s="30" t="s">
        <v>279</v>
      </c>
      <c r="F493" s="41" t="s">
        <v>40</v>
      </c>
      <c r="G493" s="17" t="s">
        <v>11</v>
      </c>
      <c r="H493" s="81">
        <v>13644</v>
      </c>
      <c r="I493" s="103">
        <v>42914</v>
      </c>
      <c r="J493" s="5"/>
      <c r="K493" s="18"/>
      <c r="L493" s="43">
        <v>2</v>
      </c>
      <c r="M493" s="7">
        <f t="shared" si="42"/>
        <v>28</v>
      </c>
      <c r="N493" s="123">
        <v>90</v>
      </c>
      <c r="O493" s="127">
        <f t="shared" si="43"/>
        <v>0</v>
      </c>
      <c r="P493" s="127">
        <f t="shared" si="44"/>
        <v>180</v>
      </c>
      <c r="Q493" s="7">
        <f t="shared" si="45"/>
        <v>2520</v>
      </c>
      <c r="R493" s="128">
        <f t="shared" si="46"/>
        <v>0</v>
      </c>
      <c r="S493" s="128">
        <f t="shared" si="47"/>
        <v>0</v>
      </c>
      <c r="T493" s="36" t="s">
        <v>37</v>
      </c>
    </row>
    <row r="494" spans="1:20">
      <c r="A494" s="30">
        <v>756</v>
      </c>
      <c r="B494" s="4" t="s">
        <v>49</v>
      </c>
      <c r="C494" s="15">
        <v>34300003</v>
      </c>
      <c r="D494" s="6">
        <v>343</v>
      </c>
      <c r="E494" s="30" t="s">
        <v>279</v>
      </c>
      <c r="F494" s="41" t="s">
        <v>40</v>
      </c>
      <c r="G494" s="17" t="s">
        <v>11</v>
      </c>
      <c r="H494" s="81">
        <v>13735</v>
      </c>
      <c r="I494" s="103">
        <v>42928</v>
      </c>
      <c r="J494" s="5"/>
      <c r="K494" s="18"/>
      <c r="L494" s="43">
        <v>4</v>
      </c>
      <c r="M494" s="7">
        <f t="shared" si="42"/>
        <v>24</v>
      </c>
      <c r="N494" s="123">
        <v>90</v>
      </c>
      <c r="O494" s="127">
        <f t="shared" si="43"/>
        <v>0</v>
      </c>
      <c r="P494" s="127">
        <f t="shared" si="44"/>
        <v>360</v>
      </c>
      <c r="Q494" s="7">
        <f t="shared" si="45"/>
        <v>2160</v>
      </c>
      <c r="R494" s="128">
        <f t="shared" si="46"/>
        <v>0</v>
      </c>
      <c r="S494" s="128">
        <f t="shared" si="47"/>
        <v>0</v>
      </c>
      <c r="T494" s="36" t="s">
        <v>37</v>
      </c>
    </row>
    <row r="495" spans="1:20">
      <c r="A495" s="30">
        <v>757</v>
      </c>
      <c r="B495" s="4" t="s">
        <v>49</v>
      </c>
      <c r="C495" s="15">
        <v>34300003</v>
      </c>
      <c r="D495" s="6">
        <v>343</v>
      </c>
      <c r="E495" s="30" t="s">
        <v>279</v>
      </c>
      <c r="F495" s="41" t="s">
        <v>40</v>
      </c>
      <c r="G495" s="17" t="s">
        <v>11</v>
      </c>
      <c r="H495" s="81">
        <v>13766</v>
      </c>
      <c r="I495" s="103">
        <v>42934</v>
      </c>
      <c r="J495" s="5"/>
      <c r="K495" s="18"/>
      <c r="L495" s="43">
        <v>1</v>
      </c>
      <c r="M495" s="7">
        <f t="shared" si="42"/>
        <v>23</v>
      </c>
      <c r="N495" s="123">
        <v>90</v>
      </c>
      <c r="O495" s="127">
        <f t="shared" si="43"/>
        <v>0</v>
      </c>
      <c r="P495" s="127">
        <f t="shared" si="44"/>
        <v>90</v>
      </c>
      <c r="Q495" s="7">
        <f t="shared" si="45"/>
        <v>2070</v>
      </c>
      <c r="R495" s="128">
        <f t="shared" si="46"/>
        <v>0</v>
      </c>
      <c r="S495" s="128">
        <f t="shared" si="47"/>
        <v>0</v>
      </c>
      <c r="T495" s="36" t="s">
        <v>37</v>
      </c>
    </row>
    <row r="496" spans="1:20">
      <c r="A496" s="30">
        <v>758</v>
      </c>
      <c r="B496" s="4" t="s">
        <v>49</v>
      </c>
      <c r="C496" s="15">
        <v>34300003</v>
      </c>
      <c r="D496" s="6">
        <v>343</v>
      </c>
      <c r="E496" s="30" t="s">
        <v>279</v>
      </c>
      <c r="F496" s="41" t="s">
        <v>40</v>
      </c>
      <c r="G496" s="17" t="s">
        <v>11</v>
      </c>
      <c r="H496" s="81">
        <v>13779</v>
      </c>
      <c r="I496" s="103">
        <v>42937</v>
      </c>
      <c r="J496" s="5"/>
      <c r="K496" s="18"/>
      <c r="L496" s="43">
        <v>2</v>
      </c>
      <c r="M496" s="7">
        <f t="shared" si="42"/>
        <v>21</v>
      </c>
      <c r="N496" s="123">
        <v>90</v>
      </c>
      <c r="O496" s="127">
        <f t="shared" si="43"/>
        <v>0</v>
      </c>
      <c r="P496" s="127">
        <f t="shared" si="44"/>
        <v>180</v>
      </c>
      <c r="Q496" s="7">
        <f t="shared" si="45"/>
        <v>1890</v>
      </c>
      <c r="R496" s="128">
        <f t="shared" si="46"/>
        <v>0</v>
      </c>
      <c r="S496" s="128">
        <f t="shared" si="47"/>
        <v>0</v>
      </c>
      <c r="T496" s="36" t="s">
        <v>37</v>
      </c>
    </row>
    <row r="497" spans="1:20">
      <c r="A497" s="30">
        <v>759</v>
      </c>
      <c r="B497" s="4" t="s">
        <v>49</v>
      </c>
      <c r="C497" s="15">
        <v>34300003</v>
      </c>
      <c r="D497" s="6">
        <v>343</v>
      </c>
      <c r="E497" s="30" t="s">
        <v>279</v>
      </c>
      <c r="F497" s="15" t="s">
        <v>40</v>
      </c>
      <c r="G497" s="15" t="s">
        <v>11</v>
      </c>
      <c r="H497" s="81">
        <v>13796</v>
      </c>
      <c r="I497" s="103">
        <v>42942</v>
      </c>
      <c r="J497" s="5"/>
      <c r="K497" s="18"/>
      <c r="L497" s="43">
        <v>4</v>
      </c>
      <c r="M497" s="7">
        <f t="shared" si="42"/>
        <v>17</v>
      </c>
      <c r="N497" s="123">
        <v>90</v>
      </c>
      <c r="O497" s="127">
        <f t="shared" si="43"/>
        <v>0</v>
      </c>
      <c r="P497" s="127">
        <f t="shared" si="44"/>
        <v>360</v>
      </c>
      <c r="Q497" s="7">
        <f t="shared" si="45"/>
        <v>1530</v>
      </c>
      <c r="R497" s="128">
        <f t="shared" si="46"/>
        <v>0</v>
      </c>
      <c r="S497" s="128">
        <f t="shared" si="47"/>
        <v>0</v>
      </c>
      <c r="T497" s="36" t="s">
        <v>38</v>
      </c>
    </row>
    <row r="498" spans="1:20">
      <c r="A498" s="30">
        <v>760</v>
      </c>
      <c r="B498" s="4" t="s">
        <v>49</v>
      </c>
      <c r="C498" s="15">
        <v>34300003</v>
      </c>
      <c r="D498" s="6">
        <v>343</v>
      </c>
      <c r="E498" s="30" t="s">
        <v>279</v>
      </c>
      <c r="F498" s="15" t="s">
        <v>40</v>
      </c>
      <c r="G498" s="15" t="s">
        <v>11</v>
      </c>
      <c r="H498" s="81">
        <v>13831</v>
      </c>
      <c r="I498" s="103">
        <v>42950</v>
      </c>
      <c r="J498" s="5"/>
      <c r="K498" s="18"/>
      <c r="L498" s="43">
        <v>2</v>
      </c>
      <c r="M498" s="7">
        <f t="shared" si="42"/>
        <v>15</v>
      </c>
      <c r="N498" s="123">
        <v>90</v>
      </c>
      <c r="O498" s="127">
        <f t="shared" si="43"/>
        <v>0</v>
      </c>
      <c r="P498" s="127">
        <f t="shared" si="44"/>
        <v>180</v>
      </c>
      <c r="Q498" s="7">
        <f t="shared" si="45"/>
        <v>1350</v>
      </c>
      <c r="R498" s="128">
        <f t="shared" si="46"/>
        <v>0</v>
      </c>
      <c r="S498" s="128">
        <f t="shared" si="47"/>
        <v>0</v>
      </c>
      <c r="T498" s="36" t="s">
        <v>38</v>
      </c>
    </row>
    <row r="499" spans="1:20">
      <c r="A499" s="9">
        <v>245</v>
      </c>
      <c r="B499" s="64" t="s">
        <v>278</v>
      </c>
      <c r="C499" s="68">
        <v>34300003</v>
      </c>
      <c r="D499" s="67" t="str">
        <f>LEFT(C499,3)</f>
        <v>343</v>
      </c>
      <c r="E499" s="73" t="s">
        <v>279</v>
      </c>
      <c r="F499" s="69" t="s">
        <v>40</v>
      </c>
      <c r="G499" s="67" t="s">
        <v>11</v>
      </c>
      <c r="H499" s="92">
        <v>13947</v>
      </c>
      <c r="I499" s="96">
        <v>42973</v>
      </c>
      <c r="J499" s="68"/>
      <c r="K499" s="65"/>
      <c r="L499" s="76">
        <v>2</v>
      </c>
      <c r="M499" s="7">
        <f t="shared" si="42"/>
        <v>13</v>
      </c>
      <c r="N499" s="123">
        <v>90</v>
      </c>
      <c r="O499" s="127">
        <f t="shared" si="43"/>
        <v>0</v>
      </c>
      <c r="P499" s="127">
        <f t="shared" si="44"/>
        <v>180</v>
      </c>
      <c r="Q499" s="7">
        <f t="shared" si="45"/>
        <v>1170</v>
      </c>
      <c r="R499" s="128">
        <f t="shared" si="46"/>
        <v>13</v>
      </c>
      <c r="S499" s="128">
        <f t="shared" si="47"/>
        <v>1170</v>
      </c>
      <c r="T499" s="68" t="s">
        <v>271</v>
      </c>
    </row>
    <row r="500" spans="1:20">
      <c r="A500" s="30">
        <v>351</v>
      </c>
      <c r="B500" s="31" t="s">
        <v>172</v>
      </c>
      <c r="C500" s="131">
        <v>33200023</v>
      </c>
      <c r="D500" s="6">
        <v>332</v>
      </c>
      <c r="E500" s="139" t="s">
        <v>177</v>
      </c>
      <c r="F500" s="147" t="s">
        <v>40</v>
      </c>
      <c r="G500" s="131" t="s">
        <v>10</v>
      </c>
      <c r="H500" s="150" t="s">
        <v>30</v>
      </c>
      <c r="I500" s="151">
        <v>42736</v>
      </c>
      <c r="J500" s="139"/>
      <c r="K500" s="153">
        <v>7</v>
      </c>
      <c r="L500" s="153"/>
      <c r="M500" s="7">
        <f t="shared" si="42"/>
        <v>7</v>
      </c>
      <c r="N500" s="121">
        <v>1645.9215899999999</v>
      </c>
      <c r="O500" s="127">
        <f t="shared" si="43"/>
        <v>11521.451129999999</v>
      </c>
      <c r="P500" s="127">
        <f t="shared" si="44"/>
        <v>0</v>
      </c>
      <c r="Q500" s="7">
        <f t="shared" si="45"/>
        <v>11521.451129999999</v>
      </c>
      <c r="R500" s="128">
        <f t="shared" si="46"/>
        <v>0</v>
      </c>
      <c r="S500" s="128">
        <f t="shared" si="47"/>
        <v>0</v>
      </c>
      <c r="T500" s="8" t="s">
        <v>31</v>
      </c>
    </row>
    <row r="501" spans="1:20">
      <c r="A501" s="30">
        <v>352</v>
      </c>
      <c r="B501" s="31" t="s">
        <v>172</v>
      </c>
      <c r="C501" s="131">
        <v>33200023</v>
      </c>
      <c r="D501" s="6">
        <v>332</v>
      </c>
      <c r="E501" s="139" t="s">
        <v>177</v>
      </c>
      <c r="F501" s="147" t="s">
        <v>40</v>
      </c>
      <c r="G501" s="23" t="s">
        <v>11</v>
      </c>
      <c r="H501" s="149">
        <v>12933</v>
      </c>
      <c r="I501" s="104">
        <v>42823</v>
      </c>
      <c r="J501" s="22"/>
      <c r="K501" s="152"/>
      <c r="L501" s="154">
        <v>1</v>
      </c>
      <c r="M501" s="7">
        <f t="shared" si="42"/>
        <v>6</v>
      </c>
      <c r="N501" s="121">
        <v>1645.9215899999999</v>
      </c>
      <c r="O501" s="127">
        <f t="shared" si="43"/>
        <v>0</v>
      </c>
      <c r="P501" s="127">
        <f t="shared" si="44"/>
        <v>1645.9215899999999</v>
      </c>
      <c r="Q501" s="7">
        <f t="shared" si="45"/>
        <v>9875.5295399999995</v>
      </c>
      <c r="R501" s="128">
        <f t="shared" si="46"/>
        <v>0</v>
      </c>
      <c r="S501" s="128">
        <f t="shared" si="47"/>
        <v>0</v>
      </c>
      <c r="T501" s="36" t="s">
        <v>35</v>
      </c>
    </row>
    <row r="502" spans="1:20">
      <c r="A502" s="30">
        <v>353</v>
      </c>
      <c r="B502" s="31" t="s">
        <v>172</v>
      </c>
      <c r="C502" s="44">
        <v>33200023</v>
      </c>
      <c r="D502" s="6">
        <v>332</v>
      </c>
      <c r="E502" s="139" t="s">
        <v>177</v>
      </c>
      <c r="F502" s="50" t="s">
        <v>40</v>
      </c>
      <c r="G502" s="44" t="s">
        <v>11</v>
      </c>
      <c r="H502" s="86">
        <v>13067</v>
      </c>
      <c r="I502" s="104">
        <v>42852</v>
      </c>
      <c r="J502" s="45"/>
      <c r="K502" s="46"/>
      <c r="L502" s="46">
        <v>1</v>
      </c>
      <c r="M502" s="7">
        <f t="shared" si="42"/>
        <v>5</v>
      </c>
      <c r="N502" s="121">
        <v>1645.9215899999999</v>
      </c>
      <c r="O502" s="127">
        <f t="shared" si="43"/>
        <v>0</v>
      </c>
      <c r="P502" s="127">
        <f t="shared" si="44"/>
        <v>1645.9215899999999</v>
      </c>
      <c r="Q502" s="7">
        <f t="shared" si="45"/>
        <v>8229.6079499999996</v>
      </c>
      <c r="R502" s="128">
        <f t="shared" si="46"/>
        <v>0</v>
      </c>
      <c r="S502" s="128">
        <f t="shared" si="47"/>
        <v>0</v>
      </c>
      <c r="T502" s="36" t="s">
        <v>36</v>
      </c>
    </row>
    <row r="503" spans="1:20">
      <c r="A503" s="30">
        <v>354</v>
      </c>
      <c r="B503" s="31" t="s">
        <v>172</v>
      </c>
      <c r="C503" s="44">
        <v>33200023</v>
      </c>
      <c r="D503" s="6">
        <v>332</v>
      </c>
      <c r="E503" s="139" t="s">
        <v>177</v>
      </c>
      <c r="F503" s="50" t="s">
        <v>40</v>
      </c>
      <c r="G503" s="44" t="s">
        <v>11</v>
      </c>
      <c r="H503" s="86">
        <v>13152</v>
      </c>
      <c r="I503" s="104">
        <v>42874</v>
      </c>
      <c r="J503" s="45"/>
      <c r="K503" s="46"/>
      <c r="L503" s="46">
        <v>1</v>
      </c>
      <c r="M503" s="7">
        <f t="shared" si="42"/>
        <v>4</v>
      </c>
      <c r="N503" s="121">
        <v>1645.9215899999999</v>
      </c>
      <c r="O503" s="127">
        <f t="shared" si="43"/>
        <v>0</v>
      </c>
      <c r="P503" s="127">
        <f t="shared" si="44"/>
        <v>1645.9215899999999</v>
      </c>
      <c r="Q503" s="7">
        <f t="shared" si="45"/>
        <v>6583.6863599999997</v>
      </c>
      <c r="R503" s="128">
        <f t="shared" si="46"/>
        <v>0</v>
      </c>
      <c r="S503" s="128">
        <f t="shared" si="47"/>
        <v>0</v>
      </c>
      <c r="T503" s="36" t="s">
        <v>36</v>
      </c>
    </row>
    <row r="504" spans="1:20">
      <c r="A504" s="9">
        <v>244</v>
      </c>
      <c r="B504" s="31" t="s">
        <v>172</v>
      </c>
      <c r="C504" s="132">
        <v>33200023</v>
      </c>
      <c r="D504" s="67" t="str">
        <f>LEFT(C504,3)</f>
        <v>332</v>
      </c>
      <c r="E504" s="143" t="s">
        <v>177</v>
      </c>
      <c r="F504" s="148" t="s">
        <v>40</v>
      </c>
      <c r="G504" s="67" t="s">
        <v>11</v>
      </c>
      <c r="H504" s="92">
        <v>13963</v>
      </c>
      <c r="I504" s="96">
        <v>42976</v>
      </c>
      <c r="J504" s="68"/>
      <c r="K504" s="65"/>
      <c r="L504" s="76">
        <v>4</v>
      </c>
      <c r="M504" s="7">
        <f t="shared" si="42"/>
        <v>0</v>
      </c>
      <c r="N504" s="126">
        <v>1645.9215899999999</v>
      </c>
      <c r="O504" s="127">
        <f t="shared" si="43"/>
        <v>0</v>
      </c>
      <c r="P504" s="127">
        <f t="shared" si="44"/>
        <v>6583.6863599999997</v>
      </c>
      <c r="Q504" s="7">
        <f t="shared" si="45"/>
        <v>0</v>
      </c>
      <c r="R504" s="128">
        <f t="shared" si="46"/>
        <v>0</v>
      </c>
      <c r="S504" s="128">
        <f t="shared" si="47"/>
        <v>0</v>
      </c>
      <c r="T504" s="68" t="s">
        <v>271</v>
      </c>
    </row>
    <row r="505" spans="1:20">
      <c r="A505" s="30">
        <v>345</v>
      </c>
      <c r="B505" s="31" t="s">
        <v>172</v>
      </c>
      <c r="C505" s="131">
        <v>33200022</v>
      </c>
      <c r="D505" s="15">
        <v>332</v>
      </c>
      <c r="E505" s="139" t="s">
        <v>175</v>
      </c>
      <c r="F505" s="147" t="s">
        <v>40</v>
      </c>
      <c r="G505" s="131" t="s">
        <v>10</v>
      </c>
      <c r="H505" s="150" t="s">
        <v>30</v>
      </c>
      <c r="I505" s="151">
        <v>42736</v>
      </c>
      <c r="J505" s="139"/>
      <c r="K505" s="153">
        <v>15</v>
      </c>
      <c r="L505" s="153"/>
      <c r="M505" s="7">
        <f t="shared" si="42"/>
        <v>15</v>
      </c>
      <c r="N505" s="121">
        <v>2506.04315</v>
      </c>
      <c r="O505" s="127">
        <f t="shared" si="43"/>
        <v>37590.647250000002</v>
      </c>
      <c r="P505" s="127">
        <f t="shared" si="44"/>
        <v>0</v>
      </c>
      <c r="Q505" s="7">
        <f t="shared" si="45"/>
        <v>37590.647250000002</v>
      </c>
      <c r="R505" s="128">
        <f t="shared" si="46"/>
        <v>0</v>
      </c>
      <c r="S505" s="128">
        <f t="shared" si="47"/>
        <v>0</v>
      </c>
      <c r="T505" s="8" t="s">
        <v>31</v>
      </c>
    </row>
    <row r="506" spans="1:20">
      <c r="A506" s="30">
        <v>346</v>
      </c>
      <c r="B506" s="31" t="s">
        <v>172</v>
      </c>
      <c r="C506" s="131">
        <v>33200022</v>
      </c>
      <c r="D506" s="15">
        <v>332</v>
      </c>
      <c r="E506" s="139" t="s">
        <v>176</v>
      </c>
      <c r="F506" s="147" t="s">
        <v>40</v>
      </c>
      <c r="G506" s="131" t="s">
        <v>11</v>
      </c>
      <c r="H506" s="150">
        <v>12741</v>
      </c>
      <c r="I506" s="151">
        <v>42781</v>
      </c>
      <c r="J506" s="139"/>
      <c r="K506" s="153"/>
      <c r="L506" s="153">
        <v>1</v>
      </c>
      <c r="M506" s="7">
        <f t="shared" si="42"/>
        <v>14</v>
      </c>
      <c r="N506" s="121">
        <v>2506.04315</v>
      </c>
      <c r="O506" s="127">
        <f t="shared" si="43"/>
        <v>0</v>
      </c>
      <c r="P506" s="127">
        <f t="shared" si="44"/>
        <v>2506.04315</v>
      </c>
      <c r="Q506" s="7">
        <f t="shared" si="45"/>
        <v>35084.604100000004</v>
      </c>
      <c r="R506" s="128">
        <f t="shared" si="46"/>
        <v>0</v>
      </c>
      <c r="S506" s="128">
        <f t="shared" si="47"/>
        <v>0</v>
      </c>
      <c r="T506" s="36" t="s">
        <v>52</v>
      </c>
    </row>
    <row r="507" spans="1:20">
      <c r="A507" s="30">
        <v>347</v>
      </c>
      <c r="B507" s="31" t="s">
        <v>172</v>
      </c>
      <c r="C507" s="44">
        <v>33200022</v>
      </c>
      <c r="D507" s="15">
        <v>332</v>
      </c>
      <c r="E507" s="45" t="s">
        <v>176</v>
      </c>
      <c r="F507" s="50" t="s">
        <v>40</v>
      </c>
      <c r="G507" s="44" t="s">
        <v>11</v>
      </c>
      <c r="H507" s="86">
        <v>13173</v>
      </c>
      <c r="I507" s="104">
        <v>42878</v>
      </c>
      <c r="J507" s="45"/>
      <c r="K507" s="46"/>
      <c r="L507" s="46">
        <v>1</v>
      </c>
      <c r="M507" s="7">
        <f t="shared" si="42"/>
        <v>13</v>
      </c>
      <c r="N507" s="121">
        <v>2506.04315</v>
      </c>
      <c r="O507" s="127">
        <f t="shared" si="43"/>
        <v>0</v>
      </c>
      <c r="P507" s="127">
        <f t="shared" si="44"/>
        <v>2506.04315</v>
      </c>
      <c r="Q507" s="7">
        <f t="shared" si="45"/>
        <v>32578.560950000003</v>
      </c>
      <c r="R507" s="128">
        <f t="shared" si="46"/>
        <v>0</v>
      </c>
      <c r="S507" s="128">
        <f t="shared" si="47"/>
        <v>0</v>
      </c>
      <c r="T507" s="36" t="s">
        <v>36</v>
      </c>
    </row>
    <row r="508" spans="1:20">
      <c r="A508" s="30">
        <v>348</v>
      </c>
      <c r="B508" s="31" t="s">
        <v>172</v>
      </c>
      <c r="C508" s="129">
        <v>33200022</v>
      </c>
      <c r="D508" s="15">
        <v>332</v>
      </c>
      <c r="E508" s="45" t="s">
        <v>176</v>
      </c>
      <c r="F508" s="50" t="s">
        <v>40</v>
      </c>
      <c r="G508" s="23" t="s">
        <v>11</v>
      </c>
      <c r="H508" s="149">
        <v>13232</v>
      </c>
      <c r="I508" s="104">
        <v>42887</v>
      </c>
      <c r="J508" s="22"/>
      <c r="K508" s="152"/>
      <c r="L508" s="154">
        <v>1</v>
      </c>
      <c r="M508" s="7">
        <f t="shared" si="42"/>
        <v>12</v>
      </c>
      <c r="N508" s="121">
        <v>2506.04315</v>
      </c>
      <c r="O508" s="127">
        <f t="shared" si="43"/>
        <v>0</v>
      </c>
      <c r="P508" s="127">
        <f t="shared" si="44"/>
        <v>2506.04315</v>
      </c>
      <c r="Q508" s="7">
        <f t="shared" si="45"/>
        <v>30072.517800000001</v>
      </c>
      <c r="R508" s="128">
        <f t="shared" si="46"/>
        <v>0</v>
      </c>
      <c r="S508" s="128">
        <f t="shared" si="47"/>
        <v>0</v>
      </c>
      <c r="T508" s="36" t="s">
        <v>21</v>
      </c>
    </row>
    <row r="509" spans="1:20">
      <c r="A509" s="30">
        <v>349</v>
      </c>
      <c r="B509" s="31" t="s">
        <v>172</v>
      </c>
      <c r="C509" s="129">
        <v>33200022</v>
      </c>
      <c r="D509" s="15">
        <v>332</v>
      </c>
      <c r="E509" s="45" t="s">
        <v>176</v>
      </c>
      <c r="F509" s="50" t="s">
        <v>40</v>
      </c>
      <c r="G509" s="23" t="s">
        <v>11</v>
      </c>
      <c r="H509" s="149">
        <v>13682</v>
      </c>
      <c r="I509" s="104">
        <v>42917</v>
      </c>
      <c r="J509" s="22"/>
      <c r="K509" s="152"/>
      <c r="L509" s="154">
        <v>1</v>
      </c>
      <c r="M509" s="7">
        <f t="shared" si="42"/>
        <v>11</v>
      </c>
      <c r="N509" s="121">
        <v>2506.04315</v>
      </c>
      <c r="O509" s="127">
        <f t="shared" si="43"/>
        <v>0</v>
      </c>
      <c r="P509" s="127">
        <f t="shared" si="44"/>
        <v>2506.04315</v>
      </c>
      <c r="Q509" s="7">
        <f t="shared" si="45"/>
        <v>27566.47465</v>
      </c>
      <c r="R509" s="128">
        <f t="shared" si="46"/>
        <v>0</v>
      </c>
      <c r="S509" s="128">
        <f t="shared" si="47"/>
        <v>0</v>
      </c>
      <c r="T509" s="36" t="s">
        <v>37</v>
      </c>
    </row>
    <row r="510" spans="1:20">
      <c r="A510" s="30">
        <v>350</v>
      </c>
      <c r="B510" s="31" t="s">
        <v>172</v>
      </c>
      <c r="C510" s="129">
        <v>33200022</v>
      </c>
      <c r="D510" s="135">
        <v>332</v>
      </c>
      <c r="E510" s="144" t="s">
        <v>176</v>
      </c>
      <c r="F510" s="50" t="s">
        <v>40</v>
      </c>
      <c r="G510" s="23" t="s">
        <v>11</v>
      </c>
      <c r="H510" s="149">
        <v>13933</v>
      </c>
      <c r="I510" s="104">
        <v>42971</v>
      </c>
      <c r="J510" s="22"/>
      <c r="K510" s="152"/>
      <c r="L510" s="154">
        <v>1</v>
      </c>
      <c r="M510" s="7">
        <f t="shared" si="42"/>
        <v>10</v>
      </c>
      <c r="N510" s="121">
        <v>2506.04315</v>
      </c>
      <c r="O510" s="127">
        <f t="shared" si="43"/>
        <v>0</v>
      </c>
      <c r="P510" s="127">
        <f t="shared" si="44"/>
        <v>2506.04315</v>
      </c>
      <c r="Q510" s="7">
        <f t="shared" si="45"/>
        <v>25060.431499999999</v>
      </c>
      <c r="R510" s="128">
        <f t="shared" si="46"/>
        <v>0</v>
      </c>
      <c r="S510" s="128">
        <f t="shared" si="47"/>
        <v>0</v>
      </c>
      <c r="T510" s="36"/>
    </row>
    <row r="511" spans="1:20">
      <c r="A511" s="9">
        <v>243</v>
      </c>
      <c r="B511" s="31" t="s">
        <v>172</v>
      </c>
      <c r="C511" s="133">
        <v>33200022</v>
      </c>
      <c r="D511" s="156" t="str">
        <f>LEFT(C511,3)</f>
        <v>332</v>
      </c>
      <c r="E511" s="158" t="s">
        <v>176</v>
      </c>
      <c r="F511" s="148" t="s">
        <v>40</v>
      </c>
      <c r="G511" s="67" t="s">
        <v>11</v>
      </c>
      <c r="H511" s="92">
        <v>13963</v>
      </c>
      <c r="I511" s="96">
        <v>42976</v>
      </c>
      <c r="J511" s="68"/>
      <c r="K511" s="65"/>
      <c r="L511" s="76">
        <v>3</v>
      </c>
      <c r="M511" s="7">
        <f t="shared" si="42"/>
        <v>7</v>
      </c>
      <c r="N511" s="126">
        <v>2506.04315</v>
      </c>
      <c r="O511" s="127">
        <f t="shared" si="43"/>
        <v>0</v>
      </c>
      <c r="P511" s="127">
        <f t="shared" si="44"/>
        <v>7518.1294500000004</v>
      </c>
      <c r="Q511" s="7">
        <f t="shared" si="45"/>
        <v>17542.302049999998</v>
      </c>
      <c r="R511" s="128">
        <f t="shared" si="46"/>
        <v>7</v>
      </c>
      <c r="S511" s="128">
        <f t="shared" si="47"/>
        <v>17542.302049999998</v>
      </c>
      <c r="T511" s="68" t="s">
        <v>271</v>
      </c>
    </row>
    <row r="512" spans="1:20">
      <c r="A512" s="30">
        <v>344</v>
      </c>
      <c r="B512" s="31" t="s">
        <v>172</v>
      </c>
      <c r="C512" s="131">
        <v>33200021</v>
      </c>
      <c r="D512" s="135">
        <v>332</v>
      </c>
      <c r="E512" s="140" t="s">
        <v>174</v>
      </c>
      <c r="F512" s="147" t="s">
        <v>40</v>
      </c>
      <c r="G512" s="131" t="s">
        <v>10</v>
      </c>
      <c r="H512" s="150" t="s">
        <v>30</v>
      </c>
      <c r="I512" s="151">
        <v>42736</v>
      </c>
      <c r="J512" s="139"/>
      <c r="K512" s="153">
        <v>3</v>
      </c>
      <c r="L512" s="153"/>
      <c r="M512" s="7">
        <f t="shared" si="42"/>
        <v>3</v>
      </c>
      <c r="N512" s="121">
        <v>11362.13601</v>
      </c>
      <c r="O512" s="127">
        <f t="shared" si="43"/>
        <v>34086.408029999999</v>
      </c>
      <c r="P512" s="127">
        <f t="shared" si="44"/>
        <v>0</v>
      </c>
      <c r="Q512" s="7">
        <f t="shared" si="45"/>
        <v>34086.408029999999</v>
      </c>
      <c r="R512" s="128">
        <f t="shared" si="46"/>
        <v>3</v>
      </c>
      <c r="S512" s="128">
        <f t="shared" si="47"/>
        <v>34086.408029999999</v>
      </c>
      <c r="T512" s="8" t="s">
        <v>31</v>
      </c>
    </row>
    <row r="513" spans="1:20">
      <c r="A513" s="30">
        <v>343</v>
      </c>
      <c r="B513" s="31" t="s">
        <v>172</v>
      </c>
      <c r="C513" s="32">
        <v>33200002</v>
      </c>
      <c r="D513" s="15">
        <v>332</v>
      </c>
      <c r="E513" s="33" t="s">
        <v>173</v>
      </c>
      <c r="F513" s="34" t="s">
        <v>40</v>
      </c>
      <c r="G513" s="131" t="s">
        <v>10</v>
      </c>
      <c r="H513" s="150" t="s">
        <v>30</v>
      </c>
      <c r="I513" s="151">
        <v>42736</v>
      </c>
      <c r="J513" s="139"/>
      <c r="K513" s="153">
        <v>1</v>
      </c>
      <c r="L513" s="153"/>
      <c r="M513" s="7">
        <f t="shared" si="42"/>
        <v>1</v>
      </c>
      <c r="N513" s="121">
        <v>7792.8396000000002</v>
      </c>
      <c r="O513" s="127">
        <f t="shared" si="43"/>
        <v>7792.8396000000002</v>
      </c>
      <c r="P513" s="127">
        <f t="shared" si="44"/>
        <v>0</v>
      </c>
      <c r="Q513" s="7">
        <f t="shared" si="45"/>
        <v>7792.8396000000002</v>
      </c>
      <c r="R513" s="128">
        <f t="shared" si="46"/>
        <v>1</v>
      </c>
      <c r="S513" s="128">
        <f t="shared" si="47"/>
        <v>7792.8396000000002</v>
      </c>
      <c r="T513" s="8" t="s">
        <v>31</v>
      </c>
    </row>
    <row r="514" spans="1:20">
      <c r="A514" s="5">
        <v>27</v>
      </c>
      <c r="B514" s="4" t="s">
        <v>278</v>
      </c>
      <c r="C514" s="130">
        <v>32300008</v>
      </c>
      <c r="D514" s="15">
        <v>323</v>
      </c>
      <c r="E514" s="136" t="s">
        <v>47</v>
      </c>
      <c r="F514" s="130" t="s">
        <v>40</v>
      </c>
      <c r="G514" s="4" t="s">
        <v>10</v>
      </c>
      <c r="H514" s="79">
        <v>2330</v>
      </c>
      <c r="I514" s="95">
        <v>42818</v>
      </c>
      <c r="J514" s="19" t="s">
        <v>48</v>
      </c>
      <c r="K514" s="10">
        <v>1</v>
      </c>
      <c r="L514" s="11"/>
      <c r="M514" s="7">
        <f t="shared" si="42"/>
        <v>1</v>
      </c>
      <c r="N514" s="111">
        <v>169</v>
      </c>
      <c r="O514" s="127">
        <f t="shared" si="43"/>
        <v>169</v>
      </c>
      <c r="P514" s="127">
        <f t="shared" si="44"/>
        <v>0</v>
      </c>
      <c r="Q514" s="7">
        <f t="shared" si="45"/>
        <v>169</v>
      </c>
      <c r="R514" s="128">
        <f t="shared" si="46"/>
        <v>0</v>
      </c>
      <c r="S514" s="128">
        <f t="shared" si="47"/>
        <v>0</v>
      </c>
      <c r="T514" s="5" t="s">
        <v>33</v>
      </c>
    </row>
    <row r="515" spans="1:20">
      <c r="A515" s="5">
        <v>28</v>
      </c>
      <c r="B515" s="4" t="s">
        <v>278</v>
      </c>
      <c r="C515" s="4">
        <v>32300008</v>
      </c>
      <c r="D515" s="15">
        <v>323</v>
      </c>
      <c r="E515" s="9" t="s">
        <v>47</v>
      </c>
      <c r="F515" s="4" t="s">
        <v>40</v>
      </c>
      <c r="G515" s="4" t="s">
        <v>11</v>
      </c>
      <c r="H515" s="79">
        <v>12905</v>
      </c>
      <c r="I515" s="95">
        <v>42818</v>
      </c>
      <c r="J515" s="19"/>
      <c r="K515" s="10"/>
      <c r="L515" s="11">
        <v>1</v>
      </c>
      <c r="M515" s="7">
        <f t="shared" ref="M515:M519" si="48">IF(C515&lt;&gt;C514,K515,IF(K515="",M514-L515,M514+K515))</f>
        <v>0</v>
      </c>
      <c r="N515" s="111">
        <v>169</v>
      </c>
      <c r="O515" s="127">
        <f t="shared" ref="O515:O519" si="49">K515*N515</f>
        <v>0</v>
      </c>
      <c r="P515" s="127">
        <f t="shared" ref="P515:P519" si="50">L515*N515</f>
        <v>169</v>
      </c>
      <c r="Q515" s="7">
        <f t="shared" ref="Q515:Q519" si="51">IF(C515&lt;&gt;C514,O515,IF(O515=0,Q514-P515,Q514+O515))</f>
        <v>0</v>
      </c>
      <c r="R515" s="128">
        <f t="shared" ref="R515:R519" si="52">IF(C515&lt;&gt;C516,M515,0)</f>
        <v>0</v>
      </c>
      <c r="S515" s="128">
        <f t="shared" ref="S515:S519" si="53">IF(C515&lt;&gt;C516,Q515,0)</f>
        <v>0</v>
      </c>
      <c r="T515" s="5" t="s">
        <v>33</v>
      </c>
    </row>
    <row r="516" spans="1:20">
      <c r="A516" s="5">
        <v>1</v>
      </c>
      <c r="B516" s="4" t="s">
        <v>278</v>
      </c>
      <c r="C516" s="5">
        <v>32200099</v>
      </c>
      <c r="D516" s="15">
        <v>322</v>
      </c>
      <c r="E516" s="138" t="s">
        <v>18</v>
      </c>
      <c r="F516" s="15" t="s">
        <v>19</v>
      </c>
      <c r="G516" s="15" t="s">
        <v>10</v>
      </c>
      <c r="H516" s="78">
        <v>7891</v>
      </c>
      <c r="I516" s="94">
        <v>42894</v>
      </c>
      <c r="J516" s="5" t="s">
        <v>20</v>
      </c>
      <c r="K516" s="72">
        <v>11</v>
      </c>
      <c r="M516" s="7">
        <f t="shared" si="48"/>
        <v>11</v>
      </c>
      <c r="N516" s="109">
        <v>68.181799999999996</v>
      </c>
      <c r="O516" s="127">
        <f t="shared" si="49"/>
        <v>749.99979999999994</v>
      </c>
      <c r="P516" s="127">
        <f t="shared" si="50"/>
        <v>0</v>
      </c>
      <c r="Q516" s="7">
        <f t="shared" si="51"/>
        <v>749.99979999999994</v>
      </c>
      <c r="R516" s="128">
        <f t="shared" si="52"/>
        <v>0</v>
      </c>
      <c r="S516" s="128">
        <f t="shared" si="53"/>
        <v>0</v>
      </c>
      <c r="T516" s="5" t="s">
        <v>21</v>
      </c>
    </row>
    <row r="517" spans="1:20">
      <c r="A517" s="5">
        <v>2</v>
      </c>
      <c r="B517" s="4" t="s">
        <v>278</v>
      </c>
      <c r="C517" s="5">
        <v>32200099</v>
      </c>
      <c r="D517" s="15">
        <v>322</v>
      </c>
      <c r="E517" s="138" t="s">
        <v>18</v>
      </c>
      <c r="F517" s="15" t="s">
        <v>19</v>
      </c>
      <c r="G517" s="15" t="s">
        <v>11</v>
      </c>
      <c r="H517" s="78">
        <v>13270</v>
      </c>
      <c r="I517" s="94">
        <v>42894</v>
      </c>
      <c r="J517" s="5"/>
      <c r="L517" s="72">
        <v>1</v>
      </c>
      <c r="M517" s="7">
        <f t="shared" si="48"/>
        <v>10</v>
      </c>
      <c r="N517" s="109">
        <v>68.181799999999996</v>
      </c>
      <c r="O517" s="127">
        <f t="shared" si="49"/>
        <v>0</v>
      </c>
      <c r="P517" s="127">
        <f t="shared" si="50"/>
        <v>68.181799999999996</v>
      </c>
      <c r="Q517" s="7">
        <f t="shared" si="51"/>
        <v>681.81799999999998</v>
      </c>
      <c r="R517" s="128">
        <f t="shared" si="52"/>
        <v>0</v>
      </c>
      <c r="S517" s="128">
        <f t="shared" si="53"/>
        <v>0</v>
      </c>
      <c r="T517" s="5" t="s">
        <v>21</v>
      </c>
    </row>
    <row r="518" spans="1:20">
      <c r="A518" s="5">
        <v>3</v>
      </c>
      <c r="B518" s="4" t="s">
        <v>278</v>
      </c>
      <c r="C518" s="5">
        <v>32200099</v>
      </c>
      <c r="D518" s="15">
        <v>322</v>
      </c>
      <c r="E518" s="138" t="s">
        <v>18</v>
      </c>
      <c r="F518" s="15" t="s">
        <v>19</v>
      </c>
      <c r="G518" s="15" t="s">
        <v>10</v>
      </c>
      <c r="H518" s="78">
        <v>7913</v>
      </c>
      <c r="I518" s="94">
        <v>42899</v>
      </c>
      <c r="J518" s="5" t="s">
        <v>20</v>
      </c>
      <c r="K518" s="72">
        <v>1</v>
      </c>
      <c r="M518" s="7">
        <f t="shared" si="48"/>
        <v>11</v>
      </c>
      <c r="N518" s="109">
        <v>70</v>
      </c>
      <c r="O518" s="127">
        <f t="shared" si="49"/>
        <v>70</v>
      </c>
      <c r="P518" s="127">
        <f t="shared" si="50"/>
        <v>0</v>
      </c>
      <c r="Q518" s="7">
        <f t="shared" si="51"/>
        <v>751.81799999999998</v>
      </c>
      <c r="R518" s="128">
        <f t="shared" si="52"/>
        <v>0</v>
      </c>
      <c r="S518" s="128">
        <f t="shared" si="53"/>
        <v>0</v>
      </c>
      <c r="T518" s="5" t="s">
        <v>21</v>
      </c>
    </row>
    <row r="519" spans="1:20">
      <c r="A519" s="5">
        <v>4</v>
      </c>
      <c r="B519" s="4" t="s">
        <v>278</v>
      </c>
      <c r="C519" s="5">
        <v>32200099</v>
      </c>
      <c r="D519" s="15">
        <v>322</v>
      </c>
      <c r="E519" s="138" t="s">
        <v>18</v>
      </c>
      <c r="F519" s="15" t="s">
        <v>19</v>
      </c>
      <c r="G519" s="15" t="s">
        <v>11</v>
      </c>
      <c r="H519" s="78">
        <v>13314</v>
      </c>
      <c r="I519" s="94">
        <v>42899</v>
      </c>
      <c r="J519" s="5"/>
      <c r="L519" s="72">
        <v>1</v>
      </c>
      <c r="M519" s="7">
        <f t="shared" si="48"/>
        <v>10</v>
      </c>
      <c r="N519" s="109">
        <v>68.181799999999996</v>
      </c>
      <c r="O519" s="127">
        <f t="shared" si="49"/>
        <v>0</v>
      </c>
      <c r="P519" s="127">
        <f t="shared" si="50"/>
        <v>68.181799999999996</v>
      </c>
      <c r="Q519" s="7">
        <f t="shared" si="51"/>
        <v>683.63620000000003</v>
      </c>
      <c r="R519" s="128">
        <f t="shared" si="52"/>
        <v>10</v>
      </c>
      <c r="S519" s="128">
        <f t="shared" si="53"/>
        <v>683.63620000000003</v>
      </c>
      <c r="T519" s="5" t="s">
        <v>21</v>
      </c>
    </row>
  </sheetData>
  <sortState ref="A12:T509">
    <sortCondition ref="I2:I509"/>
    <sortCondition ref="G2:G509"/>
    <sortCondition ref="H2:H509"/>
  </sortState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Roman,Normal"&amp;12&amp;A</oddHeader>
    <oddFooter>&amp;C&amp;"Times New Roman,Normal"&amp;12Página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181"/>
  <sheetViews>
    <sheetView topLeftCell="A2" workbookViewId="0">
      <selection activeCell="C181" sqref="A3:C181"/>
    </sheetView>
  </sheetViews>
  <sheetFormatPr baseColWidth="10" defaultRowHeight="15"/>
  <cols>
    <col min="1" max="1" width="60.7109375" bestFit="1" customWidth="1"/>
    <col min="2" max="2" width="22.28515625" bestFit="1" customWidth="1"/>
    <col min="3" max="3" width="22.5703125" bestFit="1" customWidth="1"/>
  </cols>
  <sheetData>
    <row r="1" spans="1:3">
      <c r="A1" s="163" t="s">
        <v>2</v>
      </c>
      <c r="B1" s="5" t="s">
        <v>281</v>
      </c>
    </row>
    <row r="3" spans="1:3">
      <c r="A3" s="163" t="s">
        <v>282</v>
      </c>
      <c r="B3" s="5" t="s">
        <v>284</v>
      </c>
      <c r="C3" s="5" t="s">
        <v>285</v>
      </c>
    </row>
    <row r="4" spans="1:3">
      <c r="A4" s="164" t="s">
        <v>249</v>
      </c>
      <c r="B4" s="165">
        <v>1</v>
      </c>
      <c r="C4" s="165">
        <v>3.3434300000000001</v>
      </c>
    </row>
    <row r="5" spans="1:3" hidden="1">
      <c r="A5" s="164" t="s">
        <v>138</v>
      </c>
      <c r="B5" s="165">
        <v>0</v>
      </c>
      <c r="C5" s="165">
        <v>0</v>
      </c>
    </row>
    <row r="6" spans="1:3" hidden="1">
      <c r="A6" s="164" t="s">
        <v>167</v>
      </c>
      <c r="B6" s="165">
        <v>0</v>
      </c>
      <c r="C6" s="165">
        <v>0</v>
      </c>
    </row>
    <row r="7" spans="1:3">
      <c r="A7" s="164" t="s">
        <v>224</v>
      </c>
      <c r="B7" s="165">
        <v>10</v>
      </c>
      <c r="C7" s="165">
        <v>287.76299999999998</v>
      </c>
    </row>
    <row r="8" spans="1:3" hidden="1">
      <c r="A8" s="164" t="s">
        <v>108</v>
      </c>
      <c r="B8" s="165">
        <v>0</v>
      </c>
      <c r="C8" s="165">
        <v>0</v>
      </c>
    </row>
    <row r="9" spans="1:3">
      <c r="A9" s="164" t="s">
        <v>245</v>
      </c>
      <c r="B9" s="165">
        <v>39.409999999999997</v>
      </c>
      <c r="C9" s="165">
        <v>561.83329509999976</v>
      </c>
    </row>
    <row r="10" spans="1:3">
      <c r="A10" s="164" t="s">
        <v>241</v>
      </c>
      <c r="B10" s="165">
        <v>70</v>
      </c>
      <c r="C10" s="165">
        <v>29.707999999999998</v>
      </c>
    </row>
    <row r="11" spans="1:3" hidden="1">
      <c r="A11" s="164" t="s">
        <v>59</v>
      </c>
      <c r="B11" s="165">
        <v>0</v>
      </c>
      <c r="C11" s="165">
        <v>0</v>
      </c>
    </row>
    <row r="12" spans="1:3" hidden="1">
      <c r="A12" s="164" t="s">
        <v>84</v>
      </c>
      <c r="B12" s="165">
        <v>0</v>
      </c>
      <c r="C12" s="165">
        <v>0</v>
      </c>
    </row>
    <row r="13" spans="1:3" hidden="1">
      <c r="A13" s="164" t="s">
        <v>170</v>
      </c>
      <c r="B13" s="165">
        <v>0</v>
      </c>
      <c r="C13" s="165">
        <v>0</v>
      </c>
    </row>
    <row r="14" spans="1:3" hidden="1">
      <c r="A14" s="164" t="s">
        <v>128</v>
      </c>
      <c r="B14" s="165">
        <v>0</v>
      </c>
      <c r="C14" s="165">
        <v>0</v>
      </c>
    </row>
    <row r="15" spans="1:3" hidden="1">
      <c r="A15" s="164" t="s">
        <v>154</v>
      </c>
      <c r="B15" s="165">
        <v>0</v>
      </c>
      <c r="C15" s="165">
        <v>0</v>
      </c>
    </row>
    <row r="16" spans="1:3">
      <c r="A16" s="164" t="s">
        <v>253</v>
      </c>
      <c r="B16" s="165">
        <v>250</v>
      </c>
      <c r="C16" s="165">
        <v>75</v>
      </c>
    </row>
    <row r="17" spans="1:3" hidden="1">
      <c r="A17" s="164" t="s">
        <v>156</v>
      </c>
      <c r="B17" s="165">
        <v>0</v>
      </c>
      <c r="C17" s="165">
        <v>0</v>
      </c>
    </row>
    <row r="18" spans="1:3" hidden="1">
      <c r="A18" s="164" t="s">
        <v>140</v>
      </c>
      <c r="B18" s="165">
        <v>0</v>
      </c>
      <c r="C18" s="165">
        <v>0</v>
      </c>
    </row>
    <row r="19" spans="1:3" hidden="1">
      <c r="A19" s="164" t="s">
        <v>74</v>
      </c>
      <c r="B19" s="165">
        <v>0</v>
      </c>
      <c r="C19" s="165">
        <v>0</v>
      </c>
    </row>
    <row r="20" spans="1:3" hidden="1">
      <c r="A20" s="164" t="s">
        <v>57</v>
      </c>
      <c r="B20" s="165">
        <v>0</v>
      </c>
      <c r="C20" s="165">
        <v>0</v>
      </c>
    </row>
    <row r="21" spans="1:3">
      <c r="A21" s="164" t="s">
        <v>246</v>
      </c>
      <c r="B21" s="165">
        <v>9</v>
      </c>
      <c r="C21" s="165">
        <v>72.199529999999996</v>
      </c>
    </row>
    <row r="22" spans="1:3" hidden="1">
      <c r="A22" s="164" t="s">
        <v>42</v>
      </c>
      <c r="B22" s="165">
        <v>0</v>
      </c>
      <c r="C22" s="165">
        <v>0</v>
      </c>
    </row>
    <row r="23" spans="1:3">
      <c r="A23" s="164" t="s">
        <v>248</v>
      </c>
      <c r="B23" s="165">
        <v>234</v>
      </c>
      <c r="C23" s="165">
        <v>326420.30411000003</v>
      </c>
    </row>
    <row r="24" spans="1:3">
      <c r="A24" s="164" t="s">
        <v>200</v>
      </c>
      <c r="B24" s="165">
        <v>1</v>
      </c>
      <c r="C24" s="165">
        <v>273.34379999999999</v>
      </c>
    </row>
    <row r="25" spans="1:3">
      <c r="A25" s="164" t="s">
        <v>201</v>
      </c>
      <c r="B25" s="165">
        <v>2</v>
      </c>
      <c r="C25" s="165">
        <v>293.29054000000002</v>
      </c>
    </row>
    <row r="26" spans="1:3" hidden="1">
      <c r="A26" s="164" t="s">
        <v>254</v>
      </c>
      <c r="B26" s="165">
        <v>0</v>
      </c>
      <c r="C26" s="165">
        <v>0</v>
      </c>
    </row>
    <row r="27" spans="1:3" hidden="1">
      <c r="A27" s="164" t="s">
        <v>129</v>
      </c>
      <c r="B27" s="165">
        <v>0</v>
      </c>
      <c r="C27" s="165">
        <v>0</v>
      </c>
    </row>
    <row r="28" spans="1:3" hidden="1">
      <c r="A28" s="164" t="s">
        <v>145</v>
      </c>
      <c r="B28" s="165">
        <v>0</v>
      </c>
      <c r="C28" s="165">
        <v>0</v>
      </c>
    </row>
    <row r="29" spans="1:3" hidden="1">
      <c r="A29" s="164" t="s">
        <v>147</v>
      </c>
      <c r="B29" s="165">
        <v>0</v>
      </c>
      <c r="C29" s="165">
        <v>0</v>
      </c>
    </row>
    <row r="30" spans="1:3" hidden="1">
      <c r="A30" s="164" t="s">
        <v>148</v>
      </c>
      <c r="B30" s="165">
        <v>0</v>
      </c>
      <c r="C30" s="165">
        <v>0</v>
      </c>
    </row>
    <row r="31" spans="1:3" hidden="1">
      <c r="A31" s="164" t="s">
        <v>70</v>
      </c>
      <c r="B31" s="165">
        <v>0</v>
      </c>
      <c r="C31" s="165">
        <v>0</v>
      </c>
    </row>
    <row r="32" spans="1:3" hidden="1">
      <c r="A32" s="164" t="s">
        <v>141</v>
      </c>
      <c r="B32" s="165">
        <v>0</v>
      </c>
      <c r="C32" s="165">
        <v>0</v>
      </c>
    </row>
    <row r="33" spans="1:3" hidden="1">
      <c r="A33" s="164" t="s">
        <v>123</v>
      </c>
      <c r="B33" s="165">
        <v>0</v>
      </c>
      <c r="C33" s="165">
        <v>0</v>
      </c>
    </row>
    <row r="34" spans="1:3" hidden="1">
      <c r="A34" s="164" t="s">
        <v>104</v>
      </c>
      <c r="B34" s="165">
        <v>0</v>
      </c>
      <c r="C34" s="165">
        <v>0</v>
      </c>
    </row>
    <row r="35" spans="1:3" hidden="1">
      <c r="A35" s="164" t="s">
        <v>86</v>
      </c>
      <c r="B35" s="165">
        <v>0</v>
      </c>
      <c r="C35" s="165">
        <v>0</v>
      </c>
    </row>
    <row r="36" spans="1:3" hidden="1">
      <c r="A36" s="164" t="s">
        <v>72</v>
      </c>
      <c r="B36" s="165">
        <v>0</v>
      </c>
      <c r="C36" s="165">
        <v>0</v>
      </c>
    </row>
    <row r="37" spans="1:3" hidden="1">
      <c r="A37" s="164" t="s">
        <v>75</v>
      </c>
      <c r="B37" s="165">
        <v>0</v>
      </c>
      <c r="C37" s="165">
        <v>0</v>
      </c>
    </row>
    <row r="38" spans="1:3" hidden="1">
      <c r="A38" s="164" t="s">
        <v>81</v>
      </c>
      <c r="B38" s="165">
        <v>0</v>
      </c>
      <c r="C38" s="165">
        <v>0</v>
      </c>
    </row>
    <row r="39" spans="1:3" hidden="1">
      <c r="A39" s="164" t="s">
        <v>79</v>
      </c>
      <c r="B39" s="165">
        <v>0</v>
      </c>
      <c r="C39" s="165">
        <v>0</v>
      </c>
    </row>
    <row r="40" spans="1:3">
      <c r="A40" s="164" t="s">
        <v>173</v>
      </c>
      <c r="B40" s="165">
        <v>1</v>
      </c>
      <c r="C40" s="165">
        <v>7792.8396000000002</v>
      </c>
    </row>
    <row r="41" spans="1:3" hidden="1">
      <c r="A41" s="164" t="s">
        <v>177</v>
      </c>
      <c r="B41" s="165">
        <v>0</v>
      </c>
      <c r="C41" s="165">
        <v>0</v>
      </c>
    </row>
    <row r="42" spans="1:3">
      <c r="A42" s="164" t="s">
        <v>175</v>
      </c>
      <c r="B42" s="165">
        <v>7</v>
      </c>
      <c r="C42" s="165">
        <v>17542.302049999998</v>
      </c>
    </row>
    <row r="43" spans="1:3">
      <c r="A43" s="164" t="s">
        <v>174</v>
      </c>
      <c r="B43" s="165">
        <v>3</v>
      </c>
      <c r="C43" s="165">
        <v>34086.408029999999</v>
      </c>
    </row>
    <row r="44" spans="1:3">
      <c r="A44" s="164" t="s">
        <v>18</v>
      </c>
      <c r="B44" s="165">
        <v>10</v>
      </c>
      <c r="C44" s="165">
        <v>683.63620000000003</v>
      </c>
    </row>
    <row r="45" spans="1:3" hidden="1">
      <c r="A45" s="164" t="s">
        <v>135</v>
      </c>
      <c r="B45" s="165">
        <v>0</v>
      </c>
      <c r="C45" s="165">
        <v>0</v>
      </c>
    </row>
    <row r="46" spans="1:3" hidden="1">
      <c r="A46" s="164" t="s">
        <v>99</v>
      </c>
      <c r="B46" s="165">
        <v>0</v>
      </c>
      <c r="C46" s="165">
        <v>0</v>
      </c>
    </row>
    <row r="47" spans="1:3" hidden="1">
      <c r="A47" s="164" t="s">
        <v>100</v>
      </c>
      <c r="B47" s="165">
        <v>0</v>
      </c>
      <c r="C47" s="165">
        <v>0</v>
      </c>
    </row>
    <row r="48" spans="1:3" hidden="1">
      <c r="A48" s="164" t="s">
        <v>103</v>
      </c>
      <c r="B48" s="165">
        <v>0</v>
      </c>
      <c r="C48" s="165">
        <v>0</v>
      </c>
    </row>
    <row r="49" spans="1:3">
      <c r="A49" s="164" t="s">
        <v>28</v>
      </c>
      <c r="B49" s="165">
        <v>260</v>
      </c>
      <c r="C49" s="165">
        <v>14430</v>
      </c>
    </row>
    <row r="50" spans="1:3" hidden="1">
      <c r="A50" s="164" t="s">
        <v>162</v>
      </c>
      <c r="B50" s="165">
        <v>0</v>
      </c>
      <c r="C50" s="165">
        <v>0</v>
      </c>
    </row>
    <row r="51" spans="1:3" hidden="1">
      <c r="A51" s="164" t="s">
        <v>161</v>
      </c>
      <c r="B51" s="165">
        <v>0</v>
      </c>
      <c r="C51" s="165">
        <v>0</v>
      </c>
    </row>
    <row r="52" spans="1:3" hidden="1">
      <c r="A52" s="164" t="s">
        <v>124</v>
      </c>
      <c r="B52" s="165">
        <v>0</v>
      </c>
      <c r="C52" s="165">
        <v>0</v>
      </c>
    </row>
    <row r="53" spans="1:3" hidden="1">
      <c r="A53" s="164" t="s">
        <v>82</v>
      </c>
      <c r="B53" s="165">
        <v>0</v>
      </c>
      <c r="C53" s="165">
        <v>0</v>
      </c>
    </row>
    <row r="54" spans="1:3" hidden="1">
      <c r="A54" s="164" t="s">
        <v>137</v>
      </c>
      <c r="B54" s="165">
        <v>0</v>
      </c>
      <c r="C54" s="165">
        <v>0</v>
      </c>
    </row>
    <row r="55" spans="1:3" hidden="1">
      <c r="A55" s="164" t="s">
        <v>163</v>
      </c>
      <c r="B55" s="165">
        <v>0</v>
      </c>
      <c r="C55" s="165">
        <v>0</v>
      </c>
    </row>
    <row r="56" spans="1:3">
      <c r="A56" s="164" t="s">
        <v>210</v>
      </c>
      <c r="B56" s="165">
        <v>25.48</v>
      </c>
      <c r="C56" s="165">
        <v>182936.612242</v>
      </c>
    </row>
    <row r="57" spans="1:3" hidden="1">
      <c r="A57" s="164" t="s">
        <v>211</v>
      </c>
      <c r="B57" s="165">
        <v>0</v>
      </c>
      <c r="C57" s="165">
        <v>1.4551915228366852E-11</v>
      </c>
    </row>
    <row r="58" spans="1:3" hidden="1">
      <c r="A58" s="164" t="s">
        <v>114</v>
      </c>
      <c r="B58" s="165">
        <v>0</v>
      </c>
      <c r="C58" s="165">
        <v>0</v>
      </c>
    </row>
    <row r="59" spans="1:3">
      <c r="A59" s="164" t="s">
        <v>276</v>
      </c>
      <c r="B59" s="165">
        <v>4</v>
      </c>
      <c r="C59" s="165">
        <v>540</v>
      </c>
    </row>
    <row r="60" spans="1:3">
      <c r="A60" s="164" t="s">
        <v>213</v>
      </c>
      <c r="B60" s="165">
        <v>186</v>
      </c>
      <c r="C60" s="165">
        <v>1592.0809600000002</v>
      </c>
    </row>
    <row r="61" spans="1:3">
      <c r="A61" s="164" t="s">
        <v>214</v>
      </c>
      <c r="B61" s="165">
        <v>188</v>
      </c>
      <c r="C61" s="165">
        <v>430.07068000000004</v>
      </c>
    </row>
    <row r="62" spans="1:3">
      <c r="A62" s="164" t="s">
        <v>252</v>
      </c>
      <c r="B62" s="165">
        <v>60</v>
      </c>
      <c r="C62" s="165">
        <v>858.68280000000004</v>
      </c>
    </row>
    <row r="63" spans="1:3" hidden="1">
      <c r="A63" s="164" t="s">
        <v>142</v>
      </c>
      <c r="B63" s="165">
        <v>0</v>
      </c>
      <c r="C63" s="165">
        <v>0</v>
      </c>
    </row>
    <row r="64" spans="1:3" hidden="1">
      <c r="A64" s="164" t="s">
        <v>121</v>
      </c>
      <c r="B64" s="165">
        <v>0</v>
      </c>
      <c r="C64" s="165">
        <v>0</v>
      </c>
    </row>
    <row r="65" spans="1:3" hidden="1">
      <c r="A65" s="164" t="s">
        <v>64</v>
      </c>
      <c r="B65" s="165">
        <v>0</v>
      </c>
      <c r="C65" s="165">
        <v>0</v>
      </c>
    </row>
    <row r="66" spans="1:3">
      <c r="A66" s="164" t="s">
        <v>242</v>
      </c>
      <c r="B66" s="165">
        <v>8</v>
      </c>
      <c r="C66" s="165">
        <v>173.15464</v>
      </c>
    </row>
    <row r="67" spans="1:3" hidden="1">
      <c r="A67" s="164" t="s">
        <v>212</v>
      </c>
      <c r="B67" s="165">
        <v>0</v>
      </c>
      <c r="C67" s="165">
        <v>0</v>
      </c>
    </row>
    <row r="68" spans="1:3" hidden="1">
      <c r="A68" s="164" t="s">
        <v>225</v>
      </c>
      <c r="B68" s="165">
        <v>0</v>
      </c>
      <c r="C68" s="165">
        <v>0</v>
      </c>
    </row>
    <row r="69" spans="1:3" hidden="1">
      <c r="A69" s="164" t="s">
        <v>226</v>
      </c>
      <c r="B69" s="165">
        <v>0</v>
      </c>
      <c r="C69" s="165">
        <v>-5.6843418860808015E-14</v>
      </c>
    </row>
    <row r="70" spans="1:3" hidden="1">
      <c r="A70" s="164" t="s">
        <v>150</v>
      </c>
      <c r="B70" s="165">
        <v>0</v>
      </c>
      <c r="C70" s="165">
        <v>0</v>
      </c>
    </row>
    <row r="71" spans="1:3" hidden="1">
      <c r="A71" s="164" t="s">
        <v>151</v>
      </c>
      <c r="B71" s="165">
        <v>0</v>
      </c>
      <c r="C71" s="165">
        <v>0</v>
      </c>
    </row>
    <row r="72" spans="1:3" hidden="1">
      <c r="A72" s="164" t="s">
        <v>133</v>
      </c>
      <c r="B72" s="165">
        <v>0</v>
      </c>
      <c r="C72" s="165">
        <v>0</v>
      </c>
    </row>
    <row r="73" spans="1:3">
      <c r="A73" s="164" t="s">
        <v>250</v>
      </c>
      <c r="B73" s="165">
        <v>1</v>
      </c>
      <c r="C73" s="165">
        <v>6423.4085800000003</v>
      </c>
    </row>
    <row r="74" spans="1:3">
      <c r="A74" s="164" t="s">
        <v>260</v>
      </c>
      <c r="B74" s="165">
        <v>6</v>
      </c>
      <c r="C74" s="165">
        <v>154.33619999999999</v>
      </c>
    </row>
    <row r="75" spans="1:3">
      <c r="A75" s="164" t="s">
        <v>267</v>
      </c>
      <c r="B75" s="165">
        <v>25.2</v>
      </c>
      <c r="C75" s="165">
        <v>746.47692000000006</v>
      </c>
    </row>
    <row r="76" spans="1:3">
      <c r="A76" s="164" t="s">
        <v>261</v>
      </c>
      <c r="B76" s="165">
        <v>8.5</v>
      </c>
      <c r="C76" s="165">
        <v>201.74979500000001</v>
      </c>
    </row>
    <row r="77" spans="1:3">
      <c r="A77" s="164" t="s">
        <v>266</v>
      </c>
      <c r="B77" s="165">
        <v>1</v>
      </c>
      <c r="C77" s="165">
        <v>27.454630000000151</v>
      </c>
    </row>
    <row r="78" spans="1:3">
      <c r="A78" s="164" t="s">
        <v>268</v>
      </c>
      <c r="B78" s="165">
        <v>30</v>
      </c>
      <c r="C78" s="165">
        <v>1359.3137999999999</v>
      </c>
    </row>
    <row r="79" spans="1:3">
      <c r="A79" s="164" t="s">
        <v>275</v>
      </c>
      <c r="B79" s="165">
        <v>30</v>
      </c>
      <c r="C79" s="165">
        <v>780</v>
      </c>
    </row>
    <row r="80" spans="1:3">
      <c r="A80" s="164" t="s">
        <v>270</v>
      </c>
      <c r="B80" s="165">
        <v>15</v>
      </c>
      <c r="C80" s="165">
        <v>388.48005000000001</v>
      </c>
    </row>
    <row r="81" spans="1:3">
      <c r="A81" s="164" t="s">
        <v>269</v>
      </c>
      <c r="B81" s="165">
        <v>34</v>
      </c>
      <c r="C81" s="165">
        <v>860.1422</v>
      </c>
    </row>
    <row r="82" spans="1:3">
      <c r="A82" s="164" t="s">
        <v>262</v>
      </c>
      <c r="B82" s="165">
        <v>107</v>
      </c>
      <c r="C82" s="165">
        <v>2737.9309800000001</v>
      </c>
    </row>
    <row r="83" spans="1:3">
      <c r="A83" s="164" t="s">
        <v>263</v>
      </c>
      <c r="B83" s="165">
        <v>57</v>
      </c>
      <c r="C83" s="165">
        <v>1467.3738000000003</v>
      </c>
    </row>
    <row r="84" spans="1:3">
      <c r="A84" s="164" t="s">
        <v>265</v>
      </c>
      <c r="B84" s="165">
        <v>144</v>
      </c>
      <c r="C84" s="165">
        <v>4076.7119999999995</v>
      </c>
    </row>
    <row r="85" spans="1:3">
      <c r="A85" s="164" t="s">
        <v>264</v>
      </c>
      <c r="B85" s="165">
        <v>42.900000000000006</v>
      </c>
      <c r="C85" s="165">
        <v>1059.5411970000005</v>
      </c>
    </row>
    <row r="86" spans="1:3" hidden="1">
      <c r="A86" s="164" t="s">
        <v>55</v>
      </c>
      <c r="B86" s="165">
        <v>0</v>
      </c>
      <c r="C86" s="165">
        <v>0</v>
      </c>
    </row>
    <row r="87" spans="1:3" hidden="1">
      <c r="A87" s="164" t="s">
        <v>122</v>
      </c>
      <c r="B87" s="165">
        <v>0</v>
      </c>
      <c r="C87" s="165">
        <v>0</v>
      </c>
    </row>
    <row r="88" spans="1:3" hidden="1">
      <c r="A88" s="164" t="s">
        <v>171</v>
      </c>
      <c r="B88" s="165">
        <v>0</v>
      </c>
      <c r="C88" s="165">
        <v>0</v>
      </c>
    </row>
    <row r="89" spans="1:3" hidden="1">
      <c r="A89" s="164" t="s">
        <v>77</v>
      </c>
      <c r="B89" s="165">
        <v>0</v>
      </c>
      <c r="C89" s="165">
        <v>0</v>
      </c>
    </row>
    <row r="90" spans="1:3" hidden="1">
      <c r="A90" s="164" t="s">
        <v>126</v>
      </c>
      <c r="B90" s="165">
        <v>0</v>
      </c>
      <c r="C90" s="165">
        <v>0</v>
      </c>
    </row>
    <row r="91" spans="1:3" hidden="1">
      <c r="A91" s="164" t="s">
        <v>22</v>
      </c>
      <c r="B91" s="165">
        <v>0</v>
      </c>
      <c r="C91" s="165">
        <v>0</v>
      </c>
    </row>
    <row r="92" spans="1:3" hidden="1">
      <c r="A92" s="164" t="s">
        <v>152</v>
      </c>
      <c r="B92" s="165">
        <v>0</v>
      </c>
      <c r="C92" s="165">
        <v>0</v>
      </c>
    </row>
    <row r="93" spans="1:3" hidden="1">
      <c r="A93" s="164" t="s">
        <v>149</v>
      </c>
      <c r="B93" s="165">
        <v>0</v>
      </c>
      <c r="C93" s="165">
        <v>0</v>
      </c>
    </row>
    <row r="94" spans="1:3">
      <c r="A94" s="164" t="s">
        <v>259</v>
      </c>
      <c r="B94" s="165">
        <v>6</v>
      </c>
      <c r="C94" s="165">
        <v>1320</v>
      </c>
    </row>
    <row r="95" spans="1:3" hidden="1">
      <c r="A95" s="164" t="s">
        <v>153</v>
      </c>
      <c r="B95" s="165">
        <v>0</v>
      </c>
      <c r="C95" s="165">
        <v>0</v>
      </c>
    </row>
    <row r="96" spans="1:3" hidden="1">
      <c r="A96" s="164" t="s">
        <v>235</v>
      </c>
      <c r="B96" s="165">
        <v>0</v>
      </c>
      <c r="C96" s="165">
        <v>0</v>
      </c>
    </row>
    <row r="97" spans="1:3" hidden="1">
      <c r="A97" s="164" t="s">
        <v>92</v>
      </c>
      <c r="B97" s="165">
        <v>0</v>
      </c>
      <c r="C97" s="165">
        <v>0</v>
      </c>
    </row>
    <row r="98" spans="1:3" hidden="1">
      <c r="A98" s="164" t="s">
        <v>234</v>
      </c>
      <c r="B98" s="165">
        <v>0</v>
      </c>
      <c r="C98" s="165">
        <v>0</v>
      </c>
    </row>
    <row r="99" spans="1:3" hidden="1">
      <c r="A99" s="164" t="s">
        <v>231</v>
      </c>
      <c r="B99" s="165">
        <v>0</v>
      </c>
      <c r="C99" s="165">
        <v>0</v>
      </c>
    </row>
    <row r="100" spans="1:3" hidden="1">
      <c r="A100" s="164" t="s">
        <v>107</v>
      </c>
      <c r="B100" s="165">
        <v>0</v>
      </c>
      <c r="C100" s="165">
        <v>0</v>
      </c>
    </row>
    <row r="101" spans="1:3">
      <c r="A101" s="164" t="s">
        <v>220</v>
      </c>
      <c r="B101" s="165">
        <v>1</v>
      </c>
      <c r="C101" s="165">
        <v>7306.3648499999999</v>
      </c>
    </row>
    <row r="102" spans="1:3">
      <c r="A102" s="164" t="s">
        <v>218</v>
      </c>
      <c r="B102" s="165">
        <v>2</v>
      </c>
      <c r="C102" s="165">
        <v>14612.7297</v>
      </c>
    </row>
    <row r="103" spans="1:3">
      <c r="A103" s="164" t="s">
        <v>217</v>
      </c>
      <c r="B103" s="165">
        <v>3</v>
      </c>
      <c r="C103" s="165">
        <v>21964.213970000004</v>
      </c>
    </row>
    <row r="104" spans="1:3">
      <c r="A104" s="164" t="s">
        <v>216</v>
      </c>
      <c r="B104" s="165">
        <v>5</v>
      </c>
      <c r="C104" s="165">
        <v>36576.943670000001</v>
      </c>
    </row>
    <row r="105" spans="1:3">
      <c r="A105" s="164" t="s">
        <v>219</v>
      </c>
      <c r="B105" s="165">
        <v>1</v>
      </c>
      <c r="C105" s="165">
        <v>11186.59143</v>
      </c>
    </row>
    <row r="106" spans="1:3">
      <c r="A106" s="164" t="s">
        <v>215</v>
      </c>
      <c r="B106" s="165">
        <v>4</v>
      </c>
      <c r="C106" s="165">
        <v>44848.136279999999</v>
      </c>
    </row>
    <row r="107" spans="1:3" hidden="1">
      <c r="A107" s="164" t="s">
        <v>189</v>
      </c>
      <c r="B107" s="165">
        <v>0</v>
      </c>
      <c r="C107" s="165">
        <v>0</v>
      </c>
    </row>
    <row r="108" spans="1:3">
      <c r="A108" s="164" t="s">
        <v>190</v>
      </c>
      <c r="B108" s="165">
        <v>2</v>
      </c>
      <c r="C108" s="165">
        <v>13602.731959999999</v>
      </c>
    </row>
    <row r="109" spans="1:3">
      <c r="A109" s="164" t="s">
        <v>192</v>
      </c>
      <c r="B109" s="165">
        <v>6</v>
      </c>
      <c r="C109" s="165">
        <v>11583.86046</v>
      </c>
    </row>
    <row r="110" spans="1:3">
      <c r="A110" s="164" t="s">
        <v>181</v>
      </c>
      <c r="B110" s="165">
        <v>4</v>
      </c>
      <c r="C110" s="165">
        <v>7353.3592399999998</v>
      </c>
    </row>
    <row r="111" spans="1:3">
      <c r="A111" s="164" t="s">
        <v>191</v>
      </c>
      <c r="B111" s="165">
        <v>12</v>
      </c>
      <c r="C111" s="165">
        <v>24153.581399999999</v>
      </c>
    </row>
    <row r="112" spans="1:3">
      <c r="A112" s="164" t="s">
        <v>194</v>
      </c>
      <c r="B112" s="165">
        <v>8</v>
      </c>
      <c r="C112" s="165">
        <v>16759.627919999999</v>
      </c>
    </row>
    <row r="113" spans="1:3">
      <c r="A113" s="164" t="s">
        <v>193</v>
      </c>
      <c r="B113" s="165">
        <v>16</v>
      </c>
      <c r="C113" s="165">
        <v>35326.666720000001</v>
      </c>
    </row>
    <row r="114" spans="1:3">
      <c r="A114" s="164" t="s">
        <v>182</v>
      </c>
      <c r="B114" s="165">
        <v>2</v>
      </c>
      <c r="C114" s="165">
        <v>4701.2815399999999</v>
      </c>
    </row>
    <row r="115" spans="1:3" hidden="1">
      <c r="A115" s="164" t="s">
        <v>50</v>
      </c>
      <c r="B115" s="165">
        <v>0</v>
      </c>
      <c r="C115" s="165">
        <v>0</v>
      </c>
    </row>
    <row r="116" spans="1:3">
      <c r="A116" s="164" t="s">
        <v>279</v>
      </c>
      <c r="B116" s="165">
        <v>13</v>
      </c>
      <c r="C116" s="165">
        <v>1170</v>
      </c>
    </row>
    <row r="117" spans="1:3" hidden="1">
      <c r="A117" s="164" t="s">
        <v>184</v>
      </c>
      <c r="B117" s="165">
        <v>0</v>
      </c>
      <c r="C117" s="165">
        <v>0</v>
      </c>
    </row>
    <row r="118" spans="1:3">
      <c r="A118" s="164" t="s">
        <v>188</v>
      </c>
      <c r="B118" s="165">
        <v>4</v>
      </c>
      <c r="C118" s="165">
        <v>32663.502759999999</v>
      </c>
    </row>
    <row r="119" spans="1:3" hidden="1">
      <c r="A119" s="164" t="s">
        <v>180</v>
      </c>
      <c r="B119" s="165">
        <v>0</v>
      </c>
      <c r="C119" s="165">
        <v>0</v>
      </c>
    </row>
    <row r="120" spans="1:3">
      <c r="A120" s="164" t="s">
        <v>185</v>
      </c>
      <c r="B120" s="165">
        <v>4</v>
      </c>
      <c r="C120" s="165">
        <v>9238.3932800000002</v>
      </c>
    </row>
    <row r="121" spans="1:3">
      <c r="A121" s="164" t="s">
        <v>187</v>
      </c>
      <c r="B121" s="165">
        <v>8</v>
      </c>
      <c r="C121" s="165">
        <v>33375.66446</v>
      </c>
    </row>
    <row r="122" spans="1:3">
      <c r="A122" s="164" t="s">
        <v>186</v>
      </c>
      <c r="B122" s="165">
        <v>60</v>
      </c>
      <c r="C122" s="165">
        <v>208715.13</v>
      </c>
    </row>
    <row r="123" spans="1:3">
      <c r="A123" s="164" t="s">
        <v>179</v>
      </c>
      <c r="B123" s="165">
        <v>8</v>
      </c>
      <c r="C123" s="165">
        <v>10683.08776</v>
      </c>
    </row>
    <row r="124" spans="1:3" hidden="1">
      <c r="A124" s="164" t="s">
        <v>183</v>
      </c>
      <c r="B124" s="165">
        <v>0</v>
      </c>
      <c r="C124" s="165">
        <v>0</v>
      </c>
    </row>
    <row r="125" spans="1:3" hidden="1">
      <c r="A125" s="164" t="s">
        <v>88</v>
      </c>
      <c r="B125" s="165">
        <v>0</v>
      </c>
      <c r="C125" s="165">
        <v>0</v>
      </c>
    </row>
    <row r="126" spans="1:3" hidden="1">
      <c r="A126" s="164" t="s">
        <v>117</v>
      </c>
      <c r="B126" s="165">
        <v>0</v>
      </c>
      <c r="C126" s="165">
        <v>0</v>
      </c>
    </row>
    <row r="127" spans="1:3" hidden="1">
      <c r="A127" s="164" t="s">
        <v>90</v>
      </c>
      <c r="B127" s="165">
        <v>0</v>
      </c>
      <c r="C127" s="165">
        <v>0</v>
      </c>
    </row>
    <row r="128" spans="1:3" hidden="1">
      <c r="A128" s="164" t="s">
        <v>26</v>
      </c>
      <c r="B128" s="165">
        <v>0</v>
      </c>
      <c r="C128" s="165">
        <v>0</v>
      </c>
    </row>
    <row r="129" spans="1:3">
      <c r="A129" s="164" t="s">
        <v>197</v>
      </c>
      <c r="B129" s="165">
        <v>1</v>
      </c>
      <c r="C129" s="165">
        <v>207.85184000000001</v>
      </c>
    </row>
    <row r="130" spans="1:3" hidden="1">
      <c r="A130" s="164" t="s">
        <v>95</v>
      </c>
      <c r="B130" s="165">
        <v>0</v>
      </c>
      <c r="C130" s="165">
        <v>0</v>
      </c>
    </row>
    <row r="131" spans="1:3" hidden="1">
      <c r="A131" s="164" t="s">
        <v>204</v>
      </c>
      <c r="B131" s="165">
        <v>0</v>
      </c>
      <c r="C131" s="165">
        <v>3.637978807091713E-12</v>
      </c>
    </row>
    <row r="132" spans="1:3" hidden="1">
      <c r="A132" s="164" t="s">
        <v>168</v>
      </c>
      <c r="B132" s="165">
        <v>0</v>
      </c>
      <c r="C132" s="165">
        <v>0</v>
      </c>
    </row>
    <row r="133" spans="1:3" hidden="1">
      <c r="A133" s="164" t="s">
        <v>47</v>
      </c>
      <c r="B133" s="165">
        <v>0</v>
      </c>
      <c r="C133" s="165">
        <v>0</v>
      </c>
    </row>
    <row r="134" spans="1:3" hidden="1">
      <c r="A134" s="164" t="s">
        <v>68</v>
      </c>
      <c r="B134" s="165">
        <v>0</v>
      </c>
      <c r="C134" s="165">
        <v>0</v>
      </c>
    </row>
    <row r="135" spans="1:3" hidden="1">
      <c r="A135" s="164" t="s">
        <v>65</v>
      </c>
      <c r="B135" s="165">
        <v>0</v>
      </c>
      <c r="C135" s="165">
        <v>0</v>
      </c>
    </row>
    <row r="136" spans="1:3" hidden="1">
      <c r="A136" s="164" t="s">
        <v>169</v>
      </c>
      <c r="B136" s="165">
        <v>0</v>
      </c>
      <c r="C136" s="165">
        <v>0</v>
      </c>
    </row>
    <row r="137" spans="1:3" hidden="1">
      <c r="A137" s="164" t="s">
        <v>24</v>
      </c>
      <c r="B137" s="165">
        <v>0</v>
      </c>
      <c r="C137" s="165">
        <v>0</v>
      </c>
    </row>
    <row r="138" spans="1:3" hidden="1">
      <c r="A138" s="164" t="s">
        <v>280</v>
      </c>
      <c r="B138" s="165">
        <v>0</v>
      </c>
      <c r="C138" s="165">
        <v>0</v>
      </c>
    </row>
    <row r="139" spans="1:3">
      <c r="A139" s="164" t="s">
        <v>256</v>
      </c>
      <c r="B139" s="165">
        <v>250</v>
      </c>
      <c r="C139" s="165">
        <v>607.50000000000023</v>
      </c>
    </row>
    <row r="140" spans="1:3" hidden="1">
      <c r="A140" s="164" t="s">
        <v>157</v>
      </c>
      <c r="B140" s="165">
        <v>0</v>
      </c>
      <c r="C140" s="165">
        <v>0</v>
      </c>
    </row>
    <row r="141" spans="1:3">
      <c r="A141" s="164" t="s">
        <v>243</v>
      </c>
      <c r="B141" s="165">
        <v>10</v>
      </c>
      <c r="C141" s="165">
        <v>240.25110000000001</v>
      </c>
    </row>
    <row r="142" spans="1:3" hidden="1">
      <c r="A142" s="164" t="s">
        <v>164</v>
      </c>
      <c r="B142" s="165">
        <v>0</v>
      </c>
      <c r="C142" s="165">
        <v>0</v>
      </c>
    </row>
    <row r="143" spans="1:3" hidden="1">
      <c r="A143" s="164" t="s">
        <v>44</v>
      </c>
      <c r="B143" s="165">
        <v>0</v>
      </c>
      <c r="C143" s="165">
        <v>0</v>
      </c>
    </row>
    <row r="144" spans="1:3" hidden="1">
      <c r="A144" s="164" t="s">
        <v>39</v>
      </c>
      <c r="B144" s="165">
        <v>0</v>
      </c>
      <c r="C144" s="165">
        <v>0</v>
      </c>
    </row>
    <row r="145" spans="1:3" hidden="1">
      <c r="A145" s="164" t="s">
        <v>46</v>
      </c>
      <c r="B145" s="165">
        <v>0</v>
      </c>
      <c r="C145" s="165">
        <v>0</v>
      </c>
    </row>
    <row r="146" spans="1:3" hidden="1">
      <c r="A146" s="164" t="s">
        <v>45</v>
      </c>
      <c r="B146" s="165">
        <v>0</v>
      </c>
      <c r="C146" s="165">
        <v>0</v>
      </c>
    </row>
    <row r="147" spans="1:3" hidden="1">
      <c r="A147" s="164" t="s">
        <v>110</v>
      </c>
      <c r="B147" s="165">
        <v>0</v>
      </c>
      <c r="C147" s="165">
        <v>0</v>
      </c>
    </row>
    <row r="148" spans="1:3" hidden="1">
      <c r="A148" s="164" t="s">
        <v>53</v>
      </c>
      <c r="B148" s="165">
        <v>0</v>
      </c>
      <c r="C148" s="165">
        <v>0</v>
      </c>
    </row>
    <row r="149" spans="1:3" hidden="1">
      <c r="A149" s="164" t="s">
        <v>196</v>
      </c>
      <c r="B149" s="165">
        <v>0</v>
      </c>
      <c r="C149" s="165">
        <v>-1.4551915228366852E-11</v>
      </c>
    </row>
    <row r="150" spans="1:3">
      <c r="A150" s="164" t="s">
        <v>222</v>
      </c>
      <c r="B150" s="165">
        <v>230</v>
      </c>
      <c r="C150" s="165">
        <v>3561.6373999999996</v>
      </c>
    </row>
    <row r="151" spans="1:3">
      <c r="A151" s="164" t="s">
        <v>238</v>
      </c>
      <c r="B151" s="165">
        <v>1</v>
      </c>
      <c r="C151" s="165">
        <v>54</v>
      </c>
    </row>
    <row r="152" spans="1:3">
      <c r="A152" s="164" t="s">
        <v>237</v>
      </c>
      <c r="B152" s="165">
        <v>1</v>
      </c>
      <c r="C152" s="165">
        <v>87.8</v>
      </c>
    </row>
    <row r="153" spans="1:3">
      <c r="A153" s="164" t="s">
        <v>195</v>
      </c>
      <c r="B153" s="165">
        <v>45</v>
      </c>
      <c r="C153" s="165">
        <v>31969.073370000002</v>
      </c>
    </row>
    <row r="154" spans="1:3" hidden="1">
      <c r="A154" s="164" t="s">
        <v>166</v>
      </c>
      <c r="B154" s="165">
        <v>0</v>
      </c>
      <c r="C154" s="165">
        <v>0</v>
      </c>
    </row>
    <row r="155" spans="1:3">
      <c r="A155" s="164" t="s">
        <v>273</v>
      </c>
      <c r="B155" s="165">
        <v>2</v>
      </c>
      <c r="C155" s="165">
        <v>28000</v>
      </c>
    </row>
    <row r="156" spans="1:3">
      <c r="A156" s="164" t="s">
        <v>223</v>
      </c>
      <c r="B156" s="165">
        <v>10</v>
      </c>
      <c r="C156" s="165">
        <v>89.641300000000001</v>
      </c>
    </row>
    <row r="157" spans="1:3">
      <c r="A157" s="164" t="s">
        <v>199</v>
      </c>
      <c r="B157" s="165">
        <v>250</v>
      </c>
      <c r="C157" s="165">
        <v>1375</v>
      </c>
    </row>
    <row r="158" spans="1:3">
      <c r="A158" s="164" t="s">
        <v>206</v>
      </c>
      <c r="B158" s="165">
        <v>176</v>
      </c>
      <c r="C158" s="165">
        <v>351.89835999999991</v>
      </c>
    </row>
    <row r="159" spans="1:3">
      <c r="A159" s="164" t="s">
        <v>207</v>
      </c>
      <c r="B159" s="165">
        <v>580</v>
      </c>
      <c r="C159" s="165">
        <v>7577.0711000000001</v>
      </c>
    </row>
    <row r="160" spans="1:3">
      <c r="A160" s="164" t="s">
        <v>244</v>
      </c>
      <c r="B160" s="165">
        <v>1</v>
      </c>
      <c r="C160" s="165">
        <v>57.780329999999999</v>
      </c>
    </row>
    <row r="161" spans="1:3">
      <c r="A161" s="164" t="s">
        <v>209</v>
      </c>
      <c r="B161" s="165">
        <v>2800</v>
      </c>
      <c r="C161" s="165">
        <v>27316.547999999999</v>
      </c>
    </row>
    <row r="162" spans="1:3">
      <c r="A162" s="164" t="s">
        <v>208</v>
      </c>
      <c r="B162" s="165">
        <v>1700</v>
      </c>
      <c r="C162" s="165">
        <v>16585.046999999999</v>
      </c>
    </row>
    <row r="163" spans="1:3">
      <c r="A163" s="164" t="s">
        <v>221</v>
      </c>
      <c r="B163" s="165">
        <v>197</v>
      </c>
      <c r="C163" s="165">
        <v>19181.26108</v>
      </c>
    </row>
    <row r="164" spans="1:3" hidden="1">
      <c r="A164" s="164" t="s">
        <v>112</v>
      </c>
      <c r="B164" s="165">
        <v>0</v>
      </c>
      <c r="C164" s="165">
        <v>0</v>
      </c>
    </row>
    <row r="165" spans="1:3" hidden="1">
      <c r="A165" s="164" t="s">
        <v>143</v>
      </c>
      <c r="B165" s="165">
        <v>0</v>
      </c>
      <c r="C165" s="165">
        <v>0</v>
      </c>
    </row>
    <row r="166" spans="1:3">
      <c r="A166" s="164" t="s">
        <v>258</v>
      </c>
      <c r="B166" s="165">
        <v>1</v>
      </c>
      <c r="C166" s="165">
        <v>280</v>
      </c>
    </row>
    <row r="167" spans="1:3">
      <c r="A167" s="164" t="s">
        <v>257</v>
      </c>
      <c r="B167" s="165">
        <v>1</v>
      </c>
      <c r="C167" s="165">
        <v>380</v>
      </c>
    </row>
    <row r="168" spans="1:3" hidden="1">
      <c r="A168" s="164" t="s">
        <v>118</v>
      </c>
      <c r="B168" s="165">
        <v>0</v>
      </c>
      <c r="C168" s="165">
        <v>0</v>
      </c>
    </row>
    <row r="169" spans="1:3" hidden="1">
      <c r="A169" s="164" t="s">
        <v>62</v>
      </c>
      <c r="B169" s="165">
        <v>0</v>
      </c>
      <c r="C169" s="165">
        <v>0</v>
      </c>
    </row>
    <row r="170" spans="1:3" hidden="1">
      <c r="A170" s="164" t="s">
        <v>247</v>
      </c>
      <c r="B170" s="165">
        <v>0</v>
      </c>
      <c r="C170" s="165">
        <v>0</v>
      </c>
    </row>
    <row r="171" spans="1:3" hidden="1">
      <c r="A171" s="164" t="s">
        <v>61</v>
      </c>
      <c r="B171" s="165">
        <v>0</v>
      </c>
      <c r="C171" s="165">
        <v>0</v>
      </c>
    </row>
    <row r="172" spans="1:3">
      <c r="A172" s="164" t="s">
        <v>239</v>
      </c>
      <c r="B172" s="165">
        <v>98</v>
      </c>
      <c r="C172" s="165">
        <v>49490</v>
      </c>
    </row>
    <row r="173" spans="1:3">
      <c r="A173" s="164" t="s">
        <v>198</v>
      </c>
      <c r="B173" s="165">
        <v>2</v>
      </c>
      <c r="C173" s="165">
        <v>63.452779999999997</v>
      </c>
    </row>
    <row r="174" spans="1:3">
      <c r="A174" s="164" t="s">
        <v>228</v>
      </c>
      <c r="B174" s="165">
        <v>8</v>
      </c>
      <c r="C174" s="165">
        <v>2665.8660799999998</v>
      </c>
    </row>
    <row r="175" spans="1:3">
      <c r="A175" s="164" t="s">
        <v>227</v>
      </c>
      <c r="B175" s="165">
        <v>34</v>
      </c>
      <c r="C175" s="165">
        <v>21973.199380000002</v>
      </c>
    </row>
    <row r="176" spans="1:3" hidden="1">
      <c r="A176" s="164" t="s">
        <v>158</v>
      </c>
      <c r="B176" s="165">
        <v>0</v>
      </c>
      <c r="C176" s="165">
        <v>0</v>
      </c>
    </row>
    <row r="177" spans="1:3" hidden="1">
      <c r="A177" s="164" t="s">
        <v>159</v>
      </c>
      <c r="B177" s="165">
        <v>0</v>
      </c>
      <c r="C177" s="165">
        <v>0</v>
      </c>
    </row>
    <row r="178" spans="1:3">
      <c r="A178" s="164" t="s">
        <v>255</v>
      </c>
      <c r="B178" s="165">
        <v>250</v>
      </c>
      <c r="C178" s="165">
        <v>87.5</v>
      </c>
    </row>
    <row r="179" spans="1:3" hidden="1">
      <c r="A179" s="164" t="s">
        <v>160</v>
      </c>
      <c r="B179" s="165">
        <v>0</v>
      </c>
      <c r="C179" s="165">
        <v>0</v>
      </c>
    </row>
    <row r="180" spans="1:3">
      <c r="A180" s="164" t="s">
        <v>229</v>
      </c>
      <c r="B180" s="165">
        <v>15</v>
      </c>
      <c r="C180" s="165">
        <v>7425</v>
      </c>
    </row>
    <row r="181" spans="1:3">
      <c r="A181" s="164" t="s">
        <v>283</v>
      </c>
      <c r="B181" s="165">
        <v>8702.49</v>
      </c>
      <c r="C181" s="165">
        <v>1376134.7395790999</v>
      </c>
    </row>
  </sheetData>
  <autoFilter ref="A3:C181">
    <filterColumn colId="2">
      <filters>
        <filter val="1059.541197"/>
        <filter val="10683.08776"/>
        <filter val="11186.59143"/>
        <filter val="11583.86046"/>
        <filter val="1170"/>
        <filter val="1320"/>
        <filter val="1359.3138"/>
        <filter val="13602.73196"/>
        <filter val="1375"/>
        <filter val="1376134.74"/>
        <filter val="14430"/>
        <filter val="14612.7297"/>
        <filter val="1467.3738"/>
        <filter val="154.3362"/>
        <filter val="1592.08096"/>
        <filter val="16585.047"/>
        <filter val="16759.62792"/>
        <filter val="173.15464"/>
        <filter val="17542.30205"/>
        <filter val="182936.6122"/>
        <filter val="19181.26108"/>
        <filter val="201.749795"/>
        <filter val="207.85184"/>
        <filter val="208715.13"/>
        <filter val="21964.21397"/>
        <filter val="21973.19938"/>
        <filter val="240.2511"/>
        <filter val="24153.5814"/>
        <filter val="2665.86608"/>
        <filter val="27.45463"/>
        <filter val="273.3438"/>
        <filter val="27316.548"/>
        <filter val="2737.93098"/>
        <filter val="280"/>
        <filter val="28000"/>
        <filter val="287.763"/>
        <filter val="29.708"/>
        <filter val="293.29054"/>
        <filter val="3.34343"/>
        <filter val="31969.07337"/>
        <filter val="326420.3041"/>
        <filter val="32663.50276"/>
        <filter val="33375.66446"/>
        <filter val="34086.40803"/>
        <filter val="351.89836"/>
        <filter val="35326.66672"/>
        <filter val="3561.6374"/>
        <filter val="36576.94367"/>
        <filter val="380"/>
        <filter val="388.48005"/>
        <filter val="4076.712"/>
        <filter val="430.07068"/>
        <filter val="44848.13628"/>
        <filter val="4701.28154"/>
        <filter val="49490"/>
        <filter val="54"/>
        <filter val="540"/>
        <filter val="561.8332951"/>
        <filter val="57.78033"/>
        <filter val="607.5"/>
        <filter val="63.45278"/>
        <filter val="6423.40858"/>
        <filter val="683.6362"/>
        <filter val="72.19953"/>
        <filter val="7306.36485"/>
        <filter val="7353.35924"/>
        <filter val="7425"/>
        <filter val="746.47692"/>
        <filter val="75"/>
        <filter val="7577.0711"/>
        <filter val="7792.8396"/>
        <filter val="780"/>
        <filter val="858.6828"/>
        <filter val="860.1422"/>
        <filter val="87.5"/>
        <filter val="87.8"/>
        <filter val="89.6413"/>
        <filter val="9238.39328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J82"/>
  <sheetViews>
    <sheetView tabSelected="1" topLeftCell="A70" workbookViewId="0">
      <selection activeCell="E89" sqref="E89"/>
    </sheetView>
  </sheetViews>
  <sheetFormatPr baseColWidth="10" defaultRowHeight="15"/>
  <cols>
    <col min="1" max="1" width="44" customWidth="1"/>
    <col min="6" max="6" width="37.28515625" customWidth="1"/>
  </cols>
  <sheetData>
    <row r="4" spans="1:10" ht="30">
      <c r="A4" s="166" t="s">
        <v>282</v>
      </c>
      <c r="B4" s="166" t="s">
        <v>284</v>
      </c>
      <c r="C4" s="166" t="s">
        <v>285</v>
      </c>
      <c r="E4" s="169" t="s">
        <v>286</v>
      </c>
      <c r="F4" s="169" t="s">
        <v>287</v>
      </c>
      <c r="G4" s="169" t="s">
        <v>288</v>
      </c>
      <c r="H4" s="169" t="s">
        <v>289</v>
      </c>
      <c r="I4" s="169" t="s">
        <v>290</v>
      </c>
    </row>
    <row r="5" spans="1:10">
      <c r="A5" s="164" t="s">
        <v>249</v>
      </c>
      <c r="B5" s="165">
        <v>1</v>
      </c>
      <c r="C5" s="165">
        <v>3.3434300000000001</v>
      </c>
      <c r="D5">
        <f>ROUND(C5,2)</f>
        <v>3.34</v>
      </c>
      <c r="E5" s="170">
        <v>34600074</v>
      </c>
      <c r="F5" s="170" t="s">
        <v>249</v>
      </c>
      <c r="G5" s="170" t="s">
        <v>40</v>
      </c>
      <c r="H5" s="170">
        <v>1</v>
      </c>
      <c r="I5" s="170">
        <v>3.34</v>
      </c>
      <c r="J5">
        <f>IF(D5=I5,0,1)</f>
        <v>0</v>
      </c>
    </row>
    <row r="6" spans="1:10">
      <c r="A6" s="164" t="s">
        <v>224</v>
      </c>
      <c r="B6" s="165">
        <v>10</v>
      </c>
      <c r="C6" s="165">
        <v>287.76299999999998</v>
      </c>
      <c r="D6" s="5">
        <f t="shared" ref="D6:D69" si="0">ROUND(C6,2)</f>
        <v>287.76</v>
      </c>
      <c r="E6" s="170">
        <v>34500136</v>
      </c>
      <c r="F6" s="170" t="s">
        <v>224</v>
      </c>
      <c r="G6" s="170" t="s">
        <v>40</v>
      </c>
      <c r="H6" s="170">
        <v>10</v>
      </c>
      <c r="I6" s="170">
        <v>287.76</v>
      </c>
      <c r="J6" s="5">
        <f t="shared" ref="J6:J69" si="1">IF(D6=I6,0,1)</f>
        <v>0</v>
      </c>
    </row>
    <row r="7" spans="1:10">
      <c r="A7" s="164" t="s">
        <v>245</v>
      </c>
      <c r="B7" s="165">
        <v>39.409999999999997</v>
      </c>
      <c r="C7" s="165">
        <v>561.83329509999976</v>
      </c>
      <c r="D7" s="5">
        <f t="shared" si="0"/>
        <v>561.83000000000004</v>
      </c>
      <c r="E7" s="170">
        <v>34600019</v>
      </c>
      <c r="F7" s="170" t="s">
        <v>245</v>
      </c>
      <c r="G7" s="170" t="s">
        <v>101</v>
      </c>
      <c r="H7" s="170">
        <v>39.409999999999997</v>
      </c>
      <c r="I7" s="170">
        <v>561.83000000000004</v>
      </c>
      <c r="J7" s="5">
        <f t="shared" si="1"/>
        <v>0</v>
      </c>
    </row>
    <row r="8" spans="1:10">
      <c r="A8" s="164" t="s">
        <v>241</v>
      </c>
      <c r="B8" s="165">
        <v>70</v>
      </c>
      <c r="C8" s="165">
        <v>29.707999999999998</v>
      </c>
      <c r="D8" s="5">
        <f t="shared" si="0"/>
        <v>29.71</v>
      </c>
      <c r="E8" s="170">
        <v>34600001</v>
      </c>
      <c r="F8" s="170" t="s">
        <v>241</v>
      </c>
      <c r="G8" s="170" t="s">
        <v>19</v>
      </c>
      <c r="H8" s="170">
        <v>70</v>
      </c>
      <c r="I8" s="170">
        <v>29.71</v>
      </c>
      <c r="J8" s="5">
        <f t="shared" si="1"/>
        <v>0</v>
      </c>
    </row>
    <row r="9" spans="1:10">
      <c r="A9" s="164" t="s">
        <v>253</v>
      </c>
      <c r="B9" s="165">
        <v>250</v>
      </c>
      <c r="C9" s="165">
        <v>75</v>
      </c>
      <c r="D9" s="5">
        <f t="shared" si="0"/>
        <v>75</v>
      </c>
      <c r="E9" s="170">
        <v>34600337</v>
      </c>
      <c r="F9" s="170" t="s">
        <v>253</v>
      </c>
      <c r="G9" s="170" t="s">
        <v>40</v>
      </c>
      <c r="H9" s="170">
        <v>250</v>
      </c>
      <c r="I9" s="170">
        <v>75</v>
      </c>
      <c r="J9" s="5">
        <f t="shared" si="1"/>
        <v>0</v>
      </c>
    </row>
    <row r="10" spans="1:10">
      <c r="A10" s="164" t="s">
        <v>246</v>
      </c>
      <c r="B10" s="165">
        <v>9</v>
      </c>
      <c r="C10" s="165">
        <v>72.199529999999996</v>
      </c>
      <c r="D10" s="5">
        <f t="shared" si="0"/>
        <v>72.2</v>
      </c>
      <c r="E10" s="170">
        <v>34600056</v>
      </c>
      <c r="F10" s="170" t="s">
        <v>246</v>
      </c>
      <c r="G10" s="170" t="s">
        <v>43</v>
      </c>
      <c r="H10" s="170">
        <v>9</v>
      </c>
      <c r="I10" s="170">
        <v>72.2</v>
      </c>
      <c r="J10" s="5">
        <f t="shared" si="1"/>
        <v>0</v>
      </c>
    </row>
    <row r="11" spans="1:10">
      <c r="A11" s="164" t="s">
        <v>248</v>
      </c>
      <c r="B11" s="165">
        <v>234</v>
      </c>
      <c r="C11" s="165">
        <v>326420.30411000003</v>
      </c>
      <c r="D11" s="5">
        <f t="shared" si="0"/>
        <v>326420.3</v>
      </c>
      <c r="E11" s="170">
        <v>34600061</v>
      </c>
      <c r="F11" s="170" t="s">
        <v>248</v>
      </c>
      <c r="G11" s="170" t="s">
        <v>40</v>
      </c>
      <c r="H11" s="170">
        <v>234</v>
      </c>
      <c r="I11" s="170">
        <v>326420.3</v>
      </c>
      <c r="J11" s="5">
        <f t="shared" si="1"/>
        <v>0</v>
      </c>
    </row>
    <row r="12" spans="1:10">
      <c r="A12" s="164" t="s">
        <v>200</v>
      </c>
      <c r="B12" s="165">
        <v>1</v>
      </c>
      <c r="C12" s="165">
        <v>273.34379999999999</v>
      </c>
      <c r="D12" s="5">
        <f t="shared" si="0"/>
        <v>273.33999999999997</v>
      </c>
      <c r="E12" s="170">
        <v>34500029</v>
      </c>
      <c r="F12" s="170" t="s">
        <v>200</v>
      </c>
      <c r="G12" s="170" t="s">
        <v>40</v>
      </c>
      <c r="H12" s="170">
        <v>1</v>
      </c>
      <c r="I12" s="170">
        <v>273.33999999999997</v>
      </c>
      <c r="J12" s="5">
        <f t="shared" si="1"/>
        <v>0</v>
      </c>
    </row>
    <row r="13" spans="1:10">
      <c r="A13" s="164" t="s">
        <v>201</v>
      </c>
      <c r="B13" s="165">
        <v>2</v>
      </c>
      <c r="C13" s="165">
        <v>293.29054000000002</v>
      </c>
      <c r="D13" s="5">
        <f t="shared" si="0"/>
        <v>293.29000000000002</v>
      </c>
      <c r="E13" s="170">
        <v>34500031</v>
      </c>
      <c r="F13" s="170" t="s">
        <v>201</v>
      </c>
      <c r="G13" s="170" t="s">
        <v>40</v>
      </c>
      <c r="H13" s="170">
        <v>2</v>
      </c>
      <c r="I13" s="170">
        <v>293.29000000000002</v>
      </c>
      <c r="J13" s="5">
        <f t="shared" si="1"/>
        <v>0</v>
      </c>
    </row>
    <row r="14" spans="1:10">
      <c r="A14" s="164" t="s">
        <v>173</v>
      </c>
      <c r="B14" s="165">
        <v>1</v>
      </c>
      <c r="C14" s="165">
        <v>7792.8396000000002</v>
      </c>
      <c r="D14" s="5">
        <f t="shared" si="0"/>
        <v>7792.84</v>
      </c>
      <c r="E14" s="170">
        <v>33200002</v>
      </c>
      <c r="F14" s="170" t="s">
        <v>173</v>
      </c>
      <c r="G14" s="170" t="s">
        <v>40</v>
      </c>
      <c r="H14" s="170">
        <v>1</v>
      </c>
      <c r="I14" s="170">
        <v>7792.84</v>
      </c>
      <c r="J14" s="5">
        <f t="shared" si="1"/>
        <v>0</v>
      </c>
    </row>
    <row r="15" spans="1:10">
      <c r="A15" s="164" t="s">
        <v>175</v>
      </c>
      <c r="B15" s="165">
        <v>7</v>
      </c>
      <c r="C15" s="165">
        <v>17542.302049999998</v>
      </c>
      <c r="D15" s="5">
        <f t="shared" si="0"/>
        <v>17542.3</v>
      </c>
      <c r="E15" s="170">
        <v>33200022</v>
      </c>
      <c r="F15" s="170" t="s">
        <v>176</v>
      </c>
      <c r="G15" s="170" t="s">
        <v>40</v>
      </c>
      <c r="H15" s="170">
        <v>7</v>
      </c>
      <c r="I15" s="170">
        <v>17542.3</v>
      </c>
      <c r="J15" s="5">
        <f t="shared" si="1"/>
        <v>0</v>
      </c>
    </row>
    <row r="16" spans="1:10">
      <c r="A16" s="164" t="s">
        <v>174</v>
      </c>
      <c r="B16" s="165">
        <v>3</v>
      </c>
      <c r="C16" s="165">
        <v>34086.408029999999</v>
      </c>
      <c r="D16" s="5">
        <f t="shared" si="0"/>
        <v>34086.410000000003</v>
      </c>
      <c r="E16" s="170">
        <v>33200021</v>
      </c>
      <c r="F16" s="170" t="s">
        <v>174</v>
      </c>
      <c r="G16" s="170" t="s">
        <v>40</v>
      </c>
      <c r="H16" s="170">
        <v>3</v>
      </c>
      <c r="I16" s="170">
        <v>34086.410000000003</v>
      </c>
      <c r="J16" s="5">
        <f t="shared" si="1"/>
        <v>0</v>
      </c>
    </row>
    <row r="17" spans="1:10">
      <c r="A17" s="164" t="s">
        <v>18</v>
      </c>
      <c r="B17" s="165">
        <v>10</v>
      </c>
      <c r="C17" s="165">
        <v>683.63620000000003</v>
      </c>
      <c r="D17" s="5">
        <f t="shared" si="0"/>
        <v>683.64</v>
      </c>
      <c r="E17" s="170">
        <v>32200099</v>
      </c>
      <c r="F17" s="170" t="s">
        <v>18</v>
      </c>
      <c r="G17" s="170" t="s">
        <v>19</v>
      </c>
      <c r="H17" s="170">
        <v>10</v>
      </c>
      <c r="I17" s="170">
        <v>683.64</v>
      </c>
      <c r="J17" s="5">
        <f t="shared" si="1"/>
        <v>0</v>
      </c>
    </row>
    <row r="18" spans="1:10">
      <c r="A18" s="164" t="s">
        <v>28</v>
      </c>
      <c r="B18" s="165">
        <v>260</v>
      </c>
      <c r="C18" s="165">
        <v>14430</v>
      </c>
      <c r="D18" s="5">
        <f t="shared" si="0"/>
        <v>14430</v>
      </c>
      <c r="E18" s="170">
        <v>34500055</v>
      </c>
      <c r="F18" s="170" t="s">
        <v>28</v>
      </c>
      <c r="G18" s="170" t="s">
        <v>29</v>
      </c>
      <c r="H18" s="170">
        <v>260</v>
      </c>
      <c r="I18" s="170">
        <v>14430</v>
      </c>
      <c r="J18" s="5">
        <f t="shared" si="1"/>
        <v>0</v>
      </c>
    </row>
    <row r="19" spans="1:10">
      <c r="A19" s="164" t="s">
        <v>210</v>
      </c>
      <c r="B19" s="165">
        <v>25.48</v>
      </c>
      <c r="C19" s="165">
        <v>182936.612242</v>
      </c>
      <c r="D19" s="5">
        <f t="shared" si="0"/>
        <v>182936.61</v>
      </c>
      <c r="E19" s="170">
        <v>34500067</v>
      </c>
      <c r="F19" s="170" t="s">
        <v>210</v>
      </c>
      <c r="G19" s="170" t="s">
        <v>115</v>
      </c>
      <c r="H19" s="170">
        <v>25.48</v>
      </c>
      <c r="I19" s="170">
        <v>182936.61</v>
      </c>
      <c r="J19" s="5">
        <f t="shared" si="1"/>
        <v>0</v>
      </c>
    </row>
    <row r="20" spans="1:10">
      <c r="A20" s="164" t="s">
        <v>276</v>
      </c>
      <c r="B20" s="165">
        <v>4</v>
      </c>
      <c r="C20" s="165">
        <v>540</v>
      </c>
      <c r="D20" s="5">
        <f t="shared" si="0"/>
        <v>540</v>
      </c>
      <c r="E20" s="170">
        <v>34500036</v>
      </c>
      <c r="F20" s="170" t="s">
        <v>276</v>
      </c>
      <c r="G20" s="170" t="s">
        <v>202</v>
      </c>
      <c r="H20" s="170">
        <v>4</v>
      </c>
      <c r="I20" s="170">
        <v>540</v>
      </c>
      <c r="J20" s="5">
        <f t="shared" si="1"/>
        <v>0</v>
      </c>
    </row>
    <row r="21" spans="1:10">
      <c r="A21" s="164" t="s">
        <v>213</v>
      </c>
      <c r="B21" s="165">
        <v>186</v>
      </c>
      <c r="C21" s="165">
        <v>1592.0809600000002</v>
      </c>
      <c r="D21" s="5">
        <f t="shared" si="0"/>
        <v>1592.08</v>
      </c>
      <c r="E21" s="170">
        <v>34500104</v>
      </c>
      <c r="F21" s="170" t="s">
        <v>213</v>
      </c>
      <c r="G21" s="170" t="s">
        <v>40</v>
      </c>
      <c r="H21" s="170">
        <v>186</v>
      </c>
      <c r="I21" s="170">
        <v>1592.08</v>
      </c>
      <c r="J21" s="5">
        <f t="shared" si="1"/>
        <v>0</v>
      </c>
    </row>
    <row r="22" spans="1:10">
      <c r="A22" s="164" t="s">
        <v>214</v>
      </c>
      <c r="B22" s="165">
        <v>188</v>
      </c>
      <c r="C22" s="165">
        <v>430.07068000000004</v>
      </c>
      <c r="D22" s="5">
        <f t="shared" si="0"/>
        <v>430.07</v>
      </c>
      <c r="E22" s="170">
        <v>34500105</v>
      </c>
      <c r="F22" s="170" t="s">
        <v>214</v>
      </c>
      <c r="G22" s="170" t="s">
        <v>40</v>
      </c>
      <c r="H22" s="170">
        <v>188</v>
      </c>
      <c r="I22" s="170">
        <v>430.07</v>
      </c>
      <c r="J22" s="5">
        <f t="shared" si="1"/>
        <v>0</v>
      </c>
    </row>
    <row r="23" spans="1:10">
      <c r="A23" s="164" t="s">
        <v>252</v>
      </c>
      <c r="B23" s="165">
        <v>60</v>
      </c>
      <c r="C23" s="165">
        <v>858.68280000000004</v>
      </c>
      <c r="D23" s="5">
        <f t="shared" si="0"/>
        <v>858.68</v>
      </c>
      <c r="E23" s="170">
        <v>34600170</v>
      </c>
      <c r="F23" s="170" t="s">
        <v>252</v>
      </c>
      <c r="G23" s="170" t="s">
        <v>101</v>
      </c>
      <c r="H23" s="170">
        <v>60</v>
      </c>
      <c r="I23" s="170">
        <v>858.68</v>
      </c>
      <c r="J23" s="5">
        <f t="shared" si="1"/>
        <v>0</v>
      </c>
    </row>
    <row r="24" spans="1:10">
      <c r="A24" s="164" t="s">
        <v>242</v>
      </c>
      <c r="B24" s="165">
        <v>8</v>
      </c>
      <c r="C24" s="165">
        <v>173.15464</v>
      </c>
      <c r="D24" s="5">
        <f t="shared" si="0"/>
        <v>173.15</v>
      </c>
      <c r="E24" s="170">
        <v>34600005</v>
      </c>
      <c r="F24" s="170" t="s">
        <v>242</v>
      </c>
      <c r="G24" s="170" t="s">
        <v>40</v>
      </c>
      <c r="H24" s="170">
        <v>8</v>
      </c>
      <c r="I24" s="170">
        <v>173.15</v>
      </c>
      <c r="J24" s="5">
        <f t="shared" si="1"/>
        <v>0</v>
      </c>
    </row>
    <row r="25" spans="1:10">
      <c r="A25" s="164" t="s">
        <v>250</v>
      </c>
      <c r="B25" s="165">
        <v>1</v>
      </c>
      <c r="C25" s="165">
        <v>6423.4085800000003</v>
      </c>
      <c r="D25" s="5">
        <f t="shared" si="0"/>
        <v>6423.41</v>
      </c>
      <c r="E25" s="170">
        <v>34600082</v>
      </c>
      <c r="F25" s="170" t="s">
        <v>250</v>
      </c>
      <c r="G25" s="170" t="s">
        <v>251</v>
      </c>
      <c r="H25" s="170">
        <v>1</v>
      </c>
      <c r="I25" s="170">
        <v>6423.41</v>
      </c>
      <c r="J25" s="5">
        <f t="shared" si="1"/>
        <v>0</v>
      </c>
    </row>
    <row r="26" spans="1:10">
      <c r="A26" s="164" t="s">
        <v>260</v>
      </c>
      <c r="B26" s="165">
        <v>6</v>
      </c>
      <c r="C26" s="165">
        <v>154.33619999999999</v>
      </c>
      <c r="D26" s="5">
        <f t="shared" si="0"/>
        <v>154.34</v>
      </c>
      <c r="E26" s="170">
        <v>34600150</v>
      </c>
      <c r="F26" s="170" t="s">
        <v>260</v>
      </c>
      <c r="G26" s="170" t="s">
        <v>101</v>
      </c>
      <c r="H26" s="170">
        <v>6</v>
      </c>
      <c r="I26" s="170">
        <v>154.34</v>
      </c>
      <c r="J26" s="5">
        <f t="shared" si="1"/>
        <v>0</v>
      </c>
    </row>
    <row r="27" spans="1:10">
      <c r="A27" s="164" t="s">
        <v>267</v>
      </c>
      <c r="B27" s="165">
        <v>25.2</v>
      </c>
      <c r="C27" s="165">
        <v>746.47692000000006</v>
      </c>
      <c r="D27" s="5">
        <f t="shared" si="0"/>
        <v>746.48</v>
      </c>
      <c r="E27" s="170">
        <v>34600164</v>
      </c>
      <c r="F27" s="170" t="s">
        <v>267</v>
      </c>
      <c r="G27" s="170" t="s">
        <v>101</v>
      </c>
      <c r="H27" s="170">
        <v>25.2</v>
      </c>
      <c r="I27" s="170">
        <v>746.48</v>
      </c>
      <c r="J27" s="5">
        <f t="shared" si="1"/>
        <v>0</v>
      </c>
    </row>
    <row r="28" spans="1:10">
      <c r="A28" s="164" t="s">
        <v>261</v>
      </c>
      <c r="B28" s="165">
        <v>8.5</v>
      </c>
      <c r="C28" s="165">
        <v>201.74979500000001</v>
      </c>
      <c r="D28" s="5">
        <f t="shared" si="0"/>
        <v>201.75</v>
      </c>
      <c r="E28" s="170">
        <v>34600152</v>
      </c>
      <c r="F28" s="170" t="s">
        <v>261</v>
      </c>
      <c r="G28" s="170" t="s">
        <v>101</v>
      </c>
      <c r="H28" s="170">
        <v>8.5</v>
      </c>
      <c r="I28" s="170">
        <v>201.75</v>
      </c>
      <c r="J28" s="5">
        <f t="shared" si="1"/>
        <v>0</v>
      </c>
    </row>
    <row r="29" spans="1:10">
      <c r="A29" s="164" t="s">
        <v>266</v>
      </c>
      <c r="B29" s="165">
        <v>1</v>
      </c>
      <c r="C29" s="165">
        <v>27.454630000000151</v>
      </c>
      <c r="D29" s="5">
        <f t="shared" si="0"/>
        <v>27.45</v>
      </c>
      <c r="E29" s="170">
        <v>34600163</v>
      </c>
      <c r="F29" s="170" t="s">
        <v>266</v>
      </c>
      <c r="G29" s="170" t="s">
        <v>101</v>
      </c>
      <c r="H29" s="170">
        <v>1</v>
      </c>
      <c r="I29" s="170">
        <v>27.45</v>
      </c>
      <c r="J29" s="5">
        <f t="shared" si="1"/>
        <v>0</v>
      </c>
    </row>
    <row r="30" spans="1:10">
      <c r="A30" s="164" t="s">
        <v>268</v>
      </c>
      <c r="B30" s="165">
        <v>30</v>
      </c>
      <c r="C30" s="165">
        <v>1359.3137999999999</v>
      </c>
      <c r="D30" s="5">
        <f t="shared" si="0"/>
        <v>1359.31</v>
      </c>
      <c r="E30" s="170">
        <v>34600165</v>
      </c>
      <c r="F30" s="170" t="s">
        <v>268</v>
      </c>
      <c r="G30" s="170" t="s">
        <v>101</v>
      </c>
      <c r="H30" s="170">
        <v>30</v>
      </c>
      <c r="I30" s="170">
        <v>1359.31</v>
      </c>
      <c r="J30" s="5">
        <f t="shared" si="1"/>
        <v>0</v>
      </c>
    </row>
    <row r="31" spans="1:10">
      <c r="A31" s="164" t="s">
        <v>275</v>
      </c>
      <c r="B31" s="165">
        <v>30</v>
      </c>
      <c r="C31" s="165">
        <v>780</v>
      </c>
      <c r="D31" s="5">
        <f t="shared" si="0"/>
        <v>780</v>
      </c>
      <c r="E31" s="170">
        <v>34600404</v>
      </c>
      <c r="F31" s="170" t="s">
        <v>275</v>
      </c>
      <c r="G31" s="170" t="s">
        <v>101</v>
      </c>
      <c r="H31" s="170">
        <v>30</v>
      </c>
      <c r="I31" s="170">
        <v>780</v>
      </c>
      <c r="J31" s="5">
        <f t="shared" si="1"/>
        <v>0</v>
      </c>
    </row>
    <row r="32" spans="1:10">
      <c r="A32" s="164" t="s">
        <v>270</v>
      </c>
      <c r="B32" s="165">
        <v>15</v>
      </c>
      <c r="C32" s="165">
        <v>388.48005000000001</v>
      </c>
      <c r="D32" s="5">
        <f t="shared" si="0"/>
        <v>388.48</v>
      </c>
      <c r="E32" s="170">
        <v>34600267</v>
      </c>
      <c r="F32" s="170" t="s">
        <v>270</v>
      </c>
      <c r="G32" s="170" t="s">
        <v>101</v>
      </c>
      <c r="H32" s="170">
        <v>15</v>
      </c>
      <c r="I32" s="170">
        <v>388.48</v>
      </c>
      <c r="J32" s="5">
        <f t="shared" si="1"/>
        <v>0</v>
      </c>
    </row>
    <row r="33" spans="1:10">
      <c r="A33" s="164" t="s">
        <v>269</v>
      </c>
      <c r="B33" s="165">
        <v>34</v>
      </c>
      <c r="C33" s="165">
        <v>860.1422</v>
      </c>
      <c r="D33" s="5">
        <f t="shared" si="0"/>
        <v>860.14</v>
      </c>
      <c r="E33" s="170">
        <v>34600266</v>
      </c>
      <c r="F33" s="170" t="s">
        <v>269</v>
      </c>
      <c r="G33" s="170" t="s">
        <v>101</v>
      </c>
      <c r="H33" s="170">
        <v>34</v>
      </c>
      <c r="I33" s="170">
        <v>860.14</v>
      </c>
      <c r="J33" s="5">
        <f t="shared" si="1"/>
        <v>0</v>
      </c>
    </row>
    <row r="34" spans="1:10">
      <c r="A34" s="164" t="s">
        <v>262</v>
      </c>
      <c r="B34" s="165">
        <v>107</v>
      </c>
      <c r="C34" s="165">
        <v>2737.9309800000001</v>
      </c>
      <c r="D34" s="5">
        <f t="shared" si="0"/>
        <v>2737.93</v>
      </c>
      <c r="E34" s="170">
        <v>34600159</v>
      </c>
      <c r="F34" s="170" t="s">
        <v>262</v>
      </c>
      <c r="G34" s="170" t="s">
        <v>101</v>
      </c>
      <c r="H34" s="170">
        <v>107</v>
      </c>
      <c r="I34" s="170">
        <v>2737.93</v>
      </c>
      <c r="J34" s="5">
        <f t="shared" si="1"/>
        <v>0</v>
      </c>
    </row>
    <row r="35" spans="1:10">
      <c r="A35" s="164" t="s">
        <v>263</v>
      </c>
      <c r="B35" s="165">
        <v>57</v>
      </c>
      <c r="C35" s="165">
        <v>1467.3738000000003</v>
      </c>
      <c r="D35" s="5">
        <f t="shared" si="0"/>
        <v>1467.37</v>
      </c>
      <c r="E35" s="170">
        <v>34600160</v>
      </c>
      <c r="F35" s="170" t="s">
        <v>263</v>
      </c>
      <c r="G35" s="170" t="s">
        <v>101</v>
      </c>
      <c r="H35" s="170">
        <v>57</v>
      </c>
      <c r="I35" s="170">
        <v>1467.37</v>
      </c>
      <c r="J35" s="5">
        <f t="shared" si="1"/>
        <v>0</v>
      </c>
    </row>
    <row r="36" spans="1:10">
      <c r="A36" s="164" t="s">
        <v>265</v>
      </c>
      <c r="B36" s="165">
        <v>144</v>
      </c>
      <c r="C36" s="165">
        <v>4076.7119999999995</v>
      </c>
      <c r="D36" s="5">
        <f t="shared" si="0"/>
        <v>4076.71</v>
      </c>
      <c r="E36" s="170">
        <v>34600162</v>
      </c>
      <c r="F36" s="170" t="s">
        <v>265</v>
      </c>
      <c r="G36" s="170" t="s">
        <v>101</v>
      </c>
      <c r="H36" s="170">
        <v>144</v>
      </c>
      <c r="I36" s="170">
        <v>4076.71</v>
      </c>
      <c r="J36" s="5">
        <f t="shared" si="1"/>
        <v>0</v>
      </c>
    </row>
    <row r="37" spans="1:10">
      <c r="A37" s="164" t="s">
        <v>264</v>
      </c>
      <c r="B37" s="165">
        <v>42.900000000000006</v>
      </c>
      <c r="C37" s="165">
        <v>1059.5411970000005</v>
      </c>
      <c r="D37" s="5">
        <f t="shared" si="0"/>
        <v>1059.54</v>
      </c>
      <c r="E37" s="170">
        <v>34600161</v>
      </c>
      <c r="F37" s="170" t="s">
        <v>264</v>
      </c>
      <c r="G37" s="170" t="s">
        <v>101</v>
      </c>
      <c r="H37" s="170">
        <v>42.9</v>
      </c>
      <c r="I37" s="170">
        <v>1059.54</v>
      </c>
      <c r="J37" s="5">
        <f t="shared" si="1"/>
        <v>0</v>
      </c>
    </row>
    <row r="38" spans="1:10">
      <c r="A38" s="164" t="s">
        <v>259</v>
      </c>
      <c r="B38" s="165">
        <v>6</v>
      </c>
      <c r="C38" s="165">
        <v>1320</v>
      </c>
      <c r="D38" s="5">
        <f t="shared" si="0"/>
        <v>1320</v>
      </c>
      <c r="E38" s="170">
        <v>34600386</v>
      </c>
      <c r="F38" s="170" t="s">
        <v>259</v>
      </c>
      <c r="G38" s="170" t="s">
        <v>40</v>
      </c>
      <c r="H38" s="170">
        <v>6</v>
      </c>
      <c r="I38" s="170">
        <v>1320</v>
      </c>
      <c r="J38" s="5">
        <f t="shared" si="1"/>
        <v>0</v>
      </c>
    </row>
    <row r="39" spans="1:10">
      <c r="A39" s="164" t="s">
        <v>220</v>
      </c>
      <c r="B39" s="165">
        <v>1</v>
      </c>
      <c r="C39" s="165">
        <v>7306.3648499999999</v>
      </c>
      <c r="D39" s="5">
        <f t="shared" si="0"/>
        <v>7306.36</v>
      </c>
      <c r="E39" s="170">
        <v>34500123</v>
      </c>
      <c r="F39" s="170" t="s">
        <v>220</v>
      </c>
      <c r="G39" s="170" t="s">
        <v>115</v>
      </c>
      <c r="H39" s="170">
        <v>1</v>
      </c>
      <c r="I39" s="170">
        <v>7306.36</v>
      </c>
      <c r="J39" s="5">
        <f t="shared" si="1"/>
        <v>0</v>
      </c>
    </row>
    <row r="40" spans="1:10">
      <c r="A40" s="164" t="s">
        <v>218</v>
      </c>
      <c r="B40" s="165">
        <v>2</v>
      </c>
      <c r="C40" s="165">
        <v>14612.7297</v>
      </c>
      <c r="D40" s="5">
        <f t="shared" si="0"/>
        <v>14612.73</v>
      </c>
      <c r="E40" s="170">
        <v>34500111</v>
      </c>
      <c r="F40" s="170" t="s">
        <v>218</v>
      </c>
      <c r="G40" s="170" t="s">
        <v>115</v>
      </c>
      <c r="H40" s="170">
        <v>2</v>
      </c>
      <c r="I40" s="170">
        <v>14612.73</v>
      </c>
      <c r="J40" s="5">
        <f t="shared" si="1"/>
        <v>0</v>
      </c>
    </row>
    <row r="41" spans="1:10">
      <c r="A41" s="164" t="s">
        <v>217</v>
      </c>
      <c r="B41" s="165">
        <v>3</v>
      </c>
      <c r="C41" s="165">
        <v>21964.213970000004</v>
      </c>
      <c r="D41" s="5">
        <f t="shared" si="0"/>
        <v>21964.21</v>
      </c>
      <c r="E41" s="170">
        <v>34500110</v>
      </c>
      <c r="F41" s="170" t="s">
        <v>217</v>
      </c>
      <c r="G41" s="170" t="s">
        <v>115</v>
      </c>
      <c r="H41" s="170">
        <v>3</v>
      </c>
      <c r="I41" s="170">
        <v>21964.21</v>
      </c>
      <c r="J41" s="5">
        <f t="shared" si="1"/>
        <v>0</v>
      </c>
    </row>
    <row r="42" spans="1:10">
      <c r="A42" s="164" t="s">
        <v>216</v>
      </c>
      <c r="B42" s="165">
        <v>5</v>
      </c>
      <c r="C42" s="165">
        <v>36576.943670000001</v>
      </c>
      <c r="D42" s="5">
        <f t="shared" si="0"/>
        <v>36576.94</v>
      </c>
      <c r="E42" s="170">
        <v>34500109</v>
      </c>
      <c r="F42" s="170" t="s">
        <v>216</v>
      </c>
      <c r="G42" s="170" t="s">
        <v>115</v>
      </c>
      <c r="H42" s="170">
        <v>5</v>
      </c>
      <c r="I42" s="170">
        <v>36576.94</v>
      </c>
      <c r="J42" s="5">
        <f t="shared" si="1"/>
        <v>0</v>
      </c>
    </row>
    <row r="43" spans="1:10">
      <c r="A43" s="164" t="s">
        <v>219</v>
      </c>
      <c r="B43" s="165">
        <v>1</v>
      </c>
      <c r="C43" s="165">
        <v>11186.59143</v>
      </c>
      <c r="D43" s="5">
        <f t="shared" si="0"/>
        <v>11186.59</v>
      </c>
      <c r="E43" s="170">
        <v>34500113</v>
      </c>
      <c r="F43" s="170" t="s">
        <v>219</v>
      </c>
      <c r="G43" s="170" t="s">
        <v>115</v>
      </c>
      <c r="H43" s="170">
        <v>1</v>
      </c>
      <c r="I43" s="170">
        <v>11186.59</v>
      </c>
      <c r="J43" s="5">
        <f t="shared" si="1"/>
        <v>0</v>
      </c>
    </row>
    <row r="44" spans="1:10">
      <c r="A44" s="164" t="s">
        <v>215</v>
      </c>
      <c r="B44" s="165">
        <v>4</v>
      </c>
      <c r="C44" s="165">
        <v>44848.136279999999</v>
      </c>
      <c r="D44" s="5">
        <f t="shared" si="0"/>
        <v>44848.14</v>
      </c>
      <c r="E44" s="170">
        <v>34500107</v>
      </c>
      <c r="F44" s="170" t="s">
        <v>215</v>
      </c>
      <c r="G44" s="170" t="s">
        <v>115</v>
      </c>
      <c r="H44" s="170">
        <v>4</v>
      </c>
      <c r="I44" s="170">
        <v>44848.14</v>
      </c>
      <c r="J44" s="5">
        <f t="shared" si="1"/>
        <v>0</v>
      </c>
    </row>
    <row r="45" spans="1:10">
      <c r="A45" s="164" t="s">
        <v>190</v>
      </c>
      <c r="B45" s="165">
        <v>2</v>
      </c>
      <c r="C45" s="165">
        <v>13602.731959999999</v>
      </c>
      <c r="D45" s="5">
        <f t="shared" si="0"/>
        <v>13602.73</v>
      </c>
      <c r="E45" s="170">
        <v>34300040</v>
      </c>
      <c r="F45" s="170" t="s">
        <v>190</v>
      </c>
      <c r="G45" s="170" t="s">
        <v>40</v>
      </c>
      <c r="H45" s="170">
        <v>2</v>
      </c>
      <c r="I45" s="170">
        <v>13602.73</v>
      </c>
      <c r="J45" s="5">
        <f t="shared" si="1"/>
        <v>0</v>
      </c>
    </row>
    <row r="46" spans="1:10">
      <c r="A46" s="164" t="s">
        <v>192</v>
      </c>
      <c r="B46" s="165">
        <v>6</v>
      </c>
      <c r="C46" s="165">
        <v>11583.86046</v>
      </c>
      <c r="D46" s="5">
        <f t="shared" si="0"/>
        <v>11583.86</v>
      </c>
      <c r="E46" s="170">
        <v>34300042</v>
      </c>
      <c r="F46" s="170" t="s">
        <v>192</v>
      </c>
      <c r="G46" s="170" t="s">
        <v>40</v>
      </c>
      <c r="H46" s="170">
        <v>6</v>
      </c>
      <c r="I46" s="170">
        <v>11583.86</v>
      </c>
      <c r="J46" s="5">
        <f t="shared" si="1"/>
        <v>0</v>
      </c>
    </row>
    <row r="47" spans="1:10">
      <c r="A47" s="164" t="s">
        <v>181</v>
      </c>
      <c r="B47" s="165">
        <v>4</v>
      </c>
      <c r="C47" s="165">
        <v>7353.3592399999998</v>
      </c>
      <c r="D47" s="5">
        <f t="shared" si="0"/>
        <v>7353.36</v>
      </c>
      <c r="E47" s="170">
        <v>34300019</v>
      </c>
      <c r="F47" s="170" t="s">
        <v>181</v>
      </c>
      <c r="G47" s="170" t="s">
        <v>40</v>
      </c>
      <c r="H47" s="170">
        <v>4</v>
      </c>
      <c r="I47" s="170">
        <v>7353.36</v>
      </c>
      <c r="J47" s="5">
        <f t="shared" si="1"/>
        <v>0</v>
      </c>
    </row>
    <row r="48" spans="1:10">
      <c r="A48" s="164" t="s">
        <v>191</v>
      </c>
      <c r="B48" s="165">
        <v>12</v>
      </c>
      <c r="C48" s="165">
        <v>24153.581399999999</v>
      </c>
      <c r="D48" s="5">
        <f t="shared" si="0"/>
        <v>24153.58</v>
      </c>
      <c r="E48" s="170">
        <v>34300041</v>
      </c>
      <c r="F48" s="170" t="s">
        <v>191</v>
      </c>
      <c r="G48" s="170" t="s">
        <v>40</v>
      </c>
      <c r="H48" s="170">
        <v>12</v>
      </c>
      <c r="I48" s="170">
        <v>24153.58</v>
      </c>
      <c r="J48" s="5">
        <f t="shared" si="1"/>
        <v>0</v>
      </c>
    </row>
    <row r="49" spans="1:10">
      <c r="A49" s="164" t="s">
        <v>194</v>
      </c>
      <c r="B49" s="165">
        <v>8</v>
      </c>
      <c r="C49" s="165">
        <v>16759.627919999999</v>
      </c>
      <c r="D49" s="5">
        <f t="shared" si="0"/>
        <v>16759.63</v>
      </c>
      <c r="E49" s="170">
        <v>34300044</v>
      </c>
      <c r="F49" s="170" t="s">
        <v>194</v>
      </c>
      <c r="G49" s="170" t="s">
        <v>40</v>
      </c>
      <c r="H49" s="170">
        <v>8</v>
      </c>
      <c r="I49" s="170">
        <v>16759.63</v>
      </c>
      <c r="J49" s="5">
        <f t="shared" si="1"/>
        <v>0</v>
      </c>
    </row>
    <row r="50" spans="1:10">
      <c r="A50" s="164" t="s">
        <v>193</v>
      </c>
      <c r="B50" s="165">
        <v>16</v>
      </c>
      <c r="C50" s="165">
        <v>35326.666720000001</v>
      </c>
      <c r="D50" s="5">
        <f t="shared" si="0"/>
        <v>35326.67</v>
      </c>
      <c r="E50" s="170">
        <v>34300043</v>
      </c>
      <c r="F50" s="170" t="s">
        <v>193</v>
      </c>
      <c r="G50" s="170" t="s">
        <v>40</v>
      </c>
      <c r="H50" s="170">
        <v>16</v>
      </c>
      <c r="I50" s="170">
        <v>35326.67</v>
      </c>
      <c r="J50" s="5">
        <f t="shared" si="1"/>
        <v>0</v>
      </c>
    </row>
    <row r="51" spans="1:10">
      <c r="A51" s="164" t="s">
        <v>182</v>
      </c>
      <c r="B51" s="165">
        <v>2</v>
      </c>
      <c r="C51" s="165">
        <v>4701.2815399999999</v>
      </c>
      <c r="D51" s="5">
        <f t="shared" si="0"/>
        <v>4701.28</v>
      </c>
      <c r="E51" s="170">
        <v>34300021</v>
      </c>
      <c r="F51" s="170" t="s">
        <v>182</v>
      </c>
      <c r="G51" s="170" t="s">
        <v>40</v>
      </c>
      <c r="H51" s="170">
        <v>2</v>
      </c>
      <c r="I51" s="170">
        <v>4701.28</v>
      </c>
      <c r="J51" s="5">
        <f t="shared" si="1"/>
        <v>0</v>
      </c>
    </row>
    <row r="52" spans="1:10">
      <c r="A52" s="164" t="s">
        <v>279</v>
      </c>
      <c r="B52" s="165">
        <v>13</v>
      </c>
      <c r="C52" s="165">
        <v>1170</v>
      </c>
      <c r="D52" s="5">
        <f t="shared" si="0"/>
        <v>1170</v>
      </c>
      <c r="E52" s="170">
        <v>34300003</v>
      </c>
      <c r="F52" s="170" t="s">
        <v>279</v>
      </c>
      <c r="G52" s="170" t="s">
        <v>40</v>
      </c>
      <c r="H52" s="170">
        <v>13</v>
      </c>
      <c r="I52" s="170">
        <v>1170</v>
      </c>
      <c r="J52" s="5">
        <f t="shared" si="1"/>
        <v>0</v>
      </c>
    </row>
    <row r="53" spans="1:10">
      <c r="A53" s="164" t="s">
        <v>188</v>
      </c>
      <c r="B53" s="165">
        <v>4</v>
      </c>
      <c r="C53" s="165">
        <v>32663.502759999999</v>
      </c>
      <c r="D53" s="5">
        <f t="shared" si="0"/>
        <v>32663.5</v>
      </c>
      <c r="E53" s="170">
        <v>34300037</v>
      </c>
      <c r="F53" s="170" t="s">
        <v>188</v>
      </c>
      <c r="G53" s="170" t="s">
        <v>40</v>
      </c>
      <c r="H53" s="170">
        <v>4</v>
      </c>
      <c r="I53" s="170">
        <v>32663.5</v>
      </c>
      <c r="J53" s="5">
        <f t="shared" si="1"/>
        <v>0</v>
      </c>
    </row>
    <row r="54" spans="1:10">
      <c r="A54" s="164" t="s">
        <v>185</v>
      </c>
      <c r="B54" s="165">
        <v>4</v>
      </c>
      <c r="C54" s="165">
        <v>9238.3932800000002</v>
      </c>
      <c r="D54" s="5">
        <f t="shared" si="0"/>
        <v>9238.39</v>
      </c>
      <c r="E54" s="170">
        <v>34300031</v>
      </c>
      <c r="F54" s="170" t="s">
        <v>185</v>
      </c>
      <c r="G54" s="170" t="s">
        <v>40</v>
      </c>
      <c r="H54" s="170">
        <v>4</v>
      </c>
      <c r="I54" s="170">
        <v>9238.39</v>
      </c>
      <c r="J54" s="5">
        <f t="shared" si="1"/>
        <v>0</v>
      </c>
    </row>
    <row r="55" spans="1:10">
      <c r="A55" s="164" t="s">
        <v>187</v>
      </c>
      <c r="B55" s="165">
        <v>8</v>
      </c>
      <c r="C55" s="165">
        <v>33375.66446</v>
      </c>
      <c r="D55" s="5">
        <f t="shared" si="0"/>
        <v>33375.660000000003</v>
      </c>
      <c r="E55" s="170">
        <v>34300034</v>
      </c>
      <c r="F55" s="170" t="s">
        <v>187</v>
      </c>
      <c r="G55" s="170" t="s">
        <v>40</v>
      </c>
      <c r="H55" s="170">
        <v>8</v>
      </c>
      <c r="I55" s="170">
        <v>33375.660000000003</v>
      </c>
      <c r="J55" s="5">
        <f t="shared" si="1"/>
        <v>0</v>
      </c>
    </row>
    <row r="56" spans="1:10">
      <c r="A56" s="164" t="s">
        <v>186</v>
      </c>
      <c r="B56" s="165">
        <v>60</v>
      </c>
      <c r="C56" s="165">
        <v>208715.13</v>
      </c>
      <c r="D56" s="5">
        <f t="shared" si="0"/>
        <v>208715.13</v>
      </c>
      <c r="E56" s="170">
        <v>34300032</v>
      </c>
      <c r="F56" s="170" t="s">
        <v>186</v>
      </c>
      <c r="G56" s="170" t="s">
        <v>40</v>
      </c>
      <c r="H56" s="170">
        <v>60</v>
      </c>
      <c r="I56" s="170">
        <v>208715.13</v>
      </c>
      <c r="J56" s="5">
        <f t="shared" si="1"/>
        <v>0</v>
      </c>
    </row>
    <row r="57" spans="1:10">
      <c r="A57" s="164" t="s">
        <v>179</v>
      </c>
      <c r="B57" s="165">
        <v>8</v>
      </c>
      <c r="C57" s="165">
        <v>10683.08776</v>
      </c>
      <c r="D57" s="5">
        <f t="shared" si="0"/>
        <v>10683.09</v>
      </c>
      <c r="E57" s="170">
        <v>34300006</v>
      </c>
      <c r="F57" s="170" t="s">
        <v>179</v>
      </c>
      <c r="G57" s="170" t="s">
        <v>40</v>
      </c>
      <c r="H57" s="170">
        <v>8</v>
      </c>
      <c r="I57" s="170">
        <v>10683.09</v>
      </c>
      <c r="J57" s="5">
        <f t="shared" si="1"/>
        <v>0</v>
      </c>
    </row>
    <row r="58" spans="1:10">
      <c r="A58" s="164" t="s">
        <v>197</v>
      </c>
      <c r="B58" s="165">
        <v>1</v>
      </c>
      <c r="C58" s="165">
        <v>207.85184000000001</v>
      </c>
      <c r="D58" s="5">
        <f t="shared" si="0"/>
        <v>207.85</v>
      </c>
      <c r="E58" s="170">
        <v>34400023</v>
      </c>
      <c r="F58" s="170" t="s">
        <v>197</v>
      </c>
      <c r="G58" s="170" t="s">
        <v>40</v>
      </c>
      <c r="H58" s="170">
        <v>1</v>
      </c>
      <c r="I58" s="170">
        <v>207.85</v>
      </c>
      <c r="J58" s="5">
        <f t="shared" si="1"/>
        <v>0</v>
      </c>
    </row>
    <row r="59" spans="1:10">
      <c r="A59" s="164" t="s">
        <v>256</v>
      </c>
      <c r="B59" s="165">
        <v>250</v>
      </c>
      <c r="C59" s="165">
        <v>607.50000000000023</v>
      </c>
      <c r="D59" s="5">
        <f t="shared" si="0"/>
        <v>607.5</v>
      </c>
      <c r="E59" s="170">
        <v>34600338</v>
      </c>
      <c r="F59" s="170" t="s">
        <v>256</v>
      </c>
      <c r="G59" s="170" t="s">
        <v>40</v>
      </c>
      <c r="H59" s="170">
        <v>250</v>
      </c>
      <c r="I59" s="170">
        <v>607.5</v>
      </c>
      <c r="J59" s="5">
        <f t="shared" si="1"/>
        <v>0</v>
      </c>
    </row>
    <row r="60" spans="1:10">
      <c r="A60" s="164" t="s">
        <v>243</v>
      </c>
      <c r="B60" s="165">
        <v>10</v>
      </c>
      <c r="C60" s="165">
        <v>240.25110000000001</v>
      </c>
      <c r="D60" s="5">
        <f t="shared" si="0"/>
        <v>240.25</v>
      </c>
      <c r="E60" s="170">
        <v>34600009</v>
      </c>
      <c r="F60" s="170" t="s">
        <v>243</v>
      </c>
      <c r="G60" s="170" t="s">
        <v>40</v>
      </c>
      <c r="H60" s="170">
        <v>10</v>
      </c>
      <c r="I60" s="170">
        <v>240.25</v>
      </c>
      <c r="J60" s="5">
        <f t="shared" si="1"/>
        <v>0</v>
      </c>
    </row>
    <row r="61" spans="1:10">
      <c r="A61" s="164" t="s">
        <v>222</v>
      </c>
      <c r="B61" s="165">
        <v>230</v>
      </c>
      <c r="C61" s="165">
        <v>3561.6373999999996</v>
      </c>
      <c r="D61" s="5">
        <f t="shared" si="0"/>
        <v>3561.64</v>
      </c>
      <c r="E61" s="170">
        <v>34500134</v>
      </c>
      <c r="F61" s="170" t="s">
        <v>222</v>
      </c>
      <c r="G61" s="170" t="s">
        <v>40</v>
      </c>
      <c r="H61" s="170">
        <v>230</v>
      </c>
      <c r="I61" s="170">
        <v>3561.64</v>
      </c>
      <c r="J61" s="5">
        <f t="shared" si="1"/>
        <v>0</v>
      </c>
    </row>
    <row r="62" spans="1:10">
      <c r="A62" s="164" t="s">
        <v>238</v>
      </c>
      <c r="B62" s="165">
        <v>1</v>
      </c>
      <c r="C62" s="165">
        <v>54</v>
      </c>
      <c r="D62" s="5">
        <f t="shared" si="0"/>
        <v>54</v>
      </c>
      <c r="E62" s="170">
        <v>34500267</v>
      </c>
      <c r="F62" s="170" t="s">
        <v>238</v>
      </c>
      <c r="G62" s="170" t="s">
        <v>29</v>
      </c>
      <c r="H62" s="170">
        <v>1</v>
      </c>
      <c r="I62" s="170">
        <v>54</v>
      </c>
      <c r="J62" s="5">
        <f t="shared" si="1"/>
        <v>0</v>
      </c>
    </row>
    <row r="63" spans="1:10">
      <c r="A63" s="164" t="s">
        <v>237</v>
      </c>
      <c r="B63" s="165">
        <v>1</v>
      </c>
      <c r="C63" s="165">
        <v>87.8</v>
      </c>
      <c r="D63" s="5">
        <f t="shared" si="0"/>
        <v>87.8</v>
      </c>
      <c r="E63" s="170">
        <v>34500266</v>
      </c>
      <c r="F63" s="170" t="s">
        <v>237</v>
      </c>
      <c r="G63" s="170" t="s">
        <v>29</v>
      </c>
      <c r="H63" s="170">
        <v>1</v>
      </c>
      <c r="I63" s="170">
        <v>87.8</v>
      </c>
      <c r="J63" s="5">
        <f t="shared" si="1"/>
        <v>0</v>
      </c>
    </row>
    <row r="64" spans="1:10">
      <c r="A64" s="164" t="s">
        <v>195</v>
      </c>
      <c r="B64" s="165">
        <v>45</v>
      </c>
      <c r="C64" s="165">
        <v>31969.073370000002</v>
      </c>
      <c r="D64" s="5">
        <f t="shared" si="0"/>
        <v>31969.07</v>
      </c>
      <c r="E64" s="170">
        <v>34400020</v>
      </c>
      <c r="F64" s="170" t="s">
        <v>195</v>
      </c>
      <c r="G64" s="170" t="s">
        <v>40</v>
      </c>
      <c r="H64" s="170">
        <v>45</v>
      </c>
      <c r="I64" s="170">
        <v>31969.07</v>
      </c>
      <c r="J64" s="5">
        <f t="shared" si="1"/>
        <v>0</v>
      </c>
    </row>
    <row r="65" spans="1:10">
      <c r="A65" s="164" t="s">
        <v>273</v>
      </c>
      <c r="B65" s="165">
        <v>2</v>
      </c>
      <c r="C65" s="165">
        <v>28000</v>
      </c>
      <c r="D65" s="5">
        <f t="shared" si="0"/>
        <v>28000</v>
      </c>
      <c r="E65" s="170">
        <v>34600403</v>
      </c>
      <c r="F65" s="170" t="s">
        <v>273</v>
      </c>
      <c r="G65" s="170" t="s">
        <v>40</v>
      </c>
      <c r="H65" s="170">
        <v>2</v>
      </c>
      <c r="I65" s="170">
        <v>28000</v>
      </c>
      <c r="J65" s="5">
        <f t="shared" si="1"/>
        <v>0</v>
      </c>
    </row>
    <row r="66" spans="1:10">
      <c r="A66" s="164" t="s">
        <v>223</v>
      </c>
      <c r="B66" s="165">
        <v>10</v>
      </c>
      <c r="C66" s="165">
        <v>89.641300000000001</v>
      </c>
      <c r="D66" s="5">
        <f t="shared" si="0"/>
        <v>89.64</v>
      </c>
      <c r="E66" s="170">
        <v>34500135</v>
      </c>
      <c r="F66" s="170" t="s">
        <v>223</v>
      </c>
      <c r="G66" s="170" t="s">
        <v>40</v>
      </c>
      <c r="H66" s="170">
        <v>10</v>
      </c>
      <c r="I66" s="170">
        <v>89.64</v>
      </c>
      <c r="J66" s="5">
        <f t="shared" si="1"/>
        <v>0</v>
      </c>
    </row>
    <row r="67" spans="1:10">
      <c r="A67" s="164" t="s">
        <v>199</v>
      </c>
      <c r="B67" s="165">
        <v>250</v>
      </c>
      <c r="C67" s="165">
        <v>1375</v>
      </c>
      <c r="D67" s="5">
        <f t="shared" si="0"/>
        <v>1375</v>
      </c>
      <c r="E67" s="170">
        <v>34500017</v>
      </c>
      <c r="F67" s="170" t="s">
        <v>199</v>
      </c>
      <c r="G67" s="170" t="s">
        <v>19</v>
      </c>
      <c r="H67" s="170">
        <v>250</v>
      </c>
      <c r="I67" s="170">
        <v>1375</v>
      </c>
      <c r="J67" s="5">
        <f t="shared" si="1"/>
        <v>0</v>
      </c>
    </row>
    <row r="68" spans="1:10">
      <c r="A68" s="164" t="s">
        <v>206</v>
      </c>
      <c r="B68" s="165">
        <v>176</v>
      </c>
      <c r="C68" s="165">
        <v>351.89835999999991</v>
      </c>
      <c r="D68" s="5">
        <f t="shared" si="0"/>
        <v>351.9</v>
      </c>
      <c r="E68" s="170">
        <v>34500040</v>
      </c>
      <c r="F68" s="170" t="s">
        <v>206</v>
      </c>
      <c r="G68" s="170" t="s">
        <v>19</v>
      </c>
      <c r="H68" s="170">
        <v>176</v>
      </c>
      <c r="I68" s="170">
        <v>351.9</v>
      </c>
      <c r="J68" s="5">
        <f t="shared" si="1"/>
        <v>0</v>
      </c>
    </row>
    <row r="69" spans="1:10">
      <c r="A69" s="164" t="s">
        <v>207</v>
      </c>
      <c r="B69" s="165">
        <v>580</v>
      </c>
      <c r="C69" s="165">
        <v>7577.0711000000001</v>
      </c>
      <c r="D69" s="5">
        <f t="shared" si="0"/>
        <v>7577.07</v>
      </c>
      <c r="E69" s="170">
        <v>34500041</v>
      </c>
      <c r="F69" s="170" t="s">
        <v>207</v>
      </c>
      <c r="G69" s="170" t="s">
        <v>19</v>
      </c>
      <c r="H69" s="170">
        <v>580</v>
      </c>
      <c r="I69" s="170">
        <v>7577.07</v>
      </c>
      <c r="J69" s="5">
        <f t="shared" si="1"/>
        <v>0</v>
      </c>
    </row>
    <row r="70" spans="1:10">
      <c r="A70" s="164" t="s">
        <v>244</v>
      </c>
      <c r="B70" s="165">
        <v>1</v>
      </c>
      <c r="C70" s="165">
        <v>57.780329999999999</v>
      </c>
      <c r="D70" s="5">
        <f t="shared" ref="D70:D82" si="2">ROUND(C70,2)</f>
        <v>57.78</v>
      </c>
      <c r="E70" s="170">
        <v>34600011</v>
      </c>
      <c r="F70" s="170" t="s">
        <v>244</v>
      </c>
      <c r="G70" s="170" t="s">
        <v>40</v>
      </c>
      <c r="H70" s="170">
        <v>1</v>
      </c>
      <c r="I70" s="170">
        <v>57.78</v>
      </c>
      <c r="J70" s="5">
        <f t="shared" ref="J70:J82" si="3">IF(D70=I70,0,1)</f>
        <v>0</v>
      </c>
    </row>
    <row r="71" spans="1:10">
      <c r="A71" s="164" t="s">
        <v>209</v>
      </c>
      <c r="B71" s="165">
        <v>2800</v>
      </c>
      <c r="C71" s="165">
        <v>27316.547999999999</v>
      </c>
      <c r="D71" s="5">
        <f t="shared" si="2"/>
        <v>27316.55</v>
      </c>
      <c r="E71" s="170">
        <v>34500047</v>
      </c>
      <c r="F71" s="170" t="s">
        <v>209</v>
      </c>
      <c r="G71" s="170" t="s">
        <v>40</v>
      </c>
      <c r="H71" s="170">
        <v>2800</v>
      </c>
      <c r="I71" s="170">
        <v>27316.55</v>
      </c>
      <c r="J71" s="5">
        <f t="shared" si="3"/>
        <v>0</v>
      </c>
    </row>
    <row r="72" spans="1:10">
      <c r="A72" s="164" t="s">
        <v>208</v>
      </c>
      <c r="B72" s="165">
        <v>1700</v>
      </c>
      <c r="C72" s="165">
        <v>16585.046999999999</v>
      </c>
      <c r="D72" s="5">
        <f t="shared" si="2"/>
        <v>16585.05</v>
      </c>
      <c r="E72" s="170">
        <v>34500046</v>
      </c>
      <c r="F72" s="170" t="s">
        <v>208</v>
      </c>
      <c r="G72" s="170" t="s">
        <v>40</v>
      </c>
      <c r="H72" s="170">
        <v>1700</v>
      </c>
      <c r="I72" s="170">
        <v>16585.05</v>
      </c>
      <c r="J72" s="5">
        <f t="shared" si="3"/>
        <v>0</v>
      </c>
    </row>
    <row r="73" spans="1:10">
      <c r="A73" s="164" t="s">
        <v>221</v>
      </c>
      <c r="B73" s="165">
        <v>197</v>
      </c>
      <c r="C73" s="165">
        <v>19181.26108</v>
      </c>
      <c r="D73" s="5">
        <f t="shared" si="2"/>
        <v>19181.259999999998</v>
      </c>
      <c r="E73" s="170">
        <v>34500126</v>
      </c>
      <c r="F73" s="170" t="s">
        <v>221</v>
      </c>
      <c r="G73" s="170" t="s">
        <v>40</v>
      </c>
      <c r="H73" s="170">
        <v>197</v>
      </c>
      <c r="I73" s="170">
        <v>19181.259999999998</v>
      </c>
      <c r="J73" s="5">
        <f t="shared" si="3"/>
        <v>0</v>
      </c>
    </row>
    <row r="74" spans="1:10">
      <c r="A74" s="164" t="s">
        <v>258</v>
      </c>
      <c r="B74" s="165">
        <v>1</v>
      </c>
      <c r="C74" s="165">
        <v>280</v>
      </c>
      <c r="D74" s="5">
        <f t="shared" si="2"/>
        <v>280</v>
      </c>
      <c r="E74" s="170">
        <v>34600385</v>
      </c>
      <c r="F74" s="170" t="s">
        <v>258</v>
      </c>
      <c r="G74" s="170" t="s">
        <v>251</v>
      </c>
      <c r="H74" s="170">
        <v>1</v>
      </c>
      <c r="I74" s="170">
        <v>280</v>
      </c>
      <c r="J74" s="5">
        <f t="shared" si="3"/>
        <v>0</v>
      </c>
    </row>
    <row r="75" spans="1:10">
      <c r="A75" s="164" t="s">
        <v>257</v>
      </c>
      <c r="B75" s="165">
        <v>1</v>
      </c>
      <c r="C75" s="165">
        <v>380</v>
      </c>
      <c r="D75" s="5">
        <f t="shared" si="2"/>
        <v>380</v>
      </c>
      <c r="E75" s="170">
        <v>34600384</v>
      </c>
      <c r="F75" s="170" t="s">
        <v>257</v>
      </c>
      <c r="G75" s="170" t="s">
        <v>251</v>
      </c>
      <c r="H75" s="170">
        <v>1</v>
      </c>
      <c r="I75" s="170">
        <v>380</v>
      </c>
      <c r="J75" s="5">
        <f t="shared" si="3"/>
        <v>0</v>
      </c>
    </row>
    <row r="76" spans="1:10">
      <c r="A76" s="164" t="s">
        <v>239</v>
      </c>
      <c r="B76" s="165">
        <v>98</v>
      </c>
      <c r="C76" s="165">
        <v>49490</v>
      </c>
      <c r="D76" s="5">
        <f t="shared" si="2"/>
        <v>49490</v>
      </c>
      <c r="E76" s="170">
        <v>34500268</v>
      </c>
      <c r="F76" s="170" t="s">
        <v>239</v>
      </c>
      <c r="G76" s="170" t="s">
        <v>40</v>
      </c>
      <c r="H76" s="170">
        <v>98</v>
      </c>
      <c r="I76" s="170">
        <v>49490</v>
      </c>
      <c r="J76" s="5">
        <f t="shared" si="3"/>
        <v>0</v>
      </c>
    </row>
    <row r="77" spans="1:10">
      <c r="A77" s="164" t="s">
        <v>198</v>
      </c>
      <c r="B77" s="165">
        <v>2</v>
      </c>
      <c r="C77" s="165">
        <v>63.452779999999997</v>
      </c>
      <c r="D77" s="5">
        <f t="shared" si="2"/>
        <v>63.45</v>
      </c>
      <c r="E77" s="170">
        <v>34500005</v>
      </c>
      <c r="F77" s="170" t="s">
        <v>198</v>
      </c>
      <c r="G77" s="170" t="s">
        <v>40</v>
      </c>
      <c r="H77" s="170">
        <v>2</v>
      </c>
      <c r="I77" s="170">
        <v>63.45</v>
      </c>
      <c r="J77" s="5">
        <f t="shared" si="3"/>
        <v>0</v>
      </c>
    </row>
    <row r="78" spans="1:10">
      <c r="A78" s="164" t="s">
        <v>228</v>
      </c>
      <c r="B78" s="165">
        <v>8</v>
      </c>
      <c r="C78" s="165">
        <v>2665.8660799999998</v>
      </c>
      <c r="D78" s="5">
        <f t="shared" si="2"/>
        <v>2665.87</v>
      </c>
      <c r="E78" s="170">
        <v>34500244</v>
      </c>
      <c r="F78" s="170" t="s">
        <v>228</v>
      </c>
      <c r="G78" s="170" t="s">
        <v>43</v>
      </c>
      <c r="H78" s="170">
        <v>8</v>
      </c>
      <c r="I78" s="170">
        <v>2665.87</v>
      </c>
      <c r="J78" s="5">
        <f t="shared" si="3"/>
        <v>0</v>
      </c>
    </row>
    <row r="79" spans="1:10">
      <c r="A79" s="164" t="s">
        <v>227</v>
      </c>
      <c r="B79" s="165">
        <v>34</v>
      </c>
      <c r="C79" s="165">
        <v>21973.199380000002</v>
      </c>
      <c r="D79" s="5">
        <f t="shared" si="2"/>
        <v>21973.200000000001</v>
      </c>
      <c r="E79" s="170">
        <v>34500243</v>
      </c>
      <c r="F79" s="170" t="s">
        <v>227</v>
      </c>
      <c r="G79" s="170" t="s">
        <v>43</v>
      </c>
      <c r="H79" s="170">
        <v>34</v>
      </c>
      <c r="I79" s="170">
        <v>21973.200000000001</v>
      </c>
      <c r="J79" s="5">
        <f t="shared" si="3"/>
        <v>0</v>
      </c>
    </row>
    <row r="80" spans="1:10">
      <c r="A80" s="164" t="s">
        <v>255</v>
      </c>
      <c r="B80" s="165">
        <v>250</v>
      </c>
      <c r="C80" s="165">
        <v>87.5</v>
      </c>
      <c r="D80" s="5">
        <f t="shared" si="2"/>
        <v>87.5</v>
      </c>
      <c r="E80" s="170">
        <v>34600283</v>
      </c>
      <c r="F80" s="170" t="s">
        <v>255</v>
      </c>
      <c r="G80" s="170" t="s">
        <v>40</v>
      </c>
      <c r="H80" s="170">
        <v>250</v>
      </c>
      <c r="I80" s="170">
        <v>87.5</v>
      </c>
      <c r="J80" s="5">
        <f t="shared" si="3"/>
        <v>0</v>
      </c>
    </row>
    <row r="81" spans="1:10">
      <c r="A81" s="164" t="s">
        <v>229</v>
      </c>
      <c r="B81" s="165">
        <v>15</v>
      </c>
      <c r="C81" s="165">
        <v>7425</v>
      </c>
      <c r="D81" s="5">
        <f t="shared" si="2"/>
        <v>7425</v>
      </c>
      <c r="E81" s="170">
        <v>34500261</v>
      </c>
      <c r="F81" s="170" t="s">
        <v>229</v>
      </c>
      <c r="G81" s="170" t="s">
        <v>40</v>
      </c>
      <c r="H81" s="170">
        <v>15</v>
      </c>
      <c r="I81" s="170">
        <v>7425</v>
      </c>
      <c r="J81" s="5">
        <f t="shared" si="3"/>
        <v>0</v>
      </c>
    </row>
    <row r="82" spans="1:10">
      <c r="A82" s="167" t="s">
        <v>283</v>
      </c>
      <c r="B82" s="168">
        <v>8702.49</v>
      </c>
      <c r="C82" s="168">
        <v>1376134.7395790999</v>
      </c>
      <c r="D82" s="5">
        <f t="shared" si="2"/>
        <v>1376134.74</v>
      </c>
      <c r="E82" s="171" t="s">
        <v>291</v>
      </c>
      <c r="F82" s="170"/>
      <c r="G82" s="170"/>
      <c r="H82" s="170"/>
      <c r="I82" s="170">
        <v>1376134.7395790999</v>
      </c>
      <c r="J82" s="5">
        <f t="shared" si="3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fractal01</dc:creator>
  <dc:description/>
  <cp:lastModifiedBy>cristian</cp:lastModifiedBy>
  <cp:revision>1</cp:revision>
  <dcterms:created xsi:type="dcterms:W3CDTF">2017-09-01T21:41:21Z</dcterms:created>
  <dcterms:modified xsi:type="dcterms:W3CDTF">2017-09-04T16:39:11Z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