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RACTAL SOLUTIONS SRL\EMAVIAS\preparacion\1 OK\XLSX\PARA SUBIR A PRD\"/>
    </mc:Choice>
  </mc:AlternateContent>
  <bookViews>
    <workbookView xWindow="0" yWindow="0" windowWidth="20493" windowHeight="7653" tabRatio="500"/>
  </bookViews>
  <sheets>
    <sheet name="Hoja1" sheetId="1" r:id="rId1"/>
    <sheet name="Tabla dinámica_Hoja1_1" sheetId="2" r:id="rId2"/>
  </sheets>
  <definedNames>
    <definedName name="_xlnm._FilterDatabase" localSheetId="0" hidden="1">Hoja1!$A$1:$T$61</definedName>
  </definedNames>
  <calcPr calcId="162913"/>
</workbook>
</file>

<file path=xl/calcChain.xml><?xml version="1.0" encoding="utf-8"?>
<calcChain xmlns="http://schemas.openxmlformats.org/spreadsheetml/2006/main">
  <c r="P63" i="1" l="1"/>
  <c r="P62" i="1"/>
  <c r="O62" i="1"/>
  <c r="M58" i="1"/>
  <c r="M59" i="1"/>
  <c r="R59" i="1" s="1"/>
  <c r="M56" i="1"/>
  <c r="M57" i="1" s="1"/>
  <c r="R57" i="1" s="1"/>
  <c r="M26" i="1"/>
  <c r="M27" i="1"/>
  <c r="R27" i="1" s="1"/>
  <c r="M14" i="1"/>
  <c r="M46" i="1"/>
  <c r="M60" i="1"/>
  <c r="M61" i="1" s="1"/>
  <c r="R61" i="1" s="1"/>
  <c r="M52" i="1"/>
  <c r="M53" i="1"/>
  <c r="R53" i="1" s="1"/>
  <c r="S44" i="1"/>
  <c r="S43" i="1"/>
  <c r="S30" i="1"/>
  <c r="S31" i="1"/>
  <c r="S32" i="1"/>
  <c r="S34" i="1"/>
  <c r="S36" i="1"/>
  <c r="S38" i="1"/>
  <c r="S40" i="1"/>
  <c r="S33" i="1"/>
  <c r="S35" i="1"/>
  <c r="S37" i="1"/>
  <c r="S39" i="1"/>
  <c r="S54" i="1"/>
  <c r="S28" i="1"/>
  <c r="S2" i="1"/>
  <c r="S4" i="1"/>
  <c r="S6" i="1"/>
  <c r="S7" i="1"/>
  <c r="S50" i="1"/>
  <c r="S10" i="1"/>
  <c r="S12" i="1"/>
  <c r="S3" i="1"/>
  <c r="S5" i="1"/>
  <c r="S8" i="1"/>
  <c r="S9" i="1"/>
  <c r="S11" i="1"/>
  <c r="S58" i="1"/>
  <c r="S56" i="1"/>
  <c r="S26" i="1"/>
  <c r="S14" i="1"/>
  <c r="S16" i="1"/>
  <c r="S17" i="1"/>
  <c r="S15" i="1"/>
  <c r="S18" i="1"/>
  <c r="S19" i="1"/>
  <c r="S20" i="1"/>
  <c r="S22" i="1"/>
  <c r="S24" i="1"/>
  <c r="S21" i="1"/>
  <c r="S23" i="1"/>
  <c r="S46" i="1"/>
  <c r="S48" i="1"/>
  <c r="S47" i="1"/>
  <c r="S60" i="1"/>
  <c r="S52" i="1"/>
  <c r="R44" i="1"/>
  <c r="R43" i="1"/>
  <c r="R30" i="1"/>
  <c r="R31" i="1"/>
  <c r="R32" i="1"/>
  <c r="R34" i="1"/>
  <c r="R36" i="1"/>
  <c r="R38" i="1"/>
  <c r="R40" i="1"/>
  <c r="R33" i="1"/>
  <c r="R35" i="1"/>
  <c r="R37" i="1"/>
  <c r="R39" i="1"/>
  <c r="R54" i="1"/>
  <c r="R28" i="1"/>
  <c r="R2" i="1"/>
  <c r="R4" i="1"/>
  <c r="R6" i="1"/>
  <c r="R7" i="1"/>
  <c r="R50" i="1"/>
  <c r="R10" i="1"/>
  <c r="R12" i="1"/>
  <c r="R3" i="1"/>
  <c r="R5" i="1"/>
  <c r="R8" i="1"/>
  <c r="R9" i="1"/>
  <c r="R11" i="1"/>
  <c r="R58" i="1"/>
  <c r="R56" i="1"/>
  <c r="R26" i="1"/>
  <c r="R14" i="1"/>
  <c r="R16" i="1"/>
  <c r="R17" i="1"/>
  <c r="R15" i="1"/>
  <c r="R18" i="1"/>
  <c r="R19" i="1"/>
  <c r="R20" i="1"/>
  <c r="R22" i="1"/>
  <c r="R24" i="1"/>
  <c r="R21" i="1"/>
  <c r="R23" i="1"/>
  <c r="R46" i="1"/>
  <c r="R48" i="1"/>
  <c r="R47" i="1"/>
  <c r="R60" i="1"/>
  <c r="R52" i="1"/>
  <c r="M42" i="1" l="1"/>
  <c r="O42" i="1"/>
  <c r="Q42" i="1" s="1"/>
  <c r="P42" i="1"/>
  <c r="R42" i="1"/>
  <c r="S42" i="1"/>
  <c r="O44" i="1"/>
  <c r="P44" i="1"/>
  <c r="O43" i="1"/>
  <c r="P43" i="1"/>
  <c r="O45" i="1"/>
  <c r="P45" i="1"/>
  <c r="M30" i="1"/>
  <c r="M31" i="1" s="1"/>
  <c r="M32" i="1" s="1"/>
  <c r="O30" i="1"/>
  <c r="Q30" i="1" s="1"/>
  <c r="P30" i="1"/>
  <c r="O31" i="1"/>
  <c r="P31" i="1"/>
  <c r="O32" i="1"/>
  <c r="P32" i="1"/>
  <c r="O34" i="1"/>
  <c r="P34" i="1"/>
  <c r="O36" i="1"/>
  <c r="P36" i="1"/>
  <c r="O38" i="1"/>
  <c r="P38" i="1"/>
  <c r="O40" i="1"/>
  <c r="P40" i="1"/>
  <c r="O33" i="1"/>
  <c r="P33" i="1"/>
  <c r="O35" i="1"/>
  <c r="P35" i="1"/>
  <c r="O37" i="1"/>
  <c r="P37" i="1"/>
  <c r="O39" i="1"/>
  <c r="P39" i="1"/>
  <c r="O41" i="1"/>
  <c r="P41" i="1"/>
  <c r="M54" i="1"/>
  <c r="M55" i="1" s="1"/>
  <c r="R55" i="1" s="1"/>
  <c r="O54" i="1"/>
  <c r="Q54" i="1" s="1"/>
  <c r="P54" i="1"/>
  <c r="O55" i="1"/>
  <c r="P55" i="1"/>
  <c r="M28" i="1"/>
  <c r="M29" i="1" s="1"/>
  <c r="R29" i="1" s="1"/>
  <c r="O28" i="1"/>
  <c r="Q28" i="1" s="1"/>
  <c r="P28" i="1"/>
  <c r="O29" i="1"/>
  <c r="P29" i="1"/>
  <c r="M2" i="1"/>
  <c r="O2" i="1"/>
  <c r="Q2" i="1" s="1"/>
  <c r="P2" i="1"/>
  <c r="O4" i="1"/>
  <c r="P4" i="1"/>
  <c r="O6" i="1"/>
  <c r="P6" i="1"/>
  <c r="O7" i="1"/>
  <c r="P7" i="1"/>
  <c r="M50" i="1"/>
  <c r="O50" i="1"/>
  <c r="Q50" i="1" s="1"/>
  <c r="P50" i="1"/>
  <c r="O10" i="1"/>
  <c r="P10" i="1"/>
  <c r="O12" i="1"/>
  <c r="P12" i="1"/>
  <c r="O3" i="1"/>
  <c r="P3" i="1"/>
  <c r="O5" i="1"/>
  <c r="P5" i="1"/>
  <c r="O8" i="1"/>
  <c r="P8" i="1"/>
  <c r="O9" i="1"/>
  <c r="P9" i="1"/>
  <c r="M51" i="1"/>
  <c r="R51" i="1" s="1"/>
  <c r="O51" i="1"/>
  <c r="P51" i="1"/>
  <c r="O11" i="1"/>
  <c r="P11" i="1"/>
  <c r="O13" i="1"/>
  <c r="P13" i="1"/>
  <c r="O58" i="1"/>
  <c r="Q58" i="1" s="1"/>
  <c r="P58" i="1"/>
  <c r="O59" i="1"/>
  <c r="P59" i="1"/>
  <c r="O56" i="1"/>
  <c r="Q56" i="1" s="1"/>
  <c r="P56" i="1"/>
  <c r="O57" i="1"/>
  <c r="P57" i="1"/>
  <c r="O26" i="1"/>
  <c r="Q26" i="1" s="1"/>
  <c r="P26" i="1"/>
  <c r="O27" i="1"/>
  <c r="P27" i="1"/>
  <c r="O14" i="1"/>
  <c r="Q14" i="1" s="1"/>
  <c r="P14" i="1"/>
  <c r="O16" i="1"/>
  <c r="P16" i="1"/>
  <c r="O17" i="1"/>
  <c r="P17" i="1"/>
  <c r="O15" i="1"/>
  <c r="P15" i="1"/>
  <c r="O18" i="1"/>
  <c r="P18" i="1"/>
  <c r="O19" i="1"/>
  <c r="P19" i="1"/>
  <c r="O20" i="1"/>
  <c r="P20" i="1"/>
  <c r="O22" i="1"/>
  <c r="P22" i="1"/>
  <c r="O24" i="1"/>
  <c r="P24" i="1"/>
  <c r="O21" i="1"/>
  <c r="P21" i="1"/>
  <c r="O23" i="1"/>
  <c r="P23" i="1"/>
  <c r="O25" i="1"/>
  <c r="P25" i="1"/>
  <c r="O46" i="1"/>
  <c r="Q46" i="1" s="1"/>
  <c r="P46" i="1"/>
  <c r="O48" i="1"/>
  <c r="P48" i="1"/>
  <c r="O47" i="1"/>
  <c r="P47" i="1"/>
  <c r="O49" i="1"/>
  <c r="P49" i="1"/>
  <c r="O60" i="1"/>
  <c r="Q60" i="1" s="1"/>
  <c r="P60" i="1"/>
  <c r="O61" i="1"/>
  <c r="P61" i="1"/>
  <c r="O52" i="1"/>
  <c r="Q52" i="1" s="1"/>
  <c r="P52" i="1"/>
  <c r="O53" i="1"/>
  <c r="P53" i="1"/>
  <c r="Q51" i="1" l="1"/>
  <c r="S51" i="1" s="1"/>
  <c r="Q53" i="1"/>
  <c r="S53" i="1" s="1"/>
  <c r="Q61" i="1"/>
  <c r="S61" i="1" s="1"/>
  <c r="Q27" i="1"/>
  <c r="S27" i="1" s="1"/>
  <c r="Q55" i="1"/>
  <c r="S55" i="1" s="1"/>
  <c r="Q29" i="1"/>
  <c r="S29" i="1" s="1"/>
  <c r="Q59" i="1"/>
  <c r="S59" i="1" s="1"/>
  <c r="Q57" i="1"/>
  <c r="S57" i="1" s="1"/>
  <c r="Q31" i="1"/>
  <c r="Q32" i="1" s="1"/>
  <c r="Q33" i="1" l="1"/>
  <c r="Q34" i="1"/>
  <c r="Q35" i="1"/>
  <c r="Q36" i="1"/>
  <c r="Q37" i="1"/>
  <c r="Q38" i="1"/>
  <c r="Q39" i="1"/>
  <c r="Q40" i="1"/>
  <c r="Q41" i="1"/>
  <c r="Q43" i="1"/>
  <c r="Q44" i="1"/>
  <c r="Q45" i="1"/>
  <c r="M3" i="1"/>
  <c r="M4" i="1"/>
  <c r="M5" i="1"/>
  <c r="M6" i="1"/>
  <c r="M7" i="1"/>
  <c r="M8" i="1"/>
  <c r="M9" i="1"/>
  <c r="Q3" i="1"/>
  <c r="Q4" i="1"/>
  <c r="Q5" i="1"/>
  <c r="Q6" i="1"/>
  <c r="Q7" i="1"/>
  <c r="Q8" i="1"/>
  <c r="Q9" i="1"/>
  <c r="Q10" i="1"/>
  <c r="Q11" i="1"/>
  <c r="Q12" i="1"/>
  <c r="M43" i="1"/>
  <c r="M44" i="1"/>
  <c r="M45" i="1"/>
  <c r="Q13" i="1"/>
  <c r="Q47" i="1"/>
  <c r="Q48" i="1"/>
  <c r="Q49" i="1"/>
  <c r="Q15" i="1"/>
  <c r="Q16" i="1"/>
  <c r="Q17" i="1"/>
  <c r="Q18" i="1"/>
  <c r="Q19" i="1"/>
  <c r="Q20" i="1"/>
  <c r="Q21" i="1"/>
  <c r="Q22" i="1"/>
  <c r="Q23" i="1"/>
  <c r="Q24" i="1"/>
  <c r="Q25" i="1"/>
  <c r="M33" i="1"/>
  <c r="M34" i="1"/>
  <c r="M35" i="1"/>
  <c r="M36" i="1"/>
  <c r="M37" i="1"/>
  <c r="M38" i="1"/>
  <c r="M39" i="1"/>
  <c r="M40" i="1"/>
  <c r="M41" i="1"/>
  <c r="M15" i="1"/>
  <c r="M16" i="1"/>
  <c r="M17" i="1"/>
  <c r="M18" i="1"/>
  <c r="M19" i="1"/>
  <c r="M20" i="1"/>
  <c r="M21" i="1"/>
  <c r="M22" i="1"/>
  <c r="M23" i="1"/>
  <c r="M24" i="1"/>
  <c r="M25" i="1"/>
  <c r="R25" i="1"/>
  <c r="M10" i="1"/>
  <c r="M47" i="1"/>
  <c r="M48" i="1"/>
  <c r="M49" i="1"/>
  <c r="R49" i="1"/>
  <c r="S13" i="1"/>
  <c r="S49" i="1"/>
  <c r="S25" i="1"/>
  <c r="S41" i="1"/>
  <c r="S45" i="1"/>
  <c r="R41" i="1"/>
  <c r="R45" i="1"/>
  <c r="M11" i="1"/>
  <c r="M12" i="1"/>
  <c r="M13" i="1"/>
  <c r="R13" i="1"/>
</calcChain>
</file>

<file path=xl/sharedStrings.xml><?xml version="1.0" encoding="utf-8"?>
<sst xmlns="http://schemas.openxmlformats.org/spreadsheetml/2006/main" count="370" uniqueCount="52">
  <si>
    <t>Id</t>
  </si>
  <si>
    <t>GRUPO</t>
  </si>
  <si>
    <t>CÓDIGO</t>
  </si>
  <si>
    <t>PARTIDA</t>
  </si>
  <si>
    <t>MATERIAL</t>
  </si>
  <si>
    <t>MEDIDA</t>
  </si>
  <si>
    <t>MOVIMIENTO</t>
  </si>
  <si>
    <t>DOCUMENTO</t>
  </si>
  <si>
    <t>FECHA</t>
  </si>
  <si>
    <t>REFERENCIA</t>
  </si>
  <si>
    <t>INGRESO</t>
  </si>
  <si>
    <t>SALIDA</t>
  </si>
  <si>
    <t>SALDO FÍSICO</t>
  </si>
  <si>
    <t>PRECIO UNITARIO</t>
  </si>
  <si>
    <t>DEBE</t>
  </si>
  <si>
    <t>HABER</t>
  </si>
  <si>
    <t>SALDO VALOR</t>
  </si>
  <si>
    <t>MOMENTO</t>
  </si>
  <si>
    <t>ALIMENTOS Y REFRIGERIOS</t>
  </si>
  <si>
    <t>CALDO DE GALLINA</t>
  </si>
  <si>
    <t>PQT</t>
  </si>
  <si>
    <t>HIPERMAXI</t>
  </si>
  <si>
    <t>03-17</t>
  </si>
  <si>
    <t>07-17</t>
  </si>
  <si>
    <t>KGR</t>
  </si>
  <si>
    <t>CAZUELA</t>
  </si>
  <si>
    <t>02-17</t>
  </si>
  <si>
    <t>CAZUELA DE POLLO</t>
  </si>
  <si>
    <t>04-17</t>
  </si>
  <si>
    <t>05-17</t>
  </si>
  <si>
    <t>08-17</t>
  </si>
  <si>
    <t>CUCHILLO</t>
  </si>
  <si>
    <t>PZA</t>
  </si>
  <si>
    <t>HARINA AMARILLA</t>
  </si>
  <si>
    <t>ARB</t>
  </si>
  <si>
    <t>PATRICIA MARCIA</t>
  </si>
  <si>
    <t>HUESO ROJO</t>
  </si>
  <si>
    <t>KETAL S.A.</t>
  </si>
  <si>
    <t>PLATILLO SESECHABLE</t>
  </si>
  <si>
    <t>PLATO</t>
  </si>
  <si>
    <t>RECORTE</t>
  </si>
  <si>
    <t>SAL</t>
  </si>
  <si>
    <t>BLS</t>
  </si>
  <si>
    <t>SAL YODADA</t>
  </si>
  <si>
    <t>SAL YODADA FLUORADA</t>
  </si>
  <si>
    <t>TENEDOR</t>
  </si>
  <si>
    <t>VASOS</t>
  </si>
  <si>
    <t>SALDO FÍSICO2</t>
  </si>
  <si>
    <t>Suma - SALDO VALOR2</t>
  </si>
  <si>
    <t>Total Resultado</t>
  </si>
  <si>
    <t>OTROS SUM MEN</t>
  </si>
  <si>
    <t>PLATILLO DESECHABLE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</si>
</sst>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/yy"/>
    <numFmt numFmtId="165" formatCode="#,##0.00&quot;    &quot;;#,##0.00&quot;    &quot;;\-#&quot;    &quot;;@\ "/>
    <numFmt numFmtId="166" formatCode="0.00000"/>
  </numFmts>
  <fonts count="10">
    <font>
      <sz val="10"/>
      <name val="Arial"/>
      <family val="2"/>
    </font>
    <font>
      <b/>
      <sz val="9"/>
      <name val="Roboto"/>
    </font>
    <font>
      <sz val="9"/>
      <name val="Roboto"/>
    </font>
    <font>
      <sz val="9"/>
      <color indexed="8"/>
      <name val="Roboto"/>
    </font>
    <font>
      <sz val="10"/>
      <name val="Mangal"/>
      <family val="2"/>
    </font>
    <font>
      <sz val="10"/>
      <name val="Arial1"/>
    </font>
    <font>
      <sz val="9"/>
      <color indexed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8">
    <xf numFmtId="0" fontId="0" fillId="0" borderId="0"/>
    <xf numFmtId="165" fontId="4" fillId="0" borderId="0" applyBorder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Protection="0">
      <alignment horizontal="left"/>
    </xf>
    <xf numFmtId="0" fontId="9" fillId="0" borderId="0" applyNumberFormat="0" applyFill="0" applyBorder="0" applyProtection="0">
      <alignment horizontal="left"/>
    </xf>
    <xf numFmtId="0" fontId="9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NumberFormat="1" applyFont="1" applyFill="1" applyAlignment="1">
      <alignment horizontal="center" wrapText="1"/>
    </xf>
    <xf numFmtId="164" fontId="1" fillId="0" borderId="0" xfId="0" applyNumberFormat="1" applyFont="1" applyFill="1" applyAlignment="1">
      <alignment horizontal="center" wrapText="1"/>
    </xf>
    <xf numFmtId="4" fontId="1" fillId="0" borderId="0" xfId="0" applyNumberFormat="1" applyFont="1" applyFill="1" applyAlignment="1">
      <alignment horizontal="center" wrapText="1"/>
    </xf>
    <xf numFmtId="0" fontId="0" fillId="0" borderId="0" xfId="0" applyNumberFormat="1" applyFill="1"/>
    <xf numFmtId="0" fontId="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NumberFormat="1" applyFont="1" applyFill="1" applyAlignment="1"/>
    <xf numFmtId="14" fontId="2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 applyAlignment="1">
      <alignment horizontal="center"/>
    </xf>
    <xf numFmtId="14" fontId="0" fillId="0" borderId="0" xfId="0" applyNumberFormat="1" applyFill="1" applyBorder="1"/>
    <xf numFmtId="0" fontId="2" fillId="0" borderId="0" xfId="0" applyNumberFormat="1" applyFont="1" applyFill="1" applyAlignment="1">
      <alignment horizontal="center" wrapText="1"/>
    </xf>
    <xf numFmtId="0" fontId="5" fillId="0" borderId="0" xfId="0" applyNumberFormat="1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14" fontId="7" fillId="0" borderId="0" xfId="0" applyNumberFormat="1" applyFont="1" applyFill="1"/>
    <xf numFmtId="2" fontId="0" fillId="0" borderId="0" xfId="0" applyNumberFormat="1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horizontal="center"/>
    </xf>
    <xf numFmtId="14" fontId="0" fillId="2" borderId="0" xfId="0" applyNumberFormat="1" applyFill="1" applyBorder="1"/>
    <xf numFmtId="0" fontId="0" fillId="0" borderId="1" xfId="4" applyFont="1" applyBorder="1"/>
    <xf numFmtId="0" fontId="0" fillId="0" borderId="2" xfId="4" applyFont="1" applyBorder="1"/>
    <xf numFmtId="0" fontId="0" fillId="0" borderId="3" xfId="2" applyFont="1" applyBorder="1"/>
    <xf numFmtId="0" fontId="9" fillId="0" borderId="4" xfId="5" applyNumberFormat="1" applyBorder="1">
      <alignment horizontal="left"/>
    </xf>
    <xf numFmtId="0" fontId="0" fillId="0" borderId="5" xfId="5" applyNumberFormat="1" applyFont="1" applyBorder="1">
      <alignment horizontal="left"/>
    </xf>
    <xf numFmtId="3" fontId="9" fillId="0" borderId="5" xfId="5" applyNumberFormat="1" applyBorder="1">
      <alignment horizontal="left"/>
    </xf>
    <xf numFmtId="4" fontId="9" fillId="0" borderId="6" xfId="3" applyNumberFormat="1" applyBorder="1"/>
    <xf numFmtId="0" fontId="9" fillId="0" borderId="7" xfId="5" applyNumberFormat="1" applyBorder="1">
      <alignment horizontal="left"/>
    </xf>
    <xf numFmtId="0" fontId="9" fillId="0" borderId="8" xfId="5" applyNumberFormat="1" applyBorder="1">
      <alignment horizontal="left"/>
    </xf>
    <xf numFmtId="3" fontId="9" fillId="0" borderId="8" xfId="5" applyNumberFormat="1" applyBorder="1">
      <alignment horizontal="left"/>
    </xf>
    <xf numFmtId="4" fontId="9" fillId="0" borderId="9" xfId="3" applyNumberFormat="1" applyBorder="1"/>
    <xf numFmtId="0" fontId="9" fillId="0" borderId="10" xfId="5" applyNumberFormat="1" applyBorder="1">
      <alignment horizontal="left"/>
    </xf>
    <xf numFmtId="0" fontId="9" fillId="0" borderId="11" xfId="5" applyNumberFormat="1" applyBorder="1">
      <alignment horizontal="left"/>
    </xf>
    <xf numFmtId="3" fontId="9" fillId="0" borderId="11" xfId="5" applyNumberFormat="1" applyBorder="1">
      <alignment horizontal="left"/>
    </xf>
    <xf numFmtId="4" fontId="9" fillId="0" borderId="12" xfId="3" applyNumberFormat="1" applyBorder="1"/>
    <xf numFmtId="0" fontId="0" fillId="0" borderId="13" xfId="5" applyNumberFormat="1" applyFont="1" applyBorder="1">
      <alignment horizontal="left"/>
    </xf>
    <xf numFmtId="3" fontId="9" fillId="0" borderId="13" xfId="5" applyNumberFormat="1" applyBorder="1">
      <alignment horizontal="left"/>
    </xf>
    <xf numFmtId="4" fontId="9" fillId="0" borderId="14" xfId="3" applyNumberFormat="1" applyBorder="1"/>
    <xf numFmtId="0" fontId="9" fillId="0" borderId="15" xfId="5" applyNumberFormat="1" applyBorder="1">
      <alignment horizontal="left"/>
    </xf>
    <xf numFmtId="0" fontId="8" fillId="0" borderId="16" xfId="6" applyNumberFormat="1" applyFont="1" applyBorder="1">
      <alignment horizontal="left"/>
    </xf>
    <xf numFmtId="0" fontId="8" fillId="0" borderId="17" xfId="6" applyNumberFormat="1" applyFont="1" applyBorder="1">
      <alignment horizontal="left"/>
    </xf>
    <xf numFmtId="3" fontId="8" fillId="0" borderId="18" xfId="6" applyNumberFormat="1" applyFont="1" applyBorder="1">
      <alignment horizontal="left"/>
    </xf>
    <xf numFmtId="4" fontId="8" fillId="0" borderId="19" xfId="7" applyNumberFormat="1" applyFont="1" applyBorder="1"/>
    <xf numFmtId="2" fontId="1" fillId="0" borderId="0" xfId="0" applyNumberFormat="1" applyFont="1" applyFill="1" applyAlignment="1">
      <alignment horizontal="center" wrapText="1"/>
    </xf>
    <xf numFmtId="2" fontId="2" fillId="0" borderId="0" xfId="0" applyNumberFormat="1" applyFont="1" applyFill="1" applyAlignment="1"/>
    <xf numFmtId="2" fontId="2" fillId="0" borderId="0" xfId="0" applyNumberFormat="1" applyFont="1" applyFill="1" applyAlignment="1">
      <alignment horizontal="center"/>
    </xf>
    <xf numFmtId="2" fontId="6" fillId="0" borderId="0" xfId="0" applyNumberFormat="1" applyFont="1" applyFill="1"/>
    <xf numFmtId="2" fontId="0" fillId="2" borderId="0" xfId="0" applyNumberFormat="1" applyFill="1" applyBorder="1"/>
    <xf numFmtId="2" fontId="2" fillId="0" borderId="0" xfId="0" applyNumberFormat="1" applyFont="1" applyFill="1" applyAlignment="1">
      <alignment horizontal="center" wrapText="1"/>
    </xf>
    <xf numFmtId="2" fontId="0" fillId="0" borderId="0" xfId="0" applyNumberFormat="1"/>
    <xf numFmtId="2" fontId="3" fillId="0" borderId="0" xfId="0" applyNumberFormat="1" applyFont="1" applyFill="1" applyAlignment="1">
      <alignment horizontal="right" vertical="center" wrapText="1"/>
    </xf>
    <xf numFmtId="2" fontId="3" fillId="0" borderId="0" xfId="0" applyNumberFormat="1" applyFont="1" applyFill="1"/>
    <xf numFmtId="166" fontId="1" fillId="0" borderId="0" xfId="0" applyNumberFormat="1" applyFont="1" applyFill="1" applyAlignment="1">
      <alignment horizontal="center" wrapText="1"/>
    </xf>
    <xf numFmtId="166" fontId="0" fillId="0" borderId="0" xfId="1" applyNumberFormat="1" applyFont="1" applyFill="1" applyBorder="1" applyAlignment="1" applyProtection="1">
      <alignment horizontal="center"/>
    </xf>
    <xf numFmtId="166" fontId="0" fillId="0" borderId="0" xfId="0" applyNumberFormat="1" applyFill="1" applyBorder="1" applyAlignment="1">
      <alignment horizontal="center"/>
    </xf>
    <xf numFmtId="166" fontId="2" fillId="0" borderId="0" xfId="0" applyNumberFormat="1" applyFont="1" applyFill="1" applyAlignment="1">
      <alignment horizontal="center" wrapText="1"/>
    </xf>
    <xf numFmtId="166" fontId="2" fillId="0" borderId="0" xfId="0" applyNumberFormat="1" applyFont="1" applyFill="1" applyAlignment="1">
      <alignment horizontal="center"/>
    </xf>
    <xf numFmtId="166" fontId="7" fillId="0" borderId="0" xfId="0" applyNumberFormat="1" applyFont="1" applyFill="1"/>
    <xf numFmtId="166" fontId="0" fillId="0" borderId="0" xfId="0" applyNumberFormat="1" applyFill="1" applyBorder="1"/>
    <xf numFmtId="166" fontId="0" fillId="0" borderId="0" xfId="0" applyNumberFormat="1"/>
  </cellXfs>
  <cellStyles count="8">
    <cellStyle name="Campo de la tabla dinámica" xfId="4"/>
    <cellStyle name="Categoría de la tabla dinámica" xfId="5"/>
    <cellStyle name="Esquina de la tabla dinámica" xfId="2"/>
    <cellStyle name="Millares" xfId="1" builtinId="3"/>
    <cellStyle name="Normal" xfId="0" builtinId="0"/>
    <cellStyle name="Resultado de la tabla dinámica" xfId="7"/>
    <cellStyle name="Título de la tabla dinámica" xfId="6"/>
    <cellStyle name="Valor de la tabla dinámica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abSelected="1" topLeftCell="B31" zoomScale="85" zoomScaleNormal="85" workbookViewId="0">
      <selection activeCell="P64" sqref="P64"/>
    </sheetView>
  </sheetViews>
  <sheetFormatPr baseColWidth="10" defaultColWidth="11.5859375" defaultRowHeight="12.7"/>
  <cols>
    <col min="2" max="2" width="23.05859375" bestFit="1" customWidth="1"/>
    <col min="5" max="5" width="33.703125" customWidth="1"/>
    <col min="11" max="13" width="11.5859375" style="51"/>
    <col min="14" max="14" width="11.5859375" style="61"/>
    <col min="15" max="19" width="11.5859375" style="51"/>
  </cols>
  <sheetData>
    <row r="1" spans="1:20" ht="23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5" t="s">
        <v>10</v>
      </c>
      <c r="L1" s="45" t="s">
        <v>11</v>
      </c>
      <c r="M1" s="45" t="s">
        <v>12</v>
      </c>
      <c r="N1" s="54" t="s">
        <v>13</v>
      </c>
      <c r="O1" s="45" t="s">
        <v>14</v>
      </c>
      <c r="P1" s="45" t="s">
        <v>15</v>
      </c>
      <c r="Q1" s="45" t="s">
        <v>16</v>
      </c>
      <c r="R1" s="45" t="s">
        <v>12</v>
      </c>
      <c r="S1" s="45" t="s">
        <v>16</v>
      </c>
      <c r="T1" s="3" t="s">
        <v>17</v>
      </c>
    </row>
    <row r="2" spans="1:20">
      <c r="A2" s="4">
        <v>1</v>
      </c>
      <c r="B2" s="5" t="s">
        <v>18</v>
      </c>
      <c r="C2" s="5">
        <v>31200002</v>
      </c>
      <c r="D2" s="6">
        <v>312</v>
      </c>
      <c r="E2" s="7" t="s">
        <v>36</v>
      </c>
      <c r="F2" s="13" t="s">
        <v>24</v>
      </c>
      <c r="G2" s="14" t="s">
        <v>10</v>
      </c>
      <c r="H2" s="5">
        <v>2304</v>
      </c>
      <c r="I2" s="8">
        <v>42765</v>
      </c>
      <c r="J2" s="5" t="s">
        <v>21</v>
      </c>
      <c r="K2" s="47">
        <v>11.423999999999999</v>
      </c>
      <c r="L2" s="47"/>
      <c r="M2" s="9">
        <f>IF(C2&lt;&gt;C1,K2,IF(K2="",M1-L2,M1+K2))</f>
        <v>11.423999999999999</v>
      </c>
      <c r="N2" s="57">
        <v>6</v>
      </c>
      <c r="O2" s="52">
        <f>K2*N2</f>
        <v>68.543999999999997</v>
      </c>
      <c r="P2" s="52">
        <f>L2*N2</f>
        <v>0</v>
      </c>
      <c r="Q2" s="9">
        <f>IF(C2&lt;&gt;C1,O2,IF(O2=0,Q1-P2,Q1+O2))</f>
        <v>68.543999999999997</v>
      </c>
      <c r="R2" s="53">
        <f>IF(C2&lt;&gt;C3,M2,0)</f>
        <v>0</v>
      </c>
      <c r="S2" s="53">
        <f>IF(C2&lt;&gt;C3,Q2,0)</f>
        <v>0</v>
      </c>
      <c r="T2" s="4" t="s">
        <v>26</v>
      </c>
    </row>
    <row r="3" spans="1:20">
      <c r="A3" s="4">
        <v>2</v>
      </c>
      <c r="B3" s="5" t="s">
        <v>18</v>
      </c>
      <c r="C3" s="5">
        <v>31200002</v>
      </c>
      <c r="D3" s="6">
        <v>312</v>
      </c>
      <c r="E3" s="7" t="s">
        <v>36</v>
      </c>
      <c r="F3" s="13" t="s">
        <v>24</v>
      </c>
      <c r="G3" s="13" t="s">
        <v>11</v>
      </c>
      <c r="H3" s="5">
        <v>12653</v>
      </c>
      <c r="I3" s="8">
        <v>42766</v>
      </c>
      <c r="J3" s="5"/>
      <c r="K3" s="47"/>
      <c r="L3" s="47">
        <v>11.423999999999999</v>
      </c>
      <c r="M3" s="9">
        <f>IF(C3&lt;&gt;C2,K3,IF(K3="",M2-L3,M2+K3))</f>
        <v>0</v>
      </c>
      <c r="N3" s="57">
        <v>6</v>
      </c>
      <c r="O3" s="52">
        <f>K3*N3</f>
        <v>0</v>
      </c>
      <c r="P3" s="52">
        <f>L3*N3</f>
        <v>68.543999999999997</v>
      </c>
      <c r="Q3" s="9">
        <f>IF(C3&lt;&gt;C2,O3,IF(O3=0,Q2-P3,Q2+O3))</f>
        <v>0</v>
      </c>
      <c r="R3" s="53">
        <f>IF(C3&lt;&gt;C4,M3,0)</f>
        <v>0</v>
      </c>
      <c r="S3" s="53">
        <f>IF(C3&lt;&gt;C4,Q3,0)</f>
        <v>0</v>
      </c>
      <c r="T3" s="4" t="s">
        <v>26</v>
      </c>
    </row>
    <row r="4" spans="1:20">
      <c r="A4" s="4">
        <v>3</v>
      </c>
      <c r="B4" s="5" t="s">
        <v>18</v>
      </c>
      <c r="C4" s="5">
        <v>31200002</v>
      </c>
      <c r="D4" s="6">
        <v>312</v>
      </c>
      <c r="E4" s="7" t="s">
        <v>36</v>
      </c>
      <c r="F4" s="5" t="s">
        <v>24</v>
      </c>
      <c r="G4" s="5" t="s">
        <v>10</v>
      </c>
      <c r="H4" s="5">
        <v>2320</v>
      </c>
      <c r="I4" s="8">
        <v>42800</v>
      </c>
      <c r="J4" s="5" t="s">
        <v>21</v>
      </c>
      <c r="K4" s="46">
        <v>9.4440000000000008</v>
      </c>
      <c r="L4" s="47"/>
      <c r="M4" s="9">
        <f>IF(C4&lt;&gt;C3,K4,IF(K4="",M3-L4,M3+K4))</f>
        <v>9.4440000000000008</v>
      </c>
      <c r="N4" s="55">
        <v>7</v>
      </c>
      <c r="O4" s="52">
        <f>K4*N4</f>
        <v>66.108000000000004</v>
      </c>
      <c r="P4" s="52">
        <f>L4*N4</f>
        <v>0</v>
      </c>
      <c r="Q4" s="9">
        <f>IF(C4&lt;&gt;C3,O4,IF(O4=0,Q3-P4,Q3+O4))</f>
        <v>66.108000000000004</v>
      </c>
      <c r="R4" s="53">
        <f>IF(C4&lt;&gt;C5,M4,0)</f>
        <v>0</v>
      </c>
      <c r="S4" s="53">
        <f>IF(C4&lt;&gt;C5,Q4,0)</f>
        <v>0</v>
      </c>
      <c r="T4" s="4" t="s">
        <v>22</v>
      </c>
    </row>
    <row r="5" spans="1:20">
      <c r="A5" s="4">
        <v>4</v>
      </c>
      <c r="B5" s="5" t="s">
        <v>18</v>
      </c>
      <c r="C5" s="5">
        <v>31200002</v>
      </c>
      <c r="D5" s="6">
        <v>312</v>
      </c>
      <c r="E5" s="7" t="s">
        <v>36</v>
      </c>
      <c r="F5" s="5" t="s">
        <v>24</v>
      </c>
      <c r="G5" s="5" t="s">
        <v>11</v>
      </c>
      <c r="H5" s="5">
        <v>12825</v>
      </c>
      <c r="I5" s="8">
        <v>42801</v>
      </c>
      <c r="J5" s="5"/>
      <c r="K5" s="46"/>
      <c r="L5" s="47">
        <v>9.4440000000000008</v>
      </c>
      <c r="M5" s="9">
        <f>IF(C5&lt;&gt;C4,K5,IF(K5="",M4-L5,M4+K5))</f>
        <v>0</v>
      </c>
      <c r="N5" s="55">
        <v>7</v>
      </c>
      <c r="O5" s="52">
        <f>K5*N5</f>
        <v>0</v>
      </c>
      <c r="P5" s="52">
        <f>L5*N5</f>
        <v>66.108000000000004</v>
      </c>
      <c r="Q5" s="9">
        <f>IF(C5&lt;&gt;C4,O5,IF(O5=0,Q4-P5,Q4+O5))</f>
        <v>0</v>
      </c>
      <c r="R5" s="53">
        <f>IF(C5&lt;&gt;C6,M5,0)</f>
        <v>0</v>
      </c>
      <c r="S5" s="53">
        <f>IF(C5&lt;&gt;C6,Q5,0)</f>
        <v>0</v>
      </c>
      <c r="T5" s="4" t="s">
        <v>22</v>
      </c>
    </row>
    <row r="6" spans="1:20">
      <c r="A6" s="4">
        <v>5</v>
      </c>
      <c r="B6" s="5" t="s">
        <v>18</v>
      </c>
      <c r="C6" s="5">
        <v>31200002</v>
      </c>
      <c r="D6" s="6">
        <v>312</v>
      </c>
      <c r="E6" s="7" t="s">
        <v>36</v>
      </c>
      <c r="F6" s="5" t="s">
        <v>24</v>
      </c>
      <c r="G6" s="5" t="s">
        <v>10</v>
      </c>
      <c r="H6" s="5">
        <v>2341</v>
      </c>
      <c r="I6" s="8">
        <v>42842</v>
      </c>
      <c r="J6" s="5" t="s">
        <v>37</v>
      </c>
      <c r="K6" s="47">
        <v>10.038</v>
      </c>
      <c r="L6" s="47"/>
      <c r="M6" s="9">
        <f>IF(C6&lt;&gt;C5,K6,IF(K6="",M5-L6,M5+K6))</f>
        <v>10.038</v>
      </c>
      <c r="N6" s="58">
        <v>6</v>
      </c>
      <c r="O6" s="52">
        <f>K6*N6</f>
        <v>60.228000000000002</v>
      </c>
      <c r="P6" s="52">
        <f>L6*N6</f>
        <v>0</v>
      </c>
      <c r="Q6" s="9">
        <f>IF(C6&lt;&gt;C5,O6,IF(O6=0,Q5-P6,Q5+O6))</f>
        <v>60.228000000000002</v>
      </c>
      <c r="R6" s="53">
        <f>IF(C6&lt;&gt;C7,M6,0)</f>
        <v>0</v>
      </c>
      <c r="S6" s="53">
        <f>IF(C6&lt;&gt;C7,Q6,0)</f>
        <v>0</v>
      </c>
      <c r="T6" s="4" t="s">
        <v>28</v>
      </c>
    </row>
    <row r="7" spans="1:20">
      <c r="A7" s="4">
        <v>7</v>
      </c>
      <c r="B7" s="5" t="s">
        <v>18</v>
      </c>
      <c r="C7" s="5">
        <v>31200002</v>
      </c>
      <c r="D7" s="6">
        <v>312</v>
      </c>
      <c r="E7" s="7" t="s">
        <v>36</v>
      </c>
      <c r="F7" s="5" t="s">
        <v>24</v>
      </c>
      <c r="G7" s="5" t="s">
        <v>10</v>
      </c>
      <c r="H7" s="5">
        <v>2349</v>
      </c>
      <c r="I7" s="8">
        <v>42842</v>
      </c>
      <c r="J7" s="5" t="s">
        <v>21</v>
      </c>
      <c r="K7" s="47">
        <v>4.46</v>
      </c>
      <c r="L7" s="47"/>
      <c r="M7" s="9">
        <f>IF(C7&lt;&gt;C6,K7,IF(K7="",M6-L7,M6+K7))</f>
        <v>14.498000000000001</v>
      </c>
      <c r="N7" s="58">
        <v>7</v>
      </c>
      <c r="O7" s="52">
        <f>K7*N7</f>
        <v>31.22</v>
      </c>
      <c r="P7" s="52">
        <f>L7*N7</f>
        <v>0</v>
      </c>
      <c r="Q7" s="9">
        <f>IF(C7&lt;&gt;C6,O7,IF(O7=0,Q6-P7,Q6+O7))</f>
        <v>91.448000000000008</v>
      </c>
      <c r="R7" s="53">
        <f>IF(C7&lt;&gt;C8,M7,0)</f>
        <v>0</v>
      </c>
      <c r="S7" s="53">
        <f>IF(C7&lt;&gt;C8,Q7,0)</f>
        <v>0</v>
      </c>
      <c r="T7" s="4" t="s">
        <v>28</v>
      </c>
    </row>
    <row r="8" spans="1:20">
      <c r="A8" s="4">
        <v>6</v>
      </c>
      <c r="B8" s="5" t="s">
        <v>18</v>
      </c>
      <c r="C8" s="5">
        <v>31200002</v>
      </c>
      <c r="D8" s="6">
        <v>312</v>
      </c>
      <c r="E8" s="7" t="s">
        <v>36</v>
      </c>
      <c r="F8" s="5" t="s">
        <v>24</v>
      </c>
      <c r="G8" s="5" t="s">
        <v>11</v>
      </c>
      <c r="H8" s="5">
        <v>13008</v>
      </c>
      <c r="I8" s="8">
        <v>42842</v>
      </c>
      <c r="J8" s="5"/>
      <c r="K8" s="47"/>
      <c r="L8" s="47">
        <v>10.038</v>
      </c>
      <c r="M8" s="9">
        <f>IF(C8&lt;&gt;C7,K8,IF(K8="",M7-L8,M7+K8))</f>
        <v>4.4600000000000009</v>
      </c>
      <c r="N8" s="58">
        <v>6</v>
      </c>
      <c r="O8" s="52">
        <f>K8*N8</f>
        <v>0</v>
      </c>
      <c r="P8" s="52">
        <f>L8*N8</f>
        <v>60.228000000000002</v>
      </c>
      <c r="Q8" s="9">
        <f>IF(C8&lt;&gt;C7,O8,IF(O8=0,Q7-P8,Q7+O8))</f>
        <v>31.220000000000006</v>
      </c>
      <c r="R8" s="53">
        <f>IF(C8&lt;&gt;C9,M8,0)</f>
        <v>0</v>
      </c>
      <c r="S8" s="53">
        <f>IF(C8&lt;&gt;C9,Q8,0)</f>
        <v>0</v>
      </c>
      <c r="T8" s="4" t="s">
        <v>28</v>
      </c>
    </row>
    <row r="9" spans="1:20">
      <c r="A9" s="4">
        <v>8</v>
      </c>
      <c r="B9" s="5" t="s">
        <v>18</v>
      </c>
      <c r="C9" s="5">
        <v>31200002</v>
      </c>
      <c r="D9" s="6">
        <v>312</v>
      </c>
      <c r="E9" s="7" t="s">
        <v>36</v>
      </c>
      <c r="F9" s="5" t="s">
        <v>24</v>
      </c>
      <c r="G9" s="5" t="s">
        <v>11</v>
      </c>
      <c r="H9" s="5">
        <v>13008</v>
      </c>
      <c r="I9" s="8">
        <v>42842</v>
      </c>
      <c r="J9" s="5"/>
      <c r="K9" s="47"/>
      <c r="L9" s="47">
        <v>4.46</v>
      </c>
      <c r="M9" s="9">
        <f>IF(C9&lt;&gt;C8,K9,IF(K9="",M8-L9,M8+K9))</f>
        <v>8.8817841970012523E-16</v>
      </c>
      <c r="N9" s="58">
        <v>7</v>
      </c>
      <c r="O9" s="52">
        <f>K9*N9</f>
        <v>0</v>
      </c>
      <c r="P9" s="52">
        <f>L9*N9</f>
        <v>31.22</v>
      </c>
      <c r="Q9" s="9">
        <f>IF(C9&lt;&gt;C8,O9,IF(O9=0,Q8-P9,Q8+O9))</f>
        <v>7.1054273576010019E-15</v>
      </c>
      <c r="R9" s="53">
        <f>IF(C9&lt;&gt;C10,M9,0)</f>
        <v>0</v>
      </c>
      <c r="S9" s="53">
        <f>IF(C9&lt;&gt;C10,Q9,0)</f>
        <v>0</v>
      </c>
      <c r="T9" s="4" t="s">
        <v>28</v>
      </c>
    </row>
    <row r="10" spans="1:20">
      <c r="A10" s="4">
        <v>9</v>
      </c>
      <c r="B10" s="5" t="s">
        <v>18</v>
      </c>
      <c r="C10" s="10">
        <v>31200002</v>
      </c>
      <c r="D10" s="6">
        <v>312</v>
      </c>
      <c r="E10" s="10" t="s">
        <v>36</v>
      </c>
      <c r="F10" s="11" t="s">
        <v>24</v>
      </c>
      <c r="G10" s="11" t="s">
        <v>10</v>
      </c>
      <c r="H10" s="10">
        <v>2440</v>
      </c>
      <c r="I10" s="12">
        <v>42919</v>
      </c>
      <c r="J10" s="11" t="s">
        <v>21</v>
      </c>
      <c r="K10" s="18">
        <v>8.3659999999999997</v>
      </c>
      <c r="L10" s="18"/>
      <c r="M10" s="9">
        <f>IF(C10&lt;&gt;C9,K10,IF(K10="",M9-L10,M9+K10))</f>
        <v>8.3659999999999997</v>
      </c>
      <c r="N10" s="56">
        <v>7</v>
      </c>
      <c r="O10" s="52">
        <f>K10*N10</f>
        <v>58.561999999999998</v>
      </c>
      <c r="P10" s="52">
        <f>L10*N10</f>
        <v>0</v>
      </c>
      <c r="Q10" s="9">
        <f>IF(C10&lt;&gt;C9,O10,IF(O10=0,Q9-P10,Q9+O10))</f>
        <v>58.562000000000005</v>
      </c>
      <c r="R10" s="53">
        <f>IF(C10&lt;&gt;C11,M10,0)</f>
        <v>0</v>
      </c>
      <c r="S10" s="53">
        <f>IF(C10&lt;&gt;C11,Q10,0)</f>
        <v>0</v>
      </c>
      <c r="T10" s="4" t="s">
        <v>23</v>
      </c>
    </row>
    <row r="11" spans="1:20">
      <c r="A11" s="4">
        <v>10</v>
      </c>
      <c r="B11" s="5" t="s">
        <v>18</v>
      </c>
      <c r="C11" s="10">
        <v>31200002</v>
      </c>
      <c r="D11" s="6">
        <v>312</v>
      </c>
      <c r="E11" s="10" t="s">
        <v>36</v>
      </c>
      <c r="F11" s="11" t="s">
        <v>24</v>
      </c>
      <c r="G11" s="11" t="s">
        <v>11</v>
      </c>
      <c r="H11" s="10">
        <v>13688</v>
      </c>
      <c r="I11" s="12">
        <v>42919</v>
      </c>
      <c r="J11" s="11"/>
      <c r="K11" s="18"/>
      <c r="L11" s="18">
        <v>8.3659999999999997</v>
      </c>
      <c r="M11" s="9">
        <f>IF(C11&lt;&gt;C10,K11,IF(K11="",M10-L11,M10+K11))</f>
        <v>0</v>
      </c>
      <c r="N11" s="56">
        <v>7</v>
      </c>
      <c r="O11" s="52">
        <f>K11*N11</f>
        <v>0</v>
      </c>
      <c r="P11" s="52">
        <f>L11*N11</f>
        <v>58.561999999999998</v>
      </c>
      <c r="Q11" s="9">
        <f>IF(C11&lt;&gt;C10,O11,IF(O11=0,Q10-P11,Q10+O11))</f>
        <v>7.1054273576010019E-15</v>
      </c>
      <c r="R11" s="53">
        <f>IF(C11&lt;&gt;C12,M11,0)</f>
        <v>0</v>
      </c>
      <c r="S11" s="53">
        <f>IF(C11&lt;&gt;C12,Q11,0)</f>
        <v>0</v>
      </c>
      <c r="T11" s="4" t="s">
        <v>23</v>
      </c>
    </row>
    <row r="12" spans="1:20">
      <c r="A12" s="4">
        <v>11</v>
      </c>
      <c r="B12" s="5" t="s">
        <v>18</v>
      </c>
      <c r="C12" s="10">
        <v>31200002</v>
      </c>
      <c r="D12" s="6">
        <v>312</v>
      </c>
      <c r="E12" s="10" t="s">
        <v>36</v>
      </c>
      <c r="F12" s="11" t="s">
        <v>24</v>
      </c>
      <c r="G12" s="11" t="s">
        <v>10</v>
      </c>
      <c r="H12" s="10">
        <v>2463</v>
      </c>
      <c r="I12" s="12">
        <v>42968</v>
      </c>
      <c r="J12" s="11" t="s">
        <v>21</v>
      </c>
      <c r="K12" s="18">
        <v>13294</v>
      </c>
      <c r="L12" s="18"/>
      <c r="M12" s="9">
        <f>IF(C12&lt;&gt;C11,K12,IF(K12="",M11-L12,M11+K12))</f>
        <v>13294</v>
      </c>
      <c r="N12" s="56">
        <v>7</v>
      </c>
      <c r="O12" s="52">
        <f>K12*N12</f>
        <v>93058</v>
      </c>
      <c r="P12" s="52">
        <f>L12*N12</f>
        <v>0</v>
      </c>
      <c r="Q12" s="9">
        <f>IF(C12&lt;&gt;C11,O12,IF(O12=0,Q11-P12,Q11+O12))</f>
        <v>93058</v>
      </c>
      <c r="R12" s="53">
        <f>IF(C12&lt;&gt;C13,M12,0)</f>
        <v>0</v>
      </c>
      <c r="S12" s="53">
        <f>IF(C12&lt;&gt;C13,Q12,0)</f>
        <v>0</v>
      </c>
      <c r="T12" s="4" t="s">
        <v>30</v>
      </c>
    </row>
    <row r="13" spans="1:20">
      <c r="A13" s="4">
        <v>12</v>
      </c>
      <c r="B13" s="5" t="s">
        <v>18</v>
      </c>
      <c r="C13" s="10">
        <v>31200002</v>
      </c>
      <c r="D13" s="6">
        <v>312</v>
      </c>
      <c r="E13" s="19" t="s">
        <v>36</v>
      </c>
      <c r="F13" s="20" t="s">
        <v>24</v>
      </c>
      <c r="G13" s="20" t="s">
        <v>11</v>
      </c>
      <c r="H13" s="19">
        <v>13917</v>
      </c>
      <c r="I13" s="21">
        <v>42968</v>
      </c>
      <c r="J13" s="20"/>
      <c r="K13" s="49"/>
      <c r="L13" s="49">
        <v>13294</v>
      </c>
      <c r="M13" s="9">
        <f>IF(C13&lt;&gt;C12,K13,IF(K13="",M12-L13,M12+K13))</f>
        <v>0</v>
      </c>
      <c r="N13" s="56">
        <v>7</v>
      </c>
      <c r="O13" s="52">
        <f>K13*N13</f>
        <v>0</v>
      </c>
      <c r="P13" s="52">
        <f>L13*N13</f>
        <v>93058</v>
      </c>
      <c r="Q13" s="9">
        <f>IF(C13&lt;&gt;C12,O13,IF(O13=0,Q12-P13,Q12+O13))</f>
        <v>0</v>
      </c>
      <c r="R13" s="53">
        <f>IF(C13&lt;&gt;C14,M13,0)</f>
        <v>0</v>
      </c>
      <c r="S13" s="53">
        <f>IF(C13&lt;&gt;C14,Q13,0)</f>
        <v>0</v>
      </c>
      <c r="T13" s="4" t="s">
        <v>30</v>
      </c>
    </row>
    <row r="14" spans="1:20">
      <c r="A14" s="4">
        <v>13</v>
      </c>
      <c r="B14" s="5" t="s">
        <v>18</v>
      </c>
      <c r="C14" s="5">
        <v>31200003</v>
      </c>
      <c r="D14" s="6">
        <v>312</v>
      </c>
      <c r="E14" s="7" t="s">
        <v>43</v>
      </c>
      <c r="F14" s="13" t="s">
        <v>42</v>
      </c>
      <c r="G14" s="14" t="s">
        <v>10</v>
      </c>
      <c r="H14" s="5">
        <v>2304</v>
      </c>
      <c r="I14" s="8">
        <v>42765</v>
      </c>
      <c r="J14" s="5" t="s">
        <v>21</v>
      </c>
      <c r="K14" s="47">
        <v>2</v>
      </c>
      <c r="L14" s="47"/>
      <c r="M14" s="9">
        <f>IF(C14&lt;&gt;C13,K14,IF(K14="",M13-L14,M13+K14))</f>
        <v>2</v>
      </c>
      <c r="N14" s="57">
        <v>1.915</v>
      </c>
      <c r="O14" s="52">
        <f>K14*N14</f>
        <v>3.83</v>
      </c>
      <c r="P14" s="52">
        <f>L14*N14</f>
        <v>0</v>
      </c>
      <c r="Q14" s="9">
        <f>IF(C14&lt;&gt;C13,O14,IF(O14=0,Q13-P14,Q13+O14))</f>
        <v>3.83</v>
      </c>
      <c r="R14" s="53">
        <f>IF(C14&lt;&gt;C15,M14,0)</f>
        <v>0</v>
      </c>
      <c r="S14" s="53">
        <f>IF(C14&lt;&gt;C15,Q14,0)</f>
        <v>0</v>
      </c>
      <c r="T14" s="4" t="s">
        <v>26</v>
      </c>
    </row>
    <row r="15" spans="1:20">
      <c r="A15" s="4">
        <v>14</v>
      </c>
      <c r="B15" s="5" t="s">
        <v>18</v>
      </c>
      <c r="C15" s="5">
        <v>31200003</v>
      </c>
      <c r="D15" s="6">
        <v>312</v>
      </c>
      <c r="E15" s="7" t="s">
        <v>43</v>
      </c>
      <c r="F15" s="13" t="s">
        <v>42</v>
      </c>
      <c r="G15" s="13" t="s">
        <v>11</v>
      </c>
      <c r="H15" s="5">
        <v>12653</v>
      </c>
      <c r="I15" s="8">
        <v>42766</v>
      </c>
      <c r="J15" s="5"/>
      <c r="K15" s="47"/>
      <c r="L15" s="47">
        <v>2</v>
      </c>
      <c r="M15" s="9">
        <f>IF(C15&lt;&gt;C14,K15,IF(K15="",M14-L15,M14+K15))</f>
        <v>0</v>
      </c>
      <c r="N15" s="57">
        <v>1.915</v>
      </c>
      <c r="O15" s="52">
        <f>K15*N15</f>
        <v>0</v>
      </c>
      <c r="P15" s="52">
        <f>L15*N15</f>
        <v>3.83</v>
      </c>
      <c r="Q15" s="9">
        <f>IF(C15&lt;&gt;C14,O15,IF(O15=0,Q14-P15,Q14+O15))</f>
        <v>0</v>
      </c>
      <c r="R15" s="53">
        <f>IF(C15&lt;&gt;C16,M15,0)</f>
        <v>0</v>
      </c>
      <c r="S15" s="53">
        <f>IF(C15&lt;&gt;C16,Q15,0)</f>
        <v>0</v>
      </c>
      <c r="T15" s="4" t="s">
        <v>26</v>
      </c>
    </row>
    <row r="16" spans="1:20">
      <c r="A16" s="4">
        <v>15</v>
      </c>
      <c r="B16" s="5" t="s">
        <v>18</v>
      </c>
      <c r="C16" s="5">
        <v>31200003</v>
      </c>
      <c r="D16" s="6">
        <v>312</v>
      </c>
      <c r="E16" s="7" t="s">
        <v>43</v>
      </c>
      <c r="F16" s="5" t="s">
        <v>42</v>
      </c>
      <c r="G16" s="5" t="s">
        <v>10</v>
      </c>
      <c r="H16" s="5">
        <v>2320</v>
      </c>
      <c r="I16" s="8">
        <v>42800</v>
      </c>
      <c r="J16" s="5" t="s">
        <v>21</v>
      </c>
      <c r="K16" s="46">
        <v>1</v>
      </c>
      <c r="L16" s="50"/>
      <c r="M16" s="9">
        <f>IF(C16&lt;&gt;C15,K16,IF(K16="",M15-L16,M15+K16))</f>
        <v>1</v>
      </c>
      <c r="N16" s="55">
        <v>1.5</v>
      </c>
      <c r="O16" s="52">
        <f>K16*N16</f>
        <v>1.5</v>
      </c>
      <c r="P16" s="52">
        <f>L16*N16</f>
        <v>0</v>
      </c>
      <c r="Q16" s="9">
        <f>IF(C16&lt;&gt;C15,O16,IF(O16=0,Q15-P16,Q15+O16))</f>
        <v>1.5</v>
      </c>
      <c r="R16" s="53">
        <f>IF(C16&lt;&gt;C17,M16,0)</f>
        <v>0</v>
      </c>
      <c r="S16" s="53">
        <f>IF(C16&lt;&gt;C17,Q16,0)</f>
        <v>0</v>
      </c>
      <c r="T16" s="4" t="s">
        <v>22</v>
      </c>
    </row>
    <row r="17" spans="1:20">
      <c r="A17" s="4">
        <v>17</v>
      </c>
      <c r="B17" s="5" t="s">
        <v>18</v>
      </c>
      <c r="C17" s="5">
        <v>31200003</v>
      </c>
      <c r="D17" s="6">
        <v>312</v>
      </c>
      <c r="E17" s="7" t="s">
        <v>43</v>
      </c>
      <c r="F17" s="5" t="s">
        <v>42</v>
      </c>
      <c r="G17" s="5" t="s">
        <v>10</v>
      </c>
      <c r="H17" s="5">
        <v>2320</v>
      </c>
      <c r="I17" s="8">
        <v>42800</v>
      </c>
      <c r="J17" s="5" t="s">
        <v>21</v>
      </c>
      <c r="K17" s="46">
        <v>1</v>
      </c>
      <c r="L17" s="47"/>
      <c r="M17" s="9">
        <f>IF(C17&lt;&gt;C16,K17,IF(K17="",M16-L17,M16+K17))</f>
        <v>2</v>
      </c>
      <c r="N17" s="55">
        <v>2</v>
      </c>
      <c r="O17" s="52">
        <f>K17*N17</f>
        <v>2</v>
      </c>
      <c r="P17" s="52">
        <f>L17*N17</f>
        <v>0</v>
      </c>
      <c r="Q17" s="9">
        <f>IF(C17&lt;&gt;C16,O17,IF(O17=0,Q16-P17,Q16+O17))</f>
        <v>3.5</v>
      </c>
      <c r="R17" s="53">
        <f>IF(C17&lt;&gt;C18,M17,0)</f>
        <v>0</v>
      </c>
      <c r="S17" s="53">
        <f>IF(C17&lt;&gt;C18,Q17,0)</f>
        <v>0</v>
      </c>
      <c r="T17" s="4" t="s">
        <v>22</v>
      </c>
    </row>
    <row r="18" spans="1:20">
      <c r="A18" s="4">
        <v>16</v>
      </c>
      <c r="B18" s="5" t="s">
        <v>18</v>
      </c>
      <c r="C18" s="5">
        <v>31200003</v>
      </c>
      <c r="D18" s="6">
        <v>312</v>
      </c>
      <c r="E18" s="7" t="s">
        <v>43</v>
      </c>
      <c r="F18" s="5" t="s">
        <v>42</v>
      </c>
      <c r="G18" s="5" t="s">
        <v>11</v>
      </c>
      <c r="H18" s="5">
        <v>12825</v>
      </c>
      <c r="I18" s="8">
        <v>42801</v>
      </c>
      <c r="J18" s="5"/>
      <c r="K18" s="46"/>
      <c r="L18" s="47">
        <v>1</v>
      </c>
      <c r="M18" s="9">
        <f>IF(C18&lt;&gt;C17,K18,IF(K18="",M17-L18,M17+K18))</f>
        <v>1</v>
      </c>
      <c r="N18" s="55">
        <v>1.5</v>
      </c>
      <c r="O18" s="52">
        <f>K18*N18</f>
        <v>0</v>
      </c>
      <c r="P18" s="52">
        <f>L18*N18</f>
        <v>1.5</v>
      </c>
      <c r="Q18" s="9">
        <f>IF(C18&lt;&gt;C17,O18,IF(O18=0,Q17-P18,Q17+O18))</f>
        <v>2</v>
      </c>
      <c r="R18" s="53">
        <f>IF(C18&lt;&gt;C19,M18,0)</f>
        <v>0</v>
      </c>
      <c r="S18" s="53">
        <f>IF(C18&lt;&gt;C19,Q18,0)</f>
        <v>0</v>
      </c>
      <c r="T18" s="4" t="s">
        <v>22</v>
      </c>
    </row>
    <row r="19" spans="1:20">
      <c r="A19" s="4">
        <v>18</v>
      </c>
      <c r="B19" s="5" t="s">
        <v>18</v>
      </c>
      <c r="C19" s="5">
        <v>31200003</v>
      </c>
      <c r="D19" s="6">
        <v>312</v>
      </c>
      <c r="E19" s="7" t="s">
        <v>43</v>
      </c>
      <c r="F19" s="5" t="s">
        <v>42</v>
      </c>
      <c r="G19" s="5" t="s">
        <v>11</v>
      </c>
      <c r="H19" s="5">
        <v>12825</v>
      </c>
      <c r="I19" s="8">
        <v>42801</v>
      </c>
      <c r="J19" s="5"/>
      <c r="K19" s="46"/>
      <c r="L19" s="47">
        <v>1</v>
      </c>
      <c r="M19" s="9">
        <f>IF(C19&lt;&gt;C18,K19,IF(K19="",M18-L19,M18+K19))</f>
        <v>0</v>
      </c>
      <c r="N19" s="55">
        <v>2</v>
      </c>
      <c r="O19" s="52">
        <f>K19*N19</f>
        <v>0</v>
      </c>
      <c r="P19" s="52">
        <f>L19*N19</f>
        <v>2</v>
      </c>
      <c r="Q19" s="9">
        <f>IF(C19&lt;&gt;C18,O19,IF(O19=0,Q18-P19,Q18+O19))</f>
        <v>0</v>
      </c>
      <c r="R19" s="53">
        <f>IF(C19&lt;&gt;C20,M19,0)</f>
        <v>0</v>
      </c>
      <c r="S19" s="53">
        <f>IF(C19&lt;&gt;C20,Q19,0)</f>
        <v>0</v>
      </c>
      <c r="T19" s="4" t="s">
        <v>22</v>
      </c>
    </row>
    <row r="20" spans="1:20">
      <c r="A20" s="4">
        <v>19</v>
      </c>
      <c r="B20" s="5" t="s">
        <v>18</v>
      </c>
      <c r="C20" s="5">
        <v>31200003</v>
      </c>
      <c r="D20" s="6">
        <v>312</v>
      </c>
      <c r="E20" s="7" t="s">
        <v>43</v>
      </c>
      <c r="F20" s="5" t="s">
        <v>42</v>
      </c>
      <c r="G20" s="5" t="s">
        <v>10</v>
      </c>
      <c r="H20" s="5">
        <v>2349</v>
      </c>
      <c r="I20" s="8">
        <v>42842</v>
      </c>
      <c r="J20" s="5" t="s">
        <v>21</v>
      </c>
      <c r="K20" s="47">
        <v>2</v>
      </c>
      <c r="L20" s="47"/>
      <c r="M20" s="9">
        <f>IF(C20&lt;&gt;C19,K20,IF(K20="",M19-L20,M19+K20))</f>
        <v>2</v>
      </c>
      <c r="N20" s="58">
        <v>2</v>
      </c>
      <c r="O20" s="52">
        <f>K20*N20</f>
        <v>4</v>
      </c>
      <c r="P20" s="52">
        <f>L20*N20</f>
        <v>0</v>
      </c>
      <c r="Q20" s="9">
        <f>IF(C20&lt;&gt;C19,O20,IF(O20=0,Q19-P20,Q19+O20))</f>
        <v>4</v>
      </c>
      <c r="R20" s="53">
        <f>IF(C20&lt;&gt;C21,M20,0)</f>
        <v>0</v>
      </c>
      <c r="S20" s="53">
        <f>IF(C20&lt;&gt;C21,Q20,0)</f>
        <v>0</v>
      </c>
      <c r="T20" s="4" t="s">
        <v>28</v>
      </c>
    </row>
    <row r="21" spans="1:20">
      <c r="A21" s="4">
        <v>20</v>
      </c>
      <c r="B21" s="5" t="s">
        <v>18</v>
      </c>
      <c r="C21" s="5">
        <v>31200003</v>
      </c>
      <c r="D21" s="6">
        <v>312</v>
      </c>
      <c r="E21" s="7" t="s">
        <v>43</v>
      </c>
      <c r="F21" s="11" t="s">
        <v>42</v>
      </c>
      <c r="G21" s="5" t="s">
        <v>11</v>
      </c>
      <c r="H21" s="5">
        <v>13008</v>
      </c>
      <c r="I21" s="8">
        <v>42842</v>
      </c>
      <c r="J21" s="5"/>
      <c r="K21" s="47"/>
      <c r="L21" s="47">
        <v>2</v>
      </c>
      <c r="M21" s="9">
        <f>IF(C21&lt;&gt;C20,K21,IF(K21="",M20-L21,M20+K21))</f>
        <v>0</v>
      </c>
      <c r="N21" s="58">
        <v>2</v>
      </c>
      <c r="O21" s="52">
        <f>K21*N21</f>
        <v>0</v>
      </c>
      <c r="P21" s="52">
        <f>L21*N21</f>
        <v>4</v>
      </c>
      <c r="Q21" s="9">
        <f>IF(C21&lt;&gt;C20,O21,IF(O21=0,Q20-P21,Q20+O21))</f>
        <v>0</v>
      </c>
      <c r="R21" s="53">
        <f>IF(C21&lt;&gt;C22,M21,0)</f>
        <v>0</v>
      </c>
      <c r="S21" s="53">
        <f>IF(C21&lt;&gt;C22,Q21,0)</f>
        <v>0</v>
      </c>
      <c r="T21" s="4" t="s">
        <v>28</v>
      </c>
    </row>
    <row r="22" spans="1:20">
      <c r="A22" s="4">
        <v>21</v>
      </c>
      <c r="B22" s="5" t="s">
        <v>18</v>
      </c>
      <c r="C22" s="10">
        <v>31200003</v>
      </c>
      <c r="D22" s="6">
        <v>312</v>
      </c>
      <c r="E22" s="7" t="s">
        <v>43</v>
      </c>
      <c r="F22" s="11" t="s">
        <v>42</v>
      </c>
      <c r="G22" s="11" t="s">
        <v>10</v>
      </c>
      <c r="H22" s="10">
        <v>2440</v>
      </c>
      <c r="I22" s="12">
        <v>42919</v>
      </c>
      <c r="J22" s="11" t="s">
        <v>21</v>
      </c>
      <c r="K22" s="18">
        <v>1</v>
      </c>
      <c r="L22" s="18"/>
      <c r="M22" s="9">
        <f>IF(C22&lt;&gt;C21,K22,IF(K22="",M21-L22,M21+K22))</f>
        <v>1</v>
      </c>
      <c r="N22" s="56">
        <v>1.5</v>
      </c>
      <c r="O22" s="52">
        <f>K22*N22</f>
        <v>1.5</v>
      </c>
      <c r="P22" s="52">
        <f>L22*N22</f>
        <v>0</v>
      </c>
      <c r="Q22" s="9">
        <f>IF(C22&lt;&gt;C21,O22,IF(O22=0,Q21-P22,Q21+O22))</f>
        <v>1.5</v>
      </c>
      <c r="R22" s="53">
        <f>IF(C22&lt;&gt;C23,M22,0)</f>
        <v>0</v>
      </c>
      <c r="S22" s="53">
        <f>IF(C22&lt;&gt;C23,Q22,0)</f>
        <v>0</v>
      </c>
      <c r="T22" s="4" t="s">
        <v>23</v>
      </c>
    </row>
    <row r="23" spans="1:20">
      <c r="A23" s="4">
        <v>22</v>
      </c>
      <c r="B23" s="5" t="s">
        <v>18</v>
      </c>
      <c r="C23" s="10">
        <v>31200003</v>
      </c>
      <c r="D23" s="6">
        <v>312</v>
      </c>
      <c r="E23" s="7" t="s">
        <v>43</v>
      </c>
      <c r="F23" s="11" t="s">
        <v>42</v>
      </c>
      <c r="G23" s="11" t="s">
        <v>11</v>
      </c>
      <c r="H23" s="10">
        <v>13688</v>
      </c>
      <c r="I23" s="12">
        <v>42919</v>
      </c>
      <c r="J23" s="11"/>
      <c r="K23" s="18"/>
      <c r="L23" s="18">
        <v>1</v>
      </c>
      <c r="M23" s="9">
        <f>IF(C23&lt;&gt;C22,K23,IF(K23="",M22-L23,M22+K23))</f>
        <v>0</v>
      </c>
      <c r="N23" s="56">
        <v>1.5</v>
      </c>
      <c r="O23" s="52">
        <f>K23*N23</f>
        <v>0</v>
      </c>
      <c r="P23" s="52">
        <f>L23*N23</f>
        <v>1.5</v>
      </c>
      <c r="Q23" s="9">
        <f>IF(C23&lt;&gt;C22,O23,IF(O23=0,Q22-P23,Q22+O23))</f>
        <v>0</v>
      </c>
      <c r="R23" s="53">
        <f>IF(C23&lt;&gt;C24,M23,0)</f>
        <v>0</v>
      </c>
      <c r="S23" s="53">
        <f>IF(C23&lt;&gt;C24,Q23,0)</f>
        <v>0</v>
      </c>
      <c r="T23" s="4" t="s">
        <v>23</v>
      </c>
    </row>
    <row r="24" spans="1:20">
      <c r="A24" s="4">
        <v>23</v>
      </c>
      <c r="B24" s="5" t="s">
        <v>18</v>
      </c>
      <c r="C24" s="10">
        <v>31200003</v>
      </c>
      <c r="D24" s="6">
        <v>312</v>
      </c>
      <c r="E24" s="7" t="s">
        <v>43</v>
      </c>
      <c r="F24" s="11" t="s">
        <v>42</v>
      </c>
      <c r="G24" s="11" t="s">
        <v>10</v>
      </c>
      <c r="H24" s="10">
        <v>2463</v>
      </c>
      <c r="I24" s="12">
        <v>42968</v>
      </c>
      <c r="J24" s="11" t="s">
        <v>21</v>
      </c>
      <c r="K24" s="18">
        <v>1</v>
      </c>
      <c r="L24" s="18"/>
      <c r="M24" s="9">
        <f>IF(C24&lt;&gt;C23,K24,IF(K24="",M23-L24,M23+K24))</f>
        <v>1</v>
      </c>
      <c r="N24" s="56">
        <v>1.5</v>
      </c>
      <c r="O24" s="52">
        <f>K24*N24</f>
        <v>1.5</v>
      </c>
      <c r="P24" s="52">
        <f>L24*N24</f>
        <v>0</v>
      </c>
      <c r="Q24" s="9">
        <f>IF(C24&lt;&gt;C23,O24,IF(O24=0,Q23-P24,Q23+O24))</f>
        <v>1.5</v>
      </c>
      <c r="R24" s="53">
        <f>IF(C24&lt;&gt;C25,M24,0)</f>
        <v>0</v>
      </c>
      <c r="S24" s="53">
        <f>IF(C24&lt;&gt;C25,Q24,0)</f>
        <v>0</v>
      </c>
      <c r="T24" s="4" t="s">
        <v>30</v>
      </c>
    </row>
    <row r="25" spans="1:20">
      <c r="A25" s="4">
        <v>24</v>
      </c>
      <c r="B25" s="5" t="s">
        <v>18</v>
      </c>
      <c r="C25" s="10">
        <v>31200003</v>
      </c>
      <c r="D25" s="6">
        <v>312</v>
      </c>
      <c r="E25" s="7" t="s">
        <v>43</v>
      </c>
      <c r="F25" s="11" t="s">
        <v>42</v>
      </c>
      <c r="G25" s="11" t="s">
        <v>11</v>
      </c>
      <c r="H25" s="10">
        <v>13917</v>
      </c>
      <c r="I25" s="12">
        <v>42968</v>
      </c>
      <c r="J25" s="11"/>
      <c r="K25" s="18"/>
      <c r="L25" s="18">
        <v>1</v>
      </c>
      <c r="M25" s="9">
        <f>IF(C25&lt;&gt;C24,K25,IF(K25="",M24-L25,M24+K25))</f>
        <v>0</v>
      </c>
      <c r="N25" s="56">
        <v>1.5</v>
      </c>
      <c r="O25" s="52">
        <f>K25*N25</f>
        <v>0</v>
      </c>
      <c r="P25" s="52">
        <f>L25*N25</f>
        <v>1.5</v>
      </c>
      <c r="Q25" s="9">
        <f>IF(C25&lt;&gt;C24,O25,IF(O25=0,Q24-P25,Q24+O25))</f>
        <v>0</v>
      </c>
      <c r="R25" s="53">
        <f>IF(C25&lt;&gt;C26,M25,0)</f>
        <v>0</v>
      </c>
      <c r="S25" s="53">
        <f>IF(C25&lt;&gt;C26,Q25,0)</f>
        <v>0</v>
      </c>
      <c r="T25" s="4" t="s">
        <v>30</v>
      </c>
    </row>
    <row r="26" spans="1:20">
      <c r="A26" s="4">
        <v>25</v>
      </c>
      <c r="B26" s="5" t="s">
        <v>18</v>
      </c>
      <c r="C26" s="5">
        <v>31200006</v>
      </c>
      <c r="D26" s="6">
        <v>312</v>
      </c>
      <c r="E26" s="7" t="s">
        <v>40</v>
      </c>
      <c r="F26" s="5" t="s">
        <v>24</v>
      </c>
      <c r="G26" s="5" t="s">
        <v>10</v>
      </c>
      <c r="H26" s="5">
        <v>2320</v>
      </c>
      <c r="I26" s="8">
        <v>42800</v>
      </c>
      <c r="J26" s="5" t="s">
        <v>21</v>
      </c>
      <c r="K26" s="46">
        <v>0.82400000000000007</v>
      </c>
      <c r="L26" s="47"/>
      <c r="M26" s="9">
        <f>IF(C26&lt;&gt;C25,K26,IF(K26="",M25-L26,M25+K26))</f>
        <v>0.82400000000000007</v>
      </c>
      <c r="N26" s="55">
        <v>6.1990299999999996</v>
      </c>
      <c r="O26" s="52">
        <f>K26*N26</f>
        <v>5.1080007199999997</v>
      </c>
      <c r="P26" s="52">
        <f>L26*N26</f>
        <v>0</v>
      </c>
      <c r="Q26" s="9">
        <f>IF(C26&lt;&gt;C25,O26,IF(O26=0,Q25-P26,Q25+O26))</f>
        <v>5.1080007199999997</v>
      </c>
      <c r="R26" s="53">
        <f>IF(C26&lt;&gt;C27,M26,0)</f>
        <v>0</v>
      </c>
      <c r="S26" s="53">
        <f>IF(C26&lt;&gt;C27,Q26,0)</f>
        <v>0</v>
      </c>
      <c r="T26" s="4" t="s">
        <v>22</v>
      </c>
    </row>
    <row r="27" spans="1:20">
      <c r="A27" s="4">
        <v>26</v>
      </c>
      <c r="B27" s="5" t="s">
        <v>18</v>
      </c>
      <c r="C27" s="5">
        <v>31200006</v>
      </c>
      <c r="D27" s="6">
        <v>312</v>
      </c>
      <c r="E27" s="7" t="s">
        <v>40</v>
      </c>
      <c r="F27" s="5" t="s">
        <v>24</v>
      </c>
      <c r="G27" s="5" t="s">
        <v>11</v>
      </c>
      <c r="H27" s="5">
        <v>12825</v>
      </c>
      <c r="I27" s="8">
        <v>42801</v>
      </c>
      <c r="J27" s="5"/>
      <c r="K27" s="50"/>
      <c r="L27" s="47">
        <v>0.82400000000000007</v>
      </c>
      <c r="M27" s="9">
        <f>IF(C27&lt;&gt;C26,K27,IF(K27="",M26-L27,M26+K27))</f>
        <v>0</v>
      </c>
      <c r="N27" s="55">
        <v>6.1990299999999996</v>
      </c>
      <c r="O27" s="52">
        <f>K27*N27</f>
        <v>0</v>
      </c>
      <c r="P27" s="52">
        <f>L27*N27</f>
        <v>5.1080007199999997</v>
      </c>
      <c r="Q27" s="9">
        <f>IF(C27&lt;&gt;C26,O27,IF(O27=0,Q26-P27,Q26+O27))</f>
        <v>0</v>
      </c>
      <c r="R27" s="53">
        <f>IF(C27&lt;&gt;C28,M27,0)</f>
        <v>0</v>
      </c>
      <c r="S27" s="53">
        <f>IF(C27&lt;&gt;C28,Q27,0)</f>
        <v>0</v>
      </c>
      <c r="T27" s="4" t="s">
        <v>22</v>
      </c>
    </row>
    <row r="28" spans="1:20">
      <c r="A28" s="4">
        <v>27</v>
      </c>
      <c r="B28" s="5" t="s">
        <v>18</v>
      </c>
      <c r="C28" s="5">
        <v>31200010</v>
      </c>
      <c r="D28" s="6">
        <v>312</v>
      </c>
      <c r="E28" s="7" t="s">
        <v>33</v>
      </c>
      <c r="F28" s="5" t="s">
        <v>34</v>
      </c>
      <c r="G28" s="5" t="s">
        <v>10</v>
      </c>
      <c r="H28" s="5">
        <v>2319</v>
      </c>
      <c r="I28" s="8">
        <v>42800</v>
      </c>
      <c r="J28" s="5" t="s">
        <v>35</v>
      </c>
      <c r="K28" s="46">
        <v>1</v>
      </c>
      <c r="L28" s="47"/>
      <c r="M28" s="9">
        <f>IF(C28&lt;&gt;C27,K28,IF(K28="",M27-L28,M27+K28))</f>
        <v>1</v>
      </c>
      <c r="N28" s="55">
        <v>233</v>
      </c>
      <c r="O28" s="52">
        <f>K28*N28</f>
        <v>233</v>
      </c>
      <c r="P28" s="52">
        <f>L28*N28</f>
        <v>0</v>
      </c>
      <c r="Q28" s="9">
        <f>IF(C28&lt;&gt;C27,O28,IF(O28=0,Q27-P28,Q27+O28))</f>
        <v>233</v>
      </c>
      <c r="R28" s="53">
        <f>IF(C28&lt;&gt;C29,M28,0)</f>
        <v>0</v>
      </c>
      <c r="S28" s="53">
        <f>IF(C28&lt;&gt;C29,Q28,0)</f>
        <v>0</v>
      </c>
      <c r="T28" s="4" t="s">
        <v>22</v>
      </c>
    </row>
    <row r="29" spans="1:20">
      <c r="A29" s="4">
        <v>28</v>
      </c>
      <c r="B29" s="5" t="s">
        <v>18</v>
      </c>
      <c r="C29" s="5">
        <v>31200010</v>
      </c>
      <c r="D29" s="6">
        <v>312</v>
      </c>
      <c r="E29" s="7" t="s">
        <v>33</v>
      </c>
      <c r="F29" s="5" t="s">
        <v>34</v>
      </c>
      <c r="G29" s="5" t="s">
        <v>11</v>
      </c>
      <c r="H29" s="5">
        <v>12811</v>
      </c>
      <c r="I29" s="8">
        <v>42800</v>
      </c>
      <c r="J29" s="5"/>
      <c r="K29" s="46"/>
      <c r="L29" s="47">
        <v>1</v>
      </c>
      <c r="M29" s="9">
        <f>IF(C29&lt;&gt;C28,K29,IF(K29="",M28-L29,M28+K29))</f>
        <v>0</v>
      </c>
      <c r="N29" s="55">
        <v>233</v>
      </c>
      <c r="O29" s="52">
        <f>K29*N29</f>
        <v>0</v>
      </c>
      <c r="P29" s="52">
        <f>L29*N29</f>
        <v>233</v>
      </c>
      <c r="Q29" s="9">
        <f>IF(C29&lt;&gt;C28,O29,IF(O29=0,Q28-P29,Q28+O29))</f>
        <v>0</v>
      </c>
      <c r="R29" s="53">
        <f>IF(C29&lt;&gt;C30,M29,0)</f>
        <v>0</v>
      </c>
      <c r="S29" s="53">
        <f>IF(C29&lt;&gt;C30,Q29,0)</f>
        <v>0</v>
      </c>
      <c r="T29" s="4" t="s">
        <v>22</v>
      </c>
    </row>
    <row r="30" spans="1:20">
      <c r="A30" s="4">
        <v>29</v>
      </c>
      <c r="B30" s="5" t="s">
        <v>18</v>
      </c>
      <c r="C30" s="5">
        <v>31200013</v>
      </c>
      <c r="D30" s="6">
        <v>312</v>
      </c>
      <c r="E30" s="15" t="s">
        <v>27</v>
      </c>
      <c r="F30" s="13" t="s">
        <v>24</v>
      </c>
      <c r="G30" s="14" t="s">
        <v>10</v>
      </c>
      <c r="H30" s="5">
        <v>2304</v>
      </c>
      <c r="I30" s="8">
        <v>42765</v>
      </c>
      <c r="J30" s="5" t="s">
        <v>21</v>
      </c>
      <c r="K30" s="47">
        <v>4.1319999999999997</v>
      </c>
      <c r="L30" s="47"/>
      <c r="M30" s="9">
        <f>IF(C30&lt;&gt;C29,K30,IF(K30="",M29-L30,M29+K30))</f>
        <v>4.1319999999999997</v>
      </c>
      <c r="N30" s="57">
        <v>5.5</v>
      </c>
      <c r="O30" s="52">
        <f>K30*N30</f>
        <v>22.725999999999999</v>
      </c>
      <c r="P30" s="52">
        <f>L30*N30</f>
        <v>0</v>
      </c>
      <c r="Q30" s="9">
        <f>IF(C30&lt;&gt;C29,O30,IF(O30=0,Q29-P30,Q29+O30))</f>
        <v>22.725999999999999</v>
      </c>
      <c r="R30" s="53">
        <f>IF(C30&lt;&gt;C31,M30,0)</f>
        <v>0</v>
      </c>
      <c r="S30" s="53">
        <f>IF(C30&lt;&gt;C31,Q30,0)</f>
        <v>0</v>
      </c>
      <c r="T30" s="4" t="s">
        <v>26</v>
      </c>
    </row>
    <row r="31" spans="1:20">
      <c r="A31" s="4">
        <v>30</v>
      </c>
      <c r="B31" s="5" t="s">
        <v>18</v>
      </c>
      <c r="C31" s="5">
        <v>31200013</v>
      </c>
      <c r="D31" s="6">
        <v>312</v>
      </c>
      <c r="E31" s="15" t="s">
        <v>27</v>
      </c>
      <c r="F31" s="13" t="s">
        <v>24</v>
      </c>
      <c r="G31" s="13" t="s">
        <v>11</v>
      </c>
      <c r="H31" s="5">
        <v>12653</v>
      </c>
      <c r="I31" s="8">
        <v>42766</v>
      </c>
      <c r="J31" s="5"/>
      <c r="K31" s="47"/>
      <c r="L31" s="47">
        <v>4.1319999999999997</v>
      </c>
      <c r="M31" s="9">
        <f>IF(C31&lt;&gt;C30,K31,IF(K31="",M30-L31,M30+K31))</f>
        <v>0</v>
      </c>
      <c r="N31" s="57">
        <v>5.5</v>
      </c>
      <c r="O31" s="52">
        <f>K31*N31</f>
        <v>0</v>
      </c>
      <c r="P31" s="52">
        <f>L31*N31</f>
        <v>22.725999999999999</v>
      </c>
      <c r="Q31" s="9">
        <f>IF(C31&lt;&gt;C30,O31,IF(O31=0,Q30-P31,Q30+O31))</f>
        <v>0</v>
      </c>
      <c r="R31" s="53">
        <f>IF(C31&lt;&gt;C32,M31,0)</f>
        <v>0</v>
      </c>
      <c r="S31" s="53">
        <f>IF(C31&lt;&gt;C32,Q31,0)</f>
        <v>0</v>
      </c>
      <c r="T31" s="4" t="s">
        <v>26</v>
      </c>
    </row>
    <row r="32" spans="1:20">
      <c r="A32" s="4">
        <v>31</v>
      </c>
      <c r="B32" s="5" t="s">
        <v>18</v>
      </c>
      <c r="C32" s="5">
        <v>31200013</v>
      </c>
      <c r="D32" s="6">
        <v>312</v>
      </c>
      <c r="E32" s="15" t="s">
        <v>27</v>
      </c>
      <c r="F32" s="5" t="s">
        <v>24</v>
      </c>
      <c r="G32" s="5" t="s">
        <v>10</v>
      </c>
      <c r="H32" s="5">
        <v>2320</v>
      </c>
      <c r="I32" s="8">
        <v>42800</v>
      </c>
      <c r="J32" s="5" t="s">
        <v>21</v>
      </c>
      <c r="K32" s="46">
        <v>3.5640000000000001</v>
      </c>
      <c r="L32" s="47"/>
      <c r="M32" s="9">
        <f>IF(C32&lt;&gt;C31,K32,IF(K32="",M31-L32,M31+K32))</f>
        <v>3.5640000000000001</v>
      </c>
      <c r="N32" s="55">
        <v>6</v>
      </c>
      <c r="O32" s="52">
        <f>K32*N32</f>
        <v>21.384</v>
      </c>
      <c r="P32" s="52">
        <f>L32*N32</f>
        <v>0</v>
      </c>
      <c r="Q32" s="9">
        <f>IF(C32&lt;&gt;C31,O32,IF(O32=0,Q31-P32,Q31+O32))</f>
        <v>21.384</v>
      </c>
      <c r="R32" s="53">
        <f>IF(C32&lt;&gt;C33,M32,0)</f>
        <v>0</v>
      </c>
      <c r="S32" s="53">
        <f>IF(C32&lt;&gt;C33,Q32,0)</f>
        <v>0</v>
      </c>
      <c r="T32" s="4" t="s">
        <v>22</v>
      </c>
    </row>
    <row r="33" spans="1:20">
      <c r="A33" s="4">
        <v>32</v>
      </c>
      <c r="B33" s="5" t="s">
        <v>18</v>
      </c>
      <c r="C33" s="5">
        <v>31200013</v>
      </c>
      <c r="D33" s="6">
        <v>312</v>
      </c>
      <c r="E33" s="15" t="s">
        <v>27</v>
      </c>
      <c r="F33" s="5" t="s">
        <v>24</v>
      </c>
      <c r="G33" s="5" t="s">
        <v>11</v>
      </c>
      <c r="H33" s="5">
        <v>12825</v>
      </c>
      <c r="I33" s="8">
        <v>42801</v>
      </c>
      <c r="J33" s="5"/>
      <c r="K33" s="46"/>
      <c r="L33" s="47">
        <v>3.5640000000000001</v>
      </c>
      <c r="M33" s="9">
        <f>IF(C33&lt;&gt;C32,K33,IF(K33="",M32-L33,M32+K33))</f>
        <v>0</v>
      </c>
      <c r="N33" s="55">
        <v>6</v>
      </c>
      <c r="O33" s="52">
        <f>K33*N33</f>
        <v>0</v>
      </c>
      <c r="P33" s="52">
        <f>L33*N33</f>
        <v>21.384</v>
      </c>
      <c r="Q33" s="9">
        <f>IF(C33&lt;&gt;C32,O33,IF(O33=0,Q32-P33,Q32+O33))</f>
        <v>0</v>
      </c>
      <c r="R33" s="53">
        <f>IF(C33&lt;&gt;C34,M33,0)</f>
        <v>0</v>
      </c>
      <c r="S33" s="53">
        <f>IF(C33&lt;&gt;C34,Q33,0)</f>
        <v>0</v>
      </c>
      <c r="T33" s="4" t="s">
        <v>22</v>
      </c>
    </row>
    <row r="34" spans="1:20">
      <c r="A34" s="4">
        <v>33</v>
      </c>
      <c r="B34" s="5" t="s">
        <v>18</v>
      </c>
      <c r="C34" s="5">
        <v>31200013</v>
      </c>
      <c r="D34" s="6">
        <v>312</v>
      </c>
      <c r="E34" s="15" t="s">
        <v>27</v>
      </c>
      <c r="F34" s="5" t="s">
        <v>24</v>
      </c>
      <c r="G34" s="5" t="s">
        <v>10</v>
      </c>
      <c r="H34" s="5">
        <v>2349</v>
      </c>
      <c r="I34" s="8">
        <v>42842</v>
      </c>
      <c r="J34" s="5" t="s">
        <v>21</v>
      </c>
      <c r="K34" s="47">
        <v>2.1440000000000001</v>
      </c>
      <c r="L34" s="47"/>
      <c r="M34" s="9">
        <f>IF(C34&lt;&gt;C33,K34,IF(K34="",M33-L34,M33+K34))</f>
        <v>2.1440000000000001</v>
      </c>
      <c r="N34" s="58">
        <v>6</v>
      </c>
      <c r="O34" s="52">
        <f>K34*N34</f>
        <v>12.864000000000001</v>
      </c>
      <c r="P34" s="52">
        <f>L34*N34</f>
        <v>0</v>
      </c>
      <c r="Q34" s="9">
        <f>IF(C34&lt;&gt;C33,O34,IF(O34=0,Q33-P34,Q33+O34))</f>
        <v>12.864000000000001</v>
      </c>
      <c r="R34" s="53">
        <f>IF(C34&lt;&gt;C35,M34,0)</f>
        <v>0</v>
      </c>
      <c r="S34" s="53">
        <f>IF(C34&lt;&gt;C35,Q34,0)</f>
        <v>0</v>
      </c>
      <c r="T34" s="4" t="s">
        <v>28</v>
      </c>
    </row>
    <row r="35" spans="1:20">
      <c r="A35" s="4">
        <v>34</v>
      </c>
      <c r="B35" s="5" t="s">
        <v>18</v>
      </c>
      <c r="C35" s="5">
        <v>31200013</v>
      </c>
      <c r="D35" s="6">
        <v>312</v>
      </c>
      <c r="E35" s="15" t="s">
        <v>27</v>
      </c>
      <c r="F35" s="5" t="s">
        <v>24</v>
      </c>
      <c r="G35" s="5" t="s">
        <v>11</v>
      </c>
      <c r="H35" s="5">
        <v>13008</v>
      </c>
      <c r="I35" s="8">
        <v>42842</v>
      </c>
      <c r="J35" s="5"/>
      <c r="K35" s="47"/>
      <c r="L35" s="47">
        <v>2.1440000000000001</v>
      </c>
      <c r="M35" s="9">
        <f>IF(C35&lt;&gt;C34,K35,IF(K35="",M34-L35,M34+K35))</f>
        <v>0</v>
      </c>
      <c r="N35" s="58">
        <v>6</v>
      </c>
      <c r="O35" s="52">
        <f>K35*N35</f>
        <v>0</v>
      </c>
      <c r="P35" s="52">
        <f>L35*N35</f>
        <v>12.864000000000001</v>
      </c>
      <c r="Q35" s="9">
        <f>IF(C35&lt;&gt;C34,O35,IF(O35=0,Q34-P35,Q34+O35))</f>
        <v>0</v>
      </c>
      <c r="R35" s="53">
        <f>IF(C35&lt;&gt;C36,M35,0)</f>
        <v>0</v>
      </c>
      <c r="S35" s="53">
        <f>IF(C35&lt;&gt;C36,Q35,0)</f>
        <v>0</v>
      </c>
      <c r="T35" s="4" t="s">
        <v>28</v>
      </c>
    </row>
    <row r="36" spans="1:20">
      <c r="A36" s="4">
        <v>1</v>
      </c>
      <c r="B36" s="5" t="s">
        <v>18</v>
      </c>
      <c r="C36" s="15">
        <v>31200013</v>
      </c>
      <c r="D36" s="6">
        <v>312</v>
      </c>
      <c r="E36" s="15" t="s">
        <v>27</v>
      </c>
      <c r="F36" s="15" t="s">
        <v>24</v>
      </c>
      <c r="G36" s="16" t="s">
        <v>10</v>
      </c>
      <c r="H36" s="15">
        <v>2415</v>
      </c>
      <c r="I36" s="17">
        <v>42877</v>
      </c>
      <c r="J36" s="15" t="s">
        <v>21</v>
      </c>
      <c r="K36" s="48">
        <v>3.2919999999999998</v>
      </c>
      <c r="L36" s="48"/>
      <c r="M36" s="9">
        <f>IF(C36&lt;&gt;C35,K36,IF(K36="",M35-L36,M35+K36))</f>
        <v>3.2919999999999998</v>
      </c>
      <c r="N36" s="59">
        <v>6</v>
      </c>
      <c r="O36" s="52">
        <f>K36*N36</f>
        <v>19.751999999999999</v>
      </c>
      <c r="P36" s="52">
        <f>L36*N36</f>
        <v>0</v>
      </c>
      <c r="Q36" s="9">
        <f>IF(C36&lt;&gt;C35,O36,IF(O36=0,Q35-P36,Q35+O36))</f>
        <v>19.751999999999999</v>
      </c>
      <c r="R36" s="53">
        <f>IF(C36&lt;&gt;C37,M36,0)</f>
        <v>0</v>
      </c>
      <c r="S36" s="53">
        <f>IF(C36&lt;&gt;C37,Q36,0)</f>
        <v>0</v>
      </c>
      <c r="T36" s="4" t="s">
        <v>29</v>
      </c>
    </row>
    <row r="37" spans="1:20">
      <c r="A37" s="4">
        <v>2</v>
      </c>
      <c r="B37" s="5" t="s">
        <v>18</v>
      </c>
      <c r="C37" s="15">
        <v>31200013</v>
      </c>
      <c r="D37" s="6">
        <v>312</v>
      </c>
      <c r="E37" s="15" t="s">
        <v>27</v>
      </c>
      <c r="F37" s="15" t="s">
        <v>24</v>
      </c>
      <c r="G37" s="16" t="s">
        <v>11</v>
      </c>
      <c r="H37" s="15">
        <v>13174</v>
      </c>
      <c r="I37" s="17">
        <v>42877</v>
      </c>
      <c r="J37" s="15"/>
      <c r="K37" s="48"/>
      <c r="L37" s="48">
        <v>3.2919999999999998</v>
      </c>
      <c r="M37" s="9">
        <f>IF(C37&lt;&gt;C36,K37,IF(K37="",M36-L37,M36+K37))</f>
        <v>0</v>
      </c>
      <c r="N37" s="59">
        <v>6</v>
      </c>
      <c r="O37" s="52">
        <f>K37*N37</f>
        <v>0</v>
      </c>
      <c r="P37" s="52">
        <f>L37*N37</f>
        <v>19.751999999999999</v>
      </c>
      <c r="Q37" s="9">
        <f>IF(C37&lt;&gt;C36,O37,IF(O37=0,Q36-P37,Q36+O37))</f>
        <v>0</v>
      </c>
      <c r="R37" s="53">
        <f>IF(C37&lt;&gt;C38,M37,0)</f>
        <v>0</v>
      </c>
      <c r="S37" s="53">
        <f>IF(C37&lt;&gt;C38,Q37,0)</f>
        <v>0</v>
      </c>
      <c r="T37" s="4" t="s">
        <v>29</v>
      </c>
    </row>
    <row r="38" spans="1:20">
      <c r="A38" s="4">
        <v>35</v>
      </c>
      <c r="B38" s="5" t="s">
        <v>18</v>
      </c>
      <c r="C38" s="10">
        <v>31200013</v>
      </c>
      <c r="D38" s="6">
        <v>312</v>
      </c>
      <c r="E38" s="15" t="s">
        <v>27</v>
      </c>
      <c r="F38" s="11" t="s">
        <v>24</v>
      </c>
      <c r="G38" s="11" t="s">
        <v>10</v>
      </c>
      <c r="H38" s="10">
        <v>2440</v>
      </c>
      <c r="I38" s="12">
        <v>42919</v>
      </c>
      <c r="J38" s="11" t="s">
        <v>21</v>
      </c>
      <c r="K38" s="18">
        <v>3.2240000000000002</v>
      </c>
      <c r="L38" s="18"/>
      <c r="M38" s="9">
        <f>IF(C38&lt;&gt;C37,K38,IF(K38="",M37-L38,M37+K38))</f>
        <v>3.2240000000000002</v>
      </c>
      <c r="N38" s="56">
        <v>6</v>
      </c>
      <c r="O38" s="52">
        <f>K38*N38</f>
        <v>19.344000000000001</v>
      </c>
      <c r="P38" s="52">
        <f>L38*N38</f>
        <v>0</v>
      </c>
      <c r="Q38" s="9">
        <f>IF(C38&lt;&gt;C37,O38,IF(O38=0,Q37-P38,Q37+O38))</f>
        <v>19.344000000000001</v>
      </c>
      <c r="R38" s="53">
        <f>IF(C38&lt;&gt;C39,M38,0)</f>
        <v>0</v>
      </c>
      <c r="S38" s="53">
        <f>IF(C38&lt;&gt;C39,Q38,0)</f>
        <v>0</v>
      </c>
      <c r="T38" s="4" t="s">
        <v>23</v>
      </c>
    </row>
    <row r="39" spans="1:20">
      <c r="A39" s="4">
        <v>36</v>
      </c>
      <c r="B39" s="5" t="s">
        <v>18</v>
      </c>
      <c r="C39" s="10">
        <v>31200013</v>
      </c>
      <c r="D39" s="6">
        <v>312</v>
      </c>
      <c r="E39" s="15" t="s">
        <v>27</v>
      </c>
      <c r="F39" s="11" t="s">
        <v>24</v>
      </c>
      <c r="G39" s="11" t="s">
        <v>11</v>
      </c>
      <c r="H39" s="10">
        <v>13688</v>
      </c>
      <c r="I39" s="12">
        <v>42919</v>
      </c>
      <c r="J39" s="11"/>
      <c r="K39" s="18"/>
      <c r="L39" s="18">
        <v>3.2240000000000002</v>
      </c>
      <c r="M39" s="9">
        <f>IF(C39&lt;&gt;C38,K39,IF(K39="",M38-L39,M38+K39))</f>
        <v>0</v>
      </c>
      <c r="N39" s="56">
        <v>6</v>
      </c>
      <c r="O39" s="52">
        <f>K39*N39</f>
        <v>0</v>
      </c>
      <c r="P39" s="52">
        <f>L39*N39</f>
        <v>19.344000000000001</v>
      </c>
      <c r="Q39" s="9">
        <f>IF(C39&lt;&gt;C38,O39,IF(O39=0,Q38-P39,Q38+O39))</f>
        <v>0</v>
      </c>
      <c r="R39" s="53">
        <f>IF(C39&lt;&gt;C40,M39,0)</f>
        <v>0</v>
      </c>
      <c r="S39" s="53">
        <f>IF(C39&lt;&gt;C40,Q39,0)</f>
        <v>0</v>
      </c>
      <c r="T39" s="4" t="s">
        <v>23</v>
      </c>
    </row>
    <row r="40" spans="1:20">
      <c r="A40" s="4">
        <v>37</v>
      </c>
      <c r="B40" s="5" t="s">
        <v>18</v>
      </c>
      <c r="C40" s="10">
        <v>31200013</v>
      </c>
      <c r="D40" s="6">
        <v>312</v>
      </c>
      <c r="E40" s="15" t="s">
        <v>27</v>
      </c>
      <c r="F40" s="11" t="s">
        <v>24</v>
      </c>
      <c r="G40" s="11" t="s">
        <v>10</v>
      </c>
      <c r="H40" s="10">
        <v>2463</v>
      </c>
      <c r="I40" s="12">
        <v>42968</v>
      </c>
      <c r="J40" s="11" t="s">
        <v>21</v>
      </c>
      <c r="K40" s="18">
        <v>3558</v>
      </c>
      <c r="L40" s="18"/>
      <c r="M40" s="9">
        <f>IF(C40&lt;&gt;C39,K40,IF(K40="",M39-L40,M39+K40))</f>
        <v>3558</v>
      </c>
      <c r="N40" s="56">
        <v>6</v>
      </c>
      <c r="O40" s="52">
        <f>K40*N40</f>
        <v>21348</v>
      </c>
      <c r="P40" s="52">
        <f>L40*N40</f>
        <v>0</v>
      </c>
      <c r="Q40" s="9">
        <f>IF(C40&lt;&gt;C39,O40,IF(O40=0,Q39-P40,Q39+O40))</f>
        <v>21348</v>
      </c>
      <c r="R40" s="53">
        <f>IF(C40&lt;&gt;C41,M40,0)</f>
        <v>0</v>
      </c>
      <c r="S40" s="53">
        <f>IF(C40&lt;&gt;C41,Q40,0)</f>
        <v>0</v>
      </c>
      <c r="T40" s="4" t="s">
        <v>30</v>
      </c>
    </row>
    <row r="41" spans="1:20">
      <c r="A41" s="4">
        <v>38</v>
      </c>
      <c r="B41" s="5" t="s">
        <v>18</v>
      </c>
      <c r="C41" s="10">
        <v>31200013</v>
      </c>
      <c r="D41" s="6">
        <v>312</v>
      </c>
      <c r="E41" s="15" t="s">
        <v>27</v>
      </c>
      <c r="F41" s="11" t="s">
        <v>24</v>
      </c>
      <c r="G41" s="11" t="s">
        <v>11</v>
      </c>
      <c r="H41" s="10">
        <v>13917</v>
      </c>
      <c r="I41" s="12">
        <v>42968</v>
      </c>
      <c r="J41" s="11"/>
      <c r="K41" s="18"/>
      <c r="L41" s="18">
        <v>3558</v>
      </c>
      <c r="M41" s="9">
        <f>IF(C41&lt;&gt;C40,K41,IF(K41="",M40-L41,M40+K41))</f>
        <v>0</v>
      </c>
      <c r="N41" s="56">
        <v>6</v>
      </c>
      <c r="O41" s="52">
        <f>K41*N41</f>
        <v>0</v>
      </c>
      <c r="P41" s="52">
        <f>L41*N41</f>
        <v>21348</v>
      </c>
      <c r="Q41" s="9">
        <f>IF(C41&lt;&gt;C40,O41,IF(O41=0,Q40-P41,Q40+O41))</f>
        <v>0</v>
      </c>
      <c r="R41" s="53">
        <f>IF(C41&lt;&gt;C42,M41,0)</f>
        <v>0</v>
      </c>
      <c r="S41" s="53">
        <f>IF(C41&lt;&gt;C42,Q41,0)</f>
        <v>0</v>
      </c>
      <c r="T41" s="4" t="s">
        <v>30</v>
      </c>
    </row>
    <row r="42" spans="1:20">
      <c r="A42" s="4">
        <v>39</v>
      </c>
      <c r="B42" s="5" t="s">
        <v>18</v>
      </c>
      <c r="C42" s="5">
        <v>31200015</v>
      </c>
      <c r="D42" s="6">
        <v>312</v>
      </c>
      <c r="E42" s="7" t="s">
        <v>19</v>
      </c>
      <c r="F42" s="5" t="s">
        <v>20</v>
      </c>
      <c r="G42" s="5" t="s">
        <v>10</v>
      </c>
      <c r="H42" s="5">
        <v>2320</v>
      </c>
      <c r="I42" s="8">
        <v>42800</v>
      </c>
      <c r="J42" s="5" t="s">
        <v>21</v>
      </c>
      <c r="K42" s="46">
        <v>1</v>
      </c>
      <c r="L42" s="47"/>
      <c r="M42" s="9">
        <f>IF(C42&lt;&gt;C41,K42,IF(K42="",M41-L42,M41+K42))</f>
        <v>1</v>
      </c>
      <c r="N42" s="55">
        <v>32.5</v>
      </c>
      <c r="O42" s="52">
        <f>K42*N42</f>
        <v>32.5</v>
      </c>
      <c r="P42" s="52">
        <f>L42*N42</f>
        <v>0</v>
      </c>
      <c r="Q42" s="9">
        <f>IF(C42&lt;&gt;C41,O42,IF(O42=0,Q41-P42,Q41+O42))</f>
        <v>32.5</v>
      </c>
      <c r="R42" s="53">
        <f>IF(C42&lt;&gt;C43,M42,0)</f>
        <v>0</v>
      </c>
      <c r="S42" s="53">
        <f>IF(C42&lt;&gt;C43,Q42,0)</f>
        <v>0</v>
      </c>
      <c r="T42" s="4" t="s">
        <v>22</v>
      </c>
    </row>
    <row r="43" spans="1:20">
      <c r="A43" s="4">
        <v>40</v>
      </c>
      <c r="B43" s="5" t="s">
        <v>18</v>
      </c>
      <c r="C43" s="5">
        <v>31200015</v>
      </c>
      <c r="D43" s="6">
        <v>312</v>
      </c>
      <c r="E43" s="7" t="s">
        <v>19</v>
      </c>
      <c r="F43" s="5" t="s">
        <v>20</v>
      </c>
      <c r="G43" s="5" t="s">
        <v>11</v>
      </c>
      <c r="H43" s="5">
        <v>12825</v>
      </c>
      <c r="I43" s="8">
        <v>42801</v>
      </c>
      <c r="J43" s="5"/>
      <c r="K43" s="46"/>
      <c r="L43" s="47">
        <v>1</v>
      </c>
      <c r="M43" s="9">
        <f>IF(C43&lt;&gt;C42,K43,IF(K43="",M42-L43,M42+K43))</f>
        <v>0</v>
      </c>
      <c r="N43" s="55">
        <v>32.5</v>
      </c>
      <c r="O43" s="52">
        <f>K43*N43</f>
        <v>0</v>
      </c>
      <c r="P43" s="52">
        <f>L43*N43</f>
        <v>32.5</v>
      </c>
      <c r="Q43" s="9">
        <f>IF(C43&lt;&gt;C42,O43,IF(O43=0,Q42-P43,Q42+O43))</f>
        <v>0</v>
      </c>
      <c r="R43" s="53">
        <f>IF(C43&lt;&gt;C44,M43,0)</f>
        <v>0</v>
      </c>
      <c r="S43" s="53">
        <f>IF(C43&lt;&gt;C44,Q43,0)</f>
        <v>0</v>
      </c>
      <c r="T43" s="4" t="s">
        <v>22</v>
      </c>
    </row>
    <row r="44" spans="1:20">
      <c r="A44" s="4">
        <v>41</v>
      </c>
      <c r="B44" s="5" t="s">
        <v>18</v>
      </c>
      <c r="C44" s="10">
        <v>31200015</v>
      </c>
      <c r="D44" s="6">
        <v>312</v>
      </c>
      <c r="E44" s="10" t="s">
        <v>19</v>
      </c>
      <c r="F44" s="11" t="s">
        <v>20</v>
      </c>
      <c r="G44" s="11" t="s">
        <v>10</v>
      </c>
      <c r="H44" s="10">
        <v>2440</v>
      </c>
      <c r="I44" s="12">
        <v>42919</v>
      </c>
      <c r="J44" s="11" t="s">
        <v>21</v>
      </c>
      <c r="K44" s="18">
        <v>1</v>
      </c>
      <c r="L44" s="18"/>
      <c r="M44" s="9">
        <f>IF(C44&lt;&gt;C43,K44,IF(K44="",M43-L44,M43+K44))</f>
        <v>1</v>
      </c>
      <c r="N44" s="56">
        <v>25.9</v>
      </c>
      <c r="O44" s="52">
        <f>K44*N44</f>
        <v>25.9</v>
      </c>
      <c r="P44" s="52">
        <f>L44*N44</f>
        <v>0</v>
      </c>
      <c r="Q44" s="9">
        <f>IF(C44&lt;&gt;C43,O44,IF(O44=0,Q43-P44,Q43+O44))</f>
        <v>25.9</v>
      </c>
      <c r="R44" s="53">
        <f>IF(C44&lt;&gt;C45,M44,0)</f>
        <v>0</v>
      </c>
      <c r="S44" s="53">
        <f>IF(C44&lt;&gt;C45,Q44,0)</f>
        <v>0</v>
      </c>
      <c r="T44" s="4" t="s">
        <v>23</v>
      </c>
    </row>
    <row r="45" spans="1:20">
      <c r="A45" s="4">
        <v>42</v>
      </c>
      <c r="B45" s="5" t="s">
        <v>18</v>
      </c>
      <c r="C45" s="10">
        <v>31200015</v>
      </c>
      <c r="D45" s="6">
        <v>312</v>
      </c>
      <c r="E45" s="10" t="s">
        <v>19</v>
      </c>
      <c r="F45" s="5" t="s">
        <v>20</v>
      </c>
      <c r="G45" s="11" t="s">
        <v>11</v>
      </c>
      <c r="H45" s="10">
        <v>13688</v>
      </c>
      <c r="I45" s="12">
        <v>42919</v>
      </c>
      <c r="J45" s="11"/>
      <c r="K45" s="18"/>
      <c r="L45" s="18">
        <v>1</v>
      </c>
      <c r="M45" s="9">
        <f>IF(C45&lt;&gt;C44,K45,IF(K45="",M44-L45,M44+K45))</f>
        <v>0</v>
      </c>
      <c r="N45" s="56">
        <v>25.9</v>
      </c>
      <c r="O45" s="52">
        <f>K45*N45</f>
        <v>0</v>
      </c>
      <c r="P45" s="52">
        <f>L45*N45</f>
        <v>25.9</v>
      </c>
      <c r="Q45" s="9">
        <f>IF(C45&lt;&gt;C44,O45,IF(O45=0,Q44-P45,Q44+O45))</f>
        <v>0</v>
      </c>
      <c r="R45" s="53">
        <f>IF(C45&lt;&gt;C46,M45,0)</f>
        <v>0</v>
      </c>
      <c r="S45" s="53">
        <f>IF(C45&lt;&gt;C46,Q45,0)</f>
        <v>0</v>
      </c>
      <c r="T45" s="4" t="s">
        <v>23</v>
      </c>
    </row>
    <row r="46" spans="1:20">
      <c r="A46" s="4">
        <v>43</v>
      </c>
      <c r="B46" s="5" t="s">
        <v>18</v>
      </c>
      <c r="C46" s="10">
        <v>31200016</v>
      </c>
      <c r="D46" s="6">
        <v>312</v>
      </c>
      <c r="E46" s="10" t="s">
        <v>44</v>
      </c>
      <c r="F46" s="11" t="s">
        <v>42</v>
      </c>
      <c r="G46" s="11" t="s">
        <v>10</v>
      </c>
      <c r="H46" s="10">
        <v>2440</v>
      </c>
      <c r="I46" s="12">
        <v>42919</v>
      </c>
      <c r="J46" s="11" t="s">
        <v>21</v>
      </c>
      <c r="K46" s="18">
        <v>1</v>
      </c>
      <c r="L46" s="18"/>
      <c r="M46" s="9">
        <f>IF(C46&lt;&gt;C45,K46,IF(K46="",M45-L46,M45+K46))</f>
        <v>1</v>
      </c>
      <c r="N46" s="56">
        <v>2</v>
      </c>
      <c r="O46" s="52">
        <f>K46*N46</f>
        <v>2</v>
      </c>
      <c r="P46" s="52">
        <f>L46*N46</f>
        <v>0</v>
      </c>
      <c r="Q46" s="9">
        <f>IF(C46&lt;&gt;C45,O46,IF(O46=0,Q45-P46,Q45+O46))</f>
        <v>2</v>
      </c>
      <c r="R46" s="53">
        <f>IF(C46&lt;&gt;C47,M46,0)</f>
        <v>0</v>
      </c>
      <c r="S46" s="53">
        <f>IF(C46&lt;&gt;C47,Q46,0)</f>
        <v>0</v>
      </c>
      <c r="T46" s="4" t="s">
        <v>23</v>
      </c>
    </row>
    <row r="47" spans="1:20">
      <c r="A47" s="4">
        <v>44</v>
      </c>
      <c r="B47" s="5" t="s">
        <v>18</v>
      </c>
      <c r="C47" s="10">
        <v>31200016</v>
      </c>
      <c r="D47" s="6">
        <v>312</v>
      </c>
      <c r="E47" s="10" t="s">
        <v>44</v>
      </c>
      <c r="F47" s="11" t="s">
        <v>42</v>
      </c>
      <c r="G47" s="11" t="s">
        <v>11</v>
      </c>
      <c r="H47" s="10">
        <v>13688</v>
      </c>
      <c r="I47" s="12">
        <v>42919</v>
      </c>
      <c r="J47" s="11"/>
      <c r="K47" s="18"/>
      <c r="L47" s="18">
        <v>1</v>
      </c>
      <c r="M47" s="9">
        <f>IF(C47&lt;&gt;C46,K47,IF(K47="",M46-L47,M46+K47))</f>
        <v>0</v>
      </c>
      <c r="N47" s="56">
        <v>2</v>
      </c>
      <c r="O47" s="52">
        <f>K47*N47</f>
        <v>0</v>
      </c>
      <c r="P47" s="52">
        <f>L47*N47</f>
        <v>2</v>
      </c>
      <c r="Q47" s="9">
        <f>IF(C47&lt;&gt;C46,O47,IF(O47=0,Q46-P47,Q46+O47))</f>
        <v>0</v>
      </c>
      <c r="R47" s="53">
        <f>IF(C47&lt;&gt;C48,M47,0)</f>
        <v>0</v>
      </c>
      <c r="S47" s="53">
        <f>IF(C47&lt;&gt;C48,Q47,0)</f>
        <v>0</v>
      </c>
      <c r="T47" s="4" t="s">
        <v>23</v>
      </c>
    </row>
    <row r="48" spans="1:20">
      <c r="A48" s="4">
        <v>45</v>
      </c>
      <c r="B48" s="5" t="s">
        <v>18</v>
      </c>
      <c r="C48" s="10">
        <v>31200016</v>
      </c>
      <c r="D48" s="6">
        <v>312</v>
      </c>
      <c r="E48" s="10" t="s">
        <v>44</v>
      </c>
      <c r="F48" s="11" t="s">
        <v>42</v>
      </c>
      <c r="G48" s="11" t="s">
        <v>10</v>
      </c>
      <c r="H48" s="10">
        <v>2463</v>
      </c>
      <c r="I48" s="12">
        <v>42968</v>
      </c>
      <c r="J48" s="11" t="s">
        <v>21</v>
      </c>
      <c r="K48" s="18">
        <v>1</v>
      </c>
      <c r="L48" s="18"/>
      <c r="M48" s="9">
        <f>IF(C48&lt;&gt;C47,K48,IF(K48="",M47-L48,M47+K48))</f>
        <v>1</v>
      </c>
      <c r="N48" s="56">
        <v>2</v>
      </c>
      <c r="O48" s="52">
        <f>K48*N48</f>
        <v>2</v>
      </c>
      <c r="P48" s="52">
        <f>L48*N48</f>
        <v>0</v>
      </c>
      <c r="Q48" s="9">
        <f>IF(C48&lt;&gt;C47,O48,IF(O48=0,Q47-P48,Q47+O48))</f>
        <v>2</v>
      </c>
      <c r="R48" s="53">
        <f>IF(C48&lt;&gt;C49,M48,0)</f>
        <v>0</v>
      </c>
      <c r="S48" s="53">
        <f>IF(C48&lt;&gt;C49,Q48,0)</f>
        <v>0</v>
      </c>
      <c r="T48" s="4" t="s">
        <v>30</v>
      </c>
    </row>
    <row r="49" spans="1:20">
      <c r="A49" s="4">
        <v>46</v>
      </c>
      <c r="B49" s="5" t="s">
        <v>18</v>
      </c>
      <c r="C49" s="10">
        <v>31200016</v>
      </c>
      <c r="D49" s="6">
        <v>312</v>
      </c>
      <c r="E49" s="10" t="s">
        <v>44</v>
      </c>
      <c r="F49" s="11" t="s">
        <v>42</v>
      </c>
      <c r="G49" s="11" t="s">
        <v>11</v>
      </c>
      <c r="H49" s="10">
        <v>13917</v>
      </c>
      <c r="I49" s="12">
        <v>42968</v>
      </c>
      <c r="J49" s="11"/>
      <c r="K49" s="18"/>
      <c r="L49" s="18">
        <v>1</v>
      </c>
      <c r="M49" s="9">
        <f>IF(C49&lt;&gt;C48,K49,IF(K49="",M48-L49,M48+K49))</f>
        <v>0</v>
      </c>
      <c r="N49" s="56">
        <v>2</v>
      </c>
      <c r="O49" s="52">
        <f>K49*N49</f>
        <v>0</v>
      </c>
      <c r="P49" s="52">
        <f>L49*N49</f>
        <v>2</v>
      </c>
      <c r="Q49" s="9">
        <f>IF(C49&lt;&gt;C48,O49,IF(O49=0,Q48-P49,Q48+O49))</f>
        <v>0</v>
      </c>
      <c r="R49" s="53">
        <f>IF(C49&lt;&gt;C50,M49,0)</f>
        <v>0</v>
      </c>
      <c r="S49" s="53">
        <f>IF(C49&lt;&gt;C50,Q49,0)</f>
        <v>0</v>
      </c>
      <c r="T49" s="4" t="s">
        <v>30</v>
      </c>
    </row>
    <row r="50" spans="1:20">
      <c r="A50" s="4">
        <v>3</v>
      </c>
      <c r="B50" s="5" t="s">
        <v>18</v>
      </c>
      <c r="C50" s="15">
        <v>31220002</v>
      </c>
      <c r="D50" s="6">
        <v>312</v>
      </c>
      <c r="E50" s="15" t="s">
        <v>36</v>
      </c>
      <c r="F50" s="15" t="s">
        <v>24</v>
      </c>
      <c r="G50" s="16" t="s">
        <v>10</v>
      </c>
      <c r="H50" s="15">
        <v>2415</v>
      </c>
      <c r="I50" s="17">
        <v>42877</v>
      </c>
      <c r="J50" s="15" t="s">
        <v>21</v>
      </c>
      <c r="K50" s="48">
        <v>11.782</v>
      </c>
      <c r="L50" s="48"/>
      <c r="M50" s="9">
        <f>IF(C50&lt;&gt;C49,K50,IF(K50="",M49-L50,M49+K50))</f>
        <v>11.782</v>
      </c>
      <c r="N50" s="59">
        <v>7</v>
      </c>
      <c r="O50" s="52">
        <f>K50*N50</f>
        <v>82.474000000000004</v>
      </c>
      <c r="P50" s="52">
        <f>L50*N50</f>
        <v>0</v>
      </c>
      <c r="Q50" s="9">
        <f>IF(C50&lt;&gt;C49,O50,IF(O50=0,Q49-P50,Q49+O50))</f>
        <v>82.474000000000004</v>
      </c>
      <c r="R50" s="53">
        <f>IF(C50&lt;&gt;C51,M50,0)</f>
        <v>0</v>
      </c>
      <c r="S50" s="53">
        <f>IF(C50&lt;&gt;C51,Q50,0)</f>
        <v>0</v>
      </c>
      <c r="T50" s="4" t="s">
        <v>29</v>
      </c>
    </row>
    <row r="51" spans="1:20">
      <c r="A51" s="4">
        <v>4</v>
      </c>
      <c r="B51" s="5" t="s">
        <v>18</v>
      </c>
      <c r="C51" s="15">
        <v>31220002</v>
      </c>
      <c r="D51" s="6">
        <v>312</v>
      </c>
      <c r="E51" s="15" t="s">
        <v>36</v>
      </c>
      <c r="F51" s="15" t="s">
        <v>24</v>
      </c>
      <c r="G51" s="16" t="s">
        <v>11</v>
      </c>
      <c r="H51" s="15">
        <v>13174</v>
      </c>
      <c r="I51" s="17">
        <v>42877</v>
      </c>
      <c r="J51" s="15"/>
      <c r="K51" s="48"/>
      <c r="L51" s="48">
        <v>11.782</v>
      </c>
      <c r="M51" s="9">
        <f>IF(C51&lt;&gt;C50,K51,IF(K51="",M50-L51,M50+K51))</f>
        <v>0</v>
      </c>
      <c r="N51" s="59">
        <v>7</v>
      </c>
      <c r="O51" s="52">
        <f>K51*N51</f>
        <v>0</v>
      </c>
      <c r="P51" s="52">
        <f>L51*N51</f>
        <v>82.474000000000004</v>
      </c>
      <c r="Q51" s="9">
        <f>IF(C51&lt;&gt;C50,O51,IF(O51=0,Q50-P51,Q50+O51))</f>
        <v>0</v>
      </c>
      <c r="R51" s="53">
        <f>IF(C51&lt;&gt;C52,M51,0)</f>
        <v>0</v>
      </c>
      <c r="S51" s="53">
        <f>IF(C51&lt;&gt;C52,Q51,0)</f>
        <v>0</v>
      </c>
      <c r="T51" s="4" t="s">
        <v>29</v>
      </c>
    </row>
    <row r="52" spans="1:20">
      <c r="A52" s="4">
        <v>129</v>
      </c>
      <c r="B52" s="11" t="s">
        <v>50</v>
      </c>
      <c r="C52" s="10">
        <v>39300003</v>
      </c>
      <c r="D52" s="6">
        <v>393</v>
      </c>
      <c r="E52" s="10" t="s">
        <v>46</v>
      </c>
      <c r="F52" s="10" t="s">
        <v>32</v>
      </c>
      <c r="G52" s="11" t="s">
        <v>10</v>
      </c>
      <c r="H52" s="10">
        <v>2430</v>
      </c>
      <c r="I52" s="12">
        <v>42913</v>
      </c>
      <c r="J52" s="10" t="s">
        <v>21</v>
      </c>
      <c r="K52" s="18">
        <v>12</v>
      </c>
      <c r="L52" s="18"/>
      <c r="M52" s="9">
        <f>IF(C52&lt;&gt;C51,K52,IF(K52="",M51-L52,M51+K52))</f>
        <v>12</v>
      </c>
      <c r="N52" s="60">
        <v>4.5</v>
      </c>
      <c r="O52" s="52">
        <f>K52*N52</f>
        <v>54</v>
      </c>
      <c r="P52" s="52">
        <f>L52*N52</f>
        <v>0</v>
      </c>
      <c r="Q52" s="9">
        <f>IF(C52&lt;&gt;C51,O52,IF(O52=0,Q51-P52,Q51+O52))</f>
        <v>54</v>
      </c>
      <c r="R52" s="53">
        <f>IF(C52&lt;&gt;C53,M52,0)</f>
        <v>0</v>
      </c>
      <c r="S52" s="53">
        <f>IF(C52&lt;&gt;C53,Q52,0)</f>
        <v>0</v>
      </c>
      <c r="T52" s="4" t="s">
        <v>23</v>
      </c>
    </row>
    <row r="53" spans="1:20">
      <c r="A53" s="4">
        <v>130</v>
      </c>
      <c r="B53" s="11" t="s">
        <v>50</v>
      </c>
      <c r="C53" s="10">
        <v>39300003</v>
      </c>
      <c r="D53" s="6">
        <v>393</v>
      </c>
      <c r="E53" s="10" t="s">
        <v>46</v>
      </c>
      <c r="F53" s="10" t="s">
        <v>32</v>
      </c>
      <c r="G53" s="11" t="s">
        <v>11</v>
      </c>
      <c r="H53" s="10">
        <v>13643</v>
      </c>
      <c r="I53" s="12">
        <v>42913</v>
      </c>
      <c r="J53" s="10"/>
      <c r="K53" s="18"/>
      <c r="L53" s="18">
        <v>12</v>
      </c>
      <c r="M53" s="9">
        <f>IF(C53&lt;&gt;C52,K53,IF(K53="",M52-L53,M52+K53))</f>
        <v>0</v>
      </c>
      <c r="N53" s="60">
        <v>4.5</v>
      </c>
      <c r="O53" s="52">
        <f>K53*N53</f>
        <v>0</v>
      </c>
      <c r="P53" s="52">
        <f>L53*N53</f>
        <v>54</v>
      </c>
      <c r="Q53" s="9">
        <f>IF(C53&lt;&gt;C52,O53,IF(O53=0,Q52-P53,Q52+O53))</f>
        <v>0</v>
      </c>
      <c r="R53" s="53">
        <f>IF(C53&lt;&gt;C54,M53,0)</f>
        <v>0</v>
      </c>
      <c r="S53" s="53">
        <f>IF(C53&lt;&gt;C54,Q53,0)</f>
        <v>0</v>
      </c>
      <c r="T53" s="4" t="s">
        <v>23</v>
      </c>
    </row>
    <row r="54" spans="1:20">
      <c r="A54" s="4">
        <v>131</v>
      </c>
      <c r="B54" s="11" t="s">
        <v>50</v>
      </c>
      <c r="C54" s="10">
        <v>39300005</v>
      </c>
      <c r="D54" s="6">
        <v>393</v>
      </c>
      <c r="E54" s="10" t="s">
        <v>31</v>
      </c>
      <c r="F54" s="10" t="s">
        <v>32</v>
      </c>
      <c r="G54" s="11" t="s">
        <v>10</v>
      </c>
      <c r="H54" s="10">
        <v>2430</v>
      </c>
      <c r="I54" s="12">
        <v>42913</v>
      </c>
      <c r="J54" s="10" t="s">
        <v>21</v>
      </c>
      <c r="K54" s="18">
        <v>1</v>
      </c>
      <c r="L54" s="18"/>
      <c r="M54" s="9">
        <f>IF(C54&lt;&gt;C53,K54,IF(K54="",M53-L54,M53+K54))</f>
        <v>1</v>
      </c>
      <c r="N54" s="60">
        <v>39</v>
      </c>
      <c r="O54" s="52">
        <f>K54*N54</f>
        <v>39</v>
      </c>
      <c r="P54" s="52">
        <f>L54*N54</f>
        <v>0</v>
      </c>
      <c r="Q54" s="9">
        <f>IF(C54&lt;&gt;C53,O54,IF(O54=0,Q53-P54,Q53+O54))</f>
        <v>39</v>
      </c>
      <c r="R54" s="53">
        <f>IF(C54&lt;&gt;C55,M54,0)</f>
        <v>0</v>
      </c>
      <c r="S54" s="53">
        <f>IF(C54&lt;&gt;C55,Q54,0)</f>
        <v>0</v>
      </c>
      <c r="T54" s="4" t="s">
        <v>23</v>
      </c>
    </row>
    <row r="55" spans="1:20">
      <c r="A55" s="4">
        <v>132</v>
      </c>
      <c r="B55" s="11" t="s">
        <v>50</v>
      </c>
      <c r="C55" s="10">
        <v>39300005</v>
      </c>
      <c r="D55" s="6">
        <v>393</v>
      </c>
      <c r="E55" s="10" t="s">
        <v>31</v>
      </c>
      <c r="F55" s="10" t="s">
        <v>32</v>
      </c>
      <c r="G55" s="11" t="s">
        <v>11</v>
      </c>
      <c r="H55" s="10">
        <v>13643</v>
      </c>
      <c r="I55" s="12">
        <v>42913</v>
      </c>
      <c r="J55" s="10"/>
      <c r="K55" s="18"/>
      <c r="L55" s="18">
        <v>1</v>
      </c>
      <c r="M55" s="9">
        <f>IF(C55&lt;&gt;C54,K55,IF(K55="",M54-L55,M54+K55))</f>
        <v>0</v>
      </c>
      <c r="N55" s="60">
        <v>39</v>
      </c>
      <c r="O55" s="52">
        <f>K55*N55</f>
        <v>0</v>
      </c>
      <c r="P55" s="52">
        <f>L55*N55</f>
        <v>39</v>
      </c>
      <c r="Q55" s="9">
        <f>IF(C55&lt;&gt;C54,O55,IF(O55=0,Q54-P55,Q54+O55))</f>
        <v>0</v>
      </c>
      <c r="R55" s="53">
        <f>IF(C55&lt;&gt;C56,M55,0)</f>
        <v>0</v>
      </c>
      <c r="S55" s="53">
        <f>IF(C55&lt;&gt;C56,Q55,0)</f>
        <v>0</v>
      </c>
      <c r="T55" s="4" t="s">
        <v>23</v>
      </c>
    </row>
    <row r="56" spans="1:20">
      <c r="A56" s="4">
        <v>133</v>
      </c>
      <c r="B56" s="11" t="s">
        <v>50</v>
      </c>
      <c r="C56" s="10">
        <v>39300006</v>
      </c>
      <c r="D56" s="6">
        <v>393</v>
      </c>
      <c r="E56" s="10" t="s">
        <v>39</v>
      </c>
      <c r="F56" s="10" t="s">
        <v>32</v>
      </c>
      <c r="G56" s="11" t="s">
        <v>10</v>
      </c>
      <c r="H56" s="10">
        <v>2430</v>
      </c>
      <c r="I56" s="12">
        <v>42913</v>
      </c>
      <c r="J56" s="10" t="s">
        <v>21</v>
      </c>
      <c r="K56" s="18">
        <v>12</v>
      </c>
      <c r="L56" s="18"/>
      <c r="M56" s="9">
        <f>IF(C56&lt;&gt;C55,K56,IF(K56="",M55-L56,M55+K56))</f>
        <v>12</v>
      </c>
      <c r="N56" s="60">
        <v>7</v>
      </c>
      <c r="O56" s="52">
        <f>K56*N56</f>
        <v>84</v>
      </c>
      <c r="P56" s="52">
        <f>L56*N56</f>
        <v>0</v>
      </c>
      <c r="Q56" s="9">
        <f>IF(C56&lt;&gt;C55,O56,IF(O56=0,Q55-P56,Q55+O56))</f>
        <v>84</v>
      </c>
      <c r="R56" s="53">
        <f>IF(C56&lt;&gt;C57,M56,0)</f>
        <v>0</v>
      </c>
      <c r="S56" s="53">
        <f>IF(C56&lt;&gt;C57,Q56,0)</f>
        <v>0</v>
      </c>
      <c r="T56" s="4" t="s">
        <v>23</v>
      </c>
    </row>
    <row r="57" spans="1:20">
      <c r="A57" s="4">
        <v>134</v>
      </c>
      <c r="B57" s="11" t="s">
        <v>50</v>
      </c>
      <c r="C57" s="10">
        <v>39300006</v>
      </c>
      <c r="D57" s="6">
        <v>393</v>
      </c>
      <c r="E57" s="10" t="s">
        <v>39</v>
      </c>
      <c r="F57" s="10" t="s">
        <v>32</v>
      </c>
      <c r="G57" s="11" t="s">
        <v>11</v>
      </c>
      <c r="H57" s="10">
        <v>13643</v>
      </c>
      <c r="I57" s="12">
        <v>42913</v>
      </c>
      <c r="J57" s="10"/>
      <c r="K57" s="18"/>
      <c r="L57" s="18">
        <v>12</v>
      </c>
      <c r="M57" s="9">
        <f>IF(C57&lt;&gt;C56,K57,IF(K57="",M56-L57,M56+K57))</f>
        <v>0</v>
      </c>
      <c r="N57" s="60">
        <v>7</v>
      </c>
      <c r="O57" s="52">
        <f>K57*N57</f>
        <v>0</v>
      </c>
      <c r="P57" s="52">
        <f>L57*N57</f>
        <v>84</v>
      </c>
      <c r="Q57" s="9">
        <f>IF(C57&lt;&gt;C56,O57,IF(O57=0,Q56-P57,Q56+O57))</f>
        <v>0</v>
      </c>
      <c r="R57" s="53">
        <f>IF(C57&lt;&gt;C58,M57,0)</f>
        <v>0</v>
      </c>
      <c r="S57" s="53">
        <f>IF(C57&lt;&gt;C58,Q57,0)</f>
        <v>0</v>
      </c>
      <c r="T57" s="4" t="s">
        <v>23</v>
      </c>
    </row>
    <row r="58" spans="1:20">
      <c r="A58" s="4">
        <v>135</v>
      </c>
      <c r="B58" s="11" t="s">
        <v>50</v>
      </c>
      <c r="C58" s="10">
        <v>39300008</v>
      </c>
      <c r="D58" s="6">
        <v>393</v>
      </c>
      <c r="E58" s="10" t="s">
        <v>51</v>
      </c>
      <c r="F58" s="10" t="s">
        <v>20</v>
      </c>
      <c r="G58" s="11" t="s">
        <v>10</v>
      </c>
      <c r="H58" s="10">
        <v>2462</v>
      </c>
      <c r="I58" s="12">
        <v>42963</v>
      </c>
      <c r="J58" s="10" t="s">
        <v>21</v>
      </c>
      <c r="K58" s="18">
        <v>3</v>
      </c>
      <c r="L58" s="18"/>
      <c r="M58" s="9">
        <f>IF(C58&lt;&gt;C57,K58,IF(K58="",M57-L58,M57+K58))</f>
        <v>3</v>
      </c>
      <c r="N58" s="60">
        <v>1.7000000000000002</v>
      </c>
      <c r="O58" s="52">
        <f>K58*N58</f>
        <v>5.1000000000000005</v>
      </c>
      <c r="P58" s="52">
        <f>L58*N58</f>
        <v>0</v>
      </c>
      <c r="Q58" s="9">
        <f>IF(C58&lt;&gt;C57,O58,IF(O58=0,Q57-P58,Q57+O58))</f>
        <v>5.1000000000000005</v>
      </c>
      <c r="R58" s="53">
        <f>IF(C58&lt;&gt;C59,M58,0)</f>
        <v>0</v>
      </c>
      <c r="S58" s="53">
        <f>IF(C58&lt;&gt;C59,Q58,0)</f>
        <v>0</v>
      </c>
      <c r="T58" s="4" t="s">
        <v>30</v>
      </c>
    </row>
    <row r="59" spans="1:20">
      <c r="A59" s="4">
        <v>136</v>
      </c>
      <c r="B59" s="11" t="s">
        <v>50</v>
      </c>
      <c r="C59" s="10">
        <v>39300008</v>
      </c>
      <c r="D59" s="6">
        <v>393</v>
      </c>
      <c r="E59" s="10" t="s">
        <v>51</v>
      </c>
      <c r="F59" s="10" t="s">
        <v>20</v>
      </c>
      <c r="G59" s="11" t="s">
        <v>11</v>
      </c>
      <c r="H59" s="10">
        <v>13900</v>
      </c>
      <c r="I59" s="12">
        <v>42963</v>
      </c>
      <c r="J59" s="10"/>
      <c r="K59" s="18"/>
      <c r="L59" s="18">
        <v>3</v>
      </c>
      <c r="M59" s="9">
        <f>IF(C59&lt;&gt;C58,K59,IF(K59="",M58-L59,M58+K59))</f>
        <v>0</v>
      </c>
      <c r="N59" s="60">
        <v>1.7000000000000002</v>
      </c>
      <c r="O59" s="52">
        <f>K59*N59</f>
        <v>0</v>
      </c>
      <c r="P59" s="52">
        <f>L59*N59</f>
        <v>5.1000000000000005</v>
      </c>
      <c r="Q59" s="9">
        <f>IF(C59&lt;&gt;C58,O59,IF(O59=0,Q58-P59,Q58+O59))</f>
        <v>0</v>
      </c>
      <c r="R59" s="53">
        <f>IF(C59&lt;&gt;C60,M59,0)</f>
        <v>0</v>
      </c>
      <c r="S59" s="53">
        <f>IF(C59&lt;&gt;C60,Q59,0)</f>
        <v>0</v>
      </c>
      <c r="T59" s="4" t="s">
        <v>30</v>
      </c>
    </row>
    <row r="60" spans="1:20">
      <c r="A60" s="4">
        <v>137</v>
      </c>
      <c r="B60" s="11" t="s">
        <v>50</v>
      </c>
      <c r="C60" s="10">
        <v>39300013</v>
      </c>
      <c r="D60" s="6">
        <v>393</v>
      </c>
      <c r="E60" s="10" t="s">
        <v>45</v>
      </c>
      <c r="F60" s="10" t="s">
        <v>32</v>
      </c>
      <c r="G60" s="11" t="s">
        <v>10</v>
      </c>
      <c r="H60" s="10">
        <v>2430</v>
      </c>
      <c r="I60" s="12">
        <v>42913</v>
      </c>
      <c r="J60" s="10" t="s">
        <v>21</v>
      </c>
      <c r="K60" s="18">
        <v>1</v>
      </c>
      <c r="L60" s="18"/>
      <c r="M60" s="9">
        <f>IF(C60&lt;&gt;C59,K60,IF(K60="",M59-L60,M59+K60))</f>
        <v>1</v>
      </c>
      <c r="N60" s="60">
        <v>39</v>
      </c>
      <c r="O60" s="52">
        <f>K60*N60</f>
        <v>39</v>
      </c>
      <c r="P60" s="52">
        <f>L60*N60</f>
        <v>0</v>
      </c>
      <c r="Q60" s="9">
        <f>IF(C60&lt;&gt;C59,O60,IF(O60=0,Q59-P60,Q59+O60))</f>
        <v>39</v>
      </c>
      <c r="R60" s="53">
        <f>IF(C60&lt;&gt;C61,M60,0)</f>
        <v>0</v>
      </c>
      <c r="S60" s="53">
        <f>IF(C60&lt;&gt;C61,Q60,0)</f>
        <v>0</v>
      </c>
      <c r="T60" s="4" t="s">
        <v>23</v>
      </c>
    </row>
    <row r="61" spans="1:20">
      <c r="A61" s="4">
        <v>138</v>
      </c>
      <c r="B61" s="11" t="s">
        <v>50</v>
      </c>
      <c r="C61" s="10">
        <v>39300013</v>
      </c>
      <c r="D61" s="6">
        <v>393</v>
      </c>
      <c r="E61" s="10" t="s">
        <v>45</v>
      </c>
      <c r="F61" s="10" t="s">
        <v>32</v>
      </c>
      <c r="G61" s="11" t="s">
        <v>11</v>
      </c>
      <c r="H61" s="10">
        <v>13643</v>
      </c>
      <c r="I61" s="12">
        <v>42913</v>
      </c>
      <c r="J61" s="10"/>
      <c r="K61" s="18"/>
      <c r="L61" s="18">
        <v>1</v>
      </c>
      <c r="M61" s="9">
        <f>IF(C61&lt;&gt;C60,K61,IF(K61="",M60-L61,M60+K61))</f>
        <v>0</v>
      </c>
      <c r="N61" s="60">
        <v>39</v>
      </c>
      <c r="O61" s="52">
        <f>K61*N61</f>
        <v>0</v>
      </c>
      <c r="P61" s="52">
        <f>L61*N61</f>
        <v>39</v>
      </c>
      <c r="Q61" s="9">
        <f>IF(C61&lt;&gt;C60,O61,IF(O61=0,Q60-P61,Q60+O61))</f>
        <v>0</v>
      </c>
      <c r="R61" s="53">
        <f>IF(C61&lt;&gt;C62,M61,0)</f>
        <v>0</v>
      </c>
      <c r="S61" s="53">
        <f>IF(C61&lt;&gt;C62,Q61,0)</f>
        <v>0</v>
      </c>
      <c r="T61" s="4" t="s">
        <v>23</v>
      </c>
    </row>
    <row r="62" spans="1:20">
      <c r="O62" s="51">
        <f>SUM(O2:O61)</f>
        <v>115405.14400072</v>
      </c>
      <c r="P62" s="51">
        <f>SUM(P2:P61)</f>
        <v>115405.14400072</v>
      </c>
    </row>
    <row r="63" spans="1:20">
      <c r="P63" s="51">
        <f>+O62-P62</f>
        <v>0</v>
      </c>
    </row>
  </sheetData>
  <sheetProtection selectLockedCells="1" selectUnlockedCells="1"/>
  <sortState ref="A2:T61">
    <sortCondition ref="C2:C61"/>
    <sortCondition ref="I2:I61"/>
    <sortCondition ref="G2:G61"/>
    <sortCondition ref="H2:H61"/>
  </sortState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85" zoomScaleNormal="85" workbookViewId="0">
      <selection activeCell="D8" sqref="D8"/>
    </sheetView>
  </sheetViews>
  <sheetFormatPr baseColWidth="10" defaultColWidth="11.5859375" defaultRowHeight="12.7"/>
  <cols>
    <col min="2" max="2" width="69.41015625" customWidth="1"/>
    <col min="3" max="3" width="21.29296875" customWidth="1"/>
    <col min="4" max="4" width="21.87890625" customWidth="1"/>
  </cols>
  <sheetData>
    <row r="1" spans="1:4">
      <c r="A1" s="22" t="s">
        <v>2</v>
      </c>
      <c r="B1" s="23" t="s">
        <v>4</v>
      </c>
      <c r="C1" s="23" t="s">
        <v>47</v>
      </c>
      <c r="D1" s="24" t="s">
        <v>48</v>
      </c>
    </row>
    <row r="2" spans="1:4">
      <c r="A2" s="25">
        <v>31200002</v>
      </c>
      <c r="B2" s="26" t="s">
        <v>36</v>
      </c>
      <c r="C2" s="27">
        <v>-13294</v>
      </c>
      <c r="D2" s="28">
        <v>-93058</v>
      </c>
    </row>
    <row r="3" spans="1:4">
      <c r="A3" s="29"/>
      <c r="B3" s="30"/>
      <c r="C3" s="31">
        <v>0</v>
      </c>
      <c r="D3" s="32">
        <v>0</v>
      </c>
    </row>
    <row r="4" spans="1:4">
      <c r="A4" s="29"/>
      <c r="B4" s="30"/>
      <c r="C4" s="31">
        <v>35</v>
      </c>
      <c r="D4" s="32">
        <v>226.1</v>
      </c>
    </row>
    <row r="5" spans="1:4">
      <c r="A5" s="33"/>
      <c r="B5" s="34"/>
      <c r="C5" s="35">
        <v>13267</v>
      </c>
      <c r="D5" s="36">
        <v>92890.462000000014</v>
      </c>
    </row>
    <row r="6" spans="1:4">
      <c r="A6" s="25">
        <v>31200003</v>
      </c>
      <c r="B6" s="37" t="s">
        <v>41</v>
      </c>
      <c r="C6" s="38">
        <v>0</v>
      </c>
      <c r="D6" s="39">
        <v>0</v>
      </c>
    </row>
    <row r="7" spans="1:4">
      <c r="A7" s="33"/>
      <c r="B7" s="37" t="s">
        <v>43</v>
      </c>
      <c r="C7" s="38">
        <v>0</v>
      </c>
      <c r="D7" s="39">
        <v>0</v>
      </c>
    </row>
    <row r="8" spans="1:4">
      <c r="A8" s="40">
        <v>31200006</v>
      </c>
      <c r="B8" s="37" t="s">
        <v>40</v>
      </c>
      <c r="C8" s="38">
        <v>0</v>
      </c>
      <c r="D8" s="39">
        <v>0</v>
      </c>
    </row>
    <row r="9" spans="1:4">
      <c r="A9" s="40">
        <v>31200010</v>
      </c>
      <c r="B9" s="37" t="s">
        <v>33</v>
      </c>
      <c r="C9" s="38">
        <v>0</v>
      </c>
      <c r="D9" s="39">
        <v>0</v>
      </c>
    </row>
    <row r="10" spans="1:4">
      <c r="A10" s="25">
        <v>31200013</v>
      </c>
      <c r="B10" s="37" t="s">
        <v>25</v>
      </c>
      <c r="C10" s="38">
        <v>0</v>
      </c>
      <c r="D10" s="39">
        <v>0</v>
      </c>
    </row>
    <row r="11" spans="1:4">
      <c r="A11" s="33"/>
      <c r="B11" s="37" t="s">
        <v>27</v>
      </c>
      <c r="C11" s="38">
        <v>0</v>
      </c>
      <c r="D11" s="39">
        <v>0</v>
      </c>
    </row>
    <row r="12" spans="1:4">
      <c r="A12" s="40">
        <v>31200015</v>
      </c>
      <c r="B12" s="37" t="s">
        <v>19</v>
      </c>
      <c r="C12" s="38">
        <v>0</v>
      </c>
      <c r="D12" s="39">
        <v>0</v>
      </c>
    </row>
    <row r="13" spans="1:4">
      <c r="A13" s="40">
        <v>31200016</v>
      </c>
      <c r="B13" s="37" t="s">
        <v>44</v>
      </c>
      <c r="C13" s="38">
        <v>0</v>
      </c>
      <c r="D13" s="39">
        <v>0</v>
      </c>
    </row>
    <row r="14" spans="1:4">
      <c r="A14" s="25">
        <v>31220002</v>
      </c>
      <c r="B14" s="26" t="s">
        <v>36</v>
      </c>
      <c r="C14" s="27">
        <v>0</v>
      </c>
      <c r="D14" s="28">
        <v>0</v>
      </c>
    </row>
    <row r="15" spans="1:4">
      <c r="A15" s="33"/>
      <c r="B15" s="34"/>
      <c r="C15" s="35">
        <v>12</v>
      </c>
      <c r="D15" s="36">
        <v>82.474000000000004</v>
      </c>
    </row>
    <row r="16" spans="1:4">
      <c r="A16" s="40">
        <v>39300003</v>
      </c>
      <c r="B16" s="37" t="s">
        <v>46</v>
      </c>
      <c r="C16" s="38">
        <v>0</v>
      </c>
      <c r="D16" s="39">
        <v>0</v>
      </c>
    </row>
    <row r="17" spans="1:4">
      <c r="A17" s="40">
        <v>39300005</v>
      </c>
      <c r="B17" s="37" t="s">
        <v>31</v>
      </c>
      <c r="C17" s="38">
        <v>0</v>
      </c>
      <c r="D17" s="39">
        <v>0</v>
      </c>
    </row>
    <row r="18" spans="1:4">
      <c r="A18" s="40">
        <v>39300006</v>
      </c>
      <c r="B18" s="37" t="s">
        <v>39</v>
      </c>
      <c r="C18" s="38">
        <v>0</v>
      </c>
      <c r="D18" s="39">
        <v>0</v>
      </c>
    </row>
    <row r="19" spans="1:4">
      <c r="A19" s="40">
        <v>39300008</v>
      </c>
      <c r="B19" s="37" t="s">
        <v>38</v>
      </c>
      <c r="C19" s="38">
        <v>0</v>
      </c>
      <c r="D19" s="39">
        <v>0</v>
      </c>
    </row>
    <row r="20" spans="1:4">
      <c r="A20" s="40">
        <v>39300013</v>
      </c>
      <c r="B20" s="37" t="s">
        <v>45</v>
      </c>
      <c r="C20" s="38">
        <v>0</v>
      </c>
      <c r="D20" s="39">
        <v>0</v>
      </c>
    </row>
    <row r="21" spans="1:4">
      <c r="A21" s="41" t="s">
        <v>49</v>
      </c>
      <c r="B21" s="42"/>
      <c r="C21" s="43"/>
      <c r="D21" s="44">
        <v>141.03600000000733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Tabla dinámica_Hoja1_1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fractal01</cp:lastModifiedBy>
  <dcterms:created xsi:type="dcterms:W3CDTF">2017-09-01T21:01:51Z</dcterms:created>
  <dcterms:modified xsi:type="dcterms:W3CDTF">2017-09-03T01:21:00Z</dcterms:modified>
</cp:coreProperties>
</file>