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Tabla dinámica_Hoja1_1" sheetId="2" state="visible" r:id="rId3"/>
    <sheet name="Hoja3" sheetId="3" state="visible" r:id="rId4"/>
  </sheets>
  <definedNames>
    <definedName function="false" hidden="true" localSheetId="0" name="_xlnm._FilterDatabase" vbProcedure="false">Hoja1!$A$1:$L$890</definedName>
  </definedNam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<sst xmlns="http://schemas.openxmlformats.org/spreadsheetml/2006/main" count="1745" uniqueCount="514">
  <si>
    <t xml:space="preserve">REFAREA</t>
  </si>
  <si>
    <t xml:space="preserve">AREA</t>
  </si>
  <si>
    <t xml:space="preserve">OPERACIÓN</t>
  </si>
  <si>
    <t xml:space="preserve">DESCRIPCIÓN</t>
  </si>
  <si>
    <t xml:space="preserve">CATEGORIA PROGRAMATICA</t>
  </si>
  <si>
    <t xml:space="preserve">PARTIDA</t>
  </si>
  <si>
    <t xml:space="preserve">CUENTA</t>
  </si>
  <si>
    <t xml:space="preserve">PRESUPUESTO INICIAL</t>
  </si>
  <si>
    <t xml:space="preserve">MODIFICACION</t>
  </si>
  <si>
    <t xml:space="preserve">APROBADO</t>
  </si>
  <si>
    <t xml:space="preserve">TOTAL EJECUCION</t>
  </si>
  <si>
    <t xml:space="preserve">SALDO</t>
  </si>
  <si>
    <t xml:space="preserve">Gerencia General</t>
  </si>
  <si>
    <t xml:space="preserve">02010101</t>
  </si>
  <si>
    <t xml:space="preserve">Coordinar con base en instructivos y memorándums la conformación de comisiones para la revisión de documentos legales.</t>
  </si>
  <si>
    <t xml:space="preserve">000001</t>
  </si>
  <si>
    <t xml:space="preserve">PAPEL DE ESCRITORIO</t>
  </si>
  <si>
    <t xml:space="preserve">02010102</t>
  </si>
  <si>
    <t xml:space="preserve">Concretar espacios de análisis y difusión de los documentos legales revisados por las diferentes comisiones.</t>
  </si>
  <si>
    <t xml:space="preserve">UTILES DE ESCRITORIO Y OFICINA</t>
  </si>
  <si>
    <t xml:space="preserve">02010201</t>
  </si>
  <si>
    <t xml:space="preserve">Ejecutar coordinaciones con las Direcciones para el análisis y configuración de la estrategia de compatibilización.</t>
  </si>
  <si>
    <t xml:space="preserve">02020101</t>
  </si>
  <si>
    <t xml:space="preserve">Identificar áreas productivas, atractivas para COFADENA a partir de informes y estudios de mercado.</t>
  </si>
  <si>
    <t xml:space="preserve">OTROS SERVICIOS NO PERSONALES</t>
  </si>
  <si>
    <t xml:space="preserve">02020102</t>
  </si>
  <si>
    <t xml:space="preserve">Desarrollar coordinaciones con emprendedores internacionales.</t>
  </si>
  <si>
    <t xml:space="preserve">22120</t>
  </si>
  <si>
    <t xml:space="preserve">PASAJES AL EXTERIOR DEL PAIS</t>
  </si>
  <si>
    <t xml:space="preserve">22220</t>
  </si>
  <si>
    <t xml:space="preserve">VIATICOS POR VIAJES AL EXTERIOR</t>
  </si>
  <si>
    <t xml:space="preserve">26910</t>
  </si>
  <si>
    <t xml:space="preserve">GASTOS DE REPRESENTACION</t>
  </si>
  <si>
    <t xml:space="preserve">02020103</t>
  </si>
  <si>
    <t xml:space="preserve">Desarrollar coordinaciones con empresas a nivel nacional</t>
  </si>
  <si>
    <t xml:space="preserve">PASAJES AL INTERIOR DEL PAIS</t>
  </si>
  <si>
    <t xml:space="preserve">VIATICOS AL INTERIOR DEL PAIS</t>
  </si>
  <si>
    <t xml:space="preserve">GASTOS POR ALIMENTACIÓN Y OTROS SIMILARES</t>
  </si>
  <si>
    <t xml:space="preserve">02020201</t>
  </si>
  <si>
    <t xml:space="preserve">Coordinar con la UTIC para la implementación del Sistema de Información Gerencial</t>
  </si>
  <si>
    <t xml:space="preserve">02020301</t>
  </si>
  <si>
    <t xml:space="preserve">Coordinar con las Direcciones, Empresas y Unidades las tareas administrativas, operativas y productivas de COFADENA </t>
  </si>
  <si>
    <t xml:space="preserve">22210</t>
  </si>
  <si>
    <t xml:space="preserve">02020302</t>
  </si>
  <si>
    <t xml:space="preserve">Ejecutar inspecciones insitu a las empresas y unidades de COFADENA para verificar el cumplimiento de sus metas.</t>
  </si>
  <si>
    <t xml:space="preserve">ALQ.EQUIPOS Y MAQUINARIAS</t>
  </si>
  <si>
    <t xml:space="preserve">02020303</t>
  </si>
  <si>
    <t xml:space="preserve">Desarrollar reuniones de coordinacion y acercamiento con autoridades de entidades publicas y privadas.</t>
  </si>
  <si>
    <t xml:space="preserve">02020304</t>
  </si>
  <si>
    <t xml:space="preserve">Desarrollar reuniones de Directorio en el marco del Estatuto de COFADENA y participar de reuniones de Directorio de MAXAM FANEXA SAM, según pacto de accionistas</t>
  </si>
  <si>
    <t xml:space="preserve">02020305</t>
  </si>
  <si>
    <t xml:space="preserve">Desarrollar actividades de gestion administrativa recurrentes.</t>
  </si>
  <si>
    <t xml:space="preserve">22300</t>
  </si>
  <si>
    <t xml:space="preserve">FLETES Y ALMACENAMIENTO</t>
  </si>
  <si>
    <t xml:space="preserve">MANT.Y REP.MAQUIN. Y EQUIP.</t>
  </si>
  <si>
    <t xml:space="preserve">IMPRENTA</t>
  </si>
  <si>
    <t xml:space="preserve">SERVICIOS MANUALES</t>
  </si>
  <si>
    <t xml:space="preserve">PRODUC.DE ARTES GRAFICAS, PAPEL Y CARTON</t>
  </si>
  <si>
    <t xml:space="preserve">PERIODICOS</t>
  </si>
  <si>
    <t xml:space="preserve">HILADOS Y TELAS</t>
  </si>
  <si>
    <t xml:space="preserve">34300</t>
  </si>
  <si>
    <t xml:space="preserve">LLANTAS Y NEUMATICOS</t>
  </si>
  <si>
    <t xml:space="preserve">MATERIAL DE LIMPIEZA</t>
  </si>
  <si>
    <t xml:space="preserve">UTILES Y MATERIALES ELECTRICOS</t>
  </si>
  <si>
    <t xml:space="preserve">OTROS REPUESTOS Y ACCESORIOS</t>
  </si>
  <si>
    <t xml:space="preserve">OTROS MATS.Y SUMINISTROS</t>
  </si>
  <si>
    <t xml:space="preserve">EQUIPOS DE COMPUTACION</t>
  </si>
  <si>
    <t xml:space="preserve">TRANSPORTE DE PERSONAL</t>
  </si>
  <si>
    <t xml:space="preserve">02020306</t>
  </si>
  <si>
    <t xml:space="preserve">Dirigir y coordinar la planificación estratégica de la Corporacion.</t>
  </si>
  <si>
    <t xml:space="preserve">02020307</t>
  </si>
  <si>
    <t xml:space="preserve">Dirigir las actividades de evaluación del cumplimiento de los programas y planes de COFADENA</t>
  </si>
  <si>
    <t xml:space="preserve">UNIDAD DE AUDITORIA INTERNA</t>
  </si>
  <si>
    <t xml:space="preserve">Ejecucion del Dictamen de u el Examen de Control Interno de la Contabilidad de los Registros y estados Financieros  de COFADENA y sus  Empresas al 31/12/2017 OF CENTRAL, ENAUTO, FBM, UPAB, C23MARZO, UERH</t>
  </si>
  <si>
    <t xml:space="preserve">000002</t>
  </si>
  <si>
    <t xml:space="preserve">VIATICOS POR VIAJES AL INTERIOR</t>
  </si>
  <si>
    <t xml:space="preserve">PAPEL DE ESCRITORIO </t>
  </si>
  <si>
    <t xml:space="preserve">PRODUC. DE ARTES GRAFICAS, PAPEL Y CARTON</t>
  </si>
  <si>
    <t xml:space="preserve">Ejecucion de la Auditoria Especial  sobre " Pago a GRACO, G.A.M. Santivañez, SENASIR en la gestion 2015, de gestiones pasadas"</t>
  </si>
  <si>
    <t xml:space="preserve">02020202</t>
  </si>
  <si>
    <t xml:space="preserve">Ejecucion de la Auditoria Especial  sobre " Pago realizado a nombre del Organo Judicial DAF"</t>
  </si>
  <si>
    <t xml:space="preserve">Ejecucion del Primer Seguimiento al  Informe de Confiabilidad de registro y Estados Financieros al 31 de diciembre de 2015  (OF. CENTRAL,ENAUTO,FBM, UPAB,23 DE MARZO,UERH) </t>
  </si>
  <si>
    <t xml:space="preserve">02020401</t>
  </si>
  <si>
    <t xml:space="preserve">Ejecucion de 1 informe a los 89 Relevamientos del Informe de  Evaluación de la Contraloria General del Estado Nro  I2/P103/E16 de fecha 09/06/2016</t>
  </si>
  <si>
    <t xml:space="preserve">CONSULTOR EN LINEA</t>
  </si>
  <si>
    <t xml:space="preserve">02020501</t>
  </si>
  <si>
    <t xml:space="preserve">Ejecucion 1 Informe " De relevamiento de informacion Especifica sobre la formulacion del Plan Estrategico Institucional, en el marco de lo establecido en la Ley N° 777 y disposiciones Reglamentarias "</t>
  </si>
  <si>
    <t xml:space="preserve">02020502</t>
  </si>
  <si>
    <t xml:space="preserve">Ejecucion 1 Informe "De relevamiento de informacion general, a efectos de tomar conocimiento de las areas o procesos criticos, para su inclusion en el Plan Estrategico 2018-2020 "</t>
  </si>
  <si>
    <t xml:space="preserve">02020503</t>
  </si>
  <si>
    <t xml:space="preserve">Ejecucion 1 Informe "De relevamiento de Informacion sobre la implementacion del procedimiento especifico para el control y conciliacion de los datos liquidados en las planillas salariales y los registros individuales de  cada servidor publico "</t>
  </si>
  <si>
    <t xml:space="preserve">02020504</t>
  </si>
  <si>
    <t xml:space="preserve">Ejecucion  de 1 Informe " De verificacion sobre la veracidad del grado de cumplimiento del objetivo de la gestion institucional de mayor ponderacion, declarado por la Maxima Autoridad Ejecutiva</t>
  </si>
  <si>
    <t xml:space="preserve">02020601</t>
  </si>
  <si>
    <t xml:space="preserve">Ejecucion de  Informes "Auditorias no Programadas"</t>
  </si>
  <si>
    <t xml:space="preserve">UNIDAD DE COMUNICACIÓN SOCIAL</t>
  </si>
  <si>
    <t xml:space="preserve">01010101</t>
  </si>
  <si>
    <t xml:space="preserve">PRODUCCION  Y DIFUSION DE SPOT EN TV Y VIDEO DE 35 MILIMETROS EN FORMATO CINE</t>
  </si>
  <si>
    <t xml:space="preserve">000003</t>
  </si>
  <si>
    <t xml:space="preserve">PUBLICIDAD</t>
  </si>
  <si>
    <t xml:space="preserve">OTROS</t>
  </si>
  <si>
    <t xml:space="preserve">REFRIGERIO Y ALIMENTACION</t>
  </si>
  <si>
    <t xml:space="preserve">EQUIPO DE COMPUTACIÓN</t>
  </si>
  <si>
    <t xml:space="preserve">EQUIPO DE COMUNICACIÓN</t>
  </si>
  <si>
    <t xml:space="preserve">01010102</t>
  </si>
  <si>
    <t xml:space="preserve">PRODUCCION  Y DIFUSION DE CUÑA RADIAL</t>
  </si>
  <si>
    <t xml:space="preserve">01010103</t>
  </si>
  <si>
    <t xml:space="preserve">ELABORACION DE IMPRESOS (FOLDERS INSTITUCIONALES, PAPEL DE REGALO INSTITUCIONAL, BOLETIN, MEMORIA, AFICHES, TRIPTICOS Y CALENDARIOS) </t>
  </si>
  <si>
    <t xml:space="preserve">SERVICIO DE IMPRENTA FOTOCOPIADO Y FOTO</t>
  </si>
  <si>
    <t xml:space="preserve">01010104</t>
  </si>
  <si>
    <t xml:space="preserve">EJECUCION DE AL MENOS 8 ENTREVISTAS EN TV, PRENSA Y RADIO</t>
  </si>
  <si>
    <t xml:space="preserve">01010105</t>
  </si>
  <si>
    <t xml:space="preserve">PARTICIPACION EN FERIAS</t>
  </si>
  <si>
    <t xml:space="preserve">01010106</t>
  </si>
  <si>
    <t xml:space="preserve">ELABORACION DE SOUVENIRS INSTITUCIONALES </t>
  </si>
  <si>
    <t xml:space="preserve">01010107</t>
  </si>
  <si>
    <t xml:space="preserve">PRODUCCION DE MATERIALES PUBLICITARIOS E INFORMATIVOS QUE COADYUVEN A MEJORAR LA IMAGEN DE COFADENA</t>
  </si>
  <si>
    <t xml:space="preserve">01010108</t>
  </si>
  <si>
    <t xml:space="preserve">ELABORACION DE ALBUM FOTOGRAFICO </t>
  </si>
  <si>
    <t xml:space="preserve">01010109</t>
  </si>
  <si>
    <t xml:space="preserve">DIFUSION DE ACTIVIDADES RELEVANTES EN DISTINTOS MEDIOS IMPRESOS</t>
  </si>
  <si>
    <t xml:space="preserve">01010201</t>
  </si>
  <si>
    <t xml:space="preserve">REDACCION DE NOTAS DE PRENSA PARA LA DIFUSIÓN DE LOS RECONOCIMIENTOS OTORGADOS A COFADENA EN LOS MEDIOS DE COMUNICACIÓN</t>
  </si>
  <si>
    <t xml:space="preserve">01010202</t>
  </si>
  <si>
    <t xml:space="preserve">GESTION PARA ENTREVISTAS EN CANALES Y PERIODICOS PARA LA DIFUSION  DE LOS RECONOCIMIENTOS OTORGADOS</t>
  </si>
  <si>
    <t xml:space="preserve">ACTUALIZAR MANUAL DE FUNCIONES Y PROCEDIMIENTOS</t>
  </si>
  <si>
    <t xml:space="preserve">SOCIALIZACION  DEL MANUAL DE FUNCIONES Y PROCEDIMIENTOS DE LA UNIDAD DE COMUNICACIÓN </t>
  </si>
  <si>
    <t xml:space="preserve">02010103</t>
  </si>
  <si>
    <t xml:space="preserve">APROBACION DEL MANUAL DE FUNCIONES Y PROCEDIMIENTOS DE LA UNIDAD DE COMUNICACIÓN</t>
  </si>
  <si>
    <t xml:space="preserve">REDACCION DE OFICIOS</t>
  </si>
  <si>
    <t xml:space="preserve">EMISION DE INFORMES</t>
  </si>
  <si>
    <t xml:space="preserve">EMISION DE ESQUELAS</t>
  </si>
  <si>
    <t xml:space="preserve">02020104</t>
  </si>
  <si>
    <t xml:space="preserve">ELABORACION DE MONITOREO DE INFORMACION</t>
  </si>
  <si>
    <t xml:space="preserve">UNIDAD DE TRANSPARENCIA</t>
  </si>
  <si>
    <t xml:space="preserve">Garantizar el cumplimiento de la Rendición Publica de Cuentas y actividades de COFADENA por parte de nuestras autoridades  a los actores de la participación y control social</t>
  </si>
  <si>
    <t xml:space="preserve">000004</t>
  </si>
  <si>
    <t xml:space="preserve">SERVICIOS DE IMPRENTA FOTOCOPIADO Y FOTO</t>
  </si>
  <si>
    <t xml:space="preserve">CAPACITACION DE PERSONAL </t>
  </si>
  <si>
    <t xml:space="preserve">Velar por la trasparencia en la gestión pública en relación al cumplimiento de los resultados priorizados, concepto inicial y lineamientos específicos de COFADENA</t>
  </si>
  <si>
    <t xml:space="preserve">Verificar si las acciones realizadas en los procesos legales se hicieron conforme al principio de transparencia y realizar seguimiento de las actividades de reuperación de bienes y repetición de daños a COFADENA</t>
  </si>
  <si>
    <t xml:space="preserve">Aplicación de medios tecnologicos para la efectivizacion del acceso a la informacion publica</t>
  </si>
  <si>
    <t xml:space="preserve">Elaboracion Manual de Procedimientos UT -  Actualizacion Codigo de Etica COFADENA</t>
  </si>
  <si>
    <t xml:space="preserve">Revisión  del  Manual de Procedimientos elaborado - Codigo de Etica Actualizado</t>
  </si>
  <si>
    <t xml:space="preserve">Difusión Manual de Procedimientos  y Codigo de Etica aprobados</t>
  </si>
  <si>
    <t xml:space="preserve">02010104</t>
  </si>
  <si>
    <t xml:space="preserve">Desarrollar mecanismos de lucha contra la corrupción, destinados a la prevención de hechos de corrupción entre servidores públicos de COFADENA, Empresas y Unidades productivas </t>
  </si>
  <si>
    <t xml:space="preserve">EQUIPO DE OFICINA Y MUEBLES</t>
  </si>
  <si>
    <t xml:space="preserve">Participar en Ferias Institucionales y Reuniones de Coordinación de UT´S organizadas por el Viceministerio de Transparencia Institucional y Lucha Contra la Corrupción y la Unidad de Transparencia del Ministerio de Defensa</t>
  </si>
  <si>
    <t xml:space="preserve">Ejecucion de  Talleres de Capacitación e información para los servidores públicos sobre Ética, Transparencia, lucha contra la Corrupción y Normativa Aplicable al sector publico</t>
  </si>
  <si>
    <t xml:space="preserve">UNIDAD DE ASUNTOS JURIDICOS</t>
  </si>
  <si>
    <t xml:space="preserve">Elevar anteproyecto de Estatuto Organico de COFADENA para que sea aprobado por Directorio </t>
  </si>
  <si>
    <t xml:space="preserve">000005</t>
  </si>
  <si>
    <t xml:space="preserve">5 informes legales elaborados  de revisión de proyectos de Reglamentos Internos.</t>
  </si>
  <si>
    <t xml:space="preserve">02010202</t>
  </si>
  <si>
    <t xml:space="preserve">Resolución de Directorio elaborada  para aprobación de Reglamentos</t>
  </si>
  <si>
    <t xml:space="preserve">02010203</t>
  </si>
  <si>
    <t xml:space="preserve">Realizar seguimiento al proceso de revision para la aprobacion del Manual de Funciones UAJ</t>
  </si>
  <si>
    <t xml:space="preserve">02010301</t>
  </si>
  <si>
    <t xml:space="preserve">Anteproyecto de Manual de  Procedimientos remitido para revisión y corrección</t>
  </si>
  <si>
    <t xml:space="preserve">02010302</t>
  </si>
  <si>
    <t xml:space="preserve">Resolución de Directorio elaborada para aprobación de Reglamentos</t>
  </si>
  <si>
    <t xml:space="preserve">Realizar seguimiento y coordinación a los procesos  de COFADENA oficina central, sus empresas y Unidades Productivas</t>
  </si>
  <si>
    <t xml:space="preserve">Asesorar, substanciar y representar a la Corporacion en procesos legales</t>
  </si>
  <si>
    <t xml:space="preserve">TRANSPORTE DE PERSONAL </t>
  </si>
  <si>
    <t xml:space="preserve">MANTENIMIENTO Y REPARACION</t>
  </si>
  <si>
    <t xml:space="preserve">GASTOS JUDICIALES</t>
  </si>
  <si>
    <t xml:space="preserve">ALIMENTACION Y OTROS SIMILARES</t>
  </si>
  <si>
    <t xml:space="preserve">LIBROS Y REVISTAS</t>
  </si>
  <si>
    <t xml:space="preserve">TASAS</t>
  </si>
  <si>
    <t xml:space="preserve">04020101</t>
  </si>
  <si>
    <t xml:space="preserve">Al menos 6 Informes Legales de revisión y aprobacion de nuevas líneas de producción.</t>
  </si>
  <si>
    <t xml:space="preserve">04020102</t>
  </si>
  <si>
    <t xml:space="preserve">Al menos 6 Resoluciones Administrativas de aprobacion de nuevas líneas de producción.  </t>
  </si>
  <si>
    <t xml:space="preserve">04030101</t>
  </si>
  <si>
    <t xml:space="preserve">Un informe legal que establezca la viabilidad de  la creación de la Unidad de Transportes de COFADENA.</t>
  </si>
  <si>
    <t xml:space="preserve">04030102</t>
  </si>
  <si>
    <t xml:space="preserve">Una Resolucion de Directorio que apruebe  la creación de la Unidad de Transportes de COFADENA.</t>
  </si>
  <si>
    <t xml:space="preserve">05020101</t>
  </si>
  <si>
    <t xml:space="preserve">Informes legales elaborados que establezcan la viabilidad de la suscripcion de convenios con empresa lideres en su rubro de producción  industrial,conforme a requerimiento</t>
  </si>
  <si>
    <t xml:space="preserve">05020102</t>
  </si>
  <si>
    <t xml:space="preserve">Convenios elaborados con empresas líderes en su rubro de producción  industrial, conforme a requerimiento</t>
  </si>
  <si>
    <t xml:space="preserve">DIRECCIÓN DE EMPRESAS</t>
  </si>
  <si>
    <t xml:space="preserve">Metro-Elaboración de la Postulación a la Certificación OHSAS 18001-Primera Etapa</t>
  </si>
  <si>
    <t xml:space="preserve">000006</t>
  </si>
  <si>
    <t xml:space="preserve">Metro-Cumplir con los requisitos para la certificacion OHSAS 18001 con respecto a: Capacitaciones al Personal de Manejo de Extintores y Capacitacion de Primeros Auxilios</t>
  </si>
  <si>
    <t xml:space="preserve">CAPACITACION DEL PERSONAL</t>
  </si>
  <si>
    <t xml:space="preserve">Metro-Cumplir con los requisitos para la certificacion OHSAS 18001 con respecto a Salud Ocupacional.</t>
  </si>
  <si>
    <t xml:space="preserve">Metro-Actualización del Plan Gestión de Seguridad y Salud Ocupacional.</t>
  </si>
  <si>
    <t xml:space="preserve">Metro-Metro-Presentación del Plan de Gestión de Seguridad y Salud Ocupacional para su aprobación.</t>
  </si>
  <si>
    <t xml:space="preserve">01010203</t>
  </si>
  <si>
    <t xml:space="preserve">Metro-Difusión del Plan de Gestión de Seguridad y Salud Ocupacional.</t>
  </si>
  <si>
    <t xml:space="preserve">01010301</t>
  </si>
  <si>
    <t xml:space="preserve">Metro-Realizar un diagnostico de seguridad y salud ocupacional de las empresas y unidades de produccion y de oficina Central</t>
  </si>
  <si>
    <t xml:space="preserve">CONSULTORES EN LINEA</t>
  </si>
  <si>
    <t xml:space="preserve">01010401</t>
  </si>
  <si>
    <t xml:space="preserve">Metro-Recabar requisitos para la certificación</t>
  </si>
  <si>
    <t xml:space="preserve">01010501</t>
  </si>
  <si>
    <t xml:space="preserve">Plani-Implementación del Plan Aniversario de COFADENA.</t>
  </si>
  <si>
    <t xml:space="preserve">TRANSPORTE DEL PERSONAL</t>
  </si>
  <si>
    <t xml:space="preserve">OTROS ALQUILERES </t>
  </si>
  <si>
    <t xml:space="preserve">CONFECCION TEXTIL</t>
  </si>
  <si>
    <t xml:space="preserve">PRODUCTOS NO MINERALES Y PLASTICOS</t>
  </si>
  <si>
    <t xml:space="preserve">PRODUCTOS METALICOS</t>
  </si>
  <si>
    <t xml:space="preserve">OTROS MATERIALES Y SUMINISTROS</t>
  </si>
  <si>
    <t xml:space="preserve">01010502</t>
  </si>
  <si>
    <t xml:space="preserve">Plani-Implementación de la orden de operaciones para el desfile civico militar y Asistencia de COFADENA</t>
  </si>
  <si>
    <t xml:space="preserve">SERVCIOS MANUALES</t>
  </si>
  <si>
    <t xml:space="preserve">01010503</t>
  </si>
  <si>
    <t xml:space="preserve">Plani-Implementación de planes a requerimiento de la MAE</t>
  </si>
  <si>
    <t xml:space="preserve">01010601</t>
  </si>
  <si>
    <t xml:space="preserve">Plani-Contratacion de un consultor por producto para elaboracion de los planes de negocio de las empresas y unidades productivas</t>
  </si>
  <si>
    <t xml:space="preserve">CONSULTOR POR PRODUCTO</t>
  </si>
  <si>
    <t xml:space="preserve">Plani-Revisión y actualización de las normas internas de la Corporación</t>
  </si>
  <si>
    <t xml:space="preserve">Plani-Remisión a la MAE de las normas internas para su revisión y aprobación</t>
  </si>
  <si>
    <t xml:space="preserve">USEE-Definición de instrumentos de seguimiento y evaluación acordes a la actividad operativa de las empresas y unidades productivas.</t>
  </si>
  <si>
    <t xml:space="preserve">USEE-Seguimiento a la actividad operativa de las empresas y unidades productivas</t>
  </si>
  <si>
    <t xml:space="preserve">USEE-Identificación de ajustes operativos en base al seguimiento y evaluación de las actividades operativas de las empresas y unidades productivas.</t>
  </si>
  <si>
    <t xml:space="preserve">USEE-Realización de inspecciones formales y Verificación in situ del avance de las actividades operativas de las empresas y unidades productivas.</t>
  </si>
  <si>
    <t xml:space="preserve">ALQ. EQUIPOS Y MAQUINARIA</t>
  </si>
  <si>
    <t xml:space="preserve">02020105</t>
  </si>
  <si>
    <t xml:space="preserve">USEE-Consolidación de información operativa de las empresas y unidades productivas</t>
  </si>
  <si>
    <t xml:space="preserve">USEE-Analisis de información y requerimiento elevado por cada una de las empresas y unidades productivas</t>
  </si>
  <si>
    <t xml:space="preserve">USEE-Emisión de informes por empresas y unidades productivas propias u otras</t>
  </si>
  <si>
    <t xml:space="preserve">Plani-Presentar al organo rector el POA 2018 consolidado de la Corporación gestión 2018</t>
  </si>
  <si>
    <t xml:space="preserve">Plani-Ejecución del seguimiento y evaluación del grado de cumplimiento del POA 2017 Trimestralmente</t>
  </si>
  <si>
    <t xml:space="preserve">02020402</t>
  </si>
  <si>
    <t xml:space="preserve">Plani-Elaboración del Ajuste del POA 2017</t>
  </si>
  <si>
    <t xml:space="preserve">Ejecución de funciones e instrucciones de la Gerencia.</t>
  </si>
  <si>
    <t xml:space="preserve">04010101</t>
  </si>
  <si>
    <t xml:space="preserve">USEE-Datos históricos actualizados a partir de la gestión 2000 y determinación del crecimiento</t>
  </si>
  <si>
    <t xml:space="preserve">04010102</t>
  </si>
  <si>
    <t xml:space="preserve">USEE-Verificación de parámetros en el POA respecto a la producción de bienes y servicios</t>
  </si>
  <si>
    <t xml:space="preserve">04010103</t>
  </si>
  <si>
    <t xml:space="preserve">USEE-Evaluación de resultados alcanzados</t>
  </si>
  <si>
    <t xml:space="preserve">OTRA MAQUINARIA Y EQUIPO</t>
  </si>
  <si>
    <t xml:space="preserve">04010201</t>
  </si>
  <si>
    <t xml:space="preserve">USEE-Realizacion de analisis de necesidad de las empresas en base a requerimiento y/o seguimiento</t>
  </si>
  <si>
    <t xml:space="preserve">04010202</t>
  </si>
  <si>
    <t xml:space="preserve">USEE-Disponer del respaldo de documentos necesarios para implementar el fortalecimiento de las empresas y unidades productivas</t>
  </si>
  <si>
    <t xml:space="preserve">TIERRAS Y TERRENOS</t>
  </si>
  <si>
    <t xml:space="preserve">OTROS ACTIVOS FIJOS</t>
  </si>
  <si>
    <t xml:space="preserve">INMUEBLES</t>
  </si>
  <si>
    <t xml:space="preserve">ICIE-Realizar la Búsqueda de empresas líderes en su rubro de producción potenciales competidores de COFADENA</t>
  </si>
  <si>
    <t xml:space="preserve">DIRECCIÓN DE INGENIERIA DE PROYECTOS</t>
  </si>
  <si>
    <t xml:space="preserve">Revisión de los manuales de la Dirección de Ingeniería de Proyectos.</t>
  </si>
  <si>
    <t xml:space="preserve">000007</t>
  </si>
  <si>
    <t xml:space="preserve">Actualización de los manuales de la Dirección de Ingeniería de Proyectos.</t>
  </si>
  <si>
    <t xml:space="preserve">Compatibilización de los manuales de la Dirección de Ingeniería de Proyectos.</t>
  </si>
  <si>
    <t xml:space="preserve">Desarrollo de la gestión administrativa en el marco de la normativa legal vigente.</t>
  </si>
  <si>
    <t xml:space="preserve">SEGUROS</t>
  </si>
  <si>
    <t xml:space="preserve">CONFECCIONES TEXTILES</t>
  </si>
  <si>
    <t xml:space="preserve">COMBUST.Y LUBRICANTES P/CONSUMO</t>
  </si>
  <si>
    <t xml:space="preserve">PRODUCTOS DE CUERO Y CAUCHO</t>
  </si>
  <si>
    <t xml:space="preserve">Equipamiento de la oficina de la Dirección de Ingeniería de Proyectos.</t>
  </si>
  <si>
    <t xml:space="preserve">03010101</t>
  </si>
  <si>
    <t xml:space="preserve">Identificación de la línea base de proyectos de pre inversión a desarrollar.</t>
  </si>
  <si>
    <t xml:space="preserve">03010102</t>
  </si>
  <si>
    <t xml:space="preserve">Análisis de la evaluación de los proyectos de pre inversión.</t>
  </si>
  <si>
    <t xml:space="preserve">03010103</t>
  </si>
  <si>
    <t xml:space="preserve">Elaboración de los proyectos de pre inversión.</t>
  </si>
  <si>
    <t xml:space="preserve">03010104</t>
  </si>
  <si>
    <t xml:space="preserve">Corrección de las observaciones de los proyectos de pre inversión presentados</t>
  </si>
  <si>
    <t xml:space="preserve">03010105</t>
  </si>
  <si>
    <t xml:space="preserve">Exposición y aprobación de los proyectos ante el Consejo Técnico de COFADENA.</t>
  </si>
  <si>
    <t xml:space="preserve">03010106</t>
  </si>
  <si>
    <t xml:space="preserve">Implementación de los proyectos  aprobados.</t>
  </si>
  <si>
    <t xml:space="preserve">INCREMENTO DE CAJA Y BANCOS</t>
  </si>
  <si>
    <t xml:space="preserve">03010201</t>
  </si>
  <si>
    <t xml:space="preserve">Identificación de Necesidades de Equipamiento de Empresas y/o Unidades Productivas</t>
  </si>
  <si>
    <t xml:space="preserve">03010202</t>
  </si>
  <si>
    <t xml:space="preserve">Elaboración del proyecto de equipamiento de Empresas y/o Unidades Productivas.</t>
  </si>
  <si>
    <t xml:space="preserve">03010203</t>
  </si>
  <si>
    <t xml:space="preserve">Presentación para su aprobación de los proyectos de equipamiento de Empresas y Unidades Productivas.</t>
  </si>
  <si>
    <t xml:space="preserve">03010204</t>
  </si>
  <si>
    <t xml:space="preserve">Ejecución del equipamiento de Empresas y/o Unidades Productivas.</t>
  </si>
  <si>
    <t xml:space="preserve">Elaboración de Perfiles de Proyectos de Factibilidad de Nuevas Líneas de Producción.</t>
  </si>
  <si>
    <t xml:space="preserve">Análisis y evaluación de los Perfiles de Proyecto de Nuevas Líneas de Producción.</t>
  </si>
  <si>
    <t xml:space="preserve">04020103</t>
  </si>
  <si>
    <t xml:space="preserve">Elaboración de proyectos de nuevas líneas de producción</t>
  </si>
  <si>
    <t xml:space="preserve">04020104</t>
  </si>
  <si>
    <t xml:space="preserve">Correcciones de observaciones al proyecto de nuevas líneas de producción presentado.</t>
  </si>
  <si>
    <t xml:space="preserve">04020105</t>
  </si>
  <si>
    <t xml:space="preserve">Aprobación de los proyectos de nuevas líneas de producción presentado.</t>
  </si>
  <si>
    <t xml:space="preserve">04020106</t>
  </si>
  <si>
    <t xml:space="preserve">Exposición del proyecto de nuevas líneas de producción ante el Consejo Técnico de COFADENA.</t>
  </si>
  <si>
    <t xml:space="preserve">04020107</t>
  </si>
  <si>
    <t xml:space="preserve">Implementación de la nueva de producción en Empresas y/o Unidades Productivas..</t>
  </si>
  <si>
    <t xml:space="preserve">04020108</t>
  </si>
  <si>
    <t xml:space="preserve">Puesta en marcha de la nueva línea de producción en Empresas y/o Unidades Productivas.</t>
  </si>
  <si>
    <t xml:space="preserve">Firma de convenios con entidades Nacionales e Internacionales</t>
  </si>
  <si>
    <t xml:space="preserve">Firma de convenios con entidades Internacionales</t>
  </si>
  <si>
    <t xml:space="preserve">05020103</t>
  </si>
  <si>
    <t xml:space="preserve">Firma de convenios  y/o renovación con Universidades Publicas y Privadas</t>
  </si>
  <si>
    <t xml:space="preserve">DIRECCIÓN ADMINISTARTIVA FINANCIERA</t>
  </si>
  <si>
    <t xml:space="preserve">Actualizar reglamentos y manuales</t>
  </si>
  <si>
    <t xml:space="preserve">000008</t>
  </si>
  <si>
    <t xml:space="preserve">Emisión de Comprobantes de Contabilidad al 100% por pago de servicios básicos, sueldos, salarios, aportes laborales, patronales, aguinaldos, subsidios, refrigerio al personal, y otros a requerimiento de las áreas y unidades productivas</t>
  </si>
  <si>
    <t xml:space="preserve">MINERALES</t>
  </si>
  <si>
    <t xml:space="preserve">IMPUESTO A LAS TRANSACCIONES</t>
  </si>
  <si>
    <t xml:space="preserve">Pago de obligaciones tributarias</t>
  </si>
  <si>
    <t xml:space="preserve">IMPUESTOS SOBRE LAS UTILIDADES DE LAS EMPRESAS</t>
  </si>
  <si>
    <t xml:space="preserve">Contratación del Servicio de auditoria externa para EEFF y Bono de Prod.</t>
  </si>
  <si>
    <t xml:space="preserve">AUDITORIA EXTERNA</t>
  </si>
  <si>
    <t xml:space="preserve">Disminución de la deuda de devengados correspondientes a la gestion 2015</t>
  </si>
  <si>
    <t xml:space="preserve">GTOS.DEV.NO PAG.P/SER.PERS.,MAY.,SUM.,ACT.R.F. Y S</t>
  </si>
  <si>
    <t xml:space="preserve">Inspeccion a las empresas y unidades Productivas</t>
  </si>
  <si>
    <t xml:space="preserve">02020106</t>
  </si>
  <si>
    <t xml:space="preserve">Elaboracion de los Estados Financieros de la gestion 2015</t>
  </si>
  <si>
    <t xml:space="preserve">TRABAJOS DIRIGIDOS-PASANTIAS</t>
  </si>
  <si>
    <t xml:space="preserve">02020107</t>
  </si>
  <si>
    <t xml:space="preserve">SERV. GRALS.-Pago de servicios generales</t>
  </si>
  <si>
    <t xml:space="preserve">COMUNICACIONES</t>
  </si>
  <si>
    <t xml:space="preserve">ENERGIA ELECTRICA</t>
  </si>
  <si>
    <t xml:space="preserve">AGUA</t>
  </si>
  <si>
    <t xml:space="preserve">SERVICIOS TELEFONICOS</t>
  </si>
  <si>
    <t xml:space="preserve">ALQUILER DE EDIFICIOS</t>
  </si>
  <si>
    <t xml:space="preserve">ALQ. TIERRAS Y TERRENOS</t>
  </si>
  <si>
    <t xml:space="preserve">MANTENIMIENTO Y REPARACION DE INMUEBLES</t>
  </si>
  <si>
    <t xml:space="preserve">LAVANDERIA E HIGIENE</t>
  </si>
  <si>
    <t xml:space="preserve">PRODUCTOS AGROFORESTALES Y PECUARIOS</t>
  </si>
  <si>
    <t xml:space="preserve">PRENDAS DE VESTIR</t>
  </si>
  <si>
    <t xml:space="preserve">CALZADOS</t>
  </si>
  <si>
    <t xml:space="preserve">PRODUCTOS QUIMICOS Y FARMACEUTICOS</t>
  </si>
  <si>
    <t xml:space="preserve">PRODUC.DE MINERALES NO METALICOS PLASTICOS</t>
  </si>
  <si>
    <t xml:space="preserve">HERAMIENTAS MENORES</t>
  </si>
  <si>
    <t xml:space="preserve">MATERIAL DEPORTIVO</t>
  </si>
  <si>
    <t xml:space="preserve">UTENCILIOS DE COCINA Y COMEDOR</t>
  </si>
  <si>
    <t xml:space="preserve">02020108</t>
  </si>
  <si>
    <t xml:space="preserve">RRHH..-Contratación de Persoanl y Pago de Sueldos y salarios al personal permanente y eventual y otros beneficios</t>
  </si>
  <si>
    <t xml:space="preserve">BONO DE ANTIGÜEDAD</t>
  </si>
  <si>
    <t xml:space="preserve">AGUINALDOS</t>
  </si>
  <si>
    <t xml:space="preserve">BONO DE PRODUCCIÓN</t>
  </si>
  <si>
    <t xml:space="preserve">ASIGNACIONES FAMILIARES</t>
  </si>
  <si>
    <t xml:space="preserve">SUELDOS </t>
  </si>
  <si>
    <t xml:space="preserve">SUELDOS PERSONAL EVENT.</t>
  </si>
  <si>
    <t xml:space="preserve">REG. DE CORTO PLAZO (SALUD)</t>
  </si>
  <si>
    <t xml:space="preserve">PRIMA DE RIESGO PROFESIONAL (AFPS)</t>
  </si>
  <si>
    <t xml:space="preserve">APORTE PATRONAL SOLIDARIO</t>
  </si>
  <si>
    <t xml:space="preserve">APORTE PATR. P/VIVIENDA</t>
  </si>
  <si>
    <t xml:space="preserve">GASTOS DESTINADOS AL PAGO DE REFRIGERIO</t>
  </si>
  <si>
    <t xml:space="preserve">PRODUC. DE ARTES GRAFICAS Y CARTON</t>
  </si>
  <si>
    <t xml:space="preserve">GASTOS DEVENGADOS NO PAGADOS POR SERVICIOS PERSONALES</t>
  </si>
  <si>
    <t xml:space="preserve">02020109</t>
  </si>
  <si>
    <t xml:space="preserve">PPTOS-Presentacion mensual y seguimiento a las ejecuciones presupuestarias al MEFP</t>
  </si>
  <si>
    <t xml:space="preserve">02020110</t>
  </si>
  <si>
    <t xml:space="preserve">ARCHI-Archivo cronologico de ladocumentacion de la Corporacion, a disposicion de los requrimientos internos y externos</t>
  </si>
  <si>
    <t xml:space="preserve">02020111</t>
  </si>
  <si>
    <t xml:space="preserve">Gestion de la administracion de la informacion de la DAF</t>
  </si>
  <si>
    <t xml:space="preserve">02020112</t>
  </si>
  <si>
    <t xml:space="preserve">TESO.-Cumplimiento de politicas y procedimientos de la unidad de tesoreria</t>
  </si>
  <si>
    <t xml:space="preserve">02020113</t>
  </si>
  <si>
    <t xml:space="preserve">CONTRA.- Elaboracion de procesos de contratacion y publicacion en el SICOES y otros medios de  los procesos de la Corporacion y UU. Productivas</t>
  </si>
  <si>
    <t xml:space="preserve">02020114</t>
  </si>
  <si>
    <t xml:space="preserve">ALMA.-Atender al 100% las solicictudes de materiales y suministros de manera oportuna</t>
  </si>
  <si>
    <t xml:space="preserve">02030101</t>
  </si>
  <si>
    <t xml:space="preserve">Ampliar el ancho de banda del servicio de internet gestión 2017</t>
  </si>
  <si>
    <t xml:space="preserve">SERVS.DE INTERNET Y OTROS</t>
  </si>
  <si>
    <t xml:space="preserve">02030102</t>
  </si>
  <si>
    <t xml:space="preserve">Adquirir un sistema de sonido ambiental para COFADENA Oficina Central</t>
  </si>
  <si>
    <t xml:space="preserve">02030103</t>
  </si>
  <si>
    <t xml:space="preserve">Implementar una nueva tecnología en el uso de la telefonía fija</t>
  </si>
  <si>
    <t xml:space="preserve">02030104</t>
  </si>
  <si>
    <t xml:space="preserve">Adquirir un Sistema de vigilancia para la puerta de ingreso y áreas comunes</t>
  </si>
  <si>
    <t xml:space="preserve">02030105</t>
  </si>
  <si>
    <t xml:space="preserve">Licenciar  Office de la Oficina Central gestión 2017 y Adquirir Correos Corporativos para toda COFADENA  Oficina Central</t>
  </si>
  <si>
    <t xml:space="preserve">ACTIVOS INTANGIBLES</t>
  </si>
  <si>
    <t xml:space="preserve">02030106</t>
  </si>
  <si>
    <t xml:space="preserve">Adquisición de equipos (Laptop, impresora, tablet) para UTIC y Gerencia General</t>
  </si>
  <si>
    <t xml:space="preserve">EQUIPO DE COMPUTACIÒN</t>
  </si>
  <si>
    <t xml:space="preserve">02030107</t>
  </si>
  <si>
    <t xml:space="preserve">Implementar un Sistema de Archivos </t>
  </si>
  <si>
    <t xml:space="preserve">02030108</t>
  </si>
  <si>
    <t xml:space="preserve">Implementar equipos para evitar riesgos y estabilizar la corriente en equipos críticos</t>
  </si>
  <si>
    <t xml:space="preserve">02030109</t>
  </si>
  <si>
    <t xml:space="preserve">Implementar un Software Herramienta Administrativa, Financiera y Logística para la toma de decisiones</t>
  </si>
  <si>
    <t xml:space="preserve">02030110</t>
  </si>
  <si>
    <t xml:space="preserve">Alquilar el Servicio de la Pagina Web, dominio.</t>
  </si>
  <si>
    <t xml:space="preserve">02030111</t>
  </si>
  <si>
    <t xml:space="preserve">Instalar y Configurar en las diferentes empresas y unidades de COFADENA (Pasajes y Viáticos)</t>
  </si>
  <si>
    <t xml:space="preserve">02030112</t>
  </si>
  <si>
    <t xml:space="preserve">Capacitación del Personal en lo referente a las TIC'S</t>
  </si>
  <si>
    <t xml:space="preserve">OTROS GASTOS P. MANT. Y REPARACIONES</t>
  </si>
  <si>
    <t xml:space="preserve">02030113</t>
  </si>
  <si>
    <t xml:space="preserve">Renovar servicio de internet gestión 2018</t>
  </si>
  <si>
    <t xml:space="preserve">02030114</t>
  </si>
  <si>
    <t xml:space="preserve">Adquisición de Materiales y Suministros para el Mantenimiento preventivo y correctivos de los Equipos de Computación y la Red Informática de la Oficina Central</t>
  </si>
  <si>
    <t xml:space="preserve">ACT.FIJ-Ejecutar la adquisición de inmuebles, muebles, enseres y seguros y llevar el registro de Activos Fijos e inventario</t>
  </si>
  <si>
    <t xml:space="preserve">VEHICULOS LIVIANOS PARA FUNCIONES ADMINISTRATIVAS</t>
  </si>
  <si>
    <t xml:space="preserve">VEHICULOS AUTOMOTORES</t>
  </si>
  <si>
    <t xml:space="preserve">ACT-FIJ Ejecución del saneamiento de predios de COFADENA</t>
  </si>
  <si>
    <t xml:space="preserve">05010101</t>
  </si>
  <si>
    <t xml:space="preserve">Contratar los servicios de un profesional como consultor de línea, para el asesoramiento en la actualización y elaboración de la escala salarial de COFADENA.</t>
  </si>
  <si>
    <t xml:space="preserve">05010102</t>
  </si>
  <si>
    <t xml:space="preserve">Revisar la escala salarial presentada por el consultor</t>
  </si>
  <si>
    <t xml:space="preserve">05010103</t>
  </si>
  <si>
    <t xml:space="preserve">Carnetizacion del personal de COFADENA OC</t>
  </si>
  <si>
    <t xml:space="preserve">05010105</t>
  </si>
  <si>
    <t xml:space="preserve">Ejecucion del plan de capacitacion de COFADENA</t>
  </si>
  <si>
    <t xml:space="preserve">DIRECCIÓN LOGISTICA</t>
  </si>
  <si>
    <t xml:space="preserve">Actualización del manual de organización y funciones de la Dir. Logística</t>
  </si>
  <si>
    <t xml:space="preserve">000009</t>
  </si>
  <si>
    <t xml:space="preserve">Actualización del manual de Procedimientos de la Dir. Logistica</t>
  </si>
  <si>
    <t xml:space="preserve">Actualización del Reglamento de uso de vehiculos y combustible</t>
  </si>
  <si>
    <t xml:space="preserve">Elaboración del 100% documentación de la Dirección Logistica bajo los procesos establecidos</t>
  </si>
  <si>
    <t xml:space="preserve">Mantenimiento de la Planta de Trituración.</t>
  </si>
  <si>
    <t xml:space="preserve">Mantenimiento y refaccion de la infraestructura de oficina central</t>
  </si>
  <si>
    <t xml:space="preserve">PRODUC.DE MINERALES NO METAL Y PLASTICOS</t>
  </si>
  <si>
    <t xml:space="preserve">HERRAMIENTAS MENORES</t>
  </si>
  <si>
    <t xml:space="preserve">Inspección de empresas y Unidades productivas para el apoyo en el mantenimiento y refacción</t>
  </si>
  <si>
    <t xml:space="preserve">03010301</t>
  </si>
  <si>
    <t xml:space="preserve">Construcción de infraestructura en predios de COFADENA</t>
  </si>
  <si>
    <t xml:space="preserve">03010401</t>
  </si>
  <si>
    <t xml:space="preserve">Iniciar el proceso para la compra de Terreno para COFADENA-OC</t>
  </si>
  <si>
    <t xml:space="preserve">03010402</t>
  </si>
  <si>
    <t xml:space="preserve">Ejecutar la compra de un terreno con todos los procedimientos establecidos en reglamento</t>
  </si>
  <si>
    <t xml:space="preserve">EDIFICIOS</t>
  </si>
  <si>
    <t xml:space="preserve">03010501</t>
  </si>
  <si>
    <t xml:space="preserve">Elaboración del 100% de documentacion para mantenimiento del equipo pesado, liviano y miscelaneo.</t>
  </si>
  <si>
    <t xml:space="preserve">03010502</t>
  </si>
  <si>
    <t xml:space="preserve">Mantenimiento del 30% de los equipos livianos, pesados y miselaneos para construcción, infraestructura y prestación de servicio.</t>
  </si>
  <si>
    <t xml:space="preserve">COMUNICACION</t>
  </si>
  <si>
    <t xml:space="preserve">ENERIA ELECTRICA</t>
  </si>
  <si>
    <t xml:space="preserve">INTERNET</t>
  </si>
  <si>
    <t xml:space="preserve">MANT. Y REP. VEHICULOS MAQ. Y EQUIPO</t>
  </si>
  <si>
    <t xml:space="preserve">OTROS GASTOS P. MANT. Y REP.</t>
  </si>
  <si>
    <t xml:space="preserve">LAVANDERIA LIMPIEZA E HIGIENE</t>
  </si>
  <si>
    <t xml:space="preserve">GASTOS DESTINADOS PARA EL PAGO DE REFRIGERIO</t>
  </si>
  <si>
    <t xml:space="preserve">PRODUC. DE MINERALES NO METAL Y PLASTICOS</t>
  </si>
  <si>
    <t xml:space="preserve">03010601</t>
  </si>
  <si>
    <t xml:space="preserve">Gestionar los contratos de prestación de servicios a empresas públicas y privadas</t>
  </si>
  <si>
    <t xml:space="preserve">03010602</t>
  </si>
  <si>
    <t xml:space="preserve">Presentar los requerimientos para la prestación de servicios</t>
  </si>
  <si>
    <t xml:space="preserve">Crear la empresa de transportes COFADENA</t>
  </si>
  <si>
    <t xml:space="preserve">UNIDAD DE MINERIA</t>
  </si>
  <si>
    <t xml:space="preserve">Regularizar el Manual de funciones, de la Unidad de Mineria.</t>
  </si>
  <si>
    <t xml:space="preserve">000010</t>
  </si>
  <si>
    <t xml:space="preserve">Regularizar el Manual de Procesos y Procedimientos.</t>
  </si>
  <si>
    <t xml:space="preserve">Efectuar  Inspecciones de la concesion Mineras  de Alto Mapiri</t>
  </si>
  <si>
    <t xml:space="preserve">COMBUSTUBLE Y LUBRICANTES PARA CONSUMO</t>
  </si>
  <si>
    <t xml:space="preserve">Ejecutar el pago por concepto de patentes  Mineras gestion 2016.</t>
  </si>
  <si>
    <t xml:space="preserve">PATENTES</t>
  </si>
  <si>
    <t xml:space="preserve">Contratar un Asesor legal para la Unidad de  Mineria.</t>
  </si>
  <si>
    <t xml:space="preserve">Efectuar por lo menos OCHO (8) Procedimientos Administrativos para la firma de contratos de acuerdo a la norma legal vigente.</t>
  </si>
  <si>
    <t xml:space="preserve">Realizar la Regularizacion de las ATE´s de COFADENA, acuerdo a la norma legal vigente.</t>
  </si>
  <si>
    <t xml:space="preserve">Elaborar la Documentacion Administrativa Recurrente</t>
  </si>
  <si>
    <t xml:space="preserve">Elaboracion un proyecto de creacion  de Empresa Filial Minera.</t>
  </si>
  <si>
    <t xml:space="preserve">Revision  del Proyecto de creacion  Empresa Filial  Minera.</t>
  </si>
  <si>
    <t xml:space="preserve">02020204</t>
  </si>
  <si>
    <t xml:space="preserve">Elaboracion de un Proyecto de Estatutos para la nueva Empresa Filial  Minera.</t>
  </si>
  <si>
    <t xml:space="preserve">Iniciar Procesos Legales a Operadores Mineros Infractores acuerdo ley 535 y 367</t>
  </si>
  <si>
    <t xml:space="preserve">UEPII</t>
  </si>
  <si>
    <t xml:space="preserve">Consolidacion de la organizacionn y organigrama de la UEPII</t>
  </si>
  <si>
    <t xml:space="preserve">000101</t>
  </si>
  <si>
    <t xml:space="preserve">Implementación de 1 Manual de Procedimientos de COFADENA.</t>
  </si>
  <si>
    <t xml:space="preserve">Implementación de 1 Manual de funciónes de la UEPII.</t>
  </si>
  <si>
    <t xml:space="preserve">Ejecución administrativa de la UEPII. de acuerdo a normativa legal vigente.</t>
  </si>
  <si>
    <t xml:space="preserve">LAVANDERIA, LIMPIEZA E HIGIENE</t>
  </si>
  <si>
    <t xml:space="preserve">PAGO POR TRABAJOS DIRIGIDOS Y PASANTIAS</t>
  </si>
  <si>
    <t xml:space="preserve">Producción y comercialización de 1000 m3 de hormigón premezclado.</t>
  </si>
  <si>
    <t xml:space="preserve">MANTENIMIENTO Y REPARACION DE MUEBLES Y ENSERES</t>
  </si>
  <si>
    <t xml:space="preserve">CALZADOS0</t>
  </si>
  <si>
    <t xml:space="preserve">PRODUC. DE MINERALES NO METAL, Y PLASTICOS</t>
  </si>
  <si>
    <t xml:space="preserve">MAQUINARIA Y EQUIPO DE PRODUCCION</t>
  </si>
  <si>
    <t xml:space="preserve">MAQUINARIA Y EQUIPO DE TRANSPORTE DE TRACCION</t>
  </si>
  <si>
    <t xml:space="preserve">IMPUESTO AL VALOR AGREGADO MERCADO INTERNO</t>
  </si>
  <si>
    <t xml:space="preserve">Presentación de propuestas para Obras civiles</t>
  </si>
  <si>
    <t xml:space="preserve">PRODUC. DE ARTES GRAFICAS PAPEL Y CARTON</t>
  </si>
  <si>
    <t xml:space="preserve">Ejecución de proyecto de obra civil Movimiento de tierras autopista 2do contrato.</t>
  </si>
  <si>
    <t xml:space="preserve">000201</t>
  </si>
  <si>
    <t xml:space="preserve">OTROS GASTOS MANT. Y REP</t>
  </si>
  <si>
    <t xml:space="preserve">04010203</t>
  </si>
  <si>
    <t xml:space="preserve">Ejecución de proyecto de obra civil Contrucción comedor MAXAM-FANEXA.</t>
  </si>
  <si>
    <t xml:space="preserve">000301</t>
  </si>
  <si>
    <t xml:space="preserve">ALQ. EDIFICIOS</t>
  </si>
  <si>
    <t xml:space="preserve">EQUIP. TRANSP. TRACC. Y ELEVACION</t>
  </si>
  <si>
    <t xml:space="preserve">IMPUESTOS A LAS TRANSACCIONES</t>
  </si>
  <si>
    <t xml:space="preserve">04010204</t>
  </si>
  <si>
    <t xml:space="preserve">Ejecución de proyecto de obra civil Contrucción 16 Dptos. Colegio Militar.</t>
  </si>
  <si>
    <t xml:space="preserve">000401</t>
  </si>
  <si>
    <t xml:space="preserve">04010205</t>
  </si>
  <si>
    <t xml:space="preserve">Ejecución de proyecto de obra civil Construcción de cancha de cesped sintetico BATING V.</t>
  </si>
  <si>
    <t xml:space="preserve">000501</t>
  </si>
  <si>
    <t xml:space="preserve">04010206</t>
  </si>
  <si>
    <t xml:space="preserve">Ejecución de proyecto de obra civil Construcción de cancha de cesped sintetico RI-2.</t>
  </si>
  <si>
    <t xml:space="preserve">000601</t>
  </si>
  <si>
    <t xml:space="preserve">ALQ. DE EDIFICIOS</t>
  </si>
  <si>
    <t xml:space="preserve">04010207</t>
  </si>
  <si>
    <t xml:space="preserve">Ejecución de proyecto de obra civil Construcción del comedor cocina del RI-2.</t>
  </si>
  <si>
    <t xml:space="preserve">000701</t>
  </si>
  <si>
    <t xml:space="preserve">MANTENIMIENTO Y REAPARACION DE INMUEBLES</t>
  </si>
  <si>
    <t xml:space="preserve">MANTENIMIWNTO Y REPARACION DE MUEBLES Y ENSERES</t>
  </si>
  <si>
    <t xml:space="preserve">CALZADOS </t>
  </si>
  <si>
    <t xml:space="preserve">EQUIPO Y MAQUINARIA DE PRODUCCION</t>
  </si>
  <si>
    <t xml:space="preserve">EQUIPO MEDICOS Y DE LABORATORIO</t>
  </si>
  <si>
    <t xml:space="preserve">Ejecución de 2 cursos de capacitación al interior de las FF.AA.</t>
  </si>
  <si>
    <t xml:space="preserve">05010201</t>
  </si>
  <si>
    <t xml:space="preserve">Capacitación del personal a través de 2 curso de administración pública.</t>
  </si>
  <si>
    <t xml:space="preserve">05010202</t>
  </si>
  <si>
    <t xml:space="preserve">Capacitación del personal a través de 4 curso de obras civiles, diseño y construcción.</t>
  </si>
  <si>
    <t xml:space="preserve">(vacío)</t>
  </si>
  <si>
    <t xml:space="preserve">Total Resultado</t>
  </si>
  <si>
    <t xml:space="preserve">nombre</t>
  </si>
  <si>
    <t xml:space="preserve">cjodigo</t>
  </si>
  <si>
    <t xml:space="preserve">DAF</t>
  </si>
  <si>
    <t xml:space="preserve">DE</t>
  </si>
  <si>
    <t xml:space="preserve">DIP</t>
  </si>
  <si>
    <t xml:space="preserve">DLOG</t>
  </si>
  <si>
    <t xml:space="preserve">GG</t>
  </si>
  <si>
    <t xml:space="preserve">UAJ</t>
  </si>
  <si>
    <t xml:space="preserve">UAI</t>
  </si>
  <si>
    <t xml:space="preserve">UCS</t>
  </si>
  <si>
    <t xml:space="preserve">UMIN</t>
  </si>
  <si>
    <t xml:space="preserve">UT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</si>
</sst>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_-* #,##0.00_-;\-* #,##0.00_-;_-* \-??_-;_-@_-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1"/>
      <color rgb="FFFFFFFF"/>
      <name val="Century Gothic"/>
      <family val="2"/>
      <charset val="1"/>
    </font>
    <font>
      <b val="true"/>
      <sz val="11"/>
      <color rgb="FFFFFFFF"/>
      <name val="Century Gothic"/>
      <family val="2"/>
      <charset val="1"/>
    </font>
    <font>
      <sz val="11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11"/>
      <name val="Century Gothic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F2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>
        <color rgb="FFC0C0C0"/>
      </right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/>
      <bottom style="thin"/>
      <diagonal/>
    </border>
    <border diagonalUp="false" diagonalDown="false">
      <left style="thin">
        <color rgb="FFC0C0C0"/>
      </left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8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1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squina de la tabla dinámica" xfId="20" builtinId="53" customBuiltin="true"/>
    <cellStyle name="Valor de la tabla dinámica" xfId="21" builtinId="53" customBuiltin="true"/>
    <cellStyle name="Campo de la tabla dinámica" xfId="22" builtinId="53" customBuiltin="true"/>
    <cellStyle name="Categoría de la tabla dinámica" xfId="23" builtinId="53" customBuiltin="true"/>
    <cellStyle name="Título de la tabla dinámica" xfId="24" builtinId="53" customBuiltin="true"/>
    <cellStyle name="Resultado de la tabla dinámica" xfId="25" builtinId="53" customBuiltin="true"/>
    <cellStyle name="Excel Built-in Explanatory Text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88">
  <cacheSource type="worksheet">
    <worksheetSource ref="B2:B890" sheet="Hoja1"/>
  </cacheSource>
  <cacheFields count="1">
    <cacheField name="Gerencia General" numFmtId="0">
      <sharedItems count="11" containsMixedTypes="0" containsSemiMixedTypes="0" containsString="1" containsNumber="0">
        <s v="DIRECCIÓN ADMINISTARTIVA FINANCIERA"/>
        <s v="DIRECCIÓN DE EMPRESAS"/>
        <s v="DIRECCIÓN DE INGENIERIA DE PROYECTOS"/>
        <s v="DIRECCIÓN LOGISTICA"/>
        <s v="Gerencia General"/>
        <s v="UEPII"/>
        <s v="UNIDAD DE ASUNTOS JURIDICOS"/>
        <s v="UNIDAD DE AUDITORIA INTERNA"/>
        <s v="UNIDAD DE COMUNICACIÓN SOCIAL"/>
        <s v="UNIDAD DE MINERIA"/>
        <s v="UNIDAD DE TRANSPARENC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8"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13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892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pane xSplit="0" ySplit="1" topLeftCell="A2" activePane="bottomLeft" state="frozen"/>
      <selection pane="topLeft" activeCell="A1" activeCellId="0" sqref="A1"/>
      <selection pane="bottomLeft" activeCell="B698" activeCellId="0" sqref="B698"/>
    </sheetView>
  </sheetViews>
  <sheetFormatPr defaultRowHeight="12.8" zeroHeight="false" outlineLevelRow="0" outlineLevelCol="0"/>
  <cols>
    <col collapsed="false" customWidth="true" hidden="false" outlineLevel="0" max="1" min="1" style="1" width="10.21"/>
    <col collapsed="false" customWidth="true" hidden="false" outlineLevel="0" max="2" min="2" style="2" width="33.11"/>
    <col collapsed="false" customWidth="true" hidden="false" outlineLevel="0" max="3" min="3" style="3" width="14.52"/>
    <col collapsed="false" customWidth="true" hidden="false" outlineLevel="0" max="4" min="4" style="2" width="84.93"/>
    <col collapsed="false" customWidth="true" hidden="false" outlineLevel="0" max="5" min="5" style="3" width="13.3"/>
    <col collapsed="false" customWidth="true" hidden="false" outlineLevel="0" max="6" min="6" style="4" width="10.8"/>
    <col collapsed="false" customWidth="true" hidden="false" outlineLevel="0" max="7" min="7" style="0" width="66.37"/>
    <col collapsed="false" customWidth="true" hidden="false" outlineLevel="0" max="8" min="8" style="5" width="18.63"/>
    <col collapsed="false" customWidth="true" hidden="false" outlineLevel="0" max="9" min="9" style="5" width="18.04"/>
    <col collapsed="false" customWidth="true" hidden="false" outlineLevel="0" max="10" min="10" style="5" width="18.63"/>
    <col collapsed="false" customWidth="true" hidden="false" outlineLevel="0" max="11" min="11" style="5" width="20.98"/>
    <col collapsed="false" customWidth="true" hidden="false" outlineLevel="0" max="12" min="12" style="5" width="18.63"/>
    <col collapsed="false" customWidth="false" hidden="false" outlineLevel="0" max="1025" min="13" style="0" width="11.52"/>
  </cols>
  <sheetData>
    <row r="1" customFormat="false" ht="47.5" hidden="false" customHeight="false" outlineLevel="0" collapsed="false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customFormat="false" ht="24.25" hidden="true" customHeight="false" outlineLevel="0" collapsed="false">
      <c r="A2" s="1" t="str">
        <f aca="false">VLOOKUP(B2,Hoja3!$A$2:$B$12,2,0)</f>
        <v>GG</v>
      </c>
      <c r="B2" s="13" t="s">
        <v>12</v>
      </c>
      <c r="C2" s="14" t="s">
        <v>13</v>
      </c>
      <c r="D2" s="15" t="s">
        <v>14</v>
      </c>
      <c r="E2" s="16" t="s">
        <v>15</v>
      </c>
      <c r="F2" s="14" t="n">
        <v>32100</v>
      </c>
      <c r="G2" s="17" t="s">
        <v>16</v>
      </c>
      <c r="H2" s="18" t="n">
        <v>39</v>
      </c>
      <c r="I2" s="19" t="n">
        <v>0</v>
      </c>
      <c r="J2" s="19" t="n">
        <f aca="false">+H2+I2</f>
        <v>39</v>
      </c>
      <c r="K2" s="19" t="n">
        <v>12.89</v>
      </c>
      <c r="L2" s="19" t="n">
        <f aca="false">+J2-K2</f>
        <v>26.11</v>
      </c>
    </row>
    <row r="3" customFormat="false" ht="24.25" hidden="true" customHeight="false" outlineLevel="0" collapsed="false">
      <c r="A3" s="1" t="str">
        <f aca="false">VLOOKUP(B3,Hoja3!$A$2:$B$12,2,0)</f>
        <v>GG</v>
      </c>
      <c r="B3" s="13" t="s">
        <v>12</v>
      </c>
      <c r="C3" s="14" t="s">
        <v>17</v>
      </c>
      <c r="D3" s="15" t="s">
        <v>18</v>
      </c>
      <c r="E3" s="16" t="s">
        <v>15</v>
      </c>
      <c r="F3" s="14" t="n">
        <v>32100</v>
      </c>
      <c r="G3" s="17" t="s">
        <v>16</v>
      </c>
      <c r="H3" s="18" t="n">
        <v>273</v>
      </c>
      <c r="I3" s="19" t="n">
        <v>0</v>
      </c>
      <c r="J3" s="19" t="n">
        <f aca="false">+H3+I3</f>
        <v>273</v>
      </c>
      <c r="K3" s="19"/>
      <c r="L3" s="19" t="n">
        <f aca="false">+J3-K3</f>
        <v>273</v>
      </c>
    </row>
    <row r="4" customFormat="false" ht="13.8" hidden="true" customHeight="false" outlineLevel="0" collapsed="false">
      <c r="A4" s="1" t="str">
        <f aca="false">VLOOKUP(B4,Hoja3!$A$2:$B$12,2,0)</f>
        <v>GG</v>
      </c>
      <c r="B4" s="13" t="str">
        <f aca="false">B3</f>
        <v>Gerencia General</v>
      </c>
      <c r="C4" s="20" t="str">
        <f aca="false">C3</f>
        <v>02010102</v>
      </c>
      <c r="D4" s="13" t="str">
        <f aca="false">D3</f>
        <v>Concretar espacios de análisis y difusión de los documentos legales revisados por las diferentes comisiones.</v>
      </c>
      <c r="E4" s="20" t="str">
        <f aca="false">E3</f>
        <v>000001</v>
      </c>
      <c r="F4" s="20" t="n">
        <v>39500</v>
      </c>
      <c r="G4" s="17" t="s">
        <v>19</v>
      </c>
      <c r="H4" s="18" t="n">
        <v>3350</v>
      </c>
      <c r="I4" s="19" t="n">
        <v>0</v>
      </c>
      <c r="J4" s="19" t="n">
        <f aca="false">+H4+I4</f>
        <v>3350</v>
      </c>
      <c r="K4" s="19"/>
      <c r="L4" s="19" t="n">
        <f aca="false">+J4-K4</f>
        <v>3350</v>
      </c>
    </row>
    <row r="5" customFormat="false" ht="24.25" hidden="true" customHeight="false" outlineLevel="0" collapsed="false">
      <c r="A5" s="1" t="str">
        <f aca="false">VLOOKUP(B5,Hoja3!$A$2:$B$12,2,0)</f>
        <v>GG</v>
      </c>
      <c r="B5" s="13" t="s">
        <v>12</v>
      </c>
      <c r="C5" s="14" t="s">
        <v>20</v>
      </c>
      <c r="D5" s="15" t="s">
        <v>21</v>
      </c>
      <c r="E5" s="16" t="s">
        <v>15</v>
      </c>
      <c r="F5" s="14" t="n">
        <v>32100</v>
      </c>
      <c r="G5" s="17" t="s">
        <v>16</v>
      </c>
      <c r="H5" s="18" t="n">
        <v>39</v>
      </c>
      <c r="I5" s="19"/>
      <c r="J5" s="19" t="n">
        <f aca="false">+H5+I5</f>
        <v>39</v>
      </c>
      <c r="K5" s="19" t="n">
        <v>11.9</v>
      </c>
      <c r="L5" s="19" t="n">
        <f aca="false">+J5-K5</f>
        <v>27.1</v>
      </c>
    </row>
    <row r="6" customFormat="false" ht="24.25" hidden="true" customHeight="false" outlineLevel="0" collapsed="false">
      <c r="A6" s="1" t="str">
        <f aca="false">VLOOKUP(B6,Hoja3!$A$2:$B$12,2,0)</f>
        <v>GG</v>
      </c>
      <c r="B6" s="13" t="s">
        <v>12</v>
      </c>
      <c r="C6" s="14" t="s">
        <v>22</v>
      </c>
      <c r="D6" s="15" t="s">
        <v>23</v>
      </c>
      <c r="E6" s="16" t="s">
        <v>15</v>
      </c>
      <c r="F6" s="20" t="n">
        <v>26990</v>
      </c>
      <c r="G6" s="17" t="s">
        <v>24</v>
      </c>
      <c r="H6" s="18" t="n">
        <v>700</v>
      </c>
      <c r="I6" s="19"/>
      <c r="J6" s="19" t="n">
        <f aca="false">+H6+I6</f>
        <v>700</v>
      </c>
      <c r="K6" s="19"/>
      <c r="L6" s="19" t="n">
        <f aca="false">+J6-K6</f>
        <v>700</v>
      </c>
    </row>
    <row r="7" customFormat="false" ht="13.8" hidden="true" customHeight="false" outlineLevel="0" collapsed="false">
      <c r="A7" s="1" t="str">
        <f aca="false">VLOOKUP(B7,Hoja3!$A$2:$B$12,2,0)</f>
        <v>GG</v>
      </c>
      <c r="B7" s="13" t="s">
        <v>12</v>
      </c>
      <c r="C7" s="14" t="s">
        <v>25</v>
      </c>
      <c r="D7" s="15" t="s">
        <v>26</v>
      </c>
      <c r="E7" s="16" t="s">
        <v>15</v>
      </c>
      <c r="F7" s="14" t="s">
        <v>27</v>
      </c>
      <c r="G7" s="17" t="s">
        <v>28</v>
      </c>
      <c r="H7" s="18" t="n">
        <v>187250</v>
      </c>
      <c r="I7" s="19"/>
      <c r="J7" s="19" t="n">
        <f aca="false">+H7+I7</f>
        <v>187250</v>
      </c>
      <c r="K7" s="19"/>
      <c r="L7" s="19" t="n">
        <f aca="false">+J7-K7</f>
        <v>187250</v>
      </c>
    </row>
    <row r="8" customFormat="false" ht="13.8" hidden="true" customHeight="false" outlineLevel="0" collapsed="false">
      <c r="A8" s="1" t="str">
        <f aca="false">VLOOKUP(B8,Hoja3!$A$2:$B$12,2,0)</f>
        <v>GG</v>
      </c>
      <c r="B8" s="13" t="str">
        <f aca="false">B7</f>
        <v>Gerencia General</v>
      </c>
      <c r="C8" s="20" t="str">
        <f aca="false">C7</f>
        <v>02020102</v>
      </c>
      <c r="D8" s="13" t="str">
        <f aca="false">D7</f>
        <v>Desarrollar coordinaciones con emprendedores internacionales.</v>
      </c>
      <c r="E8" s="20" t="str">
        <f aca="false">E7</f>
        <v>000001</v>
      </c>
      <c r="F8" s="21" t="s">
        <v>29</v>
      </c>
      <c r="G8" s="22" t="s">
        <v>30</v>
      </c>
      <c r="H8" s="18" t="n">
        <v>90132</v>
      </c>
      <c r="I8" s="19"/>
      <c r="J8" s="19" t="n">
        <f aca="false">+H8+I8</f>
        <v>90132</v>
      </c>
      <c r="K8" s="19"/>
      <c r="L8" s="19" t="n">
        <f aca="false">+J8-K8</f>
        <v>90132</v>
      </c>
    </row>
    <row r="9" customFormat="false" ht="13.8" hidden="true" customHeight="false" outlineLevel="0" collapsed="false">
      <c r="A9" s="1" t="str">
        <f aca="false">VLOOKUP(B9,Hoja3!$A$2:$B$12,2,0)</f>
        <v>GG</v>
      </c>
      <c r="B9" s="13" t="str">
        <f aca="false">B8</f>
        <v>Gerencia General</v>
      </c>
      <c r="C9" s="20" t="str">
        <f aca="false">C8</f>
        <v>02020102</v>
      </c>
      <c r="D9" s="13" t="str">
        <f aca="false">D8</f>
        <v>Desarrollar coordinaciones con emprendedores internacionales.</v>
      </c>
      <c r="E9" s="20" t="str">
        <f aca="false">E8</f>
        <v>000001</v>
      </c>
      <c r="F9" s="21" t="s">
        <v>31</v>
      </c>
      <c r="G9" s="22" t="s">
        <v>32</v>
      </c>
      <c r="H9" s="18" t="n">
        <v>19200</v>
      </c>
      <c r="I9" s="19"/>
      <c r="J9" s="19" t="n">
        <f aca="false">+H9+I9</f>
        <v>19200</v>
      </c>
      <c r="K9" s="19"/>
      <c r="L9" s="19" t="n">
        <f aca="false">+J9-K9</f>
        <v>19200</v>
      </c>
    </row>
    <row r="10" customFormat="false" ht="13.8" hidden="true" customHeight="false" outlineLevel="0" collapsed="false">
      <c r="A10" s="1" t="str">
        <f aca="false">VLOOKUP(B10,Hoja3!$A$2:$B$12,2,0)</f>
        <v>GG</v>
      </c>
      <c r="B10" s="13" t="s">
        <v>12</v>
      </c>
      <c r="C10" s="14" t="s">
        <v>33</v>
      </c>
      <c r="D10" s="15" t="s">
        <v>34</v>
      </c>
      <c r="E10" s="16" t="s">
        <v>15</v>
      </c>
      <c r="F10" s="20" t="n">
        <v>22110</v>
      </c>
      <c r="G10" s="17" t="s">
        <v>35</v>
      </c>
      <c r="H10" s="18" t="n">
        <v>19100</v>
      </c>
      <c r="I10" s="19" t="n">
        <v>0</v>
      </c>
      <c r="J10" s="19" t="n">
        <f aca="false">+H10+I10</f>
        <v>19100</v>
      </c>
      <c r="K10" s="19" t="n">
        <v>4896</v>
      </c>
      <c r="L10" s="19" t="n">
        <f aca="false">+J10-K10</f>
        <v>14204</v>
      </c>
    </row>
    <row r="11" customFormat="false" ht="13.8" hidden="true" customHeight="false" outlineLevel="0" collapsed="false">
      <c r="A11" s="1" t="str">
        <f aca="false">VLOOKUP(B11,Hoja3!$A$2:$B$12,2,0)</f>
        <v>GG</v>
      </c>
      <c r="B11" s="13" t="str">
        <f aca="false">B10</f>
        <v>Gerencia General</v>
      </c>
      <c r="C11" s="20" t="str">
        <f aca="false">C10</f>
        <v>02020103</v>
      </c>
      <c r="D11" s="13" t="str">
        <f aca="false">D10</f>
        <v>Desarrollar coordinaciones con empresas a nivel nacional</v>
      </c>
      <c r="E11" s="20" t="str">
        <f aca="false">E10</f>
        <v>000001</v>
      </c>
      <c r="F11" s="20" t="n">
        <v>22210</v>
      </c>
      <c r="G11" s="22" t="s">
        <v>36</v>
      </c>
      <c r="H11" s="18" t="n">
        <v>26581</v>
      </c>
      <c r="I11" s="19" t="n">
        <v>0</v>
      </c>
      <c r="J11" s="19" t="n">
        <f aca="false">+H11+I11</f>
        <v>26581</v>
      </c>
      <c r="K11" s="19" t="n">
        <v>15648</v>
      </c>
      <c r="L11" s="19" t="n">
        <f aca="false">+J11-K11</f>
        <v>10933</v>
      </c>
    </row>
    <row r="12" customFormat="false" ht="13.8" hidden="true" customHeight="false" outlineLevel="0" collapsed="false">
      <c r="A12" s="1" t="str">
        <f aca="false">VLOOKUP(B12,Hoja3!$A$2:$B$12,2,0)</f>
        <v>GG</v>
      </c>
      <c r="B12" s="13" t="str">
        <f aca="false">B11</f>
        <v>Gerencia General</v>
      </c>
      <c r="C12" s="20" t="str">
        <f aca="false">C11</f>
        <v>02020103</v>
      </c>
      <c r="D12" s="13" t="str">
        <f aca="false">D11</f>
        <v>Desarrollar coordinaciones con empresas a nivel nacional</v>
      </c>
      <c r="E12" s="20" t="str">
        <f aca="false">E11</f>
        <v>000001</v>
      </c>
      <c r="F12" s="20" t="n">
        <v>31120</v>
      </c>
      <c r="G12" s="22" t="s">
        <v>37</v>
      </c>
      <c r="H12" s="18" t="n">
        <v>10000</v>
      </c>
      <c r="I12" s="19" t="n">
        <v>0</v>
      </c>
      <c r="J12" s="19" t="n">
        <f aca="false">+H12+I12</f>
        <v>10000</v>
      </c>
      <c r="K12" s="19" t="n">
        <v>6800</v>
      </c>
      <c r="L12" s="19" t="n">
        <f aca="false">+J12-K12</f>
        <v>3200</v>
      </c>
    </row>
    <row r="13" customFormat="false" ht="13.8" hidden="true" customHeight="false" outlineLevel="0" collapsed="false">
      <c r="A13" s="1" t="str">
        <f aca="false">VLOOKUP(B13,Hoja3!$A$2:$B$12,2,0)</f>
        <v>GG</v>
      </c>
      <c r="B13" s="13" t="s">
        <v>12</v>
      </c>
      <c r="C13" s="14" t="s">
        <v>38</v>
      </c>
      <c r="D13" s="15" t="s">
        <v>39</v>
      </c>
      <c r="E13" s="16" t="s">
        <v>15</v>
      </c>
      <c r="F13" s="20" t="n">
        <v>32100</v>
      </c>
      <c r="G13" s="17" t="s">
        <v>16</v>
      </c>
      <c r="H13" s="18" t="n">
        <v>78</v>
      </c>
      <c r="I13" s="19"/>
      <c r="J13" s="19" t="n">
        <f aca="false">+H13+I13</f>
        <v>78</v>
      </c>
      <c r="K13" s="19"/>
      <c r="L13" s="19" t="n">
        <f aca="false">+J13-K13</f>
        <v>78</v>
      </c>
    </row>
    <row r="14" customFormat="false" ht="24.25" hidden="true" customHeight="false" outlineLevel="0" collapsed="false">
      <c r="A14" s="1" t="str">
        <f aca="false">VLOOKUP(B14,Hoja3!$A$2:$B$12,2,0)</f>
        <v>GG</v>
      </c>
      <c r="B14" s="13" t="s">
        <v>12</v>
      </c>
      <c r="C14" s="14" t="s">
        <v>40</v>
      </c>
      <c r="D14" s="15" t="s">
        <v>41</v>
      </c>
      <c r="E14" s="16" t="s">
        <v>15</v>
      </c>
      <c r="F14" s="20" t="n">
        <v>22110</v>
      </c>
      <c r="G14" s="17" t="s">
        <v>35</v>
      </c>
      <c r="H14" s="18" t="n">
        <v>5600</v>
      </c>
      <c r="I14" s="19"/>
      <c r="J14" s="19" t="n">
        <f aca="false">+H14+I14</f>
        <v>5600</v>
      </c>
      <c r="K14" s="19"/>
      <c r="L14" s="19" t="n">
        <f aca="false">+J14-K14</f>
        <v>5600</v>
      </c>
    </row>
    <row r="15" customFormat="false" ht="13.8" hidden="true" customHeight="false" outlineLevel="0" collapsed="false">
      <c r="A15" s="1" t="str">
        <f aca="false">VLOOKUP(B15,Hoja3!$A$2:$B$12,2,0)</f>
        <v>GG</v>
      </c>
      <c r="B15" s="13" t="str">
        <f aca="false">B14</f>
        <v>Gerencia General</v>
      </c>
      <c r="C15" s="20" t="str">
        <f aca="false">C14</f>
        <v>02020301</v>
      </c>
      <c r="D15" s="13" t="str">
        <f aca="false">D14</f>
        <v>Coordinar con las Direcciones, Empresas y Unidades las tareas administrativas, operativas y productivas de COFADENA </v>
      </c>
      <c r="E15" s="20" t="str">
        <f aca="false">E14</f>
        <v>000001</v>
      </c>
      <c r="F15" s="21" t="s">
        <v>42</v>
      </c>
      <c r="G15" s="22" t="s">
        <v>35</v>
      </c>
      <c r="H15" s="18" t="n">
        <v>30373</v>
      </c>
      <c r="I15" s="19"/>
      <c r="J15" s="19" t="n">
        <f aca="false">+H15+I15</f>
        <v>30373</v>
      </c>
      <c r="K15" s="19" t="n">
        <v>14153</v>
      </c>
      <c r="L15" s="19" t="n">
        <f aca="false">+J15-K15</f>
        <v>16220</v>
      </c>
    </row>
    <row r="16" customFormat="false" ht="13.8" hidden="true" customHeight="false" outlineLevel="0" collapsed="false">
      <c r="A16" s="1" t="str">
        <f aca="false">VLOOKUP(B16,Hoja3!$A$2:$B$12,2,0)</f>
        <v>GG</v>
      </c>
      <c r="B16" s="13" t="str">
        <f aca="false">B15</f>
        <v>Gerencia General</v>
      </c>
      <c r="C16" s="20" t="str">
        <f aca="false">C15</f>
        <v>02020301</v>
      </c>
      <c r="D16" s="13" t="str">
        <f aca="false">D15</f>
        <v>Coordinar con las Direcciones, Empresas y Unidades las tareas administrativas, operativas y productivas de COFADENA </v>
      </c>
      <c r="E16" s="20" t="str">
        <f aca="false">E15</f>
        <v>000001</v>
      </c>
      <c r="F16" s="21" t="n">
        <v>31120</v>
      </c>
      <c r="G16" s="22" t="s">
        <v>37</v>
      </c>
      <c r="H16" s="18" t="n">
        <v>9000</v>
      </c>
      <c r="I16" s="19"/>
      <c r="J16" s="19" t="n">
        <f aca="false">+H16+I16</f>
        <v>9000</v>
      </c>
      <c r="K16" s="19" t="n">
        <v>4500</v>
      </c>
      <c r="L16" s="19" t="n">
        <f aca="false">+J16-K16</f>
        <v>4500</v>
      </c>
    </row>
    <row r="17" customFormat="false" ht="13.8" hidden="true" customHeight="false" outlineLevel="0" collapsed="false">
      <c r="A17" s="1" t="str">
        <f aca="false">VLOOKUP(B17,Hoja3!$A$2:$B$12,2,0)</f>
        <v>GG</v>
      </c>
      <c r="B17" s="13" t="str">
        <f aca="false">B16</f>
        <v>Gerencia General</v>
      </c>
      <c r="C17" s="20" t="str">
        <f aca="false">C16</f>
        <v>02020301</v>
      </c>
      <c r="D17" s="13" t="str">
        <f aca="false">D16</f>
        <v>Coordinar con las Direcciones, Empresas y Unidades las tareas administrativas, operativas y productivas de COFADENA </v>
      </c>
      <c r="E17" s="20" t="str">
        <f aca="false">E16</f>
        <v>000001</v>
      </c>
      <c r="F17" s="20" t="n">
        <v>32100</v>
      </c>
      <c r="G17" s="17" t="s">
        <v>16</v>
      </c>
      <c r="H17" s="18" t="n">
        <v>39</v>
      </c>
      <c r="I17" s="19"/>
      <c r="J17" s="19" t="n">
        <f aca="false">+H17+I17</f>
        <v>39</v>
      </c>
      <c r="K17" s="19"/>
      <c r="L17" s="19" t="n">
        <f aca="false">+J17-K17</f>
        <v>39</v>
      </c>
    </row>
    <row r="18" customFormat="false" ht="24.25" hidden="true" customHeight="false" outlineLevel="0" collapsed="false">
      <c r="A18" s="1" t="str">
        <f aca="false">VLOOKUP(B18,Hoja3!$A$2:$B$12,2,0)</f>
        <v>GG</v>
      </c>
      <c r="B18" s="13" t="s">
        <v>12</v>
      </c>
      <c r="C18" s="14" t="s">
        <v>43</v>
      </c>
      <c r="D18" s="15" t="s">
        <v>44</v>
      </c>
      <c r="E18" s="16" t="s">
        <v>15</v>
      </c>
      <c r="F18" s="20" t="n">
        <v>22110</v>
      </c>
      <c r="G18" s="17" t="s">
        <v>35</v>
      </c>
      <c r="H18" s="18" t="n">
        <v>27600</v>
      </c>
      <c r="I18" s="19"/>
      <c r="J18" s="19" t="n">
        <f aca="false">+H18+I18</f>
        <v>27600</v>
      </c>
      <c r="K18" s="19"/>
      <c r="L18" s="19" t="n">
        <f aca="false">+J18-K18</f>
        <v>27600</v>
      </c>
    </row>
    <row r="19" customFormat="false" ht="13.8" hidden="true" customHeight="false" outlineLevel="0" collapsed="false">
      <c r="A19" s="1" t="str">
        <f aca="false">VLOOKUP(B19,Hoja3!$A$2:$B$12,2,0)</f>
        <v>GG</v>
      </c>
      <c r="B19" s="13" t="str">
        <f aca="false">B18</f>
        <v>Gerencia General</v>
      </c>
      <c r="C19" s="20" t="str">
        <f aca="false">C18</f>
        <v>02020302</v>
      </c>
      <c r="D19" s="13" t="str">
        <f aca="false">D18</f>
        <v>Ejecutar inspecciones insitu a las empresas y unidades de COFADENA para verificar el cumplimiento de sus metas.</v>
      </c>
      <c r="E19" s="20" t="str">
        <f aca="false">E18</f>
        <v>000001</v>
      </c>
      <c r="F19" s="20" t="n">
        <v>22210</v>
      </c>
      <c r="G19" s="22" t="s">
        <v>35</v>
      </c>
      <c r="H19" s="18" t="n">
        <v>25263</v>
      </c>
      <c r="I19" s="19"/>
      <c r="J19" s="19" t="n">
        <f aca="false">+H19+I19</f>
        <v>25263</v>
      </c>
      <c r="K19" s="19"/>
      <c r="L19" s="19" t="n">
        <f aca="false">+J19-K19</f>
        <v>25263</v>
      </c>
    </row>
    <row r="20" customFormat="false" ht="13.8" hidden="true" customHeight="false" outlineLevel="0" collapsed="false">
      <c r="A20" s="1" t="str">
        <f aca="false">VLOOKUP(B20,Hoja3!$A$2:$B$12,2,0)</f>
        <v>GG</v>
      </c>
      <c r="B20" s="13" t="str">
        <f aca="false">B19</f>
        <v>Gerencia General</v>
      </c>
      <c r="C20" s="20" t="str">
        <f aca="false">C19</f>
        <v>02020302</v>
      </c>
      <c r="D20" s="13" t="str">
        <f aca="false">D19</f>
        <v>Ejecutar inspecciones insitu a las empresas y unidades de COFADENA para verificar el cumplimiento de sus metas.</v>
      </c>
      <c r="E20" s="20" t="str">
        <f aca="false">E19</f>
        <v>000001</v>
      </c>
      <c r="F20" s="20" t="n">
        <v>23200</v>
      </c>
      <c r="G20" s="22" t="s">
        <v>45</v>
      </c>
      <c r="H20" s="18" t="n">
        <v>24500</v>
      </c>
      <c r="I20" s="19"/>
      <c r="J20" s="19" t="n">
        <f aca="false">+H20+I20</f>
        <v>24500</v>
      </c>
      <c r="K20" s="19"/>
      <c r="L20" s="19" t="n">
        <f aca="false">+J20-K20</f>
        <v>24500</v>
      </c>
    </row>
    <row r="21" customFormat="false" ht="13.8" hidden="true" customHeight="false" outlineLevel="0" collapsed="false">
      <c r="A21" s="1" t="str">
        <f aca="false">VLOOKUP(B21,Hoja3!$A$2:$B$12,2,0)</f>
        <v>GG</v>
      </c>
      <c r="B21" s="13" t="str">
        <f aca="false">B20</f>
        <v>Gerencia General</v>
      </c>
      <c r="C21" s="20" t="str">
        <f aca="false">C20</f>
        <v>02020302</v>
      </c>
      <c r="D21" s="13" t="str">
        <f aca="false">D20</f>
        <v>Ejecutar inspecciones insitu a las empresas y unidades de COFADENA para verificar el cumplimiento de sus metas.</v>
      </c>
      <c r="E21" s="20" t="str">
        <f aca="false">E20</f>
        <v>000001</v>
      </c>
      <c r="F21" s="20" t="n">
        <v>31120</v>
      </c>
      <c r="G21" s="22" t="s">
        <v>37</v>
      </c>
      <c r="H21" s="18" t="n">
        <v>18000</v>
      </c>
      <c r="I21" s="19"/>
      <c r="J21" s="19" t="n">
        <f aca="false">+H21+I21</f>
        <v>18000</v>
      </c>
      <c r="K21" s="19" t="n">
        <v>13486</v>
      </c>
      <c r="L21" s="19" t="n">
        <f aca="false">+J21-K21</f>
        <v>4514</v>
      </c>
    </row>
    <row r="22" customFormat="false" ht="24.25" hidden="true" customHeight="false" outlineLevel="0" collapsed="false">
      <c r="A22" s="1" t="str">
        <f aca="false">VLOOKUP(B22,Hoja3!$A$2:$B$12,2,0)</f>
        <v>GG</v>
      </c>
      <c r="B22" s="13" t="s">
        <v>12</v>
      </c>
      <c r="C22" s="14" t="s">
        <v>46</v>
      </c>
      <c r="D22" s="15" t="s">
        <v>47</v>
      </c>
      <c r="E22" s="16" t="s">
        <v>15</v>
      </c>
      <c r="F22" s="20" t="n">
        <v>22110</v>
      </c>
      <c r="G22" s="17" t="s">
        <v>35</v>
      </c>
      <c r="H22" s="18" t="n">
        <v>13766</v>
      </c>
      <c r="I22" s="19"/>
      <c r="J22" s="19" t="n">
        <f aca="false">+H22+I22</f>
        <v>13766</v>
      </c>
      <c r="K22" s="19"/>
      <c r="L22" s="19" t="n">
        <f aca="false">+J22-K22</f>
        <v>13766</v>
      </c>
    </row>
    <row r="23" customFormat="false" ht="13.8" hidden="true" customHeight="false" outlineLevel="0" collapsed="false">
      <c r="A23" s="1" t="str">
        <f aca="false">VLOOKUP(B23,Hoja3!$A$2:$B$12,2,0)</f>
        <v>GG</v>
      </c>
      <c r="B23" s="13" t="str">
        <f aca="false">B22</f>
        <v>Gerencia General</v>
      </c>
      <c r="C23" s="20" t="str">
        <f aca="false">C22</f>
        <v>02020303</v>
      </c>
      <c r="D23" s="13" t="str">
        <f aca="false">D22</f>
        <v>Desarrollar reuniones de coordinacion y acercamiento con autoridades de entidades publicas y privadas.</v>
      </c>
      <c r="E23" s="20" t="str">
        <f aca="false">E22</f>
        <v>000001</v>
      </c>
      <c r="F23" s="20" t="n">
        <v>22210</v>
      </c>
      <c r="G23" s="22" t="s">
        <v>35</v>
      </c>
      <c r="H23" s="18" t="n">
        <v>11625</v>
      </c>
      <c r="I23" s="19"/>
      <c r="J23" s="19" t="n">
        <f aca="false">+H23+I23</f>
        <v>11625</v>
      </c>
      <c r="K23" s="19"/>
      <c r="L23" s="19" t="n">
        <f aca="false">+J23-K23</f>
        <v>11625</v>
      </c>
    </row>
    <row r="24" customFormat="false" ht="13.8" hidden="true" customHeight="false" outlineLevel="0" collapsed="false">
      <c r="A24" s="1" t="str">
        <f aca="false">VLOOKUP(B24,Hoja3!$A$2:$B$12,2,0)</f>
        <v>GG</v>
      </c>
      <c r="B24" s="13" t="str">
        <f aca="false">B23</f>
        <v>Gerencia General</v>
      </c>
      <c r="C24" s="20" t="str">
        <f aca="false">C23</f>
        <v>02020303</v>
      </c>
      <c r="D24" s="13" t="str">
        <f aca="false">D23</f>
        <v>Desarrollar reuniones de coordinacion y acercamiento con autoridades de entidades publicas y privadas.</v>
      </c>
      <c r="E24" s="20" t="str">
        <f aca="false">E23</f>
        <v>000001</v>
      </c>
      <c r="F24" s="20" t="n">
        <v>31120</v>
      </c>
      <c r="G24" s="22" t="s">
        <v>37</v>
      </c>
      <c r="H24" s="18" t="n">
        <v>6000</v>
      </c>
      <c r="I24" s="19"/>
      <c r="J24" s="19" t="n">
        <f aca="false">+H24+I24</f>
        <v>6000</v>
      </c>
      <c r="K24" s="19"/>
      <c r="L24" s="19" t="n">
        <f aca="false">+J24-K24</f>
        <v>6000</v>
      </c>
    </row>
    <row r="25" customFormat="false" ht="35.9" hidden="true" customHeight="false" outlineLevel="0" collapsed="false">
      <c r="A25" s="1" t="str">
        <f aca="false">VLOOKUP(B25,Hoja3!$A$2:$B$12,2,0)</f>
        <v>GG</v>
      </c>
      <c r="B25" s="13" t="s">
        <v>12</v>
      </c>
      <c r="C25" s="14" t="s">
        <v>48</v>
      </c>
      <c r="D25" s="15" t="s">
        <v>49</v>
      </c>
      <c r="E25" s="16" t="s">
        <v>15</v>
      </c>
      <c r="F25" s="20" t="n">
        <v>22220</v>
      </c>
      <c r="G25" s="17" t="s">
        <v>30</v>
      </c>
      <c r="H25" s="18" t="n">
        <v>17400</v>
      </c>
      <c r="I25" s="19"/>
      <c r="J25" s="19" t="n">
        <f aca="false">+H25+I25</f>
        <v>17400</v>
      </c>
      <c r="K25" s="19" t="n">
        <v>12359.75</v>
      </c>
      <c r="L25" s="19" t="n">
        <f aca="false">+J25-K25</f>
        <v>5040.25</v>
      </c>
    </row>
    <row r="26" customFormat="false" ht="13.8" hidden="true" customHeight="false" outlineLevel="0" collapsed="false">
      <c r="A26" s="1" t="str">
        <f aca="false">VLOOKUP(B26,Hoja3!$A$2:$B$12,2,0)</f>
        <v>GG</v>
      </c>
      <c r="B26" s="13" t="str">
        <f aca="false">B25</f>
        <v>Gerencia General</v>
      </c>
      <c r="C26" s="20" t="str">
        <f aca="false">C25</f>
        <v>02020304</v>
      </c>
      <c r="D26" s="13" t="str">
        <f aca="false">D25</f>
        <v>Desarrollar reuniones de Directorio en el marco del Estatuto de COFADENA y participar de reuniones de Directorio de MAXAM FANEXA SAM, según pacto de accionistas</v>
      </c>
      <c r="E26" s="20" t="str">
        <f aca="false">E25</f>
        <v>000001</v>
      </c>
      <c r="F26" s="20" t="n">
        <v>26910</v>
      </c>
      <c r="G26" s="22" t="s">
        <v>32</v>
      </c>
      <c r="H26" s="18" t="n">
        <v>2150</v>
      </c>
      <c r="I26" s="19"/>
      <c r="J26" s="19" t="n">
        <f aca="false">+H26+I26</f>
        <v>2150</v>
      </c>
      <c r="K26" s="19"/>
      <c r="L26" s="19" t="n">
        <f aca="false">+J26-K26</f>
        <v>2150</v>
      </c>
    </row>
    <row r="27" customFormat="false" ht="13.8" hidden="true" customHeight="false" outlineLevel="0" collapsed="false">
      <c r="A27" s="1" t="str">
        <f aca="false">VLOOKUP(B27,Hoja3!$A$2:$B$12,2,0)</f>
        <v>GG</v>
      </c>
      <c r="B27" s="13" t="str">
        <f aca="false">B26</f>
        <v>Gerencia General</v>
      </c>
      <c r="C27" s="20" t="str">
        <f aca="false">C26</f>
        <v>02020304</v>
      </c>
      <c r="D27" s="13" t="str">
        <f aca="false">D26</f>
        <v>Desarrollar reuniones de Directorio en el marco del Estatuto de COFADENA y participar de reuniones de Directorio de MAXAM FANEXA SAM, según pacto de accionistas</v>
      </c>
      <c r="E27" s="20" t="str">
        <f aca="false">E26</f>
        <v>000001</v>
      </c>
      <c r="F27" s="20" t="n">
        <v>32100</v>
      </c>
      <c r="G27" s="22" t="s">
        <v>16</v>
      </c>
      <c r="H27" s="18" t="n">
        <v>195</v>
      </c>
      <c r="I27" s="19"/>
      <c r="J27" s="19" t="n">
        <f aca="false">+H27+I27</f>
        <v>195</v>
      </c>
      <c r="K27" s="19"/>
      <c r="L27" s="19" t="n">
        <f aca="false">+J27-K27</f>
        <v>195</v>
      </c>
    </row>
    <row r="28" customFormat="false" ht="13.8" hidden="true" customHeight="false" outlineLevel="0" collapsed="false">
      <c r="A28" s="1" t="str">
        <f aca="false">VLOOKUP(B28,Hoja3!$A$2:$B$12,2,0)</f>
        <v>GG</v>
      </c>
      <c r="B28" s="13" t="str">
        <f aca="false">B27</f>
        <v>Gerencia General</v>
      </c>
      <c r="C28" s="20" t="str">
        <f aca="false">C27</f>
        <v>02020304</v>
      </c>
      <c r="D28" s="13" t="str">
        <f aca="false">D27</f>
        <v>Desarrollar reuniones de Directorio en el marco del Estatuto de COFADENA y participar de reuniones de Directorio de MAXAM FANEXA SAM, según pacto de accionistas</v>
      </c>
      <c r="E28" s="20" t="str">
        <f aca="false">E27</f>
        <v>000001</v>
      </c>
      <c r="F28" s="21" t="n">
        <v>39500</v>
      </c>
      <c r="G28" s="22" t="s">
        <v>19</v>
      </c>
      <c r="H28" s="18" t="n">
        <v>10134</v>
      </c>
      <c r="I28" s="19"/>
      <c r="J28" s="19" t="n">
        <f aca="false">+H28+I28</f>
        <v>10134</v>
      </c>
      <c r="K28" s="19"/>
      <c r="L28" s="19" t="n">
        <f aca="false">+J28-K28</f>
        <v>10134</v>
      </c>
    </row>
    <row r="29" customFormat="false" ht="13.8" hidden="true" customHeight="false" outlineLevel="0" collapsed="false">
      <c r="A29" s="1" t="str">
        <f aca="false">VLOOKUP(B29,Hoja3!$A$2:$B$12,2,0)</f>
        <v>GG</v>
      </c>
      <c r="B29" s="13" t="s">
        <v>12</v>
      </c>
      <c r="C29" s="14" t="s">
        <v>50</v>
      </c>
      <c r="D29" s="15" t="s">
        <v>51</v>
      </c>
      <c r="E29" s="16" t="s">
        <v>15</v>
      </c>
      <c r="F29" s="20" t="s">
        <v>52</v>
      </c>
      <c r="G29" s="17" t="s">
        <v>53</v>
      </c>
      <c r="H29" s="18" t="n">
        <v>15000</v>
      </c>
      <c r="I29" s="19"/>
      <c r="J29" s="19" t="n">
        <f aca="false">+H29+I29</f>
        <v>15000</v>
      </c>
      <c r="K29" s="19" t="n">
        <v>660</v>
      </c>
      <c r="L29" s="19" t="n">
        <f aca="false">+J29-K29</f>
        <v>14340</v>
      </c>
    </row>
    <row r="30" customFormat="false" ht="13.8" hidden="true" customHeight="false" outlineLevel="0" collapsed="false">
      <c r="A30" s="1" t="str">
        <f aca="false">VLOOKUP(B30,Hoja3!$A$2:$B$12,2,0)</f>
        <v>GG</v>
      </c>
      <c r="B30" s="13" t="str">
        <f aca="false">B29</f>
        <v>Gerencia General</v>
      </c>
      <c r="C30" s="20" t="str">
        <f aca="false">C29</f>
        <v>02020305</v>
      </c>
      <c r="D30" s="13" t="str">
        <f aca="false">D29</f>
        <v>Desarrollar actividades de gestion administrativa recurrentes.</v>
      </c>
      <c r="E30" s="20" t="str">
        <f aca="false">E29</f>
        <v>000001</v>
      </c>
      <c r="F30" s="20" t="n">
        <v>24120</v>
      </c>
      <c r="G30" s="22" t="s">
        <v>54</v>
      </c>
      <c r="H30" s="18" t="n">
        <v>17500</v>
      </c>
      <c r="I30" s="19"/>
      <c r="J30" s="19" t="n">
        <f aca="false">+H30+I30</f>
        <v>17500</v>
      </c>
      <c r="K30" s="19" t="n">
        <v>1950</v>
      </c>
      <c r="L30" s="19" t="n">
        <f aca="false">+J30-K30</f>
        <v>15550</v>
      </c>
    </row>
    <row r="31" customFormat="false" ht="13.8" hidden="true" customHeight="false" outlineLevel="0" collapsed="false">
      <c r="A31" s="1" t="str">
        <f aca="false">VLOOKUP(B31,Hoja3!$A$2:$B$12,2,0)</f>
        <v>GG</v>
      </c>
      <c r="B31" s="13" t="str">
        <f aca="false">B30</f>
        <v>Gerencia General</v>
      </c>
      <c r="C31" s="20" t="str">
        <f aca="false">C30</f>
        <v>02020305</v>
      </c>
      <c r="D31" s="13" t="str">
        <f aca="false">D30</f>
        <v>Desarrollar actividades de gestion administrativa recurrentes.</v>
      </c>
      <c r="E31" s="20" t="str">
        <f aca="false">E30</f>
        <v>000001</v>
      </c>
      <c r="F31" s="21" t="n">
        <v>25600</v>
      </c>
      <c r="G31" s="22" t="s">
        <v>55</v>
      </c>
      <c r="H31" s="18" t="n">
        <v>4100</v>
      </c>
      <c r="I31" s="19"/>
      <c r="J31" s="19" t="n">
        <f aca="false">+H31+I31</f>
        <v>4100</v>
      </c>
      <c r="K31" s="19"/>
      <c r="L31" s="19" t="n">
        <f aca="false">+J31-K31</f>
        <v>4100</v>
      </c>
    </row>
    <row r="32" customFormat="false" ht="13.8" hidden="true" customHeight="false" outlineLevel="0" collapsed="false">
      <c r="A32" s="1" t="str">
        <f aca="false">VLOOKUP(B32,Hoja3!$A$2:$B$12,2,0)</f>
        <v>GG</v>
      </c>
      <c r="B32" s="13" t="str">
        <f aca="false">B31</f>
        <v>Gerencia General</v>
      </c>
      <c r="C32" s="20" t="str">
        <f aca="false">C31</f>
        <v>02020305</v>
      </c>
      <c r="D32" s="13" t="str">
        <f aca="false">D31</f>
        <v>Desarrollar actividades de gestion administrativa recurrentes.</v>
      </c>
      <c r="E32" s="20" t="str">
        <f aca="false">E31</f>
        <v>000001</v>
      </c>
      <c r="F32" s="21" t="n">
        <v>25900</v>
      </c>
      <c r="G32" s="22" t="s">
        <v>56</v>
      </c>
      <c r="H32" s="18" t="n">
        <v>4260</v>
      </c>
      <c r="I32" s="19"/>
      <c r="J32" s="19" t="n">
        <f aca="false">+H32+I32</f>
        <v>4260</v>
      </c>
      <c r="K32" s="19"/>
      <c r="L32" s="19" t="n">
        <f aca="false">+J32-K32</f>
        <v>4260</v>
      </c>
    </row>
    <row r="33" customFormat="false" ht="13.8" hidden="true" customHeight="false" outlineLevel="0" collapsed="false">
      <c r="A33" s="1" t="str">
        <f aca="false">VLOOKUP(B33,Hoja3!$A$2:$B$12,2,0)</f>
        <v>GG</v>
      </c>
      <c r="B33" s="13" t="str">
        <f aca="false">B32</f>
        <v>Gerencia General</v>
      </c>
      <c r="C33" s="20" t="str">
        <f aca="false">C32</f>
        <v>02020305</v>
      </c>
      <c r="D33" s="13" t="str">
        <f aca="false">D32</f>
        <v>Desarrollar actividades de gestion administrativa recurrentes.</v>
      </c>
      <c r="E33" s="20" t="str">
        <f aca="false">E32</f>
        <v>000001</v>
      </c>
      <c r="F33" s="21" t="n">
        <v>26990</v>
      </c>
      <c r="G33" s="22" t="s">
        <v>24</v>
      </c>
      <c r="H33" s="18" t="n">
        <v>13000</v>
      </c>
      <c r="I33" s="19" t="n">
        <v>-610</v>
      </c>
      <c r="J33" s="19" t="n">
        <f aca="false">+H33+I33</f>
        <v>12390</v>
      </c>
      <c r="K33" s="19" t="n">
        <v>693.6</v>
      </c>
      <c r="L33" s="19" t="n">
        <f aca="false">+J33-K33</f>
        <v>11696.4</v>
      </c>
    </row>
    <row r="34" customFormat="false" ht="13.8" hidden="true" customHeight="false" outlineLevel="0" collapsed="false">
      <c r="A34" s="1" t="str">
        <f aca="false">VLOOKUP(B34,Hoja3!$A$2:$B$12,2,0)</f>
        <v>GG</v>
      </c>
      <c r="B34" s="13" t="str">
        <f aca="false">B33</f>
        <v>Gerencia General</v>
      </c>
      <c r="C34" s="20" t="str">
        <f aca="false">C33</f>
        <v>02020305</v>
      </c>
      <c r="D34" s="13" t="str">
        <f aca="false">D33</f>
        <v>Desarrollar actividades de gestion administrativa recurrentes.</v>
      </c>
      <c r="E34" s="20" t="str">
        <f aca="false">E33</f>
        <v>000001</v>
      </c>
      <c r="F34" s="21" t="n">
        <v>32100</v>
      </c>
      <c r="G34" s="22" t="s">
        <v>16</v>
      </c>
      <c r="H34" s="18" t="n">
        <v>3662</v>
      </c>
      <c r="I34" s="19"/>
      <c r="J34" s="19" t="n">
        <f aca="false">+H34+I34</f>
        <v>3662</v>
      </c>
      <c r="K34" s="19"/>
      <c r="L34" s="19" t="n">
        <f aca="false">+J34-K34</f>
        <v>3662</v>
      </c>
    </row>
    <row r="35" customFormat="false" ht="13.8" hidden="true" customHeight="false" outlineLevel="0" collapsed="false">
      <c r="A35" s="1" t="str">
        <f aca="false">VLOOKUP(B35,Hoja3!$A$2:$B$12,2,0)</f>
        <v>GG</v>
      </c>
      <c r="B35" s="13" t="str">
        <f aca="false">B34</f>
        <v>Gerencia General</v>
      </c>
      <c r="C35" s="20" t="str">
        <f aca="false">C34</f>
        <v>02020305</v>
      </c>
      <c r="D35" s="13" t="str">
        <f aca="false">D34</f>
        <v>Desarrollar actividades de gestion administrativa recurrentes.</v>
      </c>
      <c r="E35" s="20" t="str">
        <f aca="false">E34</f>
        <v>000001</v>
      </c>
      <c r="F35" s="21" t="n">
        <v>32200</v>
      </c>
      <c r="G35" s="22" t="s">
        <v>57</v>
      </c>
      <c r="H35" s="18" t="n">
        <v>1690</v>
      </c>
      <c r="I35" s="19"/>
      <c r="J35" s="19" t="n">
        <f aca="false">+H35+I35</f>
        <v>1690</v>
      </c>
      <c r="K35" s="19"/>
      <c r="L35" s="19" t="n">
        <f aca="false">+J35-K35</f>
        <v>1690</v>
      </c>
    </row>
    <row r="36" customFormat="false" ht="13.8" hidden="true" customHeight="false" outlineLevel="0" collapsed="false">
      <c r="A36" s="1" t="str">
        <f aca="false">VLOOKUP(B36,Hoja3!$A$2:$B$12,2,0)</f>
        <v>GG</v>
      </c>
      <c r="B36" s="13" t="str">
        <f aca="false">B35</f>
        <v>Gerencia General</v>
      </c>
      <c r="C36" s="20" t="str">
        <f aca="false">C35</f>
        <v>02020305</v>
      </c>
      <c r="D36" s="13" t="str">
        <f aca="false">D35</f>
        <v>Desarrollar actividades de gestion administrativa recurrentes.</v>
      </c>
      <c r="E36" s="20" t="str">
        <f aca="false">E35</f>
        <v>000001</v>
      </c>
      <c r="F36" s="21" t="n">
        <v>32500</v>
      </c>
      <c r="G36" s="22" t="s">
        <v>58</v>
      </c>
      <c r="H36" s="18" t="n">
        <v>1060</v>
      </c>
      <c r="I36" s="19"/>
      <c r="J36" s="19" t="n">
        <f aca="false">+H36+I36</f>
        <v>1060</v>
      </c>
      <c r="K36" s="19"/>
      <c r="L36" s="19" t="n">
        <f aca="false">+J36-K36</f>
        <v>1060</v>
      </c>
    </row>
    <row r="37" customFormat="false" ht="13.8" hidden="true" customHeight="false" outlineLevel="0" collapsed="false">
      <c r="A37" s="1" t="str">
        <f aca="false">VLOOKUP(B37,Hoja3!$A$2:$B$12,2,0)</f>
        <v>GG</v>
      </c>
      <c r="B37" s="13" t="str">
        <f aca="false">B36</f>
        <v>Gerencia General</v>
      </c>
      <c r="C37" s="20" t="str">
        <f aca="false">C36</f>
        <v>02020305</v>
      </c>
      <c r="D37" s="13" t="str">
        <f aca="false">D36</f>
        <v>Desarrollar actividades de gestion administrativa recurrentes.</v>
      </c>
      <c r="E37" s="20" t="str">
        <f aca="false">E36</f>
        <v>000001</v>
      </c>
      <c r="F37" s="21" t="n">
        <v>33100</v>
      </c>
      <c r="G37" s="22" t="s">
        <v>59</v>
      </c>
      <c r="H37" s="18" t="n">
        <v>1200</v>
      </c>
      <c r="I37" s="19"/>
      <c r="J37" s="19" t="n">
        <f aca="false">+H37+I37</f>
        <v>1200</v>
      </c>
      <c r="K37" s="19"/>
      <c r="L37" s="19" t="n">
        <f aca="false">+J37-K37</f>
        <v>1200</v>
      </c>
    </row>
    <row r="38" customFormat="false" ht="13.8" hidden="true" customHeight="false" outlineLevel="0" collapsed="false">
      <c r="A38" s="1" t="str">
        <f aca="false">VLOOKUP(B38,Hoja3!$A$2:$B$12,2,0)</f>
        <v>GG</v>
      </c>
      <c r="B38" s="13" t="str">
        <f aca="false">B37</f>
        <v>Gerencia General</v>
      </c>
      <c r="C38" s="20" t="str">
        <f aca="false">C37</f>
        <v>02020305</v>
      </c>
      <c r="D38" s="13" t="str">
        <f aca="false">D37</f>
        <v>Desarrollar actividades de gestion administrativa recurrentes.</v>
      </c>
      <c r="E38" s="20" t="str">
        <f aca="false">E37</f>
        <v>000001</v>
      </c>
      <c r="F38" s="21" t="s">
        <v>60</v>
      </c>
      <c r="G38" s="22" t="s">
        <v>61</v>
      </c>
      <c r="H38" s="18" t="n">
        <v>12000</v>
      </c>
      <c r="I38" s="19"/>
      <c r="J38" s="19" t="n">
        <f aca="false">+H38+I38</f>
        <v>12000</v>
      </c>
      <c r="K38" s="19"/>
      <c r="L38" s="19" t="n">
        <f aca="false">+J38-K38</f>
        <v>12000</v>
      </c>
    </row>
    <row r="39" customFormat="false" ht="13.8" hidden="true" customHeight="false" outlineLevel="0" collapsed="false">
      <c r="A39" s="1" t="str">
        <f aca="false">VLOOKUP(B39,Hoja3!$A$2:$B$12,2,0)</f>
        <v>GG</v>
      </c>
      <c r="B39" s="13" t="str">
        <f aca="false">B38</f>
        <v>Gerencia General</v>
      </c>
      <c r="C39" s="20" t="str">
        <f aca="false">C38</f>
        <v>02020305</v>
      </c>
      <c r="D39" s="13" t="str">
        <f aca="false">D38</f>
        <v>Desarrollar actividades de gestion administrativa recurrentes.</v>
      </c>
      <c r="E39" s="20" t="str">
        <f aca="false">E38</f>
        <v>000001</v>
      </c>
      <c r="F39" s="21" t="n">
        <v>39100</v>
      </c>
      <c r="G39" s="22" t="s">
        <v>62</v>
      </c>
      <c r="H39" s="18" t="n">
        <v>2713</v>
      </c>
      <c r="I39" s="19"/>
      <c r="J39" s="19" t="n">
        <f aca="false">+H39+I39</f>
        <v>2713</v>
      </c>
      <c r="K39" s="19" t="n">
        <v>1080.1</v>
      </c>
      <c r="L39" s="19" t="n">
        <f aca="false">+J39-K39</f>
        <v>1632.9</v>
      </c>
    </row>
    <row r="40" customFormat="false" ht="13.8" hidden="true" customHeight="false" outlineLevel="0" collapsed="false">
      <c r="A40" s="1" t="str">
        <f aca="false">VLOOKUP(B40,Hoja3!$A$2:$B$12,2,0)</f>
        <v>GG</v>
      </c>
      <c r="B40" s="13" t="str">
        <f aca="false">B39</f>
        <v>Gerencia General</v>
      </c>
      <c r="C40" s="20" t="str">
        <f aca="false">C39</f>
        <v>02020305</v>
      </c>
      <c r="D40" s="13" t="str">
        <f aca="false">D39</f>
        <v>Desarrollar actividades de gestion administrativa recurrentes.</v>
      </c>
      <c r="E40" s="20" t="str">
        <f aca="false">E39</f>
        <v>000001</v>
      </c>
      <c r="F40" s="21" t="n">
        <v>39500</v>
      </c>
      <c r="G40" s="22" t="s">
        <v>19</v>
      </c>
      <c r="H40" s="18" t="n">
        <v>12844.4</v>
      </c>
      <c r="I40" s="19"/>
      <c r="J40" s="19" t="n">
        <f aca="false">+H40+I40</f>
        <v>12844.4</v>
      </c>
      <c r="K40" s="19"/>
      <c r="L40" s="19" t="n">
        <f aca="false">+J40-K40</f>
        <v>12844.4</v>
      </c>
    </row>
    <row r="41" customFormat="false" ht="13.8" hidden="true" customHeight="false" outlineLevel="0" collapsed="false">
      <c r="A41" s="1" t="str">
        <f aca="false">VLOOKUP(B41,Hoja3!$A$2:$B$12,2,0)</f>
        <v>GG</v>
      </c>
      <c r="B41" s="13" t="str">
        <f aca="false">B40</f>
        <v>Gerencia General</v>
      </c>
      <c r="C41" s="20" t="str">
        <f aca="false">C40</f>
        <v>02020305</v>
      </c>
      <c r="D41" s="13" t="str">
        <f aca="false">D40</f>
        <v>Desarrollar actividades de gestion administrativa recurrentes.</v>
      </c>
      <c r="E41" s="20" t="str">
        <f aca="false">E40</f>
        <v>000001</v>
      </c>
      <c r="F41" s="21" t="n">
        <v>39700</v>
      </c>
      <c r="G41" s="22" t="s">
        <v>63</v>
      </c>
      <c r="H41" s="18" t="n">
        <v>4143.6</v>
      </c>
      <c r="I41" s="19"/>
      <c r="J41" s="19" t="n">
        <f aca="false">+H41+I41</f>
        <v>4143.6</v>
      </c>
      <c r="K41" s="19" t="n">
        <v>1895</v>
      </c>
      <c r="L41" s="19" t="n">
        <f aca="false">+J41-K41</f>
        <v>2248.6</v>
      </c>
    </row>
    <row r="42" customFormat="false" ht="13.8" hidden="true" customHeight="false" outlineLevel="0" collapsed="false">
      <c r="A42" s="1" t="str">
        <f aca="false">VLOOKUP(B42,Hoja3!$A$2:$B$12,2,0)</f>
        <v>GG</v>
      </c>
      <c r="B42" s="13" t="str">
        <f aca="false">B41</f>
        <v>Gerencia General</v>
      </c>
      <c r="C42" s="20" t="str">
        <f aca="false">C41</f>
        <v>02020305</v>
      </c>
      <c r="D42" s="13" t="str">
        <f aca="false">D41</f>
        <v>Desarrollar actividades de gestion administrativa recurrentes.</v>
      </c>
      <c r="E42" s="20" t="str">
        <f aca="false">E41</f>
        <v>000001</v>
      </c>
      <c r="F42" s="21" t="n">
        <v>39800</v>
      </c>
      <c r="G42" s="22" t="s">
        <v>64</v>
      </c>
      <c r="H42" s="18" t="n">
        <v>9000</v>
      </c>
      <c r="I42" s="19"/>
      <c r="J42" s="19" t="n">
        <f aca="false">+H42+I42</f>
        <v>9000</v>
      </c>
      <c r="K42" s="19"/>
      <c r="L42" s="19" t="n">
        <f aca="false">+J42-K42</f>
        <v>9000</v>
      </c>
    </row>
    <row r="43" customFormat="false" ht="13.8" hidden="true" customHeight="false" outlineLevel="0" collapsed="false">
      <c r="A43" s="1" t="str">
        <f aca="false">VLOOKUP(B43,Hoja3!$A$2:$B$12,2,0)</f>
        <v>GG</v>
      </c>
      <c r="B43" s="13" t="str">
        <f aca="false">B42</f>
        <v>Gerencia General</v>
      </c>
      <c r="C43" s="20" t="str">
        <f aca="false">C42</f>
        <v>02020305</v>
      </c>
      <c r="D43" s="13" t="str">
        <f aca="false">D42</f>
        <v>Desarrollar actividades de gestion administrativa recurrentes.</v>
      </c>
      <c r="E43" s="20" t="str">
        <f aca="false">E42</f>
        <v>000001</v>
      </c>
      <c r="F43" s="21" t="n">
        <v>39990</v>
      </c>
      <c r="G43" s="22" t="s">
        <v>65</v>
      </c>
      <c r="H43" s="18" t="n">
        <v>4000</v>
      </c>
      <c r="I43" s="19"/>
      <c r="J43" s="19" t="n">
        <f aca="false">+H43+I43</f>
        <v>4000</v>
      </c>
      <c r="K43" s="19" t="n">
        <v>1380</v>
      </c>
      <c r="L43" s="19" t="n">
        <f aca="false">+J43-K43</f>
        <v>2620</v>
      </c>
    </row>
    <row r="44" customFormat="false" ht="13.8" hidden="true" customHeight="false" outlineLevel="0" collapsed="false">
      <c r="A44" s="1" t="str">
        <f aca="false">VLOOKUP(B44,Hoja3!$A$2:$B$12,2,0)</f>
        <v>GG</v>
      </c>
      <c r="B44" s="13" t="str">
        <f aca="false">B43</f>
        <v>Gerencia General</v>
      </c>
      <c r="C44" s="20" t="str">
        <f aca="false">C43</f>
        <v>02020305</v>
      </c>
      <c r="D44" s="13" t="str">
        <f aca="false">D43</f>
        <v>Desarrollar actividades de gestion administrativa recurrentes.</v>
      </c>
      <c r="E44" s="20" t="str">
        <f aca="false">E43</f>
        <v>000001</v>
      </c>
      <c r="F44" s="21" t="n">
        <v>43120</v>
      </c>
      <c r="G44" s="22" t="s">
        <v>66</v>
      </c>
      <c r="H44" s="18" t="n">
        <v>27400</v>
      </c>
      <c r="I44" s="19"/>
      <c r="J44" s="19" t="n">
        <f aca="false">+H44+I44</f>
        <v>27400</v>
      </c>
      <c r="K44" s="19" t="n">
        <v>14997.4</v>
      </c>
      <c r="L44" s="19" t="n">
        <f aca="false">+J44-K44</f>
        <v>12402.6</v>
      </c>
    </row>
    <row r="45" customFormat="false" ht="13.8" hidden="true" customHeight="false" outlineLevel="0" collapsed="false">
      <c r="A45" s="1" t="str">
        <f aca="false">VLOOKUP(B45,Hoja3!$A$2:$B$12,2,0)</f>
        <v>GG</v>
      </c>
      <c r="B45" s="13" t="str">
        <f aca="false">B44</f>
        <v>Gerencia General</v>
      </c>
      <c r="C45" s="20" t="str">
        <f aca="false">C44</f>
        <v>02020305</v>
      </c>
      <c r="D45" s="13" t="str">
        <f aca="false">D44</f>
        <v>Desarrollar actividades de gestion administrativa recurrentes.</v>
      </c>
      <c r="E45" s="20" t="str">
        <f aca="false">E44</f>
        <v>000001</v>
      </c>
      <c r="F45" s="23" t="n">
        <v>22600</v>
      </c>
      <c r="G45" s="24" t="s">
        <v>67</v>
      </c>
      <c r="H45" s="25" t="n">
        <v>0</v>
      </c>
      <c r="I45" s="26" t="n">
        <v>610</v>
      </c>
      <c r="J45" s="19" t="n">
        <f aca="false">+H45+I45</f>
        <v>610</v>
      </c>
      <c r="K45" s="26" t="n">
        <v>610</v>
      </c>
      <c r="L45" s="19" t="n">
        <f aca="false">+J45-K45</f>
        <v>0</v>
      </c>
    </row>
    <row r="46" customFormat="false" ht="13.8" hidden="true" customHeight="false" outlineLevel="0" collapsed="false">
      <c r="A46" s="1" t="str">
        <f aca="false">VLOOKUP(B46,Hoja3!$A$2:$B$12,2,0)</f>
        <v>GG</v>
      </c>
      <c r="B46" s="13" t="s">
        <v>12</v>
      </c>
      <c r="C46" s="14" t="s">
        <v>68</v>
      </c>
      <c r="D46" s="15" t="s">
        <v>69</v>
      </c>
      <c r="E46" s="16" t="s">
        <v>15</v>
      </c>
      <c r="F46" s="20" t="n">
        <v>32100</v>
      </c>
      <c r="G46" s="17" t="s">
        <v>16</v>
      </c>
      <c r="H46" s="18" t="n">
        <v>39</v>
      </c>
      <c r="I46" s="19" t="n">
        <v>0</v>
      </c>
      <c r="J46" s="19" t="n">
        <f aca="false">+H46-I46</f>
        <v>39</v>
      </c>
      <c r="K46" s="19"/>
      <c r="L46" s="19" t="n">
        <f aca="false">+J46-K46</f>
        <v>39</v>
      </c>
    </row>
    <row r="47" customFormat="false" ht="24.25" hidden="true" customHeight="false" outlineLevel="0" collapsed="false">
      <c r="A47" s="1" t="str">
        <f aca="false">VLOOKUP(B47,Hoja3!$A$2:$B$12,2,0)</f>
        <v>GG</v>
      </c>
      <c r="B47" s="13" t="s">
        <v>12</v>
      </c>
      <c r="C47" s="14" t="s">
        <v>70</v>
      </c>
      <c r="D47" s="15" t="s">
        <v>71</v>
      </c>
      <c r="E47" s="16" t="s">
        <v>15</v>
      </c>
      <c r="F47" s="20" t="n">
        <v>32100</v>
      </c>
      <c r="G47" s="17" t="s">
        <v>16</v>
      </c>
      <c r="H47" s="18" t="n">
        <v>39</v>
      </c>
      <c r="I47" s="19" t="n">
        <v>0</v>
      </c>
      <c r="J47" s="19" t="n">
        <f aca="false">+H47+I47</f>
        <v>39</v>
      </c>
      <c r="K47" s="19"/>
      <c r="L47" s="19" t="n">
        <f aca="false">+J47+K47</f>
        <v>39</v>
      </c>
    </row>
    <row r="48" customFormat="false" ht="35.9" hidden="true" customHeight="false" outlineLevel="0" collapsed="false">
      <c r="A48" s="1" t="str">
        <f aca="false">VLOOKUP(B48,Hoja3!$A$2:$B$12,2,0)</f>
        <v>UAI</v>
      </c>
      <c r="B48" s="15" t="s">
        <v>72</v>
      </c>
      <c r="C48" s="27" t="s">
        <v>22</v>
      </c>
      <c r="D48" s="15" t="s">
        <v>73</v>
      </c>
      <c r="E48" s="16" t="s">
        <v>74</v>
      </c>
      <c r="F48" s="20" t="n">
        <v>22110</v>
      </c>
      <c r="G48" s="13" t="s">
        <v>35</v>
      </c>
      <c r="H48" s="18" t="n">
        <v>5320</v>
      </c>
      <c r="I48" s="19" t="n">
        <v>10000</v>
      </c>
      <c r="J48" s="19" t="n">
        <f aca="false">+H48+I48</f>
        <v>15320</v>
      </c>
      <c r="K48" s="19" t="n">
        <v>13320</v>
      </c>
      <c r="L48" s="19" t="n">
        <f aca="false">+J48-K48</f>
        <v>2000</v>
      </c>
    </row>
    <row r="49" customFormat="false" ht="13.8" hidden="true" customHeight="false" outlineLevel="0" collapsed="false">
      <c r="A49" s="1" t="str">
        <f aca="false">VLOOKUP(B49,Hoja3!$A$2:$B$12,2,0)</f>
        <v>UAI</v>
      </c>
      <c r="B49" s="13" t="str">
        <f aca="false">B48</f>
        <v>UNIDAD DE AUDITORIA INTERNA</v>
      </c>
      <c r="C49" s="20" t="str">
        <f aca="false">C48</f>
        <v>02020101</v>
      </c>
      <c r="D49" s="13" t="str">
        <f aca="false">D48</f>
        <v>Ejecucion del Dictamen de u el Examen de Control Interno de la Contabilidad de los Registros y estados Financieros  de COFADENA y sus  Empresas al 31/12/2017 OF CENTRAL, ENAUTO, FBM, UPAB, C23MARZO, UERH</v>
      </c>
      <c r="E49" s="20" t="str">
        <f aca="false">E48</f>
        <v>000002</v>
      </c>
      <c r="F49" s="20" t="n">
        <v>22210</v>
      </c>
      <c r="G49" s="13" t="s">
        <v>75</v>
      </c>
      <c r="H49" s="18" t="n">
        <v>9275</v>
      </c>
      <c r="I49" s="19" t="n">
        <v>0</v>
      </c>
      <c r="J49" s="19" t="n">
        <f aca="false">+H49+I49</f>
        <v>9275</v>
      </c>
      <c r="K49" s="19" t="n">
        <v>8820</v>
      </c>
      <c r="L49" s="19" t="n">
        <f aca="false">+J49-K49</f>
        <v>455</v>
      </c>
    </row>
    <row r="50" customFormat="false" ht="13.8" hidden="true" customHeight="false" outlineLevel="0" collapsed="false">
      <c r="A50" s="1" t="str">
        <f aca="false">VLOOKUP(B50,Hoja3!$A$2:$B$12,2,0)</f>
        <v>UAI</v>
      </c>
      <c r="B50" s="13" t="str">
        <f aca="false">B49</f>
        <v>UNIDAD DE AUDITORIA INTERNA</v>
      </c>
      <c r="C50" s="20" t="str">
        <f aca="false">C49</f>
        <v>02020101</v>
      </c>
      <c r="D50" s="13" t="str">
        <f aca="false">D49</f>
        <v>Ejecucion del Dictamen de u el Examen de Control Interno de la Contabilidad de los Registros y estados Financieros  de COFADENA y sus  Empresas al 31/12/2017 OF CENTRAL, ENAUTO, FBM, UPAB, C23MARZO, UERH</v>
      </c>
      <c r="E50" s="20" t="str">
        <f aca="false">E49</f>
        <v>000002</v>
      </c>
      <c r="F50" s="20" t="n">
        <v>32100</v>
      </c>
      <c r="G50" s="13" t="s">
        <v>76</v>
      </c>
      <c r="H50" s="18" t="n">
        <v>583.1</v>
      </c>
      <c r="I50" s="19" t="n">
        <v>0</v>
      </c>
      <c r="J50" s="19" t="n">
        <f aca="false">+H50+I50</f>
        <v>583.1</v>
      </c>
      <c r="K50" s="19" t="n">
        <v>0</v>
      </c>
      <c r="L50" s="19" t="n">
        <f aca="false">+J50-K50</f>
        <v>583.1</v>
      </c>
    </row>
    <row r="51" customFormat="false" ht="13.8" hidden="true" customHeight="false" outlineLevel="0" collapsed="false">
      <c r="A51" s="1" t="str">
        <f aca="false">VLOOKUP(B51,Hoja3!$A$2:$B$12,2,0)</f>
        <v>UAI</v>
      </c>
      <c r="B51" s="13" t="str">
        <f aca="false">B50</f>
        <v>UNIDAD DE AUDITORIA INTERNA</v>
      </c>
      <c r="C51" s="20" t="str">
        <f aca="false">C50</f>
        <v>02020101</v>
      </c>
      <c r="D51" s="13" t="str">
        <f aca="false">D50</f>
        <v>Ejecucion del Dictamen de u el Examen de Control Interno de la Contabilidad de los Registros y estados Financieros  de COFADENA y sus  Empresas al 31/12/2017 OF CENTRAL, ENAUTO, FBM, UPAB, C23MARZO, UERH</v>
      </c>
      <c r="E51" s="20" t="str">
        <f aca="false">E50</f>
        <v>000002</v>
      </c>
      <c r="F51" s="20" t="n">
        <v>32200</v>
      </c>
      <c r="G51" s="13" t="s">
        <v>77</v>
      </c>
      <c r="H51" s="18" t="n">
        <v>324.1</v>
      </c>
      <c r="I51" s="19" t="n">
        <v>0</v>
      </c>
      <c r="J51" s="19" t="n">
        <f aca="false">+H51+I51</f>
        <v>324.1</v>
      </c>
      <c r="K51" s="19" t="n">
        <v>0</v>
      </c>
      <c r="L51" s="19" t="n">
        <f aca="false">+J51-K51</f>
        <v>324.1</v>
      </c>
    </row>
    <row r="52" customFormat="false" ht="13.8" hidden="true" customHeight="false" outlineLevel="0" collapsed="false">
      <c r="A52" s="1" t="str">
        <f aca="false">VLOOKUP(B52,Hoja3!$A$2:$B$12,2,0)</f>
        <v>UAI</v>
      </c>
      <c r="B52" s="13" t="str">
        <f aca="false">B51</f>
        <v>UNIDAD DE AUDITORIA INTERNA</v>
      </c>
      <c r="C52" s="20" t="str">
        <f aca="false">C51</f>
        <v>02020101</v>
      </c>
      <c r="D52" s="13" t="str">
        <f aca="false">D51</f>
        <v>Ejecucion del Dictamen de u el Examen de Control Interno de la Contabilidad de los Registros y estados Financieros  de COFADENA y sus  Empresas al 31/12/2017 OF CENTRAL, ENAUTO, FBM, UPAB, C23MARZO, UERH</v>
      </c>
      <c r="E52" s="20" t="str">
        <f aca="false">E51</f>
        <v>000002</v>
      </c>
      <c r="F52" s="20" t="n">
        <v>39500</v>
      </c>
      <c r="G52" s="13" t="s">
        <v>19</v>
      </c>
      <c r="H52" s="18" t="n">
        <v>1428.85</v>
      </c>
      <c r="I52" s="19" t="n">
        <v>0</v>
      </c>
      <c r="J52" s="19" t="n">
        <f aca="false">+H52+I52</f>
        <v>1428.85</v>
      </c>
      <c r="K52" s="19" t="n">
        <v>0</v>
      </c>
      <c r="L52" s="19" t="n">
        <f aca="false">+J52-K52</f>
        <v>1428.85</v>
      </c>
    </row>
    <row r="53" customFormat="false" ht="24.25" hidden="true" customHeight="false" outlineLevel="0" collapsed="false">
      <c r="A53" s="1" t="str">
        <f aca="false">VLOOKUP(B53,Hoja3!$A$2:$B$12,2,0)</f>
        <v>UAI</v>
      </c>
      <c r="B53" s="15" t="s">
        <v>72</v>
      </c>
      <c r="C53" s="27" t="s">
        <v>38</v>
      </c>
      <c r="D53" s="15" t="s">
        <v>78</v>
      </c>
      <c r="E53" s="16" t="s">
        <v>74</v>
      </c>
      <c r="F53" s="14" t="n">
        <v>22110</v>
      </c>
      <c r="G53" s="17" t="s">
        <v>35</v>
      </c>
      <c r="H53" s="18" t="n">
        <v>610</v>
      </c>
      <c r="I53" s="19" t="n">
        <v>0</v>
      </c>
      <c r="J53" s="19" t="n">
        <f aca="false">+H53+I53</f>
        <v>610</v>
      </c>
      <c r="K53" s="19" t="n">
        <v>310</v>
      </c>
      <c r="L53" s="19" t="n">
        <f aca="false">+J53-K53</f>
        <v>300</v>
      </c>
    </row>
    <row r="54" customFormat="false" ht="13.8" hidden="true" customHeight="false" outlineLevel="0" collapsed="false">
      <c r="A54" s="1" t="str">
        <f aca="false">VLOOKUP(B54,Hoja3!$A$2:$B$12,2,0)</f>
        <v>UAI</v>
      </c>
      <c r="B54" s="13" t="str">
        <f aca="false">B53</f>
        <v>UNIDAD DE AUDITORIA INTERNA</v>
      </c>
      <c r="C54" s="20" t="str">
        <f aca="false">C53</f>
        <v>02020201</v>
      </c>
      <c r="D54" s="13" t="str">
        <f aca="false">D53</f>
        <v>Ejecucion de la Auditoria Especial  sobre " Pago a GRACO, G.A.M. Santivañez, SENASIR en la gestion 2015, de gestiones pasadas"</v>
      </c>
      <c r="E54" s="20" t="str">
        <f aca="false">E53</f>
        <v>000002</v>
      </c>
      <c r="F54" s="14" t="n">
        <v>22210</v>
      </c>
      <c r="G54" s="17" t="s">
        <v>75</v>
      </c>
      <c r="H54" s="18" t="n">
        <v>1855</v>
      </c>
      <c r="I54" s="19" t="n">
        <v>0</v>
      </c>
      <c r="J54" s="19" t="n">
        <f aca="false">+H54+I54</f>
        <v>1855</v>
      </c>
      <c r="K54" s="19" t="n">
        <v>1731</v>
      </c>
      <c r="L54" s="19" t="n">
        <f aca="false">+J54-K54</f>
        <v>124</v>
      </c>
    </row>
    <row r="55" customFormat="false" ht="13.8" hidden="true" customHeight="false" outlineLevel="0" collapsed="false">
      <c r="A55" s="1" t="str">
        <f aca="false">VLOOKUP(B55,Hoja3!$A$2:$B$12,2,0)</f>
        <v>UAI</v>
      </c>
      <c r="B55" s="13" t="str">
        <f aca="false">B54</f>
        <v>UNIDAD DE AUDITORIA INTERNA</v>
      </c>
      <c r="C55" s="20" t="str">
        <f aca="false">C54</f>
        <v>02020201</v>
      </c>
      <c r="D55" s="13" t="str">
        <f aca="false">D54</f>
        <v>Ejecucion de la Auditoria Especial  sobre " Pago a GRACO, G.A.M. Santivañez, SENASIR en la gestion 2015, de gestiones pasadas"</v>
      </c>
      <c r="E55" s="20" t="str">
        <f aca="false">E54</f>
        <v>000002</v>
      </c>
      <c r="F55" s="14" t="n">
        <v>32100</v>
      </c>
      <c r="G55" s="17" t="s">
        <v>16</v>
      </c>
      <c r="H55" s="18" t="n">
        <v>294.5</v>
      </c>
      <c r="I55" s="19" t="n">
        <v>0</v>
      </c>
      <c r="J55" s="19" t="n">
        <f aca="false">+H55+I55</f>
        <v>294.5</v>
      </c>
      <c r="K55" s="19" t="n">
        <v>0</v>
      </c>
      <c r="L55" s="19" t="n">
        <f aca="false">+J55-K55</f>
        <v>294.5</v>
      </c>
    </row>
    <row r="56" customFormat="false" ht="13.8" hidden="true" customHeight="false" outlineLevel="0" collapsed="false">
      <c r="A56" s="1" t="str">
        <f aca="false">VLOOKUP(B56,Hoja3!$A$2:$B$12,2,0)</f>
        <v>UAI</v>
      </c>
      <c r="B56" s="13" t="str">
        <f aca="false">B55</f>
        <v>UNIDAD DE AUDITORIA INTERNA</v>
      </c>
      <c r="C56" s="20" t="str">
        <f aca="false">C55</f>
        <v>02020201</v>
      </c>
      <c r="D56" s="13" t="str">
        <f aca="false">D55</f>
        <v>Ejecucion de la Auditoria Especial  sobre " Pago a GRACO, G.A.M. Santivañez, SENASIR en la gestion 2015, de gestiones pasadas"</v>
      </c>
      <c r="E56" s="20" t="str">
        <f aca="false">E55</f>
        <v>000002</v>
      </c>
      <c r="F56" s="14" t="n">
        <v>32200</v>
      </c>
      <c r="G56" s="17" t="s">
        <v>77</v>
      </c>
      <c r="H56" s="18" t="n">
        <v>174.25</v>
      </c>
      <c r="I56" s="19" t="n">
        <v>0</v>
      </c>
      <c r="J56" s="19" t="n">
        <f aca="false">+H56+I56</f>
        <v>174.25</v>
      </c>
      <c r="K56" s="19" t="n">
        <v>0</v>
      </c>
      <c r="L56" s="19" t="n">
        <f aca="false">+J56-K56</f>
        <v>174.25</v>
      </c>
    </row>
    <row r="57" customFormat="false" ht="13.8" hidden="true" customHeight="false" outlineLevel="0" collapsed="false">
      <c r="A57" s="1" t="str">
        <f aca="false">VLOOKUP(B57,Hoja3!$A$2:$B$12,2,0)</f>
        <v>UAI</v>
      </c>
      <c r="B57" s="13" t="str">
        <f aca="false">B56</f>
        <v>UNIDAD DE AUDITORIA INTERNA</v>
      </c>
      <c r="C57" s="20" t="str">
        <f aca="false">C56</f>
        <v>02020201</v>
      </c>
      <c r="D57" s="13" t="str">
        <f aca="false">D56</f>
        <v>Ejecucion de la Auditoria Especial  sobre " Pago a GRACO, G.A.M. Santivañez, SENASIR en la gestion 2015, de gestiones pasadas"</v>
      </c>
      <c r="E57" s="20" t="str">
        <f aca="false">E56</f>
        <v>000002</v>
      </c>
      <c r="F57" s="14" t="n">
        <v>39500</v>
      </c>
      <c r="G57" s="17" t="s">
        <v>19</v>
      </c>
      <c r="H57" s="18" t="n">
        <v>920</v>
      </c>
      <c r="I57" s="19" t="n">
        <v>0</v>
      </c>
      <c r="J57" s="19" t="n">
        <f aca="false">+H57+I57</f>
        <v>920</v>
      </c>
      <c r="K57" s="19" t="n">
        <v>0</v>
      </c>
      <c r="L57" s="19" t="n">
        <f aca="false">+J57-K57</f>
        <v>920</v>
      </c>
    </row>
    <row r="58" customFormat="false" ht="24.25" hidden="true" customHeight="false" outlineLevel="0" collapsed="false">
      <c r="A58" s="1" t="str">
        <f aca="false">VLOOKUP(B58,Hoja3!$A$2:$B$12,2,0)</f>
        <v>UAI</v>
      </c>
      <c r="B58" s="28" t="s">
        <v>72</v>
      </c>
      <c r="C58" s="29" t="s">
        <v>79</v>
      </c>
      <c r="D58" s="15" t="s">
        <v>80</v>
      </c>
      <c r="E58" s="16" t="s">
        <v>74</v>
      </c>
      <c r="F58" s="20" t="n">
        <v>32100</v>
      </c>
      <c r="G58" s="17" t="s">
        <v>16</v>
      </c>
      <c r="H58" s="18" t="n">
        <v>290</v>
      </c>
      <c r="I58" s="30"/>
      <c r="J58" s="19" t="n">
        <f aca="false">+H58+I58</f>
        <v>290</v>
      </c>
      <c r="K58" s="31" t="n">
        <v>158</v>
      </c>
      <c r="L58" s="31" t="n">
        <f aca="false">+J58-K58</f>
        <v>132</v>
      </c>
    </row>
    <row r="59" customFormat="false" ht="13.8" hidden="true" customHeight="false" outlineLevel="0" collapsed="false">
      <c r="A59" s="1" t="str">
        <f aca="false">VLOOKUP(B59,Hoja3!$A$2:$B$12,2,0)</f>
        <v>UAI</v>
      </c>
      <c r="B59" s="13" t="str">
        <f aca="false">B58</f>
        <v>UNIDAD DE AUDITORIA INTERNA</v>
      </c>
      <c r="C59" s="20" t="str">
        <f aca="false">C58</f>
        <v>02020202</v>
      </c>
      <c r="D59" s="13" t="str">
        <f aca="false">D58</f>
        <v>Ejecucion de la Auditoria Especial  sobre " Pago realizado a nombre del Organo Judicial DAF"</v>
      </c>
      <c r="E59" s="20" t="str">
        <f aca="false">E58</f>
        <v>000002</v>
      </c>
      <c r="F59" s="20" t="n">
        <v>32200</v>
      </c>
      <c r="G59" s="17" t="s">
        <v>77</v>
      </c>
      <c r="H59" s="18" t="n">
        <v>102.25</v>
      </c>
      <c r="I59" s="30"/>
      <c r="J59" s="19" t="n">
        <f aca="false">+H59+I59</f>
        <v>102.25</v>
      </c>
      <c r="K59" s="31" t="n">
        <v>75</v>
      </c>
      <c r="L59" s="31" t="n">
        <f aca="false">+J59-K59</f>
        <v>27.25</v>
      </c>
    </row>
    <row r="60" customFormat="false" ht="13.8" hidden="true" customHeight="false" outlineLevel="0" collapsed="false">
      <c r="A60" s="1" t="str">
        <f aca="false">VLOOKUP(B60,Hoja3!$A$2:$B$12,2,0)</f>
        <v>UAI</v>
      </c>
      <c r="B60" s="13" t="str">
        <f aca="false">B59</f>
        <v>UNIDAD DE AUDITORIA INTERNA</v>
      </c>
      <c r="C60" s="20" t="str">
        <f aca="false">C59</f>
        <v>02020202</v>
      </c>
      <c r="D60" s="13" t="str">
        <f aca="false">D59</f>
        <v>Ejecucion de la Auditoria Especial  sobre " Pago realizado a nombre del Organo Judicial DAF"</v>
      </c>
      <c r="E60" s="20" t="str">
        <f aca="false">E59</f>
        <v>000002</v>
      </c>
      <c r="F60" s="20" t="n">
        <v>39500</v>
      </c>
      <c r="G60" s="17" t="s">
        <v>19</v>
      </c>
      <c r="H60" s="18" t="n">
        <v>213.3</v>
      </c>
      <c r="I60" s="19"/>
      <c r="J60" s="19" t="n">
        <f aca="false">+H60+I60</f>
        <v>213.3</v>
      </c>
      <c r="K60" s="31" t="n">
        <v>0</v>
      </c>
      <c r="L60" s="31" t="n">
        <f aca="false">+J60-K60</f>
        <v>213.3</v>
      </c>
    </row>
    <row r="61" customFormat="false" ht="35.9" hidden="true" customHeight="false" outlineLevel="0" collapsed="false">
      <c r="A61" s="1" t="str">
        <f aca="false">VLOOKUP(B61,Hoja3!$A$2:$B$12,2,0)</f>
        <v>UAI</v>
      </c>
      <c r="B61" s="15" t="s">
        <v>72</v>
      </c>
      <c r="C61" s="27" t="s">
        <v>40</v>
      </c>
      <c r="D61" s="15" t="s">
        <v>81</v>
      </c>
      <c r="E61" s="16" t="s">
        <v>74</v>
      </c>
      <c r="F61" s="20" t="n">
        <v>22110</v>
      </c>
      <c r="G61" s="13" t="s">
        <v>35</v>
      </c>
      <c r="H61" s="18" t="n">
        <v>5320</v>
      </c>
      <c r="I61" s="30"/>
      <c r="J61" s="19" t="n">
        <f aca="false">+H61+I61</f>
        <v>5320</v>
      </c>
      <c r="K61" s="31" t="n">
        <v>3610</v>
      </c>
      <c r="L61" s="31" t="n">
        <f aca="false">+J61-K61</f>
        <v>1710</v>
      </c>
    </row>
    <row r="62" customFormat="false" ht="13.8" hidden="true" customHeight="false" outlineLevel="0" collapsed="false">
      <c r="A62" s="1" t="str">
        <f aca="false">VLOOKUP(B62,Hoja3!$A$2:$B$12,2,0)</f>
        <v>UAI</v>
      </c>
      <c r="B62" s="13" t="str">
        <f aca="false">B61</f>
        <v>UNIDAD DE AUDITORIA INTERNA</v>
      </c>
      <c r="C62" s="20" t="str">
        <f aca="false">C61</f>
        <v>02020301</v>
      </c>
      <c r="D62" s="13" t="str">
        <f aca="false">D61</f>
        <v>Ejecucion del Primer Seguimiento al  Informe de Confiabilidad de registro y Estados Financieros al 31 de diciembre de 2015  (OF. CENTRAL,ENAUTO,FBM, UPAB,23 DE MARZO,UERH) </v>
      </c>
      <c r="E62" s="20" t="str">
        <f aca="false">E61</f>
        <v>000002</v>
      </c>
      <c r="F62" s="20" t="n">
        <v>22210</v>
      </c>
      <c r="G62" s="13" t="s">
        <v>75</v>
      </c>
      <c r="H62" s="18" t="n">
        <v>5565</v>
      </c>
      <c r="I62" s="30"/>
      <c r="J62" s="19" t="n">
        <f aca="false">+H62+I62</f>
        <v>5565</v>
      </c>
      <c r="K62" s="31" t="n">
        <v>4978</v>
      </c>
      <c r="L62" s="31" t="n">
        <f aca="false">+J62-K62</f>
        <v>587</v>
      </c>
    </row>
    <row r="63" customFormat="false" ht="13.8" hidden="true" customHeight="false" outlineLevel="0" collapsed="false">
      <c r="A63" s="1" t="str">
        <f aca="false">VLOOKUP(B63,Hoja3!$A$2:$B$12,2,0)</f>
        <v>UAI</v>
      </c>
      <c r="B63" s="13" t="str">
        <f aca="false">B62</f>
        <v>UNIDAD DE AUDITORIA INTERNA</v>
      </c>
      <c r="C63" s="20" t="str">
        <f aca="false">C62</f>
        <v>02020301</v>
      </c>
      <c r="D63" s="13" t="str">
        <f aca="false">D62</f>
        <v>Ejecucion del Primer Seguimiento al  Informe de Confiabilidad de registro y Estados Financieros al 31 de diciembre de 2015  (OF. CENTRAL,ENAUTO,FBM, UPAB,23 DE MARZO,UERH) </v>
      </c>
      <c r="E63" s="20" t="str">
        <f aca="false">E62</f>
        <v>000002</v>
      </c>
      <c r="F63" s="20" t="n">
        <v>32100</v>
      </c>
      <c r="G63" s="13" t="s">
        <v>16</v>
      </c>
      <c r="H63" s="18" t="n">
        <v>290</v>
      </c>
      <c r="I63" s="30"/>
      <c r="J63" s="19" t="n">
        <f aca="false">+H63+I63</f>
        <v>290</v>
      </c>
      <c r="K63" s="31" t="n">
        <v>0</v>
      </c>
      <c r="L63" s="31" t="n">
        <f aca="false">+J63-K63</f>
        <v>290</v>
      </c>
    </row>
    <row r="64" customFormat="false" ht="13.8" hidden="true" customHeight="false" outlineLevel="0" collapsed="false">
      <c r="A64" s="1" t="str">
        <f aca="false">VLOOKUP(B64,Hoja3!$A$2:$B$12,2,0)</f>
        <v>UAI</v>
      </c>
      <c r="B64" s="13" t="str">
        <f aca="false">B63</f>
        <v>UNIDAD DE AUDITORIA INTERNA</v>
      </c>
      <c r="C64" s="20" t="str">
        <f aca="false">C63</f>
        <v>02020301</v>
      </c>
      <c r="D64" s="13" t="str">
        <f aca="false">D63</f>
        <v>Ejecucion del Primer Seguimiento al  Informe de Confiabilidad de registro y Estados Financieros al 31 de diciembre de 2015  (OF. CENTRAL,ENAUTO,FBM, UPAB,23 DE MARZO,UERH) </v>
      </c>
      <c r="E64" s="20" t="str">
        <f aca="false">E63</f>
        <v>000002</v>
      </c>
      <c r="F64" s="20" t="n">
        <v>32200</v>
      </c>
      <c r="G64" s="13" t="s">
        <v>77</v>
      </c>
      <c r="H64" s="18" t="n">
        <v>141.25</v>
      </c>
      <c r="I64" s="30"/>
      <c r="J64" s="19" t="n">
        <f aca="false">+H64+I64</f>
        <v>141.25</v>
      </c>
      <c r="K64" s="31" t="n">
        <v>0</v>
      </c>
      <c r="L64" s="31" t="n">
        <f aca="false">+J64-K64</f>
        <v>141.25</v>
      </c>
    </row>
    <row r="65" customFormat="false" ht="13.8" hidden="true" customHeight="false" outlineLevel="0" collapsed="false">
      <c r="A65" s="1" t="str">
        <f aca="false">VLOOKUP(B65,Hoja3!$A$2:$B$12,2,0)</f>
        <v>UAI</v>
      </c>
      <c r="B65" s="13" t="str">
        <f aca="false">B64</f>
        <v>UNIDAD DE AUDITORIA INTERNA</v>
      </c>
      <c r="C65" s="20" t="str">
        <f aca="false">C64</f>
        <v>02020301</v>
      </c>
      <c r="D65" s="13" t="str">
        <f aca="false">D64</f>
        <v>Ejecucion del Primer Seguimiento al  Informe de Confiabilidad de registro y Estados Financieros al 31 de diciembre de 2015  (OF. CENTRAL,ENAUTO,FBM, UPAB,23 DE MARZO,UERH) </v>
      </c>
      <c r="E65" s="20" t="str">
        <f aca="false">E64</f>
        <v>000002</v>
      </c>
      <c r="F65" s="20" t="n">
        <v>39500</v>
      </c>
      <c r="G65" s="13" t="s">
        <v>19</v>
      </c>
      <c r="H65" s="18" t="n">
        <v>940.6</v>
      </c>
      <c r="I65" s="19"/>
      <c r="J65" s="19" t="n">
        <f aca="false">+H65+I65</f>
        <v>940.6</v>
      </c>
      <c r="K65" s="31" t="n">
        <v>0</v>
      </c>
      <c r="L65" s="31" t="n">
        <f aca="false">+J65-K65</f>
        <v>940.6</v>
      </c>
    </row>
    <row r="66" customFormat="false" ht="24.25" hidden="true" customHeight="false" outlineLevel="0" collapsed="false">
      <c r="A66" s="1" t="str">
        <f aca="false">VLOOKUP(B66,Hoja3!$A$2:$B$12,2,0)</f>
        <v>UAI</v>
      </c>
      <c r="B66" s="28" t="s">
        <v>72</v>
      </c>
      <c r="C66" s="29" t="s">
        <v>82</v>
      </c>
      <c r="D66" s="15" t="s">
        <v>83</v>
      </c>
      <c r="E66" s="16" t="s">
        <v>74</v>
      </c>
      <c r="F66" s="14" t="n">
        <v>25220</v>
      </c>
      <c r="G66" s="17" t="s">
        <v>84</v>
      </c>
      <c r="H66" s="18" t="n">
        <v>107027</v>
      </c>
      <c r="I66" s="32" t="n">
        <v>-10000</v>
      </c>
      <c r="J66" s="32" t="n">
        <f aca="false">+H66+I66</f>
        <v>97027</v>
      </c>
      <c r="K66" s="19" t="n">
        <v>7000</v>
      </c>
      <c r="L66" s="19" t="n">
        <f aca="false">+J66-K66</f>
        <v>90027</v>
      </c>
    </row>
    <row r="67" customFormat="false" ht="13.8" hidden="true" customHeight="false" outlineLevel="0" collapsed="false">
      <c r="A67" s="1" t="str">
        <f aca="false">VLOOKUP(B67,Hoja3!$A$2:$B$12,2,0)</f>
        <v>UAI</v>
      </c>
      <c r="B67" s="13" t="str">
        <f aca="false">B66</f>
        <v>UNIDAD DE AUDITORIA INTERNA</v>
      </c>
      <c r="C67" s="20" t="str">
        <f aca="false">C66</f>
        <v>02020401</v>
      </c>
      <c r="D67" s="13" t="str">
        <f aca="false">D66</f>
        <v>Ejecucion de 1 informe a los 89 Relevamientos del Informe de  Evaluación de la Contraloria General del Estado Nro  I2/P103/E16 de fecha 09/06/2016</v>
      </c>
      <c r="E67" s="20" t="str">
        <f aca="false">E66</f>
        <v>000002</v>
      </c>
      <c r="F67" s="14" t="n">
        <v>32100</v>
      </c>
      <c r="G67" s="17" t="s">
        <v>16</v>
      </c>
      <c r="H67" s="18" t="n">
        <v>454.5</v>
      </c>
      <c r="I67" s="32"/>
      <c r="J67" s="32" t="n">
        <f aca="false">+H67+I67</f>
        <v>454.5</v>
      </c>
      <c r="K67" s="19" t="n">
        <v>0</v>
      </c>
      <c r="L67" s="19" t="n">
        <f aca="false">+J67-K67</f>
        <v>454.5</v>
      </c>
    </row>
    <row r="68" customFormat="false" ht="13.8" hidden="true" customHeight="false" outlineLevel="0" collapsed="false">
      <c r="A68" s="1" t="str">
        <f aca="false">VLOOKUP(B68,Hoja3!$A$2:$B$12,2,0)</f>
        <v>UAI</v>
      </c>
      <c r="B68" s="13" t="str">
        <f aca="false">B67</f>
        <v>UNIDAD DE AUDITORIA INTERNA</v>
      </c>
      <c r="C68" s="20" t="str">
        <f aca="false">C67</f>
        <v>02020401</v>
      </c>
      <c r="D68" s="13" t="str">
        <f aca="false">D67</f>
        <v>Ejecucion de 1 informe a los 89 Relevamientos del Informe de  Evaluación de la Contraloria General del Estado Nro  I2/P103/E16 de fecha 09/06/2016</v>
      </c>
      <c r="E68" s="20" t="str">
        <f aca="false">E67</f>
        <v>000002</v>
      </c>
      <c r="F68" s="14" t="n">
        <v>32200</v>
      </c>
      <c r="G68" s="17" t="s">
        <v>77</v>
      </c>
      <c r="H68" s="18" t="n">
        <v>141.25</v>
      </c>
      <c r="I68" s="32"/>
      <c r="J68" s="32" t="n">
        <f aca="false">+H68+I68</f>
        <v>141.25</v>
      </c>
      <c r="K68" s="19" t="n">
        <v>0</v>
      </c>
      <c r="L68" s="19" t="n">
        <f aca="false">+J68-K68</f>
        <v>141.25</v>
      </c>
    </row>
    <row r="69" customFormat="false" ht="13.8" hidden="true" customHeight="false" outlineLevel="0" collapsed="false">
      <c r="A69" s="1" t="str">
        <f aca="false">VLOOKUP(B69,Hoja3!$A$2:$B$12,2,0)</f>
        <v>UAI</v>
      </c>
      <c r="B69" s="13" t="str">
        <f aca="false">B68</f>
        <v>UNIDAD DE AUDITORIA INTERNA</v>
      </c>
      <c r="C69" s="20" t="str">
        <f aca="false">C68</f>
        <v>02020401</v>
      </c>
      <c r="D69" s="13" t="str">
        <f aca="false">D68</f>
        <v>Ejecucion de 1 informe a los 89 Relevamientos del Informe de  Evaluación de la Contraloria General del Estado Nro  I2/P103/E16 de fecha 09/06/2016</v>
      </c>
      <c r="E69" s="20" t="str">
        <f aca="false">E68</f>
        <v>000002</v>
      </c>
      <c r="F69" s="14" t="n">
        <v>39500</v>
      </c>
      <c r="G69" s="17" t="s">
        <v>19</v>
      </c>
      <c r="H69" s="18" t="n">
        <v>903.1</v>
      </c>
      <c r="I69" s="19"/>
      <c r="J69" s="32" t="n">
        <f aca="false">+H69+I69</f>
        <v>903.1</v>
      </c>
      <c r="K69" s="19" t="n">
        <v>0</v>
      </c>
      <c r="L69" s="19" t="n">
        <f aca="false">+J69-K69</f>
        <v>903.1</v>
      </c>
    </row>
    <row r="70" customFormat="false" ht="35.9" hidden="true" customHeight="false" outlineLevel="0" collapsed="false">
      <c r="A70" s="1" t="str">
        <f aca="false">VLOOKUP(B70,Hoja3!$A$2:$B$12,2,0)</f>
        <v>UAI</v>
      </c>
      <c r="B70" s="15" t="s">
        <v>72</v>
      </c>
      <c r="C70" s="14" t="s">
        <v>85</v>
      </c>
      <c r="D70" s="15" t="s">
        <v>86</v>
      </c>
      <c r="E70" s="16" t="s">
        <v>74</v>
      </c>
      <c r="F70" s="20" t="n">
        <v>32100</v>
      </c>
      <c r="G70" s="13" t="s">
        <v>16</v>
      </c>
      <c r="H70" s="18" t="n">
        <v>278.5</v>
      </c>
      <c r="I70" s="19" t="n">
        <v>0</v>
      </c>
      <c r="J70" s="19" t="n">
        <f aca="false">+H70+I70</f>
        <v>278.5</v>
      </c>
      <c r="K70" s="19" t="n">
        <v>0</v>
      </c>
      <c r="L70" s="19" t="n">
        <f aca="false">+J70-K70</f>
        <v>278.5</v>
      </c>
    </row>
    <row r="71" customFormat="false" ht="13.8" hidden="true" customHeight="false" outlineLevel="0" collapsed="false">
      <c r="A71" s="1" t="str">
        <f aca="false">VLOOKUP(B71,Hoja3!$A$2:$B$12,2,0)</f>
        <v>UAI</v>
      </c>
      <c r="B71" s="13" t="str">
        <f aca="false">B70</f>
        <v>UNIDAD DE AUDITORIA INTERNA</v>
      </c>
      <c r="C71" s="20" t="str">
        <f aca="false">C70</f>
        <v>02020501</v>
      </c>
      <c r="D71" s="13" t="str">
        <f aca="false">D70</f>
        <v>Ejecucion 1 Informe " De relevamiento de informacion Especifica sobre la formulacion del Plan Estrategico Institucional, en el marco de lo establecido en la Ley N° 777 y disposiciones Reglamentarias "</v>
      </c>
      <c r="E71" s="20" t="str">
        <f aca="false">E70</f>
        <v>000002</v>
      </c>
      <c r="F71" s="20" t="n">
        <v>32200</v>
      </c>
      <c r="G71" s="13" t="s">
        <v>77</v>
      </c>
      <c r="H71" s="18" t="n">
        <v>80</v>
      </c>
      <c r="I71" s="19" t="n">
        <v>0</v>
      </c>
      <c r="J71" s="19" t="n">
        <f aca="false">+H71+I71</f>
        <v>80</v>
      </c>
      <c r="K71" s="19" t="n">
        <v>0</v>
      </c>
      <c r="L71" s="19" t="n">
        <f aca="false">+J71-K71</f>
        <v>80</v>
      </c>
    </row>
    <row r="72" customFormat="false" ht="13.8" hidden="true" customHeight="false" outlineLevel="0" collapsed="false">
      <c r="A72" s="1" t="str">
        <f aca="false">VLOOKUP(B72,Hoja3!$A$2:$B$12,2,0)</f>
        <v>UAI</v>
      </c>
      <c r="B72" s="13" t="str">
        <f aca="false">B71</f>
        <v>UNIDAD DE AUDITORIA INTERNA</v>
      </c>
      <c r="C72" s="20" t="str">
        <f aca="false">C71</f>
        <v>02020501</v>
      </c>
      <c r="D72" s="13" t="str">
        <f aca="false">D71</f>
        <v>Ejecucion 1 Informe " De relevamiento de informacion Especifica sobre la formulacion del Plan Estrategico Institucional, en el marco de lo establecido en la Ley N° 777 y disposiciones Reglamentarias "</v>
      </c>
      <c r="E72" s="20" t="str">
        <f aca="false">E71</f>
        <v>000002</v>
      </c>
      <c r="F72" s="20" t="n">
        <v>39500</v>
      </c>
      <c r="G72" s="13" t="s">
        <v>19</v>
      </c>
      <c r="H72" s="18" t="n">
        <v>853.1</v>
      </c>
      <c r="I72" s="19" t="n">
        <v>0</v>
      </c>
      <c r="J72" s="19" t="n">
        <f aca="false">+H72+I72</f>
        <v>853.1</v>
      </c>
      <c r="K72" s="19" t="n">
        <v>0</v>
      </c>
      <c r="L72" s="19" t="n">
        <f aca="false">+J72-K72</f>
        <v>853.1</v>
      </c>
    </row>
    <row r="73" customFormat="false" ht="35.9" hidden="true" customHeight="false" outlineLevel="0" collapsed="false">
      <c r="A73" s="1" t="str">
        <f aca="false">VLOOKUP(B73,Hoja3!$A$2:$B$12,2,0)</f>
        <v>UAI</v>
      </c>
      <c r="B73" s="15" t="s">
        <v>72</v>
      </c>
      <c r="C73" s="14" t="s">
        <v>87</v>
      </c>
      <c r="D73" s="15" t="s">
        <v>88</v>
      </c>
      <c r="E73" s="16" t="s">
        <v>74</v>
      </c>
      <c r="F73" s="20" t="n">
        <v>32100</v>
      </c>
      <c r="G73" s="13" t="s">
        <v>16</v>
      </c>
      <c r="H73" s="18" t="n">
        <v>278.5</v>
      </c>
      <c r="I73" s="19" t="n">
        <v>0</v>
      </c>
      <c r="J73" s="19" t="n">
        <f aca="false">+H73+I73</f>
        <v>278.5</v>
      </c>
      <c r="K73" s="19" t="n">
        <v>0</v>
      </c>
      <c r="L73" s="19" t="n">
        <f aca="false">+J73-K73</f>
        <v>278.5</v>
      </c>
    </row>
    <row r="74" customFormat="false" ht="13.8" hidden="true" customHeight="false" outlineLevel="0" collapsed="false">
      <c r="A74" s="1" t="str">
        <f aca="false">VLOOKUP(B74,Hoja3!$A$2:$B$12,2,0)</f>
        <v>UAI</v>
      </c>
      <c r="B74" s="13" t="str">
        <f aca="false">B73</f>
        <v>UNIDAD DE AUDITORIA INTERNA</v>
      </c>
      <c r="C74" s="20" t="str">
        <f aca="false">C73</f>
        <v>02020502</v>
      </c>
      <c r="D74" s="13" t="str">
        <f aca="false">D73</f>
        <v>Ejecucion 1 Informe "De relevamiento de informacion general, a efectos de tomar conocimiento de las areas o procesos criticos, para su inclusion en el Plan Estrategico 2018-2020 "</v>
      </c>
      <c r="E74" s="20" t="str">
        <f aca="false">E73</f>
        <v>000002</v>
      </c>
      <c r="F74" s="20" t="n">
        <v>32200</v>
      </c>
      <c r="G74" s="13" t="s">
        <v>77</v>
      </c>
      <c r="H74" s="18" t="n">
        <v>80</v>
      </c>
      <c r="I74" s="19" t="n">
        <v>0</v>
      </c>
      <c r="J74" s="19" t="n">
        <f aca="false">+H74+I74</f>
        <v>80</v>
      </c>
      <c r="K74" s="19" t="n">
        <v>0</v>
      </c>
      <c r="L74" s="19" t="n">
        <f aca="false">+J74-K74</f>
        <v>80</v>
      </c>
    </row>
    <row r="75" customFormat="false" ht="13.8" hidden="true" customHeight="false" outlineLevel="0" collapsed="false">
      <c r="A75" s="1" t="str">
        <f aca="false">VLOOKUP(B75,Hoja3!$A$2:$B$12,2,0)</f>
        <v>UAI</v>
      </c>
      <c r="B75" s="13" t="str">
        <f aca="false">B74</f>
        <v>UNIDAD DE AUDITORIA INTERNA</v>
      </c>
      <c r="C75" s="20" t="str">
        <f aca="false">C74</f>
        <v>02020502</v>
      </c>
      <c r="D75" s="13" t="str">
        <f aca="false">D74</f>
        <v>Ejecucion 1 Informe "De relevamiento de informacion general, a efectos de tomar conocimiento de las areas o procesos criticos, para su inclusion en el Plan Estrategico 2018-2020 "</v>
      </c>
      <c r="E75" s="20" t="str">
        <f aca="false">E74</f>
        <v>000002</v>
      </c>
      <c r="F75" s="20" t="n">
        <v>39500</v>
      </c>
      <c r="G75" s="13" t="s">
        <v>19</v>
      </c>
      <c r="H75" s="18" t="n">
        <v>158.5</v>
      </c>
      <c r="I75" s="19" t="n">
        <v>0</v>
      </c>
      <c r="J75" s="19" t="n">
        <f aca="false">+H75+I75</f>
        <v>158.5</v>
      </c>
      <c r="K75" s="19" t="n">
        <v>0</v>
      </c>
      <c r="L75" s="19" t="n">
        <f aca="false">+J75-K75</f>
        <v>158.5</v>
      </c>
    </row>
    <row r="76" customFormat="false" ht="47.5" hidden="true" customHeight="false" outlineLevel="0" collapsed="false">
      <c r="A76" s="1" t="str">
        <f aca="false">VLOOKUP(B76,Hoja3!$A$2:$B$12,2,0)</f>
        <v>UAI</v>
      </c>
      <c r="B76" s="15" t="s">
        <v>72</v>
      </c>
      <c r="C76" s="14" t="s">
        <v>89</v>
      </c>
      <c r="D76" s="15" t="s">
        <v>90</v>
      </c>
      <c r="E76" s="16" t="s">
        <v>74</v>
      </c>
      <c r="F76" s="20" t="n">
        <v>22110</v>
      </c>
      <c r="G76" s="17" t="s">
        <v>35</v>
      </c>
      <c r="H76" s="18" t="n">
        <v>5320</v>
      </c>
      <c r="I76" s="19" t="n">
        <v>0</v>
      </c>
      <c r="J76" s="19" t="n">
        <f aca="false">+H76+I76</f>
        <v>5320</v>
      </c>
      <c r="K76" s="19" t="n">
        <v>3657</v>
      </c>
      <c r="L76" s="19" t="n">
        <f aca="false">+J76-K76</f>
        <v>1663</v>
      </c>
    </row>
    <row r="77" customFormat="false" ht="13.8" hidden="true" customHeight="false" outlineLevel="0" collapsed="false">
      <c r="A77" s="1" t="str">
        <f aca="false">VLOOKUP(B77,Hoja3!$A$2:$B$12,2,0)</f>
        <v>UAI</v>
      </c>
      <c r="B77" s="13" t="str">
        <f aca="false">B76</f>
        <v>UNIDAD DE AUDITORIA INTERNA</v>
      </c>
      <c r="C77" s="20" t="str">
        <f aca="false">C76</f>
        <v>02020503</v>
      </c>
      <c r="D77" s="13" t="str">
        <f aca="false">D76</f>
        <v>Ejecucion 1 Informe "De relevamiento de Informacion sobre la implementacion del procedimiento especifico para el control y conciliacion de los datos liquidados en las planillas salariales y los registros individuales de  cada servidor publico "</v>
      </c>
      <c r="E77" s="20" t="str">
        <f aca="false">E76</f>
        <v>000002</v>
      </c>
      <c r="F77" s="20" t="n">
        <v>22210</v>
      </c>
      <c r="G77" s="17" t="s">
        <v>75</v>
      </c>
      <c r="H77" s="18" t="n">
        <v>5565</v>
      </c>
      <c r="I77" s="19" t="n">
        <v>0</v>
      </c>
      <c r="J77" s="19" t="n">
        <f aca="false">+H77+I77</f>
        <v>5565</v>
      </c>
      <c r="K77" s="19" t="n">
        <v>5452</v>
      </c>
      <c r="L77" s="19" t="n">
        <f aca="false">+J77-K77</f>
        <v>113</v>
      </c>
    </row>
    <row r="78" customFormat="false" ht="13.8" hidden="true" customHeight="false" outlineLevel="0" collapsed="false">
      <c r="A78" s="1" t="str">
        <f aca="false">VLOOKUP(B78,Hoja3!$A$2:$B$12,2,0)</f>
        <v>UAI</v>
      </c>
      <c r="B78" s="13" t="str">
        <f aca="false">B77</f>
        <v>UNIDAD DE AUDITORIA INTERNA</v>
      </c>
      <c r="C78" s="20" t="str">
        <f aca="false">C77</f>
        <v>02020503</v>
      </c>
      <c r="D78" s="13" t="str">
        <f aca="false">D77</f>
        <v>Ejecucion 1 Informe "De relevamiento de Informacion sobre la implementacion del procedimiento especifico para el control y conciliacion de los datos liquidados en las planillas salariales y los registros individuales de  cada servidor publico "</v>
      </c>
      <c r="E78" s="20" t="str">
        <f aca="false">E77</f>
        <v>000002</v>
      </c>
      <c r="F78" s="20" t="n">
        <v>32100</v>
      </c>
      <c r="G78" s="17" t="s">
        <v>16</v>
      </c>
      <c r="H78" s="18" t="n">
        <v>274.5</v>
      </c>
      <c r="I78" s="19" t="n">
        <v>0</v>
      </c>
      <c r="J78" s="19" t="n">
        <f aca="false">+H78+I78</f>
        <v>274.5</v>
      </c>
      <c r="K78" s="19" t="n">
        <v>15.7</v>
      </c>
      <c r="L78" s="19" t="n">
        <f aca="false">+J78-K78</f>
        <v>258.8</v>
      </c>
    </row>
    <row r="79" customFormat="false" ht="13.8" hidden="true" customHeight="false" outlineLevel="0" collapsed="false">
      <c r="A79" s="1" t="str">
        <f aca="false">VLOOKUP(B79,Hoja3!$A$2:$B$12,2,0)</f>
        <v>UAI</v>
      </c>
      <c r="B79" s="13" t="str">
        <f aca="false">B78</f>
        <v>UNIDAD DE AUDITORIA INTERNA</v>
      </c>
      <c r="C79" s="20" t="str">
        <f aca="false">C78</f>
        <v>02020503</v>
      </c>
      <c r="D79" s="13" t="str">
        <f aca="false">D78</f>
        <v>Ejecucion 1 Informe "De relevamiento de Informacion sobre la implementacion del procedimiento especifico para el control y conciliacion de los datos liquidados en las planillas salariales y los registros individuales de  cada servidor publico "</v>
      </c>
      <c r="E79" s="20" t="str">
        <f aca="false">E78</f>
        <v>000002</v>
      </c>
      <c r="F79" s="20" t="n">
        <v>32200</v>
      </c>
      <c r="G79" s="17" t="s">
        <v>77</v>
      </c>
      <c r="H79" s="18" t="n">
        <v>79.4</v>
      </c>
      <c r="I79" s="19" t="n">
        <v>0</v>
      </c>
      <c r="J79" s="19" t="n">
        <f aca="false">+H79+I79</f>
        <v>79.4</v>
      </c>
      <c r="K79" s="19" t="n">
        <v>0</v>
      </c>
      <c r="L79" s="19" t="n">
        <f aca="false">+J79-K79</f>
        <v>79.4</v>
      </c>
    </row>
    <row r="80" customFormat="false" ht="13.8" hidden="true" customHeight="false" outlineLevel="0" collapsed="false">
      <c r="A80" s="1" t="str">
        <f aca="false">VLOOKUP(B80,Hoja3!$A$2:$B$12,2,0)</f>
        <v>UAI</v>
      </c>
      <c r="B80" s="13" t="str">
        <f aca="false">B79</f>
        <v>UNIDAD DE AUDITORIA INTERNA</v>
      </c>
      <c r="C80" s="20" t="str">
        <f aca="false">C79</f>
        <v>02020503</v>
      </c>
      <c r="D80" s="13" t="str">
        <f aca="false">D79</f>
        <v>Ejecucion 1 Informe "De relevamiento de Informacion sobre la implementacion del procedimiento especifico para el control y conciliacion de los datos liquidados en las planillas salariales y los registros individuales de  cada servidor publico "</v>
      </c>
      <c r="E80" s="20" t="str">
        <f aca="false">E79</f>
        <v>000002</v>
      </c>
      <c r="F80" s="20" t="n">
        <v>39500</v>
      </c>
      <c r="G80" s="17" t="s">
        <v>19</v>
      </c>
      <c r="H80" s="18" t="n">
        <v>169.85</v>
      </c>
      <c r="I80" s="19" t="n">
        <v>0</v>
      </c>
      <c r="J80" s="19" t="n">
        <f aca="false">+H80+I80</f>
        <v>169.85</v>
      </c>
      <c r="K80" s="19" t="n">
        <v>0</v>
      </c>
      <c r="L80" s="19" t="n">
        <f aca="false">+J80-K80</f>
        <v>169.85</v>
      </c>
    </row>
    <row r="81" customFormat="false" ht="35.9" hidden="true" customHeight="false" outlineLevel="0" collapsed="false">
      <c r="A81" s="1" t="str">
        <f aca="false">VLOOKUP(B81,Hoja3!$A$2:$B$12,2,0)</f>
        <v>UAI</v>
      </c>
      <c r="B81" s="15" t="s">
        <v>72</v>
      </c>
      <c r="C81" s="14" t="s">
        <v>91</v>
      </c>
      <c r="D81" s="15" t="s">
        <v>92</v>
      </c>
      <c r="E81" s="16" t="s">
        <v>74</v>
      </c>
      <c r="F81" s="14" t="n">
        <v>32100</v>
      </c>
      <c r="G81" s="17" t="s">
        <v>16</v>
      </c>
      <c r="H81" s="18" t="n">
        <v>274.5</v>
      </c>
      <c r="I81" s="19"/>
      <c r="J81" s="19" t="n">
        <f aca="false">+H81+I81</f>
        <v>274.5</v>
      </c>
      <c r="K81" s="19" t="n">
        <v>25.7</v>
      </c>
      <c r="L81" s="19" t="n">
        <f aca="false">+J81-K81</f>
        <v>248.8</v>
      </c>
    </row>
    <row r="82" customFormat="false" ht="13.8" hidden="true" customHeight="false" outlineLevel="0" collapsed="false">
      <c r="A82" s="1" t="str">
        <f aca="false">VLOOKUP(B82,Hoja3!$A$2:$B$12,2,0)</f>
        <v>UAI</v>
      </c>
      <c r="B82" s="13" t="str">
        <f aca="false">B81</f>
        <v>UNIDAD DE AUDITORIA INTERNA</v>
      </c>
      <c r="C82" s="20" t="str">
        <f aca="false">C81</f>
        <v>02020504</v>
      </c>
      <c r="D82" s="13" t="str">
        <f aca="false">D81</f>
        <v>Ejecucion  de 1 Informe " De verificacion sobre la veracidad del grado de cumplimiento del objetivo de la gestion institucional de mayor ponderacion, declarado por la Maxima Autoridad Ejecutiva</v>
      </c>
      <c r="E82" s="20" t="str">
        <f aca="false">E81</f>
        <v>000002</v>
      </c>
      <c r="F82" s="14" t="n">
        <v>32200</v>
      </c>
      <c r="G82" s="17" t="s">
        <v>77</v>
      </c>
      <c r="H82" s="18" t="n">
        <v>97.4</v>
      </c>
      <c r="I82" s="19"/>
      <c r="J82" s="19" t="n">
        <f aca="false">+H82+I82</f>
        <v>97.4</v>
      </c>
      <c r="K82" s="19" t="n">
        <v>0</v>
      </c>
      <c r="L82" s="19" t="n">
        <f aca="false">+J82-K82</f>
        <v>97.4</v>
      </c>
    </row>
    <row r="83" customFormat="false" ht="13.8" hidden="true" customHeight="false" outlineLevel="0" collapsed="false">
      <c r="A83" s="1" t="str">
        <f aca="false">VLOOKUP(B83,Hoja3!$A$2:$B$12,2,0)</f>
        <v>UAI</v>
      </c>
      <c r="B83" s="13" t="str">
        <f aca="false">B82</f>
        <v>UNIDAD DE AUDITORIA INTERNA</v>
      </c>
      <c r="C83" s="20" t="str">
        <f aca="false">C82</f>
        <v>02020504</v>
      </c>
      <c r="D83" s="13" t="str">
        <f aca="false">D82</f>
        <v>Ejecucion  de 1 Informe " De verificacion sobre la veracidad del grado de cumplimiento del objetivo de la gestion institucional de mayor ponderacion, declarado por la Maxima Autoridad Ejecutiva</v>
      </c>
      <c r="E83" s="20" t="str">
        <f aca="false">E82</f>
        <v>000002</v>
      </c>
      <c r="F83" s="14" t="n">
        <v>39500</v>
      </c>
      <c r="G83" s="17" t="s">
        <v>19</v>
      </c>
      <c r="H83" s="18" t="n">
        <v>831.85</v>
      </c>
      <c r="I83" s="19"/>
      <c r="J83" s="19" t="n">
        <f aca="false">+H83+I83</f>
        <v>831.85</v>
      </c>
      <c r="K83" s="19" t="n">
        <v>0</v>
      </c>
      <c r="L83" s="19" t="n">
        <f aca="false">+J83-K83</f>
        <v>831.85</v>
      </c>
    </row>
    <row r="84" customFormat="false" ht="13.8" hidden="true" customHeight="false" outlineLevel="0" collapsed="false">
      <c r="A84" s="1" t="str">
        <f aca="false">VLOOKUP(B84,Hoja3!$A$2:$B$12,2,0)</f>
        <v>UAI</v>
      </c>
      <c r="B84" s="15" t="s">
        <v>72</v>
      </c>
      <c r="C84" s="14" t="s">
        <v>93</v>
      </c>
      <c r="D84" s="15" t="s">
        <v>94</v>
      </c>
      <c r="E84" s="16" t="s">
        <v>74</v>
      </c>
      <c r="F84" s="21" t="n">
        <v>32100</v>
      </c>
      <c r="G84" s="17" t="s">
        <v>16</v>
      </c>
      <c r="H84" s="18" t="n">
        <v>247.6</v>
      </c>
      <c r="I84" s="19"/>
      <c r="J84" s="19" t="n">
        <f aca="false">+H84+I84</f>
        <v>247.6</v>
      </c>
      <c r="K84" s="19" t="n">
        <v>213</v>
      </c>
      <c r="L84" s="19" t="n">
        <f aca="false">+J84-K84</f>
        <v>34.6</v>
      </c>
    </row>
    <row r="85" customFormat="false" ht="13.8" hidden="true" customHeight="false" outlineLevel="0" collapsed="false">
      <c r="A85" s="1" t="str">
        <f aca="false">VLOOKUP(B85,Hoja3!$A$2:$B$12,2,0)</f>
        <v>UAI</v>
      </c>
      <c r="B85" s="13" t="str">
        <f aca="false">B84</f>
        <v>UNIDAD DE AUDITORIA INTERNA</v>
      </c>
      <c r="C85" s="20" t="str">
        <f aca="false">C84</f>
        <v>02020601</v>
      </c>
      <c r="D85" s="13" t="str">
        <f aca="false">D84</f>
        <v>Ejecucion de  Informes "Auditorias no Programadas"</v>
      </c>
      <c r="E85" s="20" t="str">
        <f aca="false">E84</f>
        <v>000002</v>
      </c>
      <c r="F85" s="21" t="n">
        <v>32200</v>
      </c>
      <c r="G85" s="17" t="s">
        <v>77</v>
      </c>
      <c r="H85" s="18" t="n">
        <v>145.4</v>
      </c>
      <c r="I85" s="19"/>
      <c r="J85" s="19" t="n">
        <f aca="false">+H85+I85</f>
        <v>145.4</v>
      </c>
      <c r="K85" s="19"/>
      <c r="L85" s="19" t="n">
        <f aca="false">+J85-K85</f>
        <v>145.4</v>
      </c>
    </row>
    <row r="86" customFormat="false" ht="13.8" hidden="true" customHeight="false" outlineLevel="0" collapsed="false">
      <c r="A86" s="1" t="str">
        <f aca="false">VLOOKUP(B86,Hoja3!$A$2:$B$12,2,0)</f>
        <v>UAI</v>
      </c>
      <c r="B86" s="13" t="str">
        <f aca="false">B85</f>
        <v>UNIDAD DE AUDITORIA INTERNA</v>
      </c>
      <c r="C86" s="20" t="str">
        <f aca="false">C85</f>
        <v>02020601</v>
      </c>
      <c r="D86" s="13" t="str">
        <f aca="false">D85</f>
        <v>Ejecucion de  Informes "Auditorias no Programadas"</v>
      </c>
      <c r="E86" s="20" t="str">
        <f aca="false">E85</f>
        <v>000002</v>
      </c>
      <c r="F86" s="20" t="n">
        <v>39500</v>
      </c>
      <c r="G86" s="17" t="s">
        <v>19</v>
      </c>
      <c r="H86" s="18" t="n">
        <v>869.85</v>
      </c>
      <c r="I86" s="19"/>
      <c r="J86" s="19" t="n">
        <f aca="false">+H86+I86</f>
        <v>869.85</v>
      </c>
      <c r="K86" s="19"/>
      <c r="L86" s="19" t="n">
        <f aca="false">+J86-K86</f>
        <v>869.85</v>
      </c>
    </row>
    <row r="87" customFormat="false" ht="24.25" hidden="true" customHeight="false" outlineLevel="0" collapsed="false">
      <c r="A87" s="1" t="str">
        <f aca="false">VLOOKUP(B87,Hoja3!$A$2:$B$12,2,0)</f>
        <v>UCS</v>
      </c>
      <c r="B87" s="33" t="s">
        <v>95</v>
      </c>
      <c r="C87" s="34" t="s">
        <v>96</v>
      </c>
      <c r="D87" s="33" t="s">
        <v>97</v>
      </c>
      <c r="E87" s="35" t="s">
        <v>98</v>
      </c>
      <c r="F87" s="36" t="n">
        <v>25500</v>
      </c>
      <c r="G87" s="37" t="s">
        <v>99</v>
      </c>
      <c r="H87" s="38" t="n">
        <v>146900</v>
      </c>
      <c r="I87" s="19" t="n">
        <v>-38287</v>
      </c>
      <c r="J87" s="19" t="n">
        <f aca="false">+H87+I87</f>
        <v>108613</v>
      </c>
      <c r="K87" s="19" t="n">
        <v>60011.9</v>
      </c>
      <c r="L87" s="19" t="n">
        <f aca="false">+J87-K87</f>
        <v>48601.1</v>
      </c>
    </row>
    <row r="88" customFormat="false" ht="13.8" hidden="true" customHeight="false" outlineLevel="0" collapsed="false">
      <c r="A88" s="1" t="str">
        <f aca="false">VLOOKUP(B88,Hoja3!$A$2:$B$12,2,0)</f>
        <v>UCS</v>
      </c>
      <c r="B88" s="13" t="str">
        <f aca="false">B87</f>
        <v>UNIDAD DE COMUNICACIÓN SOCIAL</v>
      </c>
      <c r="C88" s="20" t="str">
        <f aca="false">C87</f>
        <v>01010101</v>
      </c>
      <c r="D88" s="13" t="str">
        <f aca="false">D87</f>
        <v>PRODUCCION  Y DIFUSION DE SPOT EN TV Y VIDEO DE 35 MILIMETROS EN FORMATO CINE</v>
      </c>
      <c r="E88" s="20" t="str">
        <f aca="false">E87</f>
        <v>000003</v>
      </c>
      <c r="F88" s="36" t="n">
        <v>32100</v>
      </c>
      <c r="G88" s="37" t="s">
        <v>16</v>
      </c>
      <c r="H88" s="38" t="n">
        <v>137</v>
      </c>
      <c r="I88" s="19" t="n">
        <v>0</v>
      </c>
      <c r="J88" s="19" t="n">
        <f aca="false">+H88+I88</f>
        <v>137</v>
      </c>
      <c r="K88" s="19" t="n">
        <v>0</v>
      </c>
      <c r="L88" s="19" t="n">
        <f aca="false">+J88-K88</f>
        <v>137</v>
      </c>
    </row>
    <row r="89" customFormat="false" ht="13.8" hidden="true" customHeight="false" outlineLevel="0" collapsed="false">
      <c r="A89" s="1" t="str">
        <f aca="false">VLOOKUP(B89,Hoja3!$A$2:$B$12,2,0)</f>
        <v>UCS</v>
      </c>
      <c r="B89" s="13" t="str">
        <f aca="false">B88</f>
        <v>UNIDAD DE COMUNICACIÓN SOCIAL</v>
      </c>
      <c r="C89" s="20" t="str">
        <f aca="false">C88</f>
        <v>01010101</v>
      </c>
      <c r="D89" s="13" t="str">
        <f aca="false">D88</f>
        <v>PRODUCCION  Y DIFUSION DE SPOT EN TV Y VIDEO DE 35 MILIMETROS EN FORMATO CINE</v>
      </c>
      <c r="E89" s="20" t="str">
        <f aca="false">E88</f>
        <v>000003</v>
      </c>
      <c r="F89" s="36" t="n">
        <v>32200</v>
      </c>
      <c r="G89" s="37" t="s">
        <v>57</v>
      </c>
      <c r="H89" s="38" t="n">
        <v>263</v>
      </c>
      <c r="I89" s="19" t="n">
        <v>1687</v>
      </c>
      <c r="J89" s="19" t="n">
        <f aca="false">+H89+I89</f>
        <v>1950</v>
      </c>
      <c r="K89" s="19" t="n">
        <v>1950</v>
      </c>
      <c r="L89" s="19" t="n">
        <f aca="false">+J89-K89</f>
        <v>0</v>
      </c>
    </row>
    <row r="90" customFormat="false" ht="13.8" hidden="true" customHeight="false" outlineLevel="0" collapsed="false">
      <c r="A90" s="1" t="str">
        <f aca="false">VLOOKUP(B90,Hoja3!$A$2:$B$12,2,0)</f>
        <v>UCS</v>
      </c>
      <c r="B90" s="13" t="str">
        <f aca="false">B89</f>
        <v>UNIDAD DE COMUNICACIÓN SOCIAL</v>
      </c>
      <c r="C90" s="20" t="str">
        <f aca="false">C89</f>
        <v>01010101</v>
      </c>
      <c r="D90" s="13" t="str">
        <f aca="false">D89</f>
        <v>PRODUCCION  Y DIFUSION DE SPOT EN TV Y VIDEO DE 35 MILIMETROS EN FORMATO CINE</v>
      </c>
      <c r="E90" s="20" t="str">
        <f aca="false">E89</f>
        <v>000003</v>
      </c>
      <c r="F90" s="36" t="n">
        <v>32500</v>
      </c>
      <c r="G90" s="37" t="s">
        <v>58</v>
      </c>
      <c r="H90" s="38" t="n">
        <v>0</v>
      </c>
      <c r="I90" s="19" t="n">
        <v>10000</v>
      </c>
      <c r="J90" s="19" t="n">
        <f aca="false">+H90+I90</f>
        <v>10000</v>
      </c>
      <c r="K90" s="19" t="n">
        <v>2320</v>
      </c>
      <c r="L90" s="19" t="n">
        <f aca="false">+J90-K90</f>
        <v>7680</v>
      </c>
    </row>
    <row r="91" customFormat="false" ht="13.8" hidden="true" customHeight="false" outlineLevel="0" collapsed="false">
      <c r="A91" s="1" t="str">
        <f aca="false">VLOOKUP(B91,Hoja3!$A$2:$B$12,2,0)</f>
        <v>UCS</v>
      </c>
      <c r="B91" s="13" t="str">
        <f aca="false">B90</f>
        <v>UNIDAD DE COMUNICACIÓN SOCIAL</v>
      </c>
      <c r="C91" s="20" t="str">
        <f aca="false">C90</f>
        <v>01010101</v>
      </c>
      <c r="D91" s="13" t="str">
        <f aca="false">D90</f>
        <v>PRODUCCION  Y DIFUSION DE SPOT EN TV Y VIDEO DE 35 MILIMETROS EN FORMATO CINE</v>
      </c>
      <c r="E91" s="20" t="str">
        <f aca="false">E90</f>
        <v>000003</v>
      </c>
      <c r="F91" s="36" t="n">
        <v>39500</v>
      </c>
      <c r="G91" s="37" t="s">
        <v>19</v>
      </c>
      <c r="H91" s="38" t="n">
        <v>1946</v>
      </c>
      <c r="I91" s="19" t="n">
        <v>0</v>
      </c>
      <c r="J91" s="19" t="n">
        <f aca="false">+H91+I91</f>
        <v>1946</v>
      </c>
      <c r="K91" s="19" t="n">
        <v>0</v>
      </c>
      <c r="L91" s="19" t="n">
        <f aca="false">+J91-K91</f>
        <v>1946</v>
      </c>
    </row>
    <row r="92" customFormat="false" ht="13.8" hidden="true" customHeight="false" outlineLevel="0" collapsed="false">
      <c r="A92" s="1" t="str">
        <f aca="false">VLOOKUP(B92,Hoja3!$A$2:$B$12,2,0)</f>
        <v>UCS</v>
      </c>
      <c r="B92" s="13" t="str">
        <f aca="false">B91</f>
        <v>UNIDAD DE COMUNICACIÓN SOCIAL</v>
      </c>
      <c r="C92" s="20" t="str">
        <f aca="false">C91</f>
        <v>01010101</v>
      </c>
      <c r="D92" s="13" t="str">
        <f aca="false">D91</f>
        <v>PRODUCCION  Y DIFUSION DE SPOT EN TV Y VIDEO DE 35 MILIMETROS EN FORMATO CINE</v>
      </c>
      <c r="E92" s="20" t="str">
        <f aca="false">E91</f>
        <v>000003</v>
      </c>
      <c r="F92" s="36" t="n">
        <v>26990</v>
      </c>
      <c r="G92" s="37" t="s">
        <v>100</v>
      </c>
      <c r="H92" s="38" t="n">
        <v>0</v>
      </c>
      <c r="I92" s="19" t="n">
        <v>20000</v>
      </c>
      <c r="J92" s="19" t="n">
        <f aca="false">+H92+I92</f>
        <v>20000</v>
      </c>
      <c r="K92" s="19" t="n">
        <v>20000</v>
      </c>
      <c r="L92" s="19" t="n">
        <f aca="false">+J92-K92</f>
        <v>0</v>
      </c>
    </row>
    <row r="93" customFormat="false" ht="13.8" hidden="true" customHeight="false" outlineLevel="0" collapsed="false">
      <c r="A93" s="1" t="str">
        <f aca="false">VLOOKUP(B93,Hoja3!$A$2:$B$12,2,0)</f>
        <v>UCS</v>
      </c>
      <c r="B93" s="13" t="str">
        <f aca="false">B92</f>
        <v>UNIDAD DE COMUNICACIÓN SOCIAL</v>
      </c>
      <c r="C93" s="20" t="str">
        <f aca="false">C92</f>
        <v>01010101</v>
      </c>
      <c r="D93" s="13" t="str">
        <f aca="false">D92</f>
        <v>PRODUCCION  Y DIFUSION DE SPOT EN TV Y VIDEO DE 35 MILIMETROS EN FORMATO CINE</v>
      </c>
      <c r="E93" s="20" t="str">
        <f aca="false">E92</f>
        <v>000003</v>
      </c>
      <c r="F93" s="36" t="n">
        <v>31110</v>
      </c>
      <c r="G93" s="37" t="s">
        <v>101</v>
      </c>
      <c r="H93" s="38" t="n">
        <v>0</v>
      </c>
      <c r="I93" s="19" t="n">
        <v>6600</v>
      </c>
      <c r="J93" s="19" t="n">
        <f aca="false">+H93+I93</f>
        <v>6600</v>
      </c>
      <c r="K93" s="19" t="n">
        <v>6600</v>
      </c>
      <c r="L93" s="19" t="n">
        <f aca="false">+J93-K93</f>
        <v>0</v>
      </c>
    </row>
    <row r="94" customFormat="false" ht="13.8" hidden="true" customHeight="false" outlineLevel="0" collapsed="false">
      <c r="A94" s="1" t="str">
        <f aca="false">VLOOKUP(B94,Hoja3!$A$2:$B$12,2,0)</f>
        <v>UCS</v>
      </c>
      <c r="B94" s="13" t="str">
        <f aca="false">B93</f>
        <v>UNIDAD DE COMUNICACIÓN SOCIAL</v>
      </c>
      <c r="C94" s="20" t="str">
        <f aca="false">C93</f>
        <v>01010101</v>
      </c>
      <c r="D94" s="13" t="str">
        <f aca="false">D93</f>
        <v>PRODUCCION  Y DIFUSION DE SPOT EN TV Y VIDEO DE 35 MILIMETROS EN FORMATO CINE</v>
      </c>
      <c r="E94" s="20" t="str">
        <f aca="false">E93</f>
        <v>000003</v>
      </c>
      <c r="F94" s="36" t="n">
        <v>43120</v>
      </c>
      <c r="G94" s="37" t="s">
        <v>102</v>
      </c>
      <c r="H94" s="38" t="n">
        <v>15000</v>
      </c>
      <c r="I94" s="19" t="n">
        <v>0</v>
      </c>
      <c r="J94" s="19" t="n">
        <f aca="false">+H94+I94</f>
        <v>15000</v>
      </c>
      <c r="K94" s="19" t="n">
        <v>0</v>
      </c>
      <c r="L94" s="19" t="n">
        <f aca="false">+J94-K94</f>
        <v>15000</v>
      </c>
    </row>
    <row r="95" customFormat="false" ht="13.8" hidden="true" customHeight="false" outlineLevel="0" collapsed="false">
      <c r="A95" s="1" t="str">
        <f aca="false">VLOOKUP(B95,Hoja3!$A$2:$B$12,2,0)</f>
        <v>UCS</v>
      </c>
      <c r="B95" s="13" t="str">
        <f aca="false">B94</f>
        <v>UNIDAD DE COMUNICACIÓN SOCIAL</v>
      </c>
      <c r="C95" s="20" t="str">
        <f aca="false">C94</f>
        <v>01010101</v>
      </c>
      <c r="D95" s="13" t="str">
        <f aca="false">D94</f>
        <v>PRODUCCION  Y DIFUSION DE SPOT EN TV Y VIDEO DE 35 MILIMETROS EN FORMATO CINE</v>
      </c>
      <c r="E95" s="20" t="str">
        <f aca="false">E94</f>
        <v>000003</v>
      </c>
      <c r="F95" s="36" t="n">
        <v>43500</v>
      </c>
      <c r="G95" s="37" t="s">
        <v>103</v>
      </c>
      <c r="H95" s="38" t="n">
        <v>1000</v>
      </c>
      <c r="I95" s="19" t="n">
        <v>0</v>
      </c>
      <c r="J95" s="19" t="n">
        <f aca="false">+H95+I95</f>
        <v>1000</v>
      </c>
      <c r="K95" s="19" t="n">
        <v>0</v>
      </c>
      <c r="L95" s="19" t="n">
        <f aca="false">+J95-K95</f>
        <v>1000</v>
      </c>
    </row>
    <row r="96" customFormat="false" ht="24.25" hidden="true" customHeight="false" outlineLevel="0" collapsed="false">
      <c r="A96" s="1" t="str">
        <f aca="false">VLOOKUP(B96,Hoja3!$A$2:$B$12,2,0)</f>
        <v>UCS</v>
      </c>
      <c r="B96" s="33" t="s">
        <v>95</v>
      </c>
      <c r="C96" s="34" t="s">
        <v>104</v>
      </c>
      <c r="D96" s="33" t="s">
        <v>105</v>
      </c>
      <c r="E96" s="35" t="s">
        <v>98</v>
      </c>
      <c r="F96" s="36" t="n">
        <v>25500</v>
      </c>
      <c r="G96" s="37" t="s">
        <v>99</v>
      </c>
      <c r="H96" s="38" t="n">
        <v>120000</v>
      </c>
      <c r="I96" s="19" t="n">
        <v>0</v>
      </c>
      <c r="J96" s="19" t="n">
        <f aca="false">+H96+I96</f>
        <v>120000</v>
      </c>
      <c r="K96" s="19" t="n">
        <v>92900</v>
      </c>
      <c r="L96" s="19" t="n">
        <f aca="false">+J96-K96</f>
        <v>27100</v>
      </c>
    </row>
    <row r="97" customFormat="false" ht="13.8" hidden="true" customHeight="false" outlineLevel="0" collapsed="false">
      <c r="A97" s="1" t="str">
        <f aca="false">VLOOKUP(B97,Hoja3!$A$2:$B$12,2,0)</f>
        <v>UCS</v>
      </c>
      <c r="B97" s="13" t="str">
        <f aca="false">B96</f>
        <v>UNIDAD DE COMUNICACIÓN SOCIAL</v>
      </c>
      <c r="C97" s="20" t="str">
        <f aca="false">C96</f>
        <v>01010102</v>
      </c>
      <c r="D97" s="13" t="str">
        <f aca="false">D96</f>
        <v>PRODUCCION  Y DIFUSION DE CUÑA RADIAL</v>
      </c>
      <c r="E97" s="20" t="str">
        <f aca="false">E96</f>
        <v>000003</v>
      </c>
      <c r="F97" s="36" t="n">
        <v>32100</v>
      </c>
      <c r="G97" s="37" t="s">
        <v>16</v>
      </c>
      <c r="H97" s="38" t="n">
        <v>4</v>
      </c>
      <c r="I97" s="19" t="n">
        <v>0</v>
      </c>
      <c r="J97" s="19" t="n">
        <f aca="false">+H97+I97</f>
        <v>4</v>
      </c>
      <c r="K97" s="19"/>
      <c r="L97" s="19" t="n">
        <f aca="false">+J97-K97</f>
        <v>4</v>
      </c>
    </row>
    <row r="98" customFormat="false" ht="24.25" hidden="true" customHeight="false" outlineLevel="0" collapsed="false">
      <c r="A98" s="1" t="str">
        <f aca="false">VLOOKUP(B98,Hoja3!$A$2:$B$12,2,0)</f>
        <v>UCS</v>
      </c>
      <c r="B98" s="33" t="s">
        <v>95</v>
      </c>
      <c r="C98" s="34" t="s">
        <v>106</v>
      </c>
      <c r="D98" s="33" t="s">
        <v>107</v>
      </c>
      <c r="E98" s="35" t="s">
        <v>98</v>
      </c>
      <c r="F98" s="36" t="n">
        <v>25500</v>
      </c>
      <c r="G98" s="37" t="s">
        <v>99</v>
      </c>
      <c r="H98" s="38" t="n">
        <v>101900</v>
      </c>
      <c r="I98" s="19"/>
      <c r="J98" s="19" t="n">
        <f aca="false">+H98+I98</f>
        <v>101900</v>
      </c>
      <c r="K98" s="19" t="n">
        <v>97480</v>
      </c>
      <c r="L98" s="19" t="n">
        <f aca="false">+J98-K98</f>
        <v>4420</v>
      </c>
    </row>
    <row r="99" customFormat="false" ht="13.8" hidden="true" customHeight="false" outlineLevel="0" collapsed="false">
      <c r="A99" s="1" t="str">
        <f aca="false">VLOOKUP(B99,Hoja3!$A$2:$B$12,2,0)</f>
        <v>UCS</v>
      </c>
      <c r="B99" s="13" t="str">
        <f aca="false">B98</f>
        <v>UNIDAD DE COMUNICACIÓN SOCIAL</v>
      </c>
      <c r="C99" s="20" t="str">
        <f aca="false">C98</f>
        <v>01010103</v>
      </c>
      <c r="D99" s="13" t="str">
        <f aca="false">D98</f>
        <v>ELABORACION DE IMPRESOS (FOLDERS INSTITUCIONALES, PAPEL DE REGALO INSTITUCIONAL, BOLETIN, MEMORIA, AFICHES, TRIPTICOS Y CALENDARIOS) </v>
      </c>
      <c r="E99" s="20" t="str">
        <f aca="false">E98</f>
        <v>000003</v>
      </c>
      <c r="F99" s="36" t="n">
        <v>25600</v>
      </c>
      <c r="G99" s="37" t="s">
        <v>108</v>
      </c>
      <c r="H99" s="38" t="n">
        <v>30000</v>
      </c>
      <c r="I99" s="19"/>
      <c r="J99" s="19" t="n">
        <f aca="false">+H99+I99</f>
        <v>30000</v>
      </c>
      <c r="K99" s="19" t="n">
        <v>7810</v>
      </c>
      <c r="L99" s="19" t="n">
        <f aca="false">+J99-K99</f>
        <v>22190</v>
      </c>
    </row>
    <row r="100" customFormat="false" ht="13.8" hidden="true" customHeight="false" outlineLevel="0" collapsed="false">
      <c r="A100" s="1" t="str">
        <f aca="false">VLOOKUP(B100,Hoja3!$A$2:$B$12,2,0)</f>
        <v>UCS</v>
      </c>
      <c r="B100" s="13" t="str">
        <f aca="false">B99</f>
        <v>UNIDAD DE COMUNICACIÓN SOCIAL</v>
      </c>
      <c r="C100" s="20" t="str">
        <f aca="false">C99</f>
        <v>01010103</v>
      </c>
      <c r="D100" s="13" t="str">
        <f aca="false">D99</f>
        <v>ELABORACION DE IMPRESOS (FOLDERS INSTITUCIONALES, PAPEL DE REGALO INSTITUCIONAL, BOLETIN, MEMORIA, AFICHES, TRIPTICOS Y CALENDARIOS) </v>
      </c>
      <c r="E100" s="20" t="str">
        <f aca="false">E99</f>
        <v>000003</v>
      </c>
      <c r="F100" s="39" t="n">
        <v>32100</v>
      </c>
      <c r="G100" s="37" t="s">
        <v>16</v>
      </c>
      <c r="H100" s="38" t="n">
        <v>80</v>
      </c>
      <c r="I100" s="19"/>
      <c r="J100" s="19" t="n">
        <f aca="false">+H100+I100</f>
        <v>80</v>
      </c>
      <c r="K100" s="19" t="n">
        <v>0</v>
      </c>
      <c r="L100" s="19" t="n">
        <f aca="false">+J100-K100</f>
        <v>80</v>
      </c>
    </row>
    <row r="101" customFormat="false" ht="24.25" hidden="true" customHeight="false" outlineLevel="0" collapsed="false">
      <c r="A101" s="1" t="str">
        <f aca="false">VLOOKUP(B101,Hoja3!$A$2:$B$12,2,0)</f>
        <v>UCS</v>
      </c>
      <c r="B101" s="40" t="s">
        <v>95</v>
      </c>
      <c r="C101" s="34" t="s">
        <v>109</v>
      </c>
      <c r="D101" s="33" t="s">
        <v>110</v>
      </c>
      <c r="E101" s="41" t="s">
        <v>98</v>
      </c>
      <c r="F101" s="36" t="n">
        <v>32100</v>
      </c>
      <c r="G101" s="37" t="s">
        <v>16</v>
      </c>
      <c r="H101" s="38" t="n">
        <v>8</v>
      </c>
      <c r="I101" s="19"/>
      <c r="J101" s="19" t="n">
        <f aca="false">+H101+I101</f>
        <v>8</v>
      </c>
      <c r="K101" s="19"/>
      <c r="L101" s="19" t="n">
        <f aca="false">+J101-K101</f>
        <v>8</v>
      </c>
    </row>
    <row r="102" customFormat="false" ht="24.25" hidden="true" customHeight="false" outlineLevel="0" collapsed="false">
      <c r="A102" s="1" t="str">
        <f aca="false">VLOOKUP(B102,Hoja3!$A$2:$B$12,2,0)</f>
        <v>UCS</v>
      </c>
      <c r="B102" s="33" t="s">
        <v>95</v>
      </c>
      <c r="C102" s="34" t="s">
        <v>111</v>
      </c>
      <c r="D102" s="33" t="s">
        <v>112</v>
      </c>
      <c r="E102" s="35" t="s">
        <v>98</v>
      </c>
      <c r="F102" s="36" t="n">
        <v>22110</v>
      </c>
      <c r="G102" s="37" t="s">
        <v>35</v>
      </c>
      <c r="H102" s="38" t="n">
        <v>4460</v>
      </c>
      <c r="I102" s="19"/>
      <c r="J102" s="19" t="n">
        <f aca="false">+H102+I102</f>
        <v>4460</v>
      </c>
      <c r="K102" s="19" t="n">
        <v>1589</v>
      </c>
      <c r="L102" s="19" t="n">
        <f aca="false">+J102-K102</f>
        <v>2871</v>
      </c>
    </row>
    <row r="103" customFormat="false" ht="13.8" hidden="true" customHeight="false" outlineLevel="0" collapsed="false">
      <c r="A103" s="1" t="str">
        <f aca="false">VLOOKUP(B103,Hoja3!$A$2:$B$12,2,0)</f>
        <v>UCS</v>
      </c>
      <c r="B103" s="13" t="str">
        <f aca="false">B102</f>
        <v>UNIDAD DE COMUNICACIÓN SOCIAL</v>
      </c>
      <c r="C103" s="20" t="str">
        <f aca="false">C102</f>
        <v>01010105</v>
      </c>
      <c r="D103" s="13" t="str">
        <f aca="false">D102</f>
        <v>PARTICIPACION EN FERIAS</v>
      </c>
      <c r="E103" s="20" t="str">
        <f aca="false">E102</f>
        <v>000003</v>
      </c>
      <c r="F103" s="42" t="n">
        <v>22210</v>
      </c>
      <c r="G103" s="43" t="s">
        <v>75</v>
      </c>
      <c r="H103" s="38" t="n">
        <v>3710</v>
      </c>
      <c r="I103" s="19"/>
      <c r="J103" s="19" t="n">
        <f aca="false">+H103+I103</f>
        <v>3710</v>
      </c>
      <c r="K103" s="19" t="n">
        <v>1113</v>
      </c>
      <c r="L103" s="19" t="n">
        <f aca="false">+J103-K103</f>
        <v>2597</v>
      </c>
    </row>
    <row r="104" customFormat="false" ht="13.8" hidden="true" customHeight="false" outlineLevel="0" collapsed="false">
      <c r="A104" s="1" t="str">
        <f aca="false">VLOOKUP(B104,Hoja3!$A$2:$B$12,2,0)</f>
        <v>UCS</v>
      </c>
      <c r="B104" s="13" t="str">
        <f aca="false">B103</f>
        <v>UNIDAD DE COMUNICACIÓN SOCIAL</v>
      </c>
      <c r="C104" s="20" t="str">
        <f aca="false">C103</f>
        <v>01010105</v>
      </c>
      <c r="D104" s="13" t="str">
        <f aca="false">D103</f>
        <v>PARTICIPACION EN FERIAS</v>
      </c>
      <c r="E104" s="20" t="str">
        <f aca="false">E103</f>
        <v>000003</v>
      </c>
      <c r="F104" s="42" t="n">
        <v>22220</v>
      </c>
      <c r="G104" s="43" t="s">
        <v>30</v>
      </c>
      <c r="H104" s="38" t="n">
        <v>9100</v>
      </c>
      <c r="I104" s="19"/>
      <c r="J104" s="19" t="n">
        <f aca="false">+H104+I104</f>
        <v>9100</v>
      </c>
      <c r="K104" s="19"/>
      <c r="L104" s="19" t="n">
        <f aca="false">+J104-K104</f>
        <v>9100</v>
      </c>
    </row>
    <row r="105" customFormat="false" ht="13.8" hidden="true" customHeight="false" outlineLevel="0" collapsed="false">
      <c r="A105" s="1" t="str">
        <f aca="false">VLOOKUP(B105,Hoja3!$A$2:$B$12,2,0)</f>
        <v>UCS</v>
      </c>
      <c r="B105" s="13" t="str">
        <f aca="false">B104</f>
        <v>UNIDAD DE COMUNICACIÓN SOCIAL</v>
      </c>
      <c r="C105" s="20" t="str">
        <f aca="false">C104</f>
        <v>01010105</v>
      </c>
      <c r="D105" s="13" t="str">
        <f aca="false">D104</f>
        <v>PARTICIPACION EN FERIAS</v>
      </c>
      <c r="E105" s="20" t="str">
        <f aca="false">E104</f>
        <v>000003</v>
      </c>
      <c r="F105" s="42" t="n">
        <v>32100</v>
      </c>
      <c r="G105" s="43" t="s">
        <v>16</v>
      </c>
      <c r="H105" s="38" t="n">
        <v>24</v>
      </c>
      <c r="I105" s="19"/>
      <c r="J105" s="19" t="n">
        <f aca="false">+H105+I105</f>
        <v>24</v>
      </c>
      <c r="K105" s="19"/>
      <c r="L105" s="19" t="n">
        <f aca="false">+J105-K105</f>
        <v>24</v>
      </c>
    </row>
    <row r="106" customFormat="false" ht="24.25" hidden="true" customHeight="false" outlineLevel="0" collapsed="false">
      <c r="A106" s="1" t="str">
        <f aca="false">VLOOKUP(B106,Hoja3!$A$2:$B$12,2,0)</f>
        <v>UCS</v>
      </c>
      <c r="B106" s="33" t="s">
        <v>95</v>
      </c>
      <c r="C106" s="34" t="s">
        <v>113</v>
      </c>
      <c r="D106" s="33" t="s">
        <v>114</v>
      </c>
      <c r="E106" s="35" t="s">
        <v>98</v>
      </c>
      <c r="F106" s="36" t="n">
        <v>25500</v>
      </c>
      <c r="G106" s="37" t="s">
        <v>99</v>
      </c>
      <c r="H106" s="38" t="n">
        <v>6950</v>
      </c>
      <c r="I106" s="19" t="n">
        <v>0</v>
      </c>
      <c r="J106" s="19" t="n">
        <f aca="false">+H106+I106</f>
        <v>6950</v>
      </c>
      <c r="K106" s="19" t="n">
        <v>3580</v>
      </c>
      <c r="L106" s="19" t="n">
        <f aca="false">+J106-K106</f>
        <v>3370</v>
      </c>
    </row>
    <row r="107" customFormat="false" ht="13.8" hidden="true" customHeight="false" outlineLevel="0" collapsed="false">
      <c r="A107" s="1" t="str">
        <f aca="false">VLOOKUP(B107,Hoja3!$A$2:$B$12,2,0)</f>
        <v>UCS</v>
      </c>
      <c r="B107" s="13" t="str">
        <f aca="false">B106</f>
        <v>UNIDAD DE COMUNICACIÓN SOCIAL</v>
      </c>
      <c r="C107" s="20" t="str">
        <f aca="false">C106</f>
        <v>01010106</v>
      </c>
      <c r="D107" s="13" t="str">
        <f aca="false">D106</f>
        <v>ELABORACION DE SOUVENIRS INSTITUCIONALES </v>
      </c>
      <c r="E107" s="20" t="str">
        <f aca="false">E106</f>
        <v>000003</v>
      </c>
      <c r="F107" s="36" t="n">
        <v>32100</v>
      </c>
      <c r="G107" s="37" t="s">
        <v>16</v>
      </c>
      <c r="H107" s="38" t="n">
        <v>4</v>
      </c>
      <c r="I107" s="19" t="n">
        <v>0</v>
      </c>
      <c r="J107" s="19" t="n">
        <f aca="false">+H107+I107</f>
        <v>4</v>
      </c>
      <c r="K107" s="19" t="n">
        <v>0</v>
      </c>
      <c r="L107" s="19" t="n">
        <f aca="false">+J107-K107</f>
        <v>4</v>
      </c>
    </row>
    <row r="108" customFormat="false" ht="24.25" hidden="true" customHeight="false" outlineLevel="0" collapsed="false">
      <c r="A108" s="1" t="str">
        <f aca="false">VLOOKUP(B108,Hoja3!$A$2:$B$12,2,0)</f>
        <v>UCS</v>
      </c>
      <c r="B108" s="33" t="s">
        <v>95</v>
      </c>
      <c r="C108" s="34" t="s">
        <v>115</v>
      </c>
      <c r="D108" s="33" t="s">
        <v>116</v>
      </c>
      <c r="E108" s="35" t="s">
        <v>98</v>
      </c>
      <c r="F108" s="34" t="n">
        <v>25500</v>
      </c>
      <c r="G108" s="37" t="s">
        <v>99</v>
      </c>
      <c r="H108" s="38" t="n">
        <v>39420</v>
      </c>
      <c r="I108" s="30"/>
      <c r="J108" s="19" t="n">
        <f aca="false">+H108+I108</f>
        <v>39420</v>
      </c>
      <c r="K108" s="19" t="n">
        <v>10000</v>
      </c>
      <c r="L108" s="19" t="n">
        <f aca="false">+J108-K108</f>
        <v>29420</v>
      </c>
    </row>
    <row r="109" customFormat="false" ht="13.8" hidden="true" customHeight="false" outlineLevel="0" collapsed="false">
      <c r="A109" s="1" t="str">
        <f aca="false">VLOOKUP(B109,Hoja3!$A$2:$B$12,2,0)</f>
        <v>UCS</v>
      </c>
      <c r="B109" s="13" t="str">
        <f aca="false">B108</f>
        <v>UNIDAD DE COMUNICACIÓN SOCIAL</v>
      </c>
      <c r="C109" s="20" t="str">
        <f aca="false">C108</f>
        <v>01010107</v>
      </c>
      <c r="D109" s="13" t="str">
        <f aca="false">D108</f>
        <v>PRODUCCION DE MATERIALES PUBLICITARIOS E INFORMATIVOS QUE COADYUVEN A MEJORAR LA IMAGEN DE COFADENA</v>
      </c>
      <c r="E109" s="20" t="str">
        <f aca="false">E108</f>
        <v>000003</v>
      </c>
      <c r="F109" s="34" t="n">
        <v>32100</v>
      </c>
      <c r="G109" s="37" t="s">
        <v>16</v>
      </c>
      <c r="H109" s="38" t="n">
        <v>4</v>
      </c>
      <c r="I109" s="19"/>
      <c r="J109" s="19" t="n">
        <f aca="false">+H109+I109</f>
        <v>4</v>
      </c>
      <c r="K109" s="31" t="n">
        <v>0</v>
      </c>
      <c r="L109" s="19" t="n">
        <f aca="false">+J109-K109</f>
        <v>4</v>
      </c>
    </row>
    <row r="110" customFormat="false" ht="24.25" hidden="true" customHeight="false" outlineLevel="0" collapsed="false">
      <c r="A110" s="1" t="str">
        <f aca="false">VLOOKUP(B110,Hoja3!$A$2:$B$12,2,0)</f>
        <v>UCS</v>
      </c>
      <c r="B110" s="33" t="s">
        <v>95</v>
      </c>
      <c r="C110" s="34" t="s">
        <v>117</v>
      </c>
      <c r="D110" s="33" t="s">
        <v>118</v>
      </c>
      <c r="E110" s="35" t="s">
        <v>98</v>
      </c>
      <c r="F110" s="34" t="n">
        <v>25500</v>
      </c>
      <c r="G110" s="37" t="s">
        <v>99</v>
      </c>
      <c r="H110" s="38" t="n">
        <v>8500</v>
      </c>
      <c r="I110" s="19"/>
      <c r="J110" s="19" t="n">
        <f aca="false">+H110+I110</f>
        <v>8500</v>
      </c>
      <c r="K110" s="19"/>
      <c r="L110" s="19" t="n">
        <f aca="false">+J110-K110</f>
        <v>8500</v>
      </c>
    </row>
    <row r="111" customFormat="false" ht="13.8" hidden="true" customHeight="false" outlineLevel="0" collapsed="false">
      <c r="A111" s="1" t="str">
        <f aca="false">VLOOKUP(B111,Hoja3!$A$2:$B$12,2,0)</f>
        <v>UCS</v>
      </c>
      <c r="B111" s="13" t="str">
        <f aca="false">B110</f>
        <v>UNIDAD DE COMUNICACIÓN SOCIAL</v>
      </c>
      <c r="C111" s="20" t="str">
        <f aca="false">C110</f>
        <v>01010108</v>
      </c>
      <c r="D111" s="13" t="str">
        <f aca="false">D110</f>
        <v>ELABORACION DE ALBUM FOTOGRAFICO </v>
      </c>
      <c r="E111" s="20" t="str">
        <f aca="false">E110</f>
        <v>000003</v>
      </c>
      <c r="F111" s="34" t="n">
        <v>32100</v>
      </c>
      <c r="G111" s="37" t="s">
        <v>16</v>
      </c>
      <c r="H111" s="38" t="n">
        <v>40</v>
      </c>
      <c r="I111" s="19"/>
      <c r="J111" s="19" t="n">
        <f aca="false">+H111+I111</f>
        <v>40</v>
      </c>
      <c r="K111" s="19"/>
      <c r="L111" s="19" t="n">
        <f aca="false">+J111-K111</f>
        <v>40</v>
      </c>
    </row>
    <row r="112" customFormat="false" ht="24.25" hidden="true" customHeight="false" outlineLevel="0" collapsed="false">
      <c r="A112" s="1" t="str">
        <f aca="false">VLOOKUP(B112,Hoja3!$A$2:$B$12,2,0)</f>
        <v>UCS</v>
      </c>
      <c r="B112" s="33" t="s">
        <v>95</v>
      </c>
      <c r="C112" s="34" t="s">
        <v>119</v>
      </c>
      <c r="D112" s="33" t="s">
        <v>120</v>
      </c>
      <c r="E112" s="35" t="s">
        <v>98</v>
      </c>
      <c r="F112" s="34" t="n">
        <v>25500</v>
      </c>
      <c r="G112" s="37" t="s">
        <v>99</v>
      </c>
      <c r="H112" s="38" t="n">
        <v>23286</v>
      </c>
      <c r="I112" s="19"/>
      <c r="J112" s="19" t="n">
        <f aca="false">+H112+I112</f>
        <v>23286</v>
      </c>
      <c r="K112" s="19"/>
      <c r="L112" s="19" t="n">
        <f aca="false">+J112-K112</f>
        <v>23286</v>
      </c>
    </row>
    <row r="113" customFormat="false" ht="13.8" hidden="true" customHeight="false" outlineLevel="0" collapsed="false">
      <c r="A113" s="1" t="str">
        <f aca="false">VLOOKUP(B113,Hoja3!$A$2:$B$12,2,0)</f>
        <v>UCS</v>
      </c>
      <c r="B113" s="13" t="str">
        <f aca="false">B112</f>
        <v>UNIDAD DE COMUNICACIÓN SOCIAL</v>
      </c>
      <c r="C113" s="20" t="str">
        <f aca="false">C112</f>
        <v>01010109</v>
      </c>
      <c r="D113" s="13" t="str">
        <f aca="false">D112</f>
        <v>DIFUSION DE ACTIVIDADES RELEVANTES EN DISTINTOS MEDIOS IMPRESOS</v>
      </c>
      <c r="E113" s="20" t="str">
        <f aca="false">E112</f>
        <v>000003</v>
      </c>
      <c r="F113" s="34" t="n">
        <v>32100</v>
      </c>
      <c r="G113" s="37" t="s">
        <v>16</v>
      </c>
      <c r="H113" s="38" t="n">
        <v>8</v>
      </c>
      <c r="I113" s="19"/>
      <c r="J113" s="19" t="n">
        <f aca="false">+H113+I113</f>
        <v>8</v>
      </c>
      <c r="K113" s="19" t="n">
        <v>0</v>
      </c>
      <c r="L113" s="19" t="n">
        <f aca="false">+J113-K113</f>
        <v>8</v>
      </c>
    </row>
    <row r="114" customFormat="false" ht="35.9" hidden="true" customHeight="false" outlineLevel="0" collapsed="false">
      <c r="A114" s="1" t="str">
        <f aca="false">VLOOKUP(B114,Hoja3!$A$2:$B$12,2,0)</f>
        <v>UCS</v>
      </c>
      <c r="B114" s="40" t="s">
        <v>95</v>
      </c>
      <c r="C114" s="34" t="s">
        <v>121</v>
      </c>
      <c r="D114" s="33" t="s">
        <v>122</v>
      </c>
      <c r="E114" s="41" t="s">
        <v>98</v>
      </c>
      <c r="F114" s="34" t="n">
        <v>32100</v>
      </c>
      <c r="G114" s="37" t="s">
        <v>16</v>
      </c>
      <c r="H114" s="38" t="n">
        <v>176</v>
      </c>
      <c r="I114" s="19"/>
      <c r="J114" s="19" t="n">
        <f aca="false">+H114+I114</f>
        <v>176</v>
      </c>
      <c r="K114" s="19" t="n">
        <v>32.5</v>
      </c>
      <c r="L114" s="19" t="n">
        <f aca="false">+J114-K114</f>
        <v>143.5</v>
      </c>
    </row>
    <row r="115" customFormat="false" ht="24.25" hidden="true" customHeight="false" outlineLevel="0" collapsed="false">
      <c r="A115" s="1" t="str">
        <f aca="false">VLOOKUP(B115,Hoja3!$A$2:$B$12,2,0)</f>
        <v>UCS</v>
      </c>
      <c r="B115" s="40" t="s">
        <v>95</v>
      </c>
      <c r="C115" s="34" t="s">
        <v>123</v>
      </c>
      <c r="D115" s="33" t="s">
        <v>124</v>
      </c>
      <c r="E115" s="41" t="s">
        <v>98</v>
      </c>
      <c r="F115" s="34" t="n">
        <v>32100</v>
      </c>
      <c r="G115" s="37" t="s">
        <v>16</v>
      </c>
      <c r="H115" s="38" t="n">
        <v>176</v>
      </c>
      <c r="I115" s="19"/>
      <c r="J115" s="19" t="n">
        <f aca="false">+H115+I115</f>
        <v>176</v>
      </c>
      <c r="K115" s="19"/>
      <c r="L115" s="19" t="n">
        <f aca="false">+J115-K115</f>
        <v>176</v>
      </c>
    </row>
    <row r="116" customFormat="false" ht="24.25" hidden="true" customHeight="false" outlineLevel="0" collapsed="false">
      <c r="A116" s="1" t="str">
        <f aca="false">VLOOKUP(B116,Hoja3!$A$2:$B$12,2,0)</f>
        <v>UCS</v>
      </c>
      <c r="B116" s="40" t="s">
        <v>95</v>
      </c>
      <c r="C116" s="34" t="s">
        <v>13</v>
      </c>
      <c r="D116" s="33" t="s">
        <v>125</v>
      </c>
      <c r="E116" s="41" t="s">
        <v>98</v>
      </c>
      <c r="F116" s="34" t="n">
        <v>32100</v>
      </c>
      <c r="G116" s="37" t="s">
        <v>16</v>
      </c>
      <c r="H116" s="38" t="n">
        <v>88</v>
      </c>
      <c r="I116" s="26" t="n">
        <v>0</v>
      </c>
      <c r="J116" s="19" t="n">
        <f aca="false">+H116+I116</f>
        <v>88</v>
      </c>
      <c r="K116" s="26" t="n">
        <v>45.8</v>
      </c>
      <c r="L116" s="19" t="n">
        <f aca="false">+J116-K116</f>
        <v>42.2</v>
      </c>
    </row>
    <row r="117" customFormat="false" ht="24.25" hidden="true" customHeight="false" outlineLevel="0" collapsed="false">
      <c r="A117" s="1" t="str">
        <f aca="false">VLOOKUP(B117,Hoja3!$A$2:$B$12,2,0)</f>
        <v>UCS</v>
      </c>
      <c r="B117" s="40" t="s">
        <v>95</v>
      </c>
      <c r="C117" s="34" t="s">
        <v>17</v>
      </c>
      <c r="D117" s="33" t="s">
        <v>126</v>
      </c>
      <c r="E117" s="41" t="s">
        <v>98</v>
      </c>
      <c r="F117" s="34" t="n">
        <v>32100</v>
      </c>
      <c r="G117" s="37" t="s">
        <v>16</v>
      </c>
      <c r="H117" s="38" t="n">
        <v>88</v>
      </c>
      <c r="I117" s="19" t="n">
        <v>0</v>
      </c>
      <c r="J117" s="19" t="n">
        <f aca="false">+H117-I117</f>
        <v>88</v>
      </c>
      <c r="K117" s="19"/>
      <c r="L117" s="19" t="n">
        <f aca="false">+J117-K117</f>
        <v>88</v>
      </c>
    </row>
    <row r="118" customFormat="false" ht="24.25" hidden="true" customHeight="false" outlineLevel="0" collapsed="false">
      <c r="A118" s="1" t="str">
        <f aca="false">VLOOKUP(B118,Hoja3!$A$2:$B$12,2,0)</f>
        <v>UCS</v>
      </c>
      <c r="B118" s="40" t="s">
        <v>95</v>
      </c>
      <c r="C118" s="34" t="s">
        <v>127</v>
      </c>
      <c r="D118" s="33" t="s">
        <v>128</v>
      </c>
      <c r="E118" s="41" t="s">
        <v>98</v>
      </c>
      <c r="F118" s="34" t="n">
        <v>32100</v>
      </c>
      <c r="G118" s="37" t="s">
        <v>16</v>
      </c>
      <c r="H118" s="38" t="n">
        <v>88</v>
      </c>
      <c r="I118" s="19" t="n">
        <v>0</v>
      </c>
      <c r="J118" s="19" t="n">
        <f aca="false">+H118+I118</f>
        <v>88</v>
      </c>
      <c r="K118" s="19"/>
      <c r="L118" s="19" t="n">
        <f aca="false">+J118+K118</f>
        <v>88</v>
      </c>
    </row>
    <row r="119" customFormat="false" ht="24.25" hidden="true" customHeight="false" outlineLevel="0" collapsed="false">
      <c r="A119" s="1" t="str">
        <f aca="false">VLOOKUP(B119,Hoja3!$A$2:$B$12,2,0)</f>
        <v>UCS</v>
      </c>
      <c r="B119" s="40" t="s">
        <v>95</v>
      </c>
      <c r="C119" s="34" t="s">
        <v>22</v>
      </c>
      <c r="D119" s="33" t="s">
        <v>129</v>
      </c>
      <c r="E119" s="41" t="s">
        <v>98</v>
      </c>
      <c r="F119" s="34" t="n">
        <v>32100</v>
      </c>
      <c r="G119" s="37" t="s">
        <v>16</v>
      </c>
      <c r="H119" s="38" t="n">
        <v>88</v>
      </c>
      <c r="I119" s="19"/>
      <c r="J119" s="19" t="n">
        <f aca="false">+H119+I119</f>
        <v>88</v>
      </c>
      <c r="K119" s="19"/>
      <c r="L119" s="19" t="n">
        <f aca="false">+J119-K119</f>
        <v>88</v>
      </c>
    </row>
    <row r="120" customFormat="false" ht="24.25" hidden="true" customHeight="false" outlineLevel="0" collapsed="false">
      <c r="A120" s="1" t="str">
        <f aca="false">VLOOKUP(B120,Hoja3!$A$2:$B$12,2,0)</f>
        <v>UCS</v>
      </c>
      <c r="B120" s="40" t="s">
        <v>95</v>
      </c>
      <c r="C120" s="34" t="s">
        <v>25</v>
      </c>
      <c r="D120" s="33" t="s">
        <v>130</v>
      </c>
      <c r="E120" s="41" t="s">
        <v>98</v>
      </c>
      <c r="F120" s="34" t="n">
        <v>32100</v>
      </c>
      <c r="G120" s="37" t="s">
        <v>16</v>
      </c>
      <c r="H120" s="38" t="n">
        <v>88</v>
      </c>
      <c r="I120" s="19"/>
      <c r="J120" s="19" t="n">
        <f aca="false">+H120+I120</f>
        <v>88</v>
      </c>
      <c r="K120" s="19" t="n">
        <v>35.7</v>
      </c>
      <c r="L120" s="19" t="n">
        <f aca="false">+J120-K120</f>
        <v>52.3</v>
      </c>
    </row>
    <row r="121" customFormat="false" ht="24.25" hidden="true" customHeight="false" outlineLevel="0" collapsed="false">
      <c r="A121" s="1" t="str">
        <f aca="false">VLOOKUP(B121,Hoja3!$A$2:$B$12,2,0)</f>
        <v>UCS</v>
      </c>
      <c r="B121" s="40" t="s">
        <v>95</v>
      </c>
      <c r="C121" s="34" t="s">
        <v>33</v>
      </c>
      <c r="D121" s="33" t="s">
        <v>131</v>
      </c>
      <c r="E121" s="41" t="s">
        <v>98</v>
      </c>
      <c r="F121" s="34" t="n">
        <v>32100</v>
      </c>
      <c r="G121" s="37" t="s">
        <v>16</v>
      </c>
      <c r="H121" s="38" t="n">
        <v>88</v>
      </c>
      <c r="I121" s="26" t="n">
        <v>0</v>
      </c>
      <c r="J121" s="19" t="n">
        <f aca="false">+H121+I121</f>
        <v>88</v>
      </c>
      <c r="K121" s="26" t="n">
        <v>25.7</v>
      </c>
      <c r="L121" s="19" t="n">
        <f aca="false">+J121-K121</f>
        <v>62.3</v>
      </c>
    </row>
    <row r="122" customFormat="false" ht="24.25" hidden="true" customHeight="false" outlineLevel="0" collapsed="false">
      <c r="A122" s="1" t="str">
        <f aca="false">VLOOKUP(B122,Hoja3!$A$2:$B$12,2,0)</f>
        <v>UCS</v>
      </c>
      <c r="B122" s="40" t="s">
        <v>95</v>
      </c>
      <c r="C122" s="34" t="s">
        <v>132</v>
      </c>
      <c r="D122" s="33" t="s">
        <v>133</v>
      </c>
      <c r="E122" s="41" t="s">
        <v>98</v>
      </c>
      <c r="F122" s="34" t="n">
        <v>32100</v>
      </c>
      <c r="G122" s="37" t="s">
        <v>16</v>
      </c>
      <c r="H122" s="38" t="n">
        <v>176</v>
      </c>
      <c r="I122" s="19" t="n">
        <v>0</v>
      </c>
      <c r="J122" s="19" t="n">
        <f aca="false">+H122-I122</f>
        <v>176</v>
      </c>
      <c r="K122" s="19" t="n">
        <v>25.7</v>
      </c>
      <c r="L122" s="19" t="n">
        <f aca="false">+J122-K122</f>
        <v>150.3</v>
      </c>
    </row>
    <row r="123" customFormat="false" ht="35.9" hidden="true" customHeight="false" outlineLevel="0" collapsed="false">
      <c r="A123" s="1" t="str">
        <f aca="false">VLOOKUP(B123,Hoja3!$A$2:$B$12,2,0)</f>
        <v>UT</v>
      </c>
      <c r="B123" s="44" t="s">
        <v>134</v>
      </c>
      <c r="C123" s="45" t="s">
        <v>96</v>
      </c>
      <c r="D123" s="46" t="s">
        <v>135</v>
      </c>
      <c r="E123" s="47" t="s">
        <v>136</v>
      </c>
      <c r="F123" s="36" t="n">
        <v>25500</v>
      </c>
      <c r="G123" s="37" t="s">
        <v>99</v>
      </c>
      <c r="H123" s="38" t="n">
        <v>400</v>
      </c>
      <c r="I123" s="19" t="n">
        <v>0</v>
      </c>
      <c r="J123" s="19" t="n">
        <f aca="false">+H123+I123</f>
        <v>400</v>
      </c>
      <c r="K123" s="19" t="n">
        <v>0</v>
      </c>
      <c r="L123" s="19" t="n">
        <f aca="false">+J123-K123</f>
        <v>400</v>
      </c>
    </row>
    <row r="124" customFormat="false" ht="13.8" hidden="true" customHeight="false" outlineLevel="0" collapsed="false">
      <c r="A124" s="1" t="str">
        <f aca="false">VLOOKUP(B124,Hoja3!$A$2:$B$12,2,0)</f>
        <v>UT</v>
      </c>
      <c r="B124" s="13" t="str">
        <f aca="false">B123</f>
        <v>UNIDAD DE TRANSPARENCIA</v>
      </c>
      <c r="C124" s="20" t="str">
        <f aca="false">C123</f>
        <v>01010101</v>
      </c>
      <c r="D124" s="13" t="str">
        <f aca="false">D123</f>
        <v>Garantizar el cumplimiento de la Rendición Publica de Cuentas y actividades de COFADENA por parte de nuestras autoridades  a los actores de la participación y control social</v>
      </c>
      <c r="E124" s="20" t="str">
        <f aca="false">E123</f>
        <v>000004</v>
      </c>
      <c r="F124" s="36" t="n">
        <v>25600</v>
      </c>
      <c r="G124" s="37" t="s">
        <v>137</v>
      </c>
      <c r="H124" s="38" t="n">
        <v>680</v>
      </c>
      <c r="I124" s="19" t="n">
        <v>0</v>
      </c>
      <c r="J124" s="19" t="n">
        <f aca="false">+H124+I124</f>
        <v>680</v>
      </c>
      <c r="K124" s="19" t="n">
        <v>0</v>
      </c>
      <c r="L124" s="19" t="n">
        <f aca="false">+J124-K124</f>
        <v>680</v>
      </c>
    </row>
    <row r="125" customFormat="false" ht="13.8" hidden="true" customHeight="false" outlineLevel="0" collapsed="false">
      <c r="A125" s="1" t="str">
        <f aca="false">VLOOKUP(B125,Hoja3!$A$2:$B$12,2,0)</f>
        <v>UT</v>
      </c>
      <c r="B125" s="13" t="str">
        <f aca="false">B124</f>
        <v>UNIDAD DE TRANSPARENCIA</v>
      </c>
      <c r="C125" s="20" t="str">
        <f aca="false">C124</f>
        <v>01010101</v>
      </c>
      <c r="D125" s="13" t="str">
        <f aca="false">D124</f>
        <v>Garantizar el cumplimiento de la Rendición Publica de Cuentas y actividades de COFADENA por parte de nuestras autoridades  a los actores de la participación y control social</v>
      </c>
      <c r="E125" s="20" t="str">
        <f aca="false">E124</f>
        <v>000004</v>
      </c>
      <c r="F125" s="36" t="n">
        <v>25700</v>
      </c>
      <c r="G125" s="37" t="s">
        <v>138</v>
      </c>
      <c r="H125" s="38"/>
      <c r="I125" s="19" t="n">
        <v>700</v>
      </c>
      <c r="J125" s="19" t="n">
        <f aca="false">+H125+I125</f>
        <v>700</v>
      </c>
      <c r="K125" s="19" t="n">
        <v>700</v>
      </c>
      <c r="L125" s="19" t="n">
        <f aca="false">+J125-K125</f>
        <v>0</v>
      </c>
    </row>
    <row r="126" customFormat="false" ht="13.8" hidden="true" customHeight="false" outlineLevel="0" collapsed="false">
      <c r="A126" s="1" t="str">
        <f aca="false">VLOOKUP(B126,Hoja3!$A$2:$B$12,2,0)</f>
        <v>UT</v>
      </c>
      <c r="B126" s="13" t="str">
        <f aca="false">B125</f>
        <v>UNIDAD DE TRANSPARENCIA</v>
      </c>
      <c r="C126" s="20" t="str">
        <f aca="false">C125</f>
        <v>01010101</v>
      </c>
      <c r="D126" s="13" t="str">
        <f aca="false">D125</f>
        <v>Garantizar el cumplimiento de la Rendición Publica de Cuentas y actividades de COFADENA por parte de nuestras autoridades  a los actores de la participación y control social</v>
      </c>
      <c r="E126" s="20" t="str">
        <f aca="false">E125</f>
        <v>000004</v>
      </c>
      <c r="F126" s="36" t="n">
        <v>26990</v>
      </c>
      <c r="G126" s="37" t="s">
        <v>24</v>
      </c>
      <c r="H126" s="38" t="n">
        <v>12000</v>
      </c>
      <c r="I126" s="19" t="n">
        <v>-500</v>
      </c>
      <c r="J126" s="19" t="n">
        <f aca="false">+H126+I126</f>
        <v>11500</v>
      </c>
      <c r="K126" s="19" t="n">
        <v>3500</v>
      </c>
      <c r="L126" s="19" t="n">
        <f aca="false">+J126-K126</f>
        <v>8000</v>
      </c>
    </row>
    <row r="127" customFormat="false" ht="13.8" hidden="true" customHeight="false" outlineLevel="0" collapsed="false">
      <c r="A127" s="1" t="str">
        <f aca="false">VLOOKUP(B127,Hoja3!$A$2:$B$12,2,0)</f>
        <v>UT</v>
      </c>
      <c r="B127" s="13" t="str">
        <f aca="false">B126</f>
        <v>UNIDAD DE TRANSPARENCIA</v>
      </c>
      <c r="C127" s="20" t="str">
        <f aca="false">C126</f>
        <v>01010101</v>
      </c>
      <c r="D127" s="13" t="str">
        <f aca="false">D126</f>
        <v>Garantizar el cumplimiento de la Rendición Publica de Cuentas y actividades de COFADENA por parte de nuestras autoridades  a los actores de la participación y control social</v>
      </c>
      <c r="E127" s="20" t="str">
        <f aca="false">E126</f>
        <v>000004</v>
      </c>
      <c r="F127" s="36" t="n">
        <v>32100</v>
      </c>
      <c r="G127" s="37" t="s">
        <v>16</v>
      </c>
      <c r="H127" s="38" t="n">
        <v>78</v>
      </c>
      <c r="I127" s="19" t="n">
        <v>0</v>
      </c>
      <c r="J127" s="19" t="n">
        <f aca="false">+H127+I127</f>
        <v>78</v>
      </c>
      <c r="K127" s="19" t="n">
        <v>0</v>
      </c>
      <c r="L127" s="19" t="n">
        <f aca="false">+J127-K127</f>
        <v>78</v>
      </c>
    </row>
    <row r="128" customFormat="false" ht="13.8" hidden="true" customHeight="false" outlineLevel="0" collapsed="false">
      <c r="A128" s="1" t="str">
        <f aca="false">VLOOKUP(B128,Hoja3!$A$2:$B$12,2,0)</f>
        <v>UT</v>
      </c>
      <c r="B128" s="13" t="str">
        <f aca="false">B127</f>
        <v>UNIDAD DE TRANSPARENCIA</v>
      </c>
      <c r="C128" s="20" t="str">
        <f aca="false">C127</f>
        <v>01010101</v>
      </c>
      <c r="D128" s="13" t="str">
        <f aca="false">D127</f>
        <v>Garantizar el cumplimiento de la Rendición Publica de Cuentas y actividades de COFADENA por parte de nuestras autoridades  a los actores de la participación y control social</v>
      </c>
      <c r="E128" s="20" t="str">
        <f aca="false">E127</f>
        <v>000004</v>
      </c>
      <c r="F128" s="36" t="n">
        <v>39500</v>
      </c>
      <c r="G128" s="37" t="s">
        <v>19</v>
      </c>
      <c r="H128" s="38" t="n">
        <v>10</v>
      </c>
      <c r="I128" s="19" t="n">
        <v>0</v>
      </c>
      <c r="J128" s="19" t="n">
        <f aca="false">+H128+I128</f>
        <v>10</v>
      </c>
      <c r="K128" s="19" t="n">
        <v>0</v>
      </c>
      <c r="L128" s="19" t="n">
        <f aca="false">+J128-K128</f>
        <v>10</v>
      </c>
    </row>
    <row r="129" customFormat="false" ht="35.9" hidden="true" customHeight="false" outlineLevel="0" collapsed="false">
      <c r="A129" s="1" t="str">
        <f aca="false">VLOOKUP(B129,Hoja3!$A$2:$B$12,2,0)</f>
        <v>UT</v>
      </c>
      <c r="B129" s="40" t="s">
        <v>134</v>
      </c>
      <c r="C129" s="48" t="s">
        <v>104</v>
      </c>
      <c r="D129" s="49" t="s">
        <v>139</v>
      </c>
      <c r="E129" s="41" t="s">
        <v>136</v>
      </c>
      <c r="F129" s="36" t="n">
        <v>39500</v>
      </c>
      <c r="G129" s="37" t="s">
        <v>19</v>
      </c>
      <c r="H129" s="38" t="n">
        <v>81.5</v>
      </c>
      <c r="I129" s="19" t="n">
        <v>0</v>
      </c>
      <c r="J129" s="19" t="n">
        <f aca="false">+H129+I129</f>
        <v>81.5</v>
      </c>
      <c r="K129" s="19"/>
      <c r="L129" s="19" t="n">
        <f aca="false">+J129-K129</f>
        <v>81.5</v>
      </c>
    </row>
    <row r="130" customFormat="false" ht="35.9" hidden="true" customHeight="false" outlineLevel="0" collapsed="false">
      <c r="A130" s="1" t="str">
        <f aca="false">VLOOKUP(B130,Hoja3!$A$2:$B$12,2,0)</f>
        <v>UT</v>
      </c>
      <c r="B130" s="33" t="s">
        <v>134</v>
      </c>
      <c r="C130" s="34" t="s">
        <v>106</v>
      </c>
      <c r="D130" s="33" t="s">
        <v>140</v>
      </c>
      <c r="E130" s="35" t="s">
        <v>136</v>
      </c>
      <c r="F130" s="36" t="n">
        <v>22110</v>
      </c>
      <c r="G130" s="37" t="s">
        <v>35</v>
      </c>
      <c r="H130" s="38" t="n">
        <v>7000</v>
      </c>
      <c r="I130" s="19" t="n">
        <v>-1000</v>
      </c>
      <c r="J130" s="19" t="n">
        <f aca="false">+H130+I130</f>
        <v>6000</v>
      </c>
      <c r="K130" s="19" t="n">
        <v>607</v>
      </c>
      <c r="L130" s="19" t="n">
        <f aca="false">+J130-K130</f>
        <v>5393</v>
      </c>
    </row>
    <row r="131" customFormat="false" ht="13.8" hidden="true" customHeight="false" outlineLevel="0" collapsed="false">
      <c r="A131" s="1" t="str">
        <f aca="false">VLOOKUP(B131,Hoja3!$A$2:$B$12,2,0)</f>
        <v>UT</v>
      </c>
      <c r="B131" s="13" t="str">
        <f aca="false">B130</f>
        <v>UNIDAD DE TRANSPARENCIA</v>
      </c>
      <c r="C131" s="20" t="str">
        <f aca="false">C130</f>
        <v>01010103</v>
      </c>
      <c r="D131" s="13" t="str">
        <f aca="false">D130</f>
        <v>Verificar si las acciones realizadas en los procesos legales se hicieron conforme al principio de transparencia y realizar seguimiento de las actividades de reuperación de bienes y repetición de daños a COFADENA</v>
      </c>
      <c r="E131" s="20" t="str">
        <f aca="false">E130</f>
        <v>000004</v>
      </c>
      <c r="F131" s="36" t="n">
        <v>22210</v>
      </c>
      <c r="G131" s="37" t="s">
        <v>75</v>
      </c>
      <c r="H131" s="38" t="n">
        <v>3710</v>
      </c>
      <c r="I131" s="19" t="n">
        <v>-200</v>
      </c>
      <c r="J131" s="19" t="n">
        <f aca="false">+H131+I131</f>
        <v>3510</v>
      </c>
      <c r="K131" s="19" t="n">
        <v>371</v>
      </c>
      <c r="L131" s="19" t="n">
        <f aca="false">+J131-K131</f>
        <v>3139</v>
      </c>
    </row>
    <row r="132" customFormat="false" ht="13.8" hidden="true" customHeight="false" outlineLevel="0" collapsed="false">
      <c r="A132" s="1" t="str">
        <f aca="false">VLOOKUP(B132,Hoja3!$A$2:$B$12,2,0)</f>
        <v>UT</v>
      </c>
      <c r="B132" s="13" t="str">
        <f aca="false">B131</f>
        <v>UNIDAD DE TRANSPARENCIA</v>
      </c>
      <c r="C132" s="20" t="str">
        <f aca="false">C131</f>
        <v>01010103</v>
      </c>
      <c r="D132" s="13" t="str">
        <f aca="false">D131</f>
        <v>Verificar si las acciones realizadas en los procesos legales se hicieron conforme al principio de transparencia y realizar seguimiento de las actividades de reuperación de bienes y repetición de daños a COFADENA</v>
      </c>
      <c r="E132" s="20" t="str">
        <f aca="false">E131</f>
        <v>000004</v>
      </c>
      <c r="F132" s="36" t="n">
        <v>32100</v>
      </c>
      <c r="G132" s="37" t="s">
        <v>16</v>
      </c>
      <c r="H132" s="38" t="n">
        <v>35</v>
      </c>
      <c r="I132" s="19" t="n">
        <v>0</v>
      </c>
      <c r="J132" s="19" t="n">
        <f aca="false">+H132+I132</f>
        <v>35</v>
      </c>
      <c r="K132" s="19" t="n">
        <v>0</v>
      </c>
      <c r="L132" s="19" t="n">
        <f aca="false">+J132-K132</f>
        <v>35</v>
      </c>
    </row>
    <row r="133" customFormat="false" ht="24.25" hidden="true" customHeight="false" outlineLevel="0" collapsed="false">
      <c r="A133" s="1" t="str">
        <f aca="false">VLOOKUP(B133,Hoja3!$A$2:$B$12,2,0)</f>
        <v>UT</v>
      </c>
      <c r="B133" s="33" t="s">
        <v>134</v>
      </c>
      <c r="C133" s="34" t="s">
        <v>121</v>
      </c>
      <c r="D133" s="33" t="s">
        <v>141</v>
      </c>
      <c r="E133" s="41" t="s">
        <v>136</v>
      </c>
      <c r="F133" s="36" t="n">
        <v>43500</v>
      </c>
      <c r="G133" s="37" t="s">
        <v>103</v>
      </c>
      <c r="H133" s="38" t="n">
        <v>6000</v>
      </c>
      <c r="I133" s="19"/>
      <c r="J133" s="19" t="n">
        <f aca="false">+H133+I133</f>
        <v>6000</v>
      </c>
      <c r="K133" s="19" t="n">
        <v>5429.63</v>
      </c>
      <c r="L133" s="19" t="n">
        <f aca="false">+J133-K133</f>
        <v>570.37</v>
      </c>
    </row>
    <row r="134" customFormat="false" ht="13.8" hidden="true" customHeight="false" outlineLevel="0" collapsed="false">
      <c r="A134" s="1" t="str">
        <f aca="false">VLOOKUP(B134,Hoja3!$A$2:$B$12,2,0)</f>
        <v>UT</v>
      </c>
      <c r="B134" s="33" t="s">
        <v>134</v>
      </c>
      <c r="C134" s="34" t="s">
        <v>13</v>
      </c>
      <c r="D134" s="33" t="s">
        <v>142</v>
      </c>
      <c r="E134" s="35" t="s">
        <v>136</v>
      </c>
      <c r="F134" s="36" t="n">
        <v>32200</v>
      </c>
      <c r="G134" s="37" t="s">
        <v>57</v>
      </c>
      <c r="H134" s="38" t="n">
        <v>80</v>
      </c>
      <c r="I134" s="19"/>
      <c r="J134" s="19" t="n">
        <f aca="false">+H134+I134</f>
        <v>80</v>
      </c>
      <c r="K134" s="19"/>
      <c r="L134" s="19" t="n">
        <f aca="false">+J134-K134</f>
        <v>80</v>
      </c>
    </row>
    <row r="135" customFormat="false" ht="13.8" hidden="true" customHeight="false" outlineLevel="0" collapsed="false">
      <c r="A135" s="1" t="str">
        <f aca="false">VLOOKUP(B135,Hoja3!$A$2:$B$12,2,0)</f>
        <v>UT</v>
      </c>
      <c r="B135" s="33" t="s">
        <v>134</v>
      </c>
      <c r="C135" s="34" t="s">
        <v>17</v>
      </c>
      <c r="D135" s="33" t="s">
        <v>143</v>
      </c>
      <c r="E135" s="35" t="s">
        <v>136</v>
      </c>
      <c r="F135" s="36" t="n">
        <v>32100</v>
      </c>
      <c r="G135" s="37" t="s">
        <v>16</v>
      </c>
      <c r="H135" s="38" t="n">
        <v>70</v>
      </c>
      <c r="I135" s="19" t="n">
        <v>0</v>
      </c>
      <c r="J135" s="19" t="n">
        <f aca="false">+H135+I135</f>
        <v>70</v>
      </c>
      <c r="K135" s="19" t="n">
        <v>0</v>
      </c>
      <c r="L135" s="19" t="n">
        <f aca="false">+J135-K135</f>
        <v>70</v>
      </c>
    </row>
    <row r="136" customFormat="false" ht="13.8" hidden="true" customHeight="false" outlineLevel="0" collapsed="false">
      <c r="A136" s="1" t="str">
        <f aca="false">VLOOKUP(B136,Hoja3!$A$2:$B$12,2,0)</f>
        <v>UT</v>
      </c>
      <c r="B136" s="13" t="str">
        <f aca="false">B135</f>
        <v>UNIDAD DE TRANSPARENCIA</v>
      </c>
      <c r="C136" s="20" t="str">
        <f aca="false">C135</f>
        <v>02010102</v>
      </c>
      <c r="D136" s="13" t="str">
        <f aca="false">D135</f>
        <v>Revisión  del  Manual de Procedimientos elaborado - Codigo de Etica Actualizado</v>
      </c>
      <c r="E136" s="20" t="str">
        <f aca="false">E135</f>
        <v>000004</v>
      </c>
      <c r="F136" s="36" t="n">
        <v>39500</v>
      </c>
      <c r="G136" s="37" t="s">
        <v>19</v>
      </c>
      <c r="H136" s="38" t="n">
        <v>98.5</v>
      </c>
      <c r="I136" s="19" t="n">
        <v>0</v>
      </c>
      <c r="J136" s="19" t="n">
        <f aca="false">+H136+I136</f>
        <v>98.5</v>
      </c>
      <c r="K136" s="19" t="n">
        <v>0</v>
      </c>
      <c r="L136" s="19" t="n">
        <f aca="false">+J136-K136</f>
        <v>98.5</v>
      </c>
    </row>
    <row r="137" customFormat="false" ht="13.8" hidden="true" customHeight="false" outlineLevel="0" collapsed="false">
      <c r="A137" s="1" t="str">
        <f aca="false">VLOOKUP(B137,Hoja3!$A$2:$B$12,2,0)</f>
        <v>UT</v>
      </c>
      <c r="B137" s="33" t="s">
        <v>134</v>
      </c>
      <c r="C137" s="34" t="s">
        <v>127</v>
      </c>
      <c r="D137" s="33" t="s">
        <v>144</v>
      </c>
      <c r="E137" s="35" t="s">
        <v>136</v>
      </c>
      <c r="F137" s="36" t="n">
        <v>25500</v>
      </c>
      <c r="G137" s="37" t="s">
        <v>99</v>
      </c>
      <c r="H137" s="38" t="n">
        <v>400</v>
      </c>
      <c r="I137" s="19" t="n">
        <v>0</v>
      </c>
      <c r="J137" s="19" t="n">
        <f aca="false">+H137+I137</f>
        <v>400</v>
      </c>
      <c r="K137" s="19" t="n">
        <v>0</v>
      </c>
      <c r="L137" s="19" t="n">
        <f aca="false">+J137-K137</f>
        <v>400</v>
      </c>
    </row>
    <row r="138" customFormat="false" ht="13.8" hidden="true" customHeight="false" outlineLevel="0" collapsed="false">
      <c r="A138" s="1" t="str">
        <f aca="false">VLOOKUP(B138,Hoja3!$A$2:$B$12,2,0)</f>
        <v>UT</v>
      </c>
      <c r="B138" s="13" t="str">
        <f aca="false">B137</f>
        <v>UNIDAD DE TRANSPARENCIA</v>
      </c>
      <c r="C138" s="20" t="str">
        <f aca="false">C137</f>
        <v>02010103</v>
      </c>
      <c r="D138" s="13" t="str">
        <f aca="false">D137</f>
        <v>Difusión Manual de Procedimientos  y Codigo de Etica aprobados</v>
      </c>
      <c r="E138" s="20" t="str">
        <f aca="false">E137</f>
        <v>000004</v>
      </c>
      <c r="F138" s="36" t="n">
        <v>25600</v>
      </c>
      <c r="G138" s="37" t="s">
        <v>108</v>
      </c>
      <c r="H138" s="38" t="n">
        <v>500</v>
      </c>
      <c r="I138" s="19" t="n">
        <v>0</v>
      </c>
      <c r="J138" s="19" t="n">
        <f aca="false">+H138+I138</f>
        <v>500</v>
      </c>
      <c r="K138" s="31" t="n">
        <v>0</v>
      </c>
      <c r="L138" s="19" t="n">
        <f aca="false">+J138-K138</f>
        <v>500</v>
      </c>
    </row>
    <row r="139" customFormat="false" ht="13.8" hidden="true" customHeight="false" outlineLevel="0" collapsed="false">
      <c r="A139" s="1" t="str">
        <f aca="false">VLOOKUP(B139,Hoja3!$A$2:$B$12,2,0)</f>
        <v>UT</v>
      </c>
      <c r="B139" s="13" t="str">
        <f aca="false">B138</f>
        <v>UNIDAD DE TRANSPARENCIA</v>
      </c>
      <c r="C139" s="20" t="str">
        <f aca="false">C138</f>
        <v>02010103</v>
      </c>
      <c r="D139" s="13" t="str">
        <f aca="false">D138</f>
        <v>Difusión Manual de Procedimientos  y Codigo de Etica aprobados</v>
      </c>
      <c r="E139" s="20" t="str">
        <f aca="false">E138</f>
        <v>000004</v>
      </c>
      <c r="F139" s="36" t="n">
        <v>32100</v>
      </c>
      <c r="G139" s="37" t="s">
        <v>16</v>
      </c>
      <c r="H139" s="38" t="n">
        <v>117</v>
      </c>
      <c r="I139" s="19" t="n">
        <v>0</v>
      </c>
      <c r="J139" s="19" t="n">
        <f aca="false">+H139+I139</f>
        <v>117</v>
      </c>
      <c r="K139" s="31" t="n">
        <v>0</v>
      </c>
      <c r="L139" s="19" t="n">
        <f aca="false">+J139-K139</f>
        <v>117</v>
      </c>
    </row>
    <row r="140" customFormat="false" ht="13.8" hidden="true" customHeight="false" outlineLevel="0" collapsed="false">
      <c r="A140" s="1" t="str">
        <f aca="false">VLOOKUP(B140,Hoja3!$A$2:$B$12,2,0)</f>
        <v>UT</v>
      </c>
      <c r="B140" s="13" t="str">
        <f aca="false">B139</f>
        <v>UNIDAD DE TRANSPARENCIA</v>
      </c>
      <c r="C140" s="20" t="str">
        <f aca="false">C139</f>
        <v>02010103</v>
      </c>
      <c r="D140" s="13" t="str">
        <f aca="false">D139</f>
        <v>Difusión Manual de Procedimientos  y Codigo de Etica aprobados</v>
      </c>
      <c r="E140" s="20" t="str">
        <f aca="false">E139</f>
        <v>000004</v>
      </c>
      <c r="F140" s="36" t="n">
        <v>32200</v>
      </c>
      <c r="G140" s="37" t="s">
        <v>57</v>
      </c>
      <c r="H140" s="38" t="n">
        <v>100</v>
      </c>
      <c r="I140" s="19" t="n">
        <v>0</v>
      </c>
      <c r="J140" s="19" t="n">
        <f aca="false">+H140+I140</f>
        <v>100</v>
      </c>
      <c r="K140" s="31" t="n">
        <v>0</v>
      </c>
      <c r="L140" s="19" t="n">
        <f aca="false">+J140-K140</f>
        <v>100</v>
      </c>
    </row>
    <row r="141" customFormat="false" ht="13.8" hidden="true" customHeight="false" outlineLevel="0" collapsed="false">
      <c r="A141" s="1" t="str">
        <f aca="false">VLOOKUP(B141,Hoja3!$A$2:$B$12,2,0)</f>
        <v>UT</v>
      </c>
      <c r="B141" s="13" t="str">
        <f aca="false">B140</f>
        <v>UNIDAD DE TRANSPARENCIA</v>
      </c>
      <c r="C141" s="20" t="str">
        <f aca="false">C140</f>
        <v>02010103</v>
      </c>
      <c r="D141" s="13" t="str">
        <f aca="false">D140</f>
        <v>Difusión Manual de Procedimientos  y Codigo de Etica aprobados</v>
      </c>
      <c r="E141" s="20" t="str">
        <f aca="false">E140</f>
        <v>000004</v>
      </c>
      <c r="F141" s="36" t="n">
        <v>39500</v>
      </c>
      <c r="G141" s="37" t="s">
        <v>19</v>
      </c>
      <c r="H141" s="38" t="n">
        <v>39</v>
      </c>
      <c r="I141" s="19" t="n">
        <v>0</v>
      </c>
      <c r="J141" s="19" t="n">
        <f aca="false">+H141+I141</f>
        <v>39</v>
      </c>
      <c r="K141" s="31" t="n">
        <v>0</v>
      </c>
      <c r="L141" s="19" t="n">
        <f aca="false">+J141-K141</f>
        <v>39</v>
      </c>
    </row>
    <row r="142" customFormat="false" ht="35.9" hidden="true" customHeight="false" outlineLevel="0" collapsed="false">
      <c r="A142" s="1" t="str">
        <f aca="false">VLOOKUP(B142,Hoja3!$A$2:$B$12,2,0)</f>
        <v>UT</v>
      </c>
      <c r="B142" s="33" t="s">
        <v>134</v>
      </c>
      <c r="C142" s="34" t="s">
        <v>145</v>
      </c>
      <c r="D142" s="33" t="s">
        <v>146</v>
      </c>
      <c r="E142" s="35" t="s">
        <v>136</v>
      </c>
      <c r="F142" s="36" t="n">
        <v>39500</v>
      </c>
      <c r="G142" s="37" t="s">
        <v>19</v>
      </c>
      <c r="H142" s="38" t="n">
        <v>25</v>
      </c>
      <c r="I142" s="19"/>
      <c r="J142" s="19" t="n">
        <f aca="false">+H142+I142</f>
        <v>25</v>
      </c>
      <c r="K142" s="19"/>
      <c r="L142" s="19" t="n">
        <f aca="false">+J142-K142</f>
        <v>25</v>
      </c>
    </row>
    <row r="143" customFormat="false" ht="13.8" hidden="true" customHeight="false" outlineLevel="0" collapsed="false">
      <c r="A143" s="1" t="str">
        <f aca="false">VLOOKUP(B143,Hoja3!$A$2:$B$12,2,0)</f>
        <v>UT</v>
      </c>
      <c r="B143" s="13" t="str">
        <f aca="false">B142</f>
        <v>UNIDAD DE TRANSPARENCIA</v>
      </c>
      <c r="C143" s="20" t="str">
        <f aca="false">C142</f>
        <v>02010104</v>
      </c>
      <c r="D143" s="13" t="str">
        <f aca="false">D142</f>
        <v>Desarrollar mecanismos de lucha contra la corrupción, destinados a la prevención de hechos de corrupción entre servidores públicos de COFADENA, Empresas y Unidades productivas </v>
      </c>
      <c r="E143" s="20" t="str">
        <f aca="false">E142</f>
        <v>000004</v>
      </c>
      <c r="F143" s="39" t="n">
        <v>43110</v>
      </c>
      <c r="G143" s="37" t="s">
        <v>147</v>
      </c>
      <c r="H143" s="38" t="n">
        <v>2000</v>
      </c>
      <c r="I143" s="19"/>
      <c r="J143" s="19" t="n">
        <f aca="false">+H143+I143</f>
        <v>2000</v>
      </c>
      <c r="K143" s="19"/>
      <c r="L143" s="19" t="n">
        <f aca="false">+J143-K143</f>
        <v>2000</v>
      </c>
    </row>
    <row r="144" customFormat="false" ht="35.9" hidden="true" customHeight="false" outlineLevel="0" collapsed="false">
      <c r="A144" s="1" t="str">
        <f aca="false">VLOOKUP(B144,Hoja3!$A$2:$B$12,2,0)</f>
        <v>UT</v>
      </c>
      <c r="B144" s="33" t="s">
        <v>134</v>
      </c>
      <c r="C144" s="34" t="s">
        <v>22</v>
      </c>
      <c r="D144" s="33" t="s">
        <v>148</v>
      </c>
      <c r="E144" s="35" t="s">
        <v>136</v>
      </c>
      <c r="F144" s="36" t="n">
        <v>25600</v>
      </c>
      <c r="G144" s="37" t="s">
        <v>108</v>
      </c>
      <c r="H144" s="38" t="n">
        <v>500</v>
      </c>
      <c r="I144" s="19"/>
      <c r="J144" s="19" t="n">
        <f aca="false">+H144+I144</f>
        <v>500</v>
      </c>
      <c r="K144" s="19"/>
      <c r="L144" s="19" t="n">
        <f aca="false">+J144-K144</f>
        <v>500</v>
      </c>
    </row>
    <row r="145" customFormat="false" ht="13.8" hidden="true" customHeight="false" outlineLevel="0" collapsed="false">
      <c r="A145" s="1" t="str">
        <f aca="false">VLOOKUP(B145,Hoja3!$A$2:$B$12,2,0)</f>
        <v>UT</v>
      </c>
      <c r="B145" s="13" t="str">
        <f aca="false">B144</f>
        <v>UNIDAD DE TRANSPARENCIA</v>
      </c>
      <c r="C145" s="20" t="str">
        <f aca="false">C144</f>
        <v>02020101</v>
      </c>
      <c r="D145" s="13" t="str">
        <f aca="false">D144</f>
        <v>Participar en Ferias Institucionales y Reuniones de Coordinación de UT´S organizadas por el Viceministerio de Transparencia Institucional y Lucha Contra la Corrupción y la Unidad de Transparencia del Ministerio de Defensa</v>
      </c>
      <c r="E145" s="20" t="str">
        <f aca="false">E144</f>
        <v>000004</v>
      </c>
      <c r="F145" s="36" t="n">
        <v>32100</v>
      </c>
      <c r="G145" s="37" t="s">
        <v>16</v>
      </c>
      <c r="H145" s="38" t="n">
        <v>140</v>
      </c>
      <c r="I145" s="19"/>
      <c r="J145" s="19"/>
      <c r="K145" s="19"/>
      <c r="L145" s="19"/>
    </row>
    <row r="146" customFormat="false" ht="13.8" hidden="true" customHeight="false" outlineLevel="0" collapsed="false">
      <c r="A146" s="1" t="str">
        <f aca="false">VLOOKUP(B146,Hoja3!$A$2:$B$12,2,0)</f>
        <v>UT</v>
      </c>
      <c r="B146" s="13" t="str">
        <f aca="false">B145</f>
        <v>UNIDAD DE TRANSPARENCIA</v>
      </c>
      <c r="C146" s="20" t="str">
        <f aca="false">C145</f>
        <v>02020101</v>
      </c>
      <c r="D146" s="13" t="str">
        <f aca="false">D145</f>
        <v>Participar en Ferias Institucionales y Reuniones de Coordinación de UT´S organizadas por el Viceministerio de Transparencia Institucional y Lucha Contra la Corrupción y la Unidad de Transparencia del Ministerio de Defensa</v>
      </c>
      <c r="E146" s="20" t="str">
        <f aca="false">E145</f>
        <v>000004</v>
      </c>
      <c r="F146" s="36" t="n">
        <v>32200</v>
      </c>
      <c r="G146" s="37" t="s">
        <v>57</v>
      </c>
      <c r="H146" s="38" t="n">
        <v>40</v>
      </c>
      <c r="I146" s="19"/>
      <c r="J146" s="19" t="n">
        <f aca="false">+H146+I146</f>
        <v>40</v>
      </c>
      <c r="K146" s="19" t="n">
        <v>0</v>
      </c>
      <c r="L146" s="19" t="n">
        <f aca="false">+J146-K146</f>
        <v>40</v>
      </c>
    </row>
    <row r="147" customFormat="false" ht="35.9" hidden="true" customHeight="false" outlineLevel="0" collapsed="false">
      <c r="A147" s="1" t="str">
        <f aca="false">VLOOKUP(B147,Hoja3!$A$2:$B$12,2,0)</f>
        <v>UT</v>
      </c>
      <c r="B147" s="33" t="s">
        <v>134</v>
      </c>
      <c r="C147" s="34" t="s">
        <v>25</v>
      </c>
      <c r="D147" s="33" t="s">
        <v>149</v>
      </c>
      <c r="E147" s="35" t="s">
        <v>136</v>
      </c>
      <c r="F147" s="36" t="n">
        <v>31120</v>
      </c>
      <c r="G147" s="37" t="s">
        <v>37</v>
      </c>
      <c r="H147" s="38" t="n">
        <v>3000</v>
      </c>
      <c r="I147" s="19" t="n">
        <v>1000</v>
      </c>
      <c r="J147" s="19" t="n">
        <f aca="false">+H147+I147</f>
        <v>4000</v>
      </c>
      <c r="K147" s="19" t="n">
        <v>3947</v>
      </c>
      <c r="L147" s="32"/>
    </row>
    <row r="148" customFormat="false" ht="13.8" hidden="true" customHeight="false" outlineLevel="0" collapsed="false">
      <c r="A148" s="1" t="str">
        <f aca="false">VLOOKUP(B148,Hoja3!$A$2:$B$12,2,0)</f>
        <v>UT</v>
      </c>
      <c r="B148" s="13" t="str">
        <f aca="false">B147</f>
        <v>UNIDAD DE TRANSPARENCIA</v>
      </c>
      <c r="C148" s="20" t="str">
        <f aca="false">C147</f>
        <v>02020102</v>
      </c>
      <c r="D148" s="13" t="str">
        <f aca="false">D147</f>
        <v>Ejecucion de  Talleres de Capacitación e información para los servidores públicos sobre Ética, Transparencia, lucha contra la Corrupción y Normativa Aplicable al sector publico</v>
      </c>
      <c r="E148" s="20" t="str">
        <f aca="false">E147</f>
        <v>000004</v>
      </c>
      <c r="F148" s="36" t="n">
        <v>32100</v>
      </c>
      <c r="G148" s="37" t="s">
        <v>16</v>
      </c>
      <c r="H148" s="38" t="n">
        <v>166</v>
      </c>
      <c r="I148" s="19" t="n">
        <v>0</v>
      </c>
      <c r="J148" s="19" t="n">
        <f aca="false">+H148+I148</f>
        <v>166</v>
      </c>
      <c r="K148" s="19" t="n">
        <v>0</v>
      </c>
      <c r="L148" s="32"/>
    </row>
    <row r="149" customFormat="false" ht="13.8" hidden="true" customHeight="false" outlineLevel="0" collapsed="false">
      <c r="A149" s="1" t="str">
        <f aca="false">VLOOKUP(B149,Hoja3!$A$2:$B$12,2,0)</f>
        <v>UT</v>
      </c>
      <c r="B149" s="13" t="str">
        <f aca="false">B148</f>
        <v>UNIDAD DE TRANSPARENCIA</v>
      </c>
      <c r="C149" s="20" t="str">
        <f aca="false">C148</f>
        <v>02020102</v>
      </c>
      <c r="D149" s="13" t="str">
        <f aca="false">D148</f>
        <v>Ejecucion de  Talleres de Capacitación e información para los servidores públicos sobre Ética, Transparencia, lucha contra la Corrupción y Normativa Aplicable al sector publico</v>
      </c>
      <c r="E149" s="20" t="str">
        <f aca="false">E148</f>
        <v>000004</v>
      </c>
      <c r="F149" s="36" t="n">
        <v>39500</v>
      </c>
      <c r="G149" s="37" t="s">
        <v>19</v>
      </c>
      <c r="H149" s="38" t="n">
        <v>114</v>
      </c>
      <c r="I149" s="19" t="n">
        <v>0</v>
      </c>
      <c r="J149" s="19" t="n">
        <f aca="false">+H149+I149</f>
        <v>114</v>
      </c>
      <c r="K149" s="19" t="n">
        <v>0</v>
      </c>
      <c r="L149" s="19" t="n">
        <f aca="false">+J149-K149</f>
        <v>114</v>
      </c>
    </row>
    <row r="150" customFormat="false" ht="24.25" hidden="true" customHeight="false" outlineLevel="0" collapsed="false">
      <c r="A150" s="1" t="str">
        <f aca="false">VLOOKUP(B150,Hoja3!$A$2:$B$12,2,0)</f>
        <v>UAJ</v>
      </c>
      <c r="B150" s="37" t="s">
        <v>150</v>
      </c>
      <c r="C150" s="34" t="s">
        <v>13</v>
      </c>
      <c r="D150" s="33" t="s">
        <v>151</v>
      </c>
      <c r="E150" s="35" t="s">
        <v>152</v>
      </c>
      <c r="F150" s="36" t="n">
        <v>32100</v>
      </c>
      <c r="G150" s="37" t="s">
        <v>16</v>
      </c>
      <c r="H150" s="38" t="n">
        <v>8.75</v>
      </c>
      <c r="I150" s="19" t="n">
        <v>0</v>
      </c>
      <c r="J150" s="19" t="n">
        <f aca="false">+H150+I150</f>
        <v>8.75</v>
      </c>
      <c r="K150" s="19" t="n">
        <v>0</v>
      </c>
      <c r="L150" s="19" t="n">
        <f aca="false">+J150-K150</f>
        <v>8.75</v>
      </c>
    </row>
    <row r="151" customFormat="false" ht="13.8" hidden="true" customHeight="false" outlineLevel="0" collapsed="false">
      <c r="A151" s="1" t="str">
        <f aca="false">VLOOKUP(B151,Hoja3!$A$2:$B$12,2,0)</f>
        <v>UAJ</v>
      </c>
      <c r="B151" s="13" t="str">
        <f aca="false">B150</f>
        <v>UNIDAD DE ASUNTOS JURIDICOS</v>
      </c>
      <c r="C151" s="20" t="str">
        <f aca="false">C150</f>
        <v>02010101</v>
      </c>
      <c r="D151" s="13" t="str">
        <f aca="false">D150</f>
        <v>Elevar anteproyecto de Estatuto Organico de COFADENA para que sea aprobado por Directorio </v>
      </c>
      <c r="E151" s="20" t="str">
        <f aca="false">E150</f>
        <v>000005</v>
      </c>
      <c r="F151" s="36" t="n">
        <v>39500</v>
      </c>
      <c r="G151" s="37" t="s">
        <v>19</v>
      </c>
      <c r="H151" s="38" t="n">
        <v>178.35</v>
      </c>
      <c r="I151" s="19" t="n">
        <v>0</v>
      </c>
      <c r="J151" s="19" t="n">
        <f aca="false">+H151+I151</f>
        <v>178.35</v>
      </c>
      <c r="K151" s="19" t="n">
        <v>0</v>
      </c>
      <c r="L151" s="19" t="n">
        <f aca="false">+J151-K151</f>
        <v>178.35</v>
      </c>
    </row>
    <row r="152" customFormat="false" ht="13.8" hidden="true" customHeight="false" outlineLevel="0" collapsed="false">
      <c r="A152" s="1" t="str">
        <f aca="false">VLOOKUP(B152,Hoja3!$A$2:$B$12,2,0)</f>
        <v>UAJ</v>
      </c>
      <c r="B152" s="37" t="s">
        <v>150</v>
      </c>
      <c r="C152" s="34" t="s">
        <v>20</v>
      </c>
      <c r="D152" s="33" t="s">
        <v>153</v>
      </c>
      <c r="E152" s="35" t="s">
        <v>152</v>
      </c>
      <c r="F152" s="36" t="n">
        <v>32100</v>
      </c>
      <c r="G152" s="37" t="s">
        <v>16</v>
      </c>
      <c r="H152" s="38" t="n">
        <v>8.75</v>
      </c>
      <c r="I152" s="19" t="n">
        <v>0</v>
      </c>
      <c r="J152" s="19" t="n">
        <f aca="false">+H152+I152</f>
        <v>8.75</v>
      </c>
      <c r="K152" s="19" t="n">
        <v>0</v>
      </c>
      <c r="L152" s="19" t="n">
        <f aca="false">+J152-K152</f>
        <v>8.75</v>
      </c>
    </row>
    <row r="153" customFormat="false" ht="13.8" hidden="true" customHeight="false" outlineLevel="0" collapsed="false">
      <c r="A153" s="1" t="str">
        <f aca="false">VLOOKUP(B153,Hoja3!$A$2:$B$12,2,0)</f>
        <v>UAJ</v>
      </c>
      <c r="B153" s="13" t="str">
        <f aca="false">B152</f>
        <v>UNIDAD DE ASUNTOS JURIDICOS</v>
      </c>
      <c r="C153" s="20" t="str">
        <f aca="false">C152</f>
        <v>02010201</v>
      </c>
      <c r="D153" s="13" t="str">
        <f aca="false">D152</f>
        <v>5 informes legales elaborados  de revisión de proyectos de Reglamentos Internos.</v>
      </c>
      <c r="E153" s="20" t="str">
        <f aca="false">E152</f>
        <v>000005</v>
      </c>
      <c r="F153" s="36" t="n">
        <v>39500</v>
      </c>
      <c r="G153" s="37" t="s">
        <v>19</v>
      </c>
      <c r="H153" s="38" t="n">
        <v>178.35</v>
      </c>
      <c r="I153" s="19" t="n">
        <v>0</v>
      </c>
      <c r="J153" s="19" t="n">
        <f aca="false">+H153+I153</f>
        <v>178.35</v>
      </c>
      <c r="K153" s="19"/>
      <c r="L153" s="19" t="n">
        <f aca="false">+J153-K153</f>
        <v>178.35</v>
      </c>
    </row>
    <row r="154" customFormat="false" ht="13.8" hidden="true" customHeight="false" outlineLevel="0" collapsed="false">
      <c r="A154" s="1" t="str">
        <f aca="false">VLOOKUP(B154,Hoja3!$A$2:$B$12,2,0)</f>
        <v>UAJ</v>
      </c>
      <c r="B154" s="37" t="s">
        <v>150</v>
      </c>
      <c r="C154" s="34" t="s">
        <v>154</v>
      </c>
      <c r="D154" s="50" t="s">
        <v>155</v>
      </c>
      <c r="E154" s="35" t="s">
        <v>152</v>
      </c>
      <c r="F154" s="36" t="n">
        <v>32100</v>
      </c>
      <c r="G154" s="37" t="s">
        <v>16</v>
      </c>
      <c r="H154" s="38" t="n">
        <v>8.75</v>
      </c>
      <c r="I154" s="19"/>
      <c r="J154" s="19" t="n">
        <f aca="false">+H154+I154</f>
        <v>8.75</v>
      </c>
      <c r="K154" s="19" t="n">
        <v>0</v>
      </c>
      <c r="L154" s="19" t="n">
        <f aca="false">+J154-K154</f>
        <v>8.75</v>
      </c>
    </row>
    <row r="155" customFormat="false" ht="13.8" hidden="true" customHeight="false" outlineLevel="0" collapsed="false">
      <c r="A155" s="1" t="str">
        <f aca="false">VLOOKUP(B155,Hoja3!$A$2:$B$12,2,0)</f>
        <v>UAJ</v>
      </c>
      <c r="B155" s="13" t="str">
        <f aca="false">B154</f>
        <v>UNIDAD DE ASUNTOS JURIDICOS</v>
      </c>
      <c r="C155" s="20" t="str">
        <f aca="false">C154</f>
        <v>02010202</v>
      </c>
      <c r="D155" s="13" t="str">
        <f aca="false">D154</f>
        <v>Resolución de Directorio elaborada  para aprobación de Reglamentos</v>
      </c>
      <c r="E155" s="20" t="str">
        <f aca="false">E154</f>
        <v>000005</v>
      </c>
      <c r="F155" s="36" t="n">
        <v>39500</v>
      </c>
      <c r="G155" s="37" t="s">
        <v>19</v>
      </c>
      <c r="H155" s="38" t="n">
        <v>350</v>
      </c>
      <c r="I155" s="19"/>
      <c r="J155" s="19" t="n">
        <f aca="false">+H155+I155</f>
        <v>350</v>
      </c>
      <c r="K155" s="19" t="n">
        <v>0</v>
      </c>
      <c r="L155" s="19" t="n">
        <f aca="false">+J155-K155</f>
        <v>350</v>
      </c>
    </row>
    <row r="156" customFormat="false" ht="24.25" hidden="true" customHeight="false" outlineLevel="0" collapsed="false">
      <c r="A156" s="1" t="str">
        <f aca="false">VLOOKUP(B156,Hoja3!$A$2:$B$12,2,0)</f>
        <v>UAJ</v>
      </c>
      <c r="B156" s="37" t="s">
        <v>150</v>
      </c>
      <c r="C156" s="34" t="s">
        <v>156</v>
      </c>
      <c r="D156" s="33" t="s">
        <v>157</v>
      </c>
      <c r="E156" s="35" t="s">
        <v>152</v>
      </c>
      <c r="F156" s="36" t="n">
        <v>39500</v>
      </c>
      <c r="G156" s="37" t="s">
        <v>19</v>
      </c>
      <c r="H156" s="38" t="n">
        <v>358.35</v>
      </c>
      <c r="I156" s="19"/>
      <c r="J156" s="19" t="n">
        <f aca="false">+H156+I156</f>
        <v>358.35</v>
      </c>
      <c r="K156" s="19"/>
      <c r="L156" s="19" t="n">
        <f aca="false">+J156-K156</f>
        <v>358.35</v>
      </c>
    </row>
    <row r="157" customFormat="false" ht="13.8" hidden="true" customHeight="false" outlineLevel="0" collapsed="false">
      <c r="A157" s="1" t="str">
        <f aca="false">VLOOKUP(B157,Hoja3!$A$2:$B$12,2,0)</f>
        <v>UAJ</v>
      </c>
      <c r="B157" s="37" t="s">
        <v>150</v>
      </c>
      <c r="C157" s="34" t="s">
        <v>158</v>
      </c>
      <c r="D157" s="50" t="s">
        <v>159</v>
      </c>
      <c r="E157" s="35" t="s">
        <v>152</v>
      </c>
      <c r="F157" s="36" t="n">
        <v>32100</v>
      </c>
      <c r="G157" s="37" t="s">
        <v>16</v>
      </c>
      <c r="H157" s="38" t="n">
        <v>8.75</v>
      </c>
      <c r="I157" s="19"/>
      <c r="J157" s="19" t="n">
        <f aca="false">+H157+I157</f>
        <v>8.75</v>
      </c>
      <c r="K157" s="19"/>
      <c r="L157" s="19" t="n">
        <f aca="false">+J157-K157</f>
        <v>8.75</v>
      </c>
    </row>
    <row r="158" customFormat="false" ht="13.8" hidden="true" customHeight="false" outlineLevel="0" collapsed="false">
      <c r="A158" s="1" t="str">
        <f aca="false">VLOOKUP(B158,Hoja3!$A$2:$B$12,2,0)</f>
        <v>UAJ</v>
      </c>
      <c r="B158" s="13" t="str">
        <f aca="false">B157</f>
        <v>UNIDAD DE ASUNTOS JURIDICOS</v>
      </c>
      <c r="C158" s="20" t="str">
        <f aca="false">C157</f>
        <v>02010301</v>
      </c>
      <c r="D158" s="13" t="str">
        <f aca="false">D157</f>
        <v>Anteproyecto de Manual de  Procedimientos remitido para revisión y corrección</v>
      </c>
      <c r="E158" s="20" t="str">
        <f aca="false">E157</f>
        <v>000005</v>
      </c>
      <c r="F158" s="36" t="n">
        <v>39500</v>
      </c>
      <c r="G158" s="37" t="s">
        <v>19</v>
      </c>
      <c r="H158" s="38" t="n">
        <v>183.35</v>
      </c>
      <c r="I158" s="19"/>
      <c r="J158" s="19" t="n">
        <f aca="false">+H158+I158</f>
        <v>183.35</v>
      </c>
      <c r="K158" s="19"/>
      <c r="L158" s="19" t="n">
        <f aca="false">+J158-K158</f>
        <v>183.35</v>
      </c>
    </row>
    <row r="159" customFormat="false" ht="13.8" hidden="true" customHeight="false" outlineLevel="0" collapsed="false">
      <c r="A159" s="1" t="str">
        <f aca="false">VLOOKUP(B159,Hoja3!$A$2:$B$12,2,0)</f>
        <v>UAJ</v>
      </c>
      <c r="B159" s="37" t="s">
        <v>150</v>
      </c>
      <c r="C159" s="34" t="s">
        <v>160</v>
      </c>
      <c r="D159" s="50" t="s">
        <v>161</v>
      </c>
      <c r="E159" s="35" t="s">
        <v>152</v>
      </c>
      <c r="F159" s="36" t="n">
        <v>32100</v>
      </c>
      <c r="G159" s="37" t="s">
        <v>16</v>
      </c>
      <c r="H159" s="38" t="n">
        <v>8.75</v>
      </c>
      <c r="I159" s="19" t="n">
        <v>0</v>
      </c>
      <c r="J159" s="19" t="n">
        <f aca="false">+H159+I159</f>
        <v>8.75</v>
      </c>
      <c r="K159" s="19" t="n">
        <v>0</v>
      </c>
      <c r="L159" s="19" t="n">
        <f aca="false">+J159-K159</f>
        <v>8.75</v>
      </c>
    </row>
    <row r="160" customFormat="false" ht="13.8" hidden="true" customHeight="false" outlineLevel="0" collapsed="false">
      <c r="A160" s="1" t="str">
        <f aca="false">VLOOKUP(B160,Hoja3!$A$2:$B$12,2,0)</f>
        <v>UAJ</v>
      </c>
      <c r="B160" s="13" t="str">
        <f aca="false">B159</f>
        <v>UNIDAD DE ASUNTOS JURIDICOS</v>
      </c>
      <c r="C160" s="20" t="str">
        <f aca="false">C159</f>
        <v>02010302</v>
      </c>
      <c r="D160" s="13" t="str">
        <f aca="false">D159</f>
        <v>Resolución de Directorio elaborada para aprobación de Reglamentos</v>
      </c>
      <c r="E160" s="20" t="str">
        <f aca="false">E159</f>
        <v>000005</v>
      </c>
      <c r="F160" s="36" t="n">
        <v>39500</v>
      </c>
      <c r="G160" s="37" t="s">
        <v>19</v>
      </c>
      <c r="H160" s="38" t="n">
        <v>183.35</v>
      </c>
      <c r="I160" s="19" t="n">
        <v>0</v>
      </c>
      <c r="J160" s="19" t="n">
        <f aca="false">+H160+I160</f>
        <v>183.35</v>
      </c>
      <c r="K160" s="19" t="n">
        <v>0</v>
      </c>
      <c r="L160" s="19" t="n">
        <f aca="false">+J160-K160</f>
        <v>183.35</v>
      </c>
    </row>
    <row r="161" customFormat="false" ht="24.25" hidden="true" customHeight="false" outlineLevel="0" collapsed="false">
      <c r="A161" s="1" t="str">
        <f aca="false">VLOOKUP(B161,Hoja3!$A$2:$B$12,2,0)</f>
        <v>UAJ</v>
      </c>
      <c r="B161" s="37" t="s">
        <v>150</v>
      </c>
      <c r="C161" s="34" t="s">
        <v>22</v>
      </c>
      <c r="D161" s="50" t="s">
        <v>162</v>
      </c>
      <c r="E161" s="35" t="s">
        <v>152</v>
      </c>
      <c r="F161" s="36" t="n">
        <v>32100</v>
      </c>
      <c r="G161" s="37" t="s">
        <v>16</v>
      </c>
      <c r="H161" s="38" t="n">
        <v>8.75</v>
      </c>
      <c r="I161" s="19" t="n">
        <v>0</v>
      </c>
      <c r="J161" s="19" t="n">
        <f aca="false">+H161+I161</f>
        <v>8.75</v>
      </c>
      <c r="K161" s="19" t="n">
        <v>0</v>
      </c>
      <c r="L161" s="19" t="n">
        <f aca="false">+J161-K161</f>
        <v>8.75</v>
      </c>
    </row>
    <row r="162" customFormat="false" ht="13.8" hidden="true" customHeight="false" outlineLevel="0" collapsed="false">
      <c r="A162" s="1" t="str">
        <f aca="false">VLOOKUP(B162,Hoja3!$A$2:$B$12,2,0)</f>
        <v>UAJ</v>
      </c>
      <c r="B162" s="13" t="str">
        <f aca="false">B161</f>
        <v>UNIDAD DE ASUNTOS JURIDICOS</v>
      </c>
      <c r="C162" s="20" t="str">
        <f aca="false">C161</f>
        <v>02020101</v>
      </c>
      <c r="D162" s="13" t="str">
        <f aca="false">D161</f>
        <v>Realizar seguimiento y coordinación a los procesos  de COFADENA oficina central, sus empresas y Unidades Productivas</v>
      </c>
      <c r="E162" s="20" t="str">
        <f aca="false">E161</f>
        <v>000005</v>
      </c>
      <c r="F162" s="36" t="n">
        <v>39500</v>
      </c>
      <c r="G162" s="37" t="s">
        <v>19</v>
      </c>
      <c r="H162" s="38" t="n">
        <v>6501.95</v>
      </c>
      <c r="I162" s="19" t="n">
        <v>0</v>
      </c>
      <c r="J162" s="19" t="n">
        <f aca="false">+H162+I162</f>
        <v>6501.95</v>
      </c>
      <c r="K162" s="19" t="n">
        <v>0</v>
      </c>
      <c r="L162" s="19" t="n">
        <f aca="false">+J162-K162</f>
        <v>6501.95</v>
      </c>
    </row>
    <row r="163" customFormat="false" ht="13.8" hidden="true" customHeight="false" outlineLevel="0" collapsed="false">
      <c r="A163" s="1" t="str">
        <f aca="false">VLOOKUP(B163,Hoja3!$A$2:$B$12,2,0)</f>
        <v>UAJ</v>
      </c>
      <c r="B163" s="37" t="s">
        <v>150</v>
      </c>
      <c r="C163" s="34" t="s">
        <v>25</v>
      </c>
      <c r="D163" s="33" t="s">
        <v>163</v>
      </c>
      <c r="E163" s="35" t="s">
        <v>152</v>
      </c>
      <c r="F163" s="36" t="n">
        <v>22100</v>
      </c>
      <c r="G163" s="37" t="s">
        <v>35</v>
      </c>
      <c r="H163" s="38" t="n">
        <v>56052.5</v>
      </c>
      <c r="I163" s="19" t="n">
        <v>-1050</v>
      </c>
      <c r="J163" s="19" t="n">
        <f aca="false">+H163+I163</f>
        <v>55002.5</v>
      </c>
      <c r="K163" s="31" t="n">
        <v>17726</v>
      </c>
      <c r="L163" s="19" t="n">
        <f aca="false">+J163-K163</f>
        <v>37276.5</v>
      </c>
    </row>
    <row r="164" customFormat="false" ht="13.8" hidden="true" customHeight="false" outlineLevel="0" collapsed="false">
      <c r="A164" s="1" t="str">
        <f aca="false">VLOOKUP(B164,Hoja3!$A$2:$B$12,2,0)</f>
        <v>UAJ</v>
      </c>
      <c r="B164" s="13" t="str">
        <f aca="false">B163</f>
        <v>UNIDAD DE ASUNTOS JURIDICOS</v>
      </c>
      <c r="C164" s="20" t="str">
        <f aca="false">C163</f>
        <v>02020102</v>
      </c>
      <c r="D164" s="13" t="str">
        <f aca="false">D163</f>
        <v>Asesorar, substanciar y representar a la Corporacion en procesos legales</v>
      </c>
      <c r="E164" s="20" t="str">
        <f aca="false">E163</f>
        <v>000005</v>
      </c>
      <c r="F164" s="36" t="n">
        <v>22210</v>
      </c>
      <c r="G164" s="37" t="s">
        <v>75</v>
      </c>
      <c r="H164" s="38" t="n">
        <v>56052.5</v>
      </c>
      <c r="I164" s="19" t="n">
        <v>0</v>
      </c>
      <c r="J164" s="19" t="n">
        <f aca="false">+H164+I164</f>
        <v>56052.5</v>
      </c>
      <c r="K164" s="31" t="n">
        <v>18652</v>
      </c>
      <c r="L164" s="19" t="n">
        <f aca="false">+J164-K164</f>
        <v>37400.5</v>
      </c>
    </row>
    <row r="165" customFormat="false" ht="13.8" hidden="true" customHeight="false" outlineLevel="0" collapsed="false">
      <c r="A165" s="1" t="str">
        <f aca="false">VLOOKUP(B165,Hoja3!$A$2:$B$12,2,0)</f>
        <v>UAJ</v>
      </c>
      <c r="B165" s="13" t="str">
        <f aca="false">B164</f>
        <v>UNIDAD DE ASUNTOS JURIDICOS</v>
      </c>
      <c r="C165" s="20" t="str">
        <f aca="false">C164</f>
        <v>02020102</v>
      </c>
      <c r="D165" s="13" t="str">
        <f aca="false">D164</f>
        <v>Asesorar, substanciar y representar a la Corporacion en procesos legales</v>
      </c>
      <c r="E165" s="20" t="str">
        <f aca="false">E164</f>
        <v>000005</v>
      </c>
      <c r="F165" s="36" t="n">
        <v>22600</v>
      </c>
      <c r="G165" s="37" t="s">
        <v>164</v>
      </c>
      <c r="H165" s="38" t="n">
        <v>0</v>
      </c>
      <c r="I165" s="19" t="n">
        <v>650</v>
      </c>
      <c r="J165" s="19" t="n">
        <f aca="false">+H165+I165</f>
        <v>650</v>
      </c>
      <c r="K165" s="31" t="n">
        <v>610.5</v>
      </c>
      <c r="L165" s="19" t="n">
        <f aca="false">+J165-K165</f>
        <v>39.5</v>
      </c>
    </row>
    <row r="166" customFormat="false" ht="13.8" hidden="true" customHeight="false" outlineLevel="0" collapsed="false">
      <c r="A166" s="1" t="str">
        <f aca="false">VLOOKUP(B166,Hoja3!$A$2:$B$12,2,0)</f>
        <v>UAJ</v>
      </c>
      <c r="B166" s="13" t="str">
        <f aca="false">B165</f>
        <v>UNIDAD DE ASUNTOS JURIDICOS</v>
      </c>
      <c r="C166" s="20" t="str">
        <f aca="false">C165</f>
        <v>02020102</v>
      </c>
      <c r="D166" s="13" t="str">
        <f aca="false">D165</f>
        <v>Asesorar, substanciar y representar a la Corporacion en procesos legales</v>
      </c>
      <c r="E166" s="20" t="str">
        <f aca="false">E165</f>
        <v>000005</v>
      </c>
      <c r="F166" s="36" t="n">
        <v>24120</v>
      </c>
      <c r="G166" s="37" t="s">
        <v>165</v>
      </c>
      <c r="H166" s="38" t="n">
        <v>0</v>
      </c>
      <c r="I166" s="19" t="n">
        <v>400</v>
      </c>
      <c r="J166" s="19" t="n">
        <f aca="false">+H166+I166</f>
        <v>400</v>
      </c>
      <c r="K166" s="31" t="n">
        <v>365</v>
      </c>
      <c r="L166" s="19" t="n">
        <f aca="false">+J166-K166</f>
        <v>35</v>
      </c>
    </row>
    <row r="167" customFormat="false" ht="13.8" hidden="true" customHeight="false" outlineLevel="0" collapsed="false">
      <c r="A167" s="1" t="str">
        <f aca="false">VLOOKUP(B167,Hoja3!$A$2:$B$12,2,0)</f>
        <v>UAJ</v>
      </c>
      <c r="B167" s="13" t="str">
        <f aca="false">B166</f>
        <v>UNIDAD DE ASUNTOS JURIDICOS</v>
      </c>
      <c r="C167" s="20" t="str">
        <f aca="false">C166</f>
        <v>02020102</v>
      </c>
      <c r="D167" s="13" t="str">
        <f aca="false">D166</f>
        <v>Asesorar, substanciar y representar a la Corporacion en procesos legales</v>
      </c>
      <c r="E167" s="20" t="str">
        <f aca="false">E166</f>
        <v>000005</v>
      </c>
      <c r="F167" s="36" t="n">
        <v>25600</v>
      </c>
      <c r="G167" s="37" t="s">
        <v>108</v>
      </c>
      <c r="H167" s="38" t="n">
        <v>563.6</v>
      </c>
      <c r="I167" s="19" t="n">
        <v>5000</v>
      </c>
      <c r="J167" s="19" t="n">
        <f aca="false">+H167+I167</f>
        <v>5563.6</v>
      </c>
      <c r="K167" s="31" t="n">
        <v>3328.3</v>
      </c>
      <c r="L167" s="19" t="n">
        <f aca="false">+J167-K167</f>
        <v>2235.3</v>
      </c>
    </row>
    <row r="168" customFormat="false" ht="13.8" hidden="true" customHeight="false" outlineLevel="0" collapsed="false">
      <c r="A168" s="1" t="str">
        <f aca="false">VLOOKUP(B168,Hoja3!$A$2:$B$12,2,0)</f>
        <v>UAJ</v>
      </c>
      <c r="B168" s="13" t="str">
        <f aca="false">B167</f>
        <v>UNIDAD DE ASUNTOS JURIDICOS</v>
      </c>
      <c r="C168" s="20" t="str">
        <f aca="false">C167</f>
        <v>02020102</v>
      </c>
      <c r="D168" s="13" t="str">
        <f aca="false">D167</f>
        <v>Asesorar, substanciar y representar a la Corporacion en procesos legales</v>
      </c>
      <c r="E168" s="20" t="str">
        <f aca="false">E167</f>
        <v>000005</v>
      </c>
      <c r="F168" s="36" t="n">
        <v>26200</v>
      </c>
      <c r="G168" s="37" t="s">
        <v>166</v>
      </c>
      <c r="H168" s="38" t="n">
        <v>35748.97</v>
      </c>
      <c r="I168" s="19" t="n">
        <v>-10100</v>
      </c>
      <c r="J168" s="19" t="n">
        <f aca="false">+H168+I168</f>
        <v>25648.97</v>
      </c>
      <c r="K168" s="31" t="n">
        <v>7745</v>
      </c>
      <c r="L168" s="19" t="n">
        <f aca="false">+J168-K168</f>
        <v>17903.97</v>
      </c>
    </row>
    <row r="169" customFormat="false" ht="13.8" hidden="true" customHeight="false" outlineLevel="0" collapsed="false">
      <c r="A169" s="1" t="str">
        <f aca="false">VLOOKUP(B169,Hoja3!$A$2:$B$12,2,0)</f>
        <v>UAJ</v>
      </c>
      <c r="B169" s="13" t="str">
        <f aca="false">B168</f>
        <v>UNIDAD DE ASUNTOS JURIDICOS</v>
      </c>
      <c r="C169" s="20" t="str">
        <f aca="false">C168</f>
        <v>02020102</v>
      </c>
      <c r="D169" s="13" t="str">
        <f aca="false">D168</f>
        <v>Asesorar, substanciar y representar a la Corporacion en procesos legales</v>
      </c>
      <c r="E169" s="20" t="str">
        <f aca="false">E168</f>
        <v>000005</v>
      </c>
      <c r="F169" s="36" t="n">
        <v>31120</v>
      </c>
      <c r="G169" s="37" t="s">
        <v>167</v>
      </c>
      <c r="H169" s="38" t="n">
        <v>0</v>
      </c>
      <c r="I169" s="19" t="n">
        <v>1000</v>
      </c>
      <c r="J169" s="19" t="n">
        <f aca="false">+H169+I169</f>
        <v>1000</v>
      </c>
      <c r="K169" s="31" t="n">
        <v>406.4</v>
      </c>
      <c r="L169" s="19" t="n">
        <f aca="false">+J169-K169</f>
        <v>593.6</v>
      </c>
    </row>
    <row r="170" customFormat="false" ht="13.8" hidden="true" customHeight="false" outlineLevel="0" collapsed="false">
      <c r="A170" s="1" t="str">
        <f aca="false">VLOOKUP(B170,Hoja3!$A$2:$B$12,2,0)</f>
        <v>UAJ</v>
      </c>
      <c r="B170" s="13" t="str">
        <f aca="false">B169</f>
        <v>UNIDAD DE ASUNTOS JURIDICOS</v>
      </c>
      <c r="C170" s="20" t="str">
        <f aca="false">C169</f>
        <v>02020102</v>
      </c>
      <c r="D170" s="13" t="str">
        <f aca="false">D169</f>
        <v>Asesorar, substanciar y representar a la Corporacion en procesos legales</v>
      </c>
      <c r="E170" s="20" t="str">
        <f aca="false">E169</f>
        <v>000005</v>
      </c>
      <c r="F170" s="36" t="n">
        <v>32100</v>
      </c>
      <c r="G170" s="37" t="s">
        <v>16</v>
      </c>
      <c r="H170" s="38" t="n">
        <v>3158.75</v>
      </c>
      <c r="I170" s="19" t="n">
        <v>0</v>
      </c>
      <c r="J170" s="19" t="n">
        <f aca="false">+H170+I170</f>
        <v>3158.75</v>
      </c>
      <c r="K170" s="31" t="n">
        <v>1000</v>
      </c>
      <c r="L170" s="19" t="n">
        <f aca="false">+J170-K170</f>
        <v>2158.75</v>
      </c>
    </row>
    <row r="171" customFormat="false" ht="13.8" hidden="true" customHeight="false" outlineLevel="0" collapsed="false">
      <c r="A171" s="1" t="str">
        <f aca="false">VLOOKUP(B171,Hoja3!$A$2:$B$12,2,0)</f>
        <v>UAJ</v>
      </c>
      <c r="B171" s="13" t="str">
        <f aca="false">B170</f>
        <v>UNIDAD DE ASUNTOS JURIDICOS</v>
      </c>
      <c r="C171" s="20" t="str">
        <f aca="false">C170</f>
        <v>02020102</v>
      </c>
      <c r="D171" s="13" t="str">
        <f aca="false">D170</f>
        <v>Asesorar, substanciar y representar a la Corporacion en procesos legales</v>
      </c>
      <c r="E171" s="20" t="str">
        <f aca="false">E170</f>
        <v>000005</v>
      </c>
      <c r="F171" s="36" t="n">
        <v>32300</v>
      </c>
      <c r="G171" s="37" t="s">
        <v>168</v>
      </c>
      <c r="H171" s="38" t="n">
        <v>400</v>
      </c>
      <c r="I171" s="19" t="n">
        <v>0</v>
      </c>
      <c r="J171" s="19" t="n">
        <f aca="false">+H171+I171</f>
        <v>400</v>
      </c>
      <c r="K171" s="31" t="n">
        <v>150</v>
      </c>
      <c r="L171" s="19" t="n">
        <f aca="false">+J171-K171</f>
        <v>250</v>
      </c>
    </row>
    <row r="172" customFormat="false" ht="13.8" hidden="true" customHeight="false" outlineLevel="0" collapsed="false">
      <c r="A172" s="1" t="str">
        <f aca="false">VLOOKUP(B172,Hoja3!$A$2:$B$12,2,0)</f>
        <v>UAJ</v>
      </c>
      <c r="B172" s="13" t="str">
        <f aca="false">B171</f>
        <v>UNIDAD DE ASUNTOS JURIDICOS</v>
      </c>
      <c r="C172" s="20" t="str">
        <f aca="false">C171</f>
        <v>02020102</v>
      </c>
      <c r="D172" s="13" t="str">
        <f aca="false">D171</f>
        <v>Asesorar, substanciar y representar a la Corporacion en procesos legales</v>
      </c>
      <c r="E172" s="20" t="str">
        <f aca="false">E171</f>
        <v>000005</v>
      </c>
      <c r="F172" s="36" t="n">
        <v>32500</v>
      </c>
      <c r="G172" s="37" t="s">
        <v>58</v>
      </c>
      <c r="H172" s="38" t="n">
        <v>0</v>
      </c>
      <c r="I172" s="19" t="n">
        <v>100</v>
      </c>
      <c r="J172" s="19" t="n">
        <f aca="false">+H172+I172</f>
        <v>100</v>
      </c>
      <c r="K172" s="31" t="n">
        <v>20</v>
      </c>
      <c r="L172" s="19" t="n">
        <f aca="false">+J172-K172</f>
        <v>80</v>
      </c>
    </row>
    <row r="173" customFormat="false" ht="13.8" hidden="true" customHeight="false" outlineLevel="0" collapsed="false">
      <c r="A173" s="1" t="str">
        <f aca="false">VLOOKUP(B173,Hoja3!$A$2:$B$12,2,0)</f>
        <v>UAJ</v>
      </c>
      <c r="B173" s="13" t="str">
        <f aca="false">B172</f>
        <v>UNIDAD DE ASUNTOS JURIDICOS</v>
      </c>
      <c r="C173" s="20" t="str">
        <f aca="false">C172</f>
        <v>02020102</v>
      </c>
      <c r="D173" s="13" t="str">
        <f aca="false">D172</f>
        <v>Asesorar, substanciar y representar a la Corporacion en procesos legales</v>
      </c>
      <c r="E173" s="20" t="str">
        <f aca="false">E172</f>
        <v>000005</v>
      </c>
      <c r="F173" s="36" t="n">
        <v>85100</v>
      </c>
      <c r="G173" s="37" t="s">
        <v>169</v>
      </c>
      <c r="H173" s="38" t="n">
        <v>0</v>
      </c>
      <c r="I173" s="19" t="n">
        <v>4000</v>
      </c>
      <c r="J173" s="19" t="n">
        <f aca="false">+H173+I173</f>
        <v>4000</v>
      </c>
      <c r="K173" s="31" t="n">
        <v>3150</v>
      </c>
      <c r="L173" s="19" t="n">
        <f aca="false">+J173-K173</f>
        <v>850</v>
      </c>
    </row>
    <row r="174" customFormat="false" ht="13.8" hidden="true" customHeight="false" outlineLevel="0" collapsed="false">
      <c r="A174" s="1" t="str">
        <f aca="false">VLOOKUP(B174,Hoja3!$A$2:$B$12,2,0)</f>
        <v>UAJ</v>
      </c>
      <c r="B174" s="13" t="str">
        <f aca="false">B173</f>
        <v>UNIDAD DE ASUNTOS JURIDICOS</v>
      </c>
      <c r="C174" s="20" t="str">
        <f aca="false">C173</f>
        <v>02020102</v>
      </c>
      <c r="D174" s="13" t="str">
        <f aca="false">D173</f>
        <v>Asesorar, substanciar y representar a la Corporacion en procesos legales</v>
      </c>
      <c r="E174" s="20" t="str">
        <f aca="false">E173</f>
        <v>000005</v>
      </c>
      <c r="F174" s="36" t="n">
        <v>39500</v>
      </c>
      <c r="G174" s="37" t="s">
        <v>19</v>
      </c>
      <c r="H174" s="38" t="n">
        <v>4517.68</v>
      </c>
      <c r="I174" s="19" t="n">
        <v>0</v>
      </c>
      <c r="J174" s="19" t="n">
        <f aca="false">+H174+I174</f>
        <v>4517.68</v>
      </c>
      <c r="K174" s="31" t="n">
        <v>200</v>
      </c>
      <c r="L174" s="19" t="n">
        <f aca="false">+J174-K174</f>
        <v>4317.68</v>
      </c>
    </row>
    <row r="175" customFormat="false" ht="13.8" hidden="true" customHeight="false" outlineLevel="0" collapsed="false">
      <c r="A175" s="1" t="str">
        <f aca="false">VLOOKUP(B175,Hoja3!$A$2:$B$12,2,0)</f>
        <v>UAJ</v>
      </c>
      <c r="B175" s="37" t="s">
        <v>150</v>
      </c>
      <c r="C175" s="51" t="s">
        <v>170</v>
      </c>
      <c r="D175" s="50" t="s">
        <v>171</v>
      </c>
      <c r="E175" s="35" t="s">
        <v>152</v>
      </c>
      <c r="F175" s="36" t="n">
        <v>32100</v>
      </c>
      <c r="G175" s="37" t="s">
        <v>16</v>
      </c>
      <c r="H175" s="38" t="n">
        <v>8.75</v>
      </c>
      <c r="I175" s="19"/>
      <c r="J175" s="19" t="n">
        <f aca="false">+H175+I175</f>
        <v>8.75</v>
      </c>
      <c r="K175" s="19"/>
      <c r="L175" s="19" t="n">
        <f aca="false">+J175-K175</f>
        <v>8.75</v>
      </c>
    </row>
    <row r="176" customFormat="false" ht="13.8" hidden="true" customHeight="false" outlineLevel="0" collapsed="false">
      <c r="A176" s="1" t="str">
        <f aca="false">VLOOKUP(B176,Hoja3!$A$2:$B$12,2,0)</f>
        <v>UAJ</v>
      </c>
      <c r="B176" s="13" t="str">
        <f aca="false">B175</f>
        <v>UNIDAD DE ASUNTOS JURIDICOS</v>
      </c>
      <c r="C176" s="20" t="str">
        <f aca="false">C175</f>
        <v>04020101</v>
      </c>
      <c r="D176" s="13" t="str">
        <f aca="false">D175</f>
        <v>Al menos 6 Informes Legales de revisión y aprobacion de nuevas líneas de producción.</v>
      </c>
      <c r="E176" s="20" t="str">
        <f aca="false">E175</f>
        <v>000005</v>
      </c>
      <c r="F176" s="36" t="n">
        <v>39500</v>
      </c>
      <c r="G176" s="37" t="s">
        <v>19</v>
      </c>
      <c r="H176" s="38" t="n">
        <v>178.35</v>
      </c>
      <c r="I176" s="19"/>
      <c r="J176" s="19" t="n">
        <f aca="false">+H176+I176</f>
        <v>178.35</v>
      </c>
      <c r="K176" s="19"/>
      <c r="L176" s="19" t="n">
        <f aca="false">+J176-K176</f>
        <v>178.35</v>
      </c>
    </row>
    <row r="177" customFormat="false" ht="24.25" hidden="true" customHeight="false" outlineLevel="0" collapsed="false">
      <c r="A177" s="1" t="str">
        <f aca="false">VLOOKUP(B177,Hoja3!$A$2:$B$12,2,0)</f>
        <v>UAJ</v>
      </c>
      <c r="B177" s="37" t="s">
        <v>150</v>
      </c>
      <c r="C177" s="51" t="s">
        <v>172</v>
      </c>
      <c r="D177" s="50" t="s">
        <v>173</v>
      </c>
      <c r="E177" s="35" t="s">
        <v>152</v>
      </c>
      <c r="F177" s="36" t="n">
        <v>32100</v>
      </c>
      <c r="G177" s="37" t="s">
        <v>16</v>
      </c>
      <c r="H177" s="38" t="n">
        <v>8.75</v>
      </c>
      <c r="I177" s="19"/>
      <c r="J177" s="19" t="n">
        <f aca="false">+H177+I177</f>
        <v>8.75</v>
      </c>
      <c r="K177" s="19"/>
      <c r="L177" s="19" t="n">
        <f aca="false">+J177-K177</f>
        <v>8.75</v>
      </c>
    </row>
    <row r="178" customFormat="false" ht="13.8" hidden="true" customHeight="false" outlineLevel="0" collapsed="false">
      <c r="A178" s="1" t="str">
        <f aca="false">VLOOKUP(B178,Hoja3!$A$2:$B$12,2,0)</f>
        <v>UAJ</v>
      </c>
      <c r="B178" s="13" t="str">
        <f aca="false">B177</f>
        <v>UNIDAD DE ASUNTOS JURIDICOS</v>
      </c>
      <c r="C178" s="20" t="str">
        <f aca="false">C177</f>
        <v>04020102</v>
      </c>
      <c r="D178" s="13" t="str">
        <f aca="false">D177</f>
        <v>Al menos 6 Resoluciones Administrativas de aprobacion de nuevas líneas de producción.  </v>
      </c>
      <c r="E178" s="20" t="str">
        <f aca="false">E177</f>
        <v>000005</v>
      </c>
      <c r="F178" s="36" t="n">
        <v>39500</v>
      </c>
      <c r="G178" s="37" t="s">
        <v>19</v>
      </c>
      <c r="H178" s="38" t="n">
        <v>182.5</v>
      </c>
      <c r="I178" s="19"/>
      <c r="J178" s="19" t="n">
        <f aca="false">+H178+I178</f>
        <v>182.5</v>
      </c>
      <c r="K178" s="19" t="n">
        <v>25.8</v>
      </c>
      <c r="L178" s="19" t="n">
        <f aca="false">+J178-K178</f>
        <v>156.7</v>
      </c>
    </row>
    <row r="179" customFormat="false" ht="24.25" hidden="true" customHeight="false" outlineLevel="0" collapsed="false">
      <c r="A179" s="1" t="str">
        <f aca="false">VLOOKUP(B179,Hoja3!$A$2:$B$12,2,0)</f>
        <v>UAJ</v>
      </c>
      <c r="B179" s="37" t="s">
        <v>150</v>
      </c>
      <c r="C179" s="51" t="s">
        <v>174</v>
      </c>
      <c r="D179" s="50" t="s">
        <v>175</v>
      </c>
      <c r="E179" s="35" t="s">
        <v>152</v>
      </c>
      <c r="F179" s="36" t="n">
        <v>32100</v>
      </c>
      <c r="G179" s="37" t="s">
        <v>16</v>
      </c>
      <c r="H179" s="38" t="n">
        <v>8.75</v>
      </c>
      <c r="I179" s="32"/>
      <c r="J179" s="19" t="n">
        <f aca="false">+H179+I179</f>
        <v>8.75</v>
      </c>
      <c r="K179" s="32"/>
      <c r="L179" s="32" t="n">
        <f aca="false">+J179-K179</f>
        <v>8.75</v>
      </c>
    </row>
    <row r="180" customFormat="false" ht="13.8" hidden="true" customHeight="false" outlineLevel="0" collapsed="false">
      <c r="A180" s="1" t="str">
        <f aca="false">VLOOKUP(B180,Hoja3!$A$2:$B$12,2,0)</f>
        <v>UAJ</v>
      </c>
      <c r="B180" s="13" t="str">
        <f aca="false">B179</f>
        <v>UNIDAD DE ASUNTOS JURIDICOS</v>
      </c>
      <c r="C180" s="20" t="str">
        <f aca="false">C179</f>
        <v>04030101</v>
      </c>
      <c r="D180" s="13" t="str">
        <f aca="false">D179</f>
        <v>Un informe legal que establezca la viabilidad de  la creación de la Unidad de Transportes de COFADENA.</v>
      </c>
      <c r="E180" s="20" t="str">
        <f aca="false">E179</f>
        <v>000005</v>
      </c>
      <c r="F180" s="36" t="n">
        <v>39500</v>
      </c>
      <c r="G180" s="37" t="s">
        <v>19</v>
      </c>
      <c r="H180" s="38" t="n">
        <v>235</v>
      </c>
      <c r="I180" s="19"/>
      <c r="J180" s="19" t="n">
        <f aca="false">+H180+I180</f>
        <v>235</v>
      </c>
      <c r="K180" s="19" t="n">
        <v>65.65</v>
      </c>
      <c r="L180" s="19" t="n">
        <f aca="false">+J180-K180</f>
        <v>169.35</v>
      </c>
    </row>
    <row r="181" customFormat="false" ht="24.25" hidden="true" customHeight="false" outlineLevel="0" collapsed="false">
      <c r="A181" s="1" t="str">
        <f aca="false">VLOOKUP(B181,Hoja3!$A$2:$B$12,2,0)</f>
        <v>UAJ</v>
      </c>
      <c r="B181" s="37" t="s">
        <v>150</v>
      </c>
      <c r="C181" s="51" t="s">
        <v>176</v>
      </c>
      <c r="D181" s="50" t="s">
        <v>177</v>
      </c>
      <c r="E181" s="35" t="s">
        <v>152</v>
      </c>
      <c r="F181" s="36" t="n">
        <v>32100</v>
      </c>
      <c r="G181" s="37" t="s">
        <v>16</v>
      </c>
      <c r="H181" s="38" t="n">
        <v>17.5</v>
      </c>
      <c r="I181" s="52"/>
      <c r="J181" s="19" t="n">
        <f aca="false">+H181+I181</f>
        <v>17.5</v>
      </c>
      <c r="K181" s="52"/>
      <c r="L181" s="32" t="n">
        <f aca="false">+J181-K181</f>
        <v>17.5</v>
      </c>
    </row>
    <row r="182" customFormat="false" ht="13.8" hidden="true" customHeight="false" outlineLevel="0" collapsed="false">
      <c r="A182" s="1" t="str">
        <f aca="false">VLOOKUP(B182,Hoja3!$A$2:$B$12,2,0)</f>
        <v>UAJ</v>
      </c>
      <c r="B182" s="13" t="str">
        <f aca="false">B181</f>
        <v>UNIDAD DE ASUNTOS JURIDICOS</v>
      </c>
      <c r="C182" s="20" t="str">
        <f aca="false">C181</f>
        <v>04030102</v>
      </c>
      <c r="D182" s="13" t="str">
        <f aca="false">D181</f>
        <v>Una Resolucion de Directorio que apruebe  la creación de la Unidad de Transportes de COFADENA.</v>
      </c>
      <c r="E182" s="20" t="str">
        <f aca="false">E181</f>
        <v>000005</v>
      </c>
      <c r="F182" s="36" t="n">
        <v>39500</v>
      </c>
      <c r="G182" s="37" t="s">
        <v>19</v>
      </c>
      <c r="H182" s="38" t="n">
        <v>224</v>
      </c>
      <c r="I182" s="26" t="n">
        <v>0</v>
      </c>
      <c r="J182" s="19" t="n">
        <f aca="false">+H182+I182</f>
        <v>224</v>
      </c>
      <c r="K182" s="26" t="n">
        <v>0</v>
      </c>
      <c r="L182" s="19" t="n">
        <f aca="false">+J182-K182</f>
        <v>224</v>
      </c>
    </row>
    <row r="183" customFormat="false" ht="35.9" hidden="true" customHeight="false" outlineLevel="0" collapsed="false">
      <c r="A183" s="1" t="str">
        <f aca="false">VLOOKUP(B183,Hoja3!$A$2:$B$12,2,0)</f>
        <v>UAJ</v>
      </c>
      <c r="B183" s="37" t="s">
        <v>150</v>
      </c>
      <c r="C183" s="51" t="s">
        <v>178</v>
      </c>
      <c r="D183" s="50" t="s">
        <v>179</v>
      </c>
      <c r="E183" s="35" t="s">
        <v>152</v>
      </c>
      <c r="F183" s="36" t="n">
        <v>32100</v>
      </c>
      <c r="G183" s="37" t="s">
        <v>16</v>
      </c>
      <c r="H183" s="38" t="n">
        <v>8.75</v>
      </c>
      <c r="I183" s="32"/>
      <c r="J183" s="19" t="n">
        <f aca="false">+H183-I183</f>
        <v>8.75</v>
      </c>
      <c r="K183" s="32"/>
      <c r="L183" s="32" t="n">
        <f aca="false">+J183-K183</f>
        <v>8.75</v>
      </c>
    </row>
    <row r="184" customFormat="false" ht="13.8" hidden="true" customHeight="false" outlineLevel="0" collapsed="false">
      <c r="A184" s="1" t="str">
        <f aca="false">VLOOKUP(B184,Hoja3!$A$2:$B$12,2,0)</f>
        <v>UAJ</v>
      </c>
      <c r="B184" s="13" t="str">
        <f aca="false">B183</f>
        <v>UNIDAD DE ASUNTOS JURIDICOS</v>
      </c>
      <c r="C184" s="20" t="str">
        <f aca="false">C183</f>
        <v>05020101</v>
      </c>
      <c r="D184" s="13" t="str">
        <f aca="false">D183</f>
        <v>Informes legales elaborados que establezcan la viabilidad de la suscripcion de convenios con empresa lideres en su rubro de producción  industrial,conforme a requerimiento</v>
      </c>
      <c r="E184" s="20" t="str">
        <f aca="false">E183</f>
        <v>000005</v>
      </c>
      <c r="F184" s="36" t="n">
        <v>39500</v>
      </c>
      <c r="G184" s="37" t="s">
        <v>19</v>
      </c>
      <c r="H184" s="38" t="n">
        <v>201.35</v>
      </c>
      <c r="I184" s="19" t="n">
        <v>0</v>
      </c>
      <c r="J184" s="19" t="n">
        <f aca="false">+H184-I184</f>
        <v>201.35</v>
      </c>
      <c r="K184" s="19"/>
      <c r="L184" s="19" t="n">
        <f aca="false">+J184-K184</f>
        <v>201.35</v>
      </c>
    </row>
    <row r="185" customFormat="false" ht="24.25" hidden="true" customHeight="false" outlineLevel="0" collapsed="false">
      <c r="A185" s="1" t="str">
        <f aca="false">VLOOKUP(B185,Hoja3!$A$2:$B$12,2,0)</f>
        <v>UAJ</v>
      </c>
      <c r="B185" s="37" t="s">
        <v>150</v>
      </c>
      <c r="C185" s="51" t="s">
        <v>180</v>
      </c>
      <c r="D185" s="50" t="s">
        <v>181</v>
      </c>
      <c r="E185" s="35" t="s">
        <v>152</v>
      </c>
      <c r="F185" s="36" t="n">
        <v>32100</v>
      </c>
      <c r="G185" s="37" t="s">
        <v>16</v>
      </c>
      <c r="H185" s="38" t="n">
        <v>8.75</v>
      </c>
      <c r="I185" s="32"/>
      <c r="J185" s="31" t="n">
        <f aca="false">+H185+I185</f>
        <v>8.75</v>
      </c>
      <c r="K185" s="32"/>
      <c r="L185" s="32" t="n">
        <f aca="false">+J185-K185</f>
        <v>8.75</v>
      </c>
    </row>
    <row r="186" customFormat="false" ht="13.8" hidden="true" customHeight="false" outlineLevel="0" collapsed="false">
      <c r="A186" s="1" t="str">
        <f aca="false">VLOOKUP(B186,Hoja3!$A$2:$B$12,2,0)</f>
        <v>UAJ</v>
      </c>
      <c r="B186" s="13" t="str">
        <f aca="false">B185</f>
        <v>UNIDAD DE ASUNTOS JURIDICOS</v>
      </c>
      <c r="C186" s="20" t="str">
        <f aca="false">C185</f>
        <v>05020102</v>
      </c>
      <c r="D186" s="13" t="str">
        <f aca="false">D185</f>
        <v>Convenios elaborados con empresas líderes en su rubro de producción  industrial, conforme a requerimiento</v>
      </c>
      <c r="E186" s="20" t="str">
        <f aca="false">E185</f>
        <v>000005</v>
      </c>
      <c r="F186" s="36" t="n">
        <v>39500</v>
      </c>
      <c r="G186" s="37" t="s">
        <v>19</v>
      </c>
      <c r="H186" s="38" t="n">
        <v>201.35</v>
      </c>
      <c r="I186" s="31" t="n">
        <v>0</v>
      </c>
      <c r="J186" s="31" t="n">
        <f aca="false">+H186+I186</f>
        <v>201.35</v>
      </c>
      <c r="K186" s="31"/>
      <c r="L186" s="31" t="n">
        <f aca="false">+J186+K186</f>
        <v>201.35</v>
      </c>
    </row>
    <row r="187" customFormat="false" ht="13.8" hidden="true" customHeight="false" outlineLevel="0" collapsed="false">
      <c r="A187" s="1" t="str">
        <f aca="false">VLOOKUP(B187,Hoja3!$A$2:$B$12,2,0)</f>
        <v>DE</v>
      </c>
      <c r="B187" s="37" t="s">
        <v>182</v>
      </c>
      <c r="C187" s="34" t="s">
        <v>96</v>
      </c>
      <c r="D187" s="33" t="s">
        <v>183</v>
      </c>
      <c r="E187" s="34" t="s">
        <v>184</v>
      </c>
      <c r="F187" s="36" t="n">
        <v>26990</v>
      </c>
      <c r="G187" s="37" t="s">
        <v>24</v>
      </c>
      <c r="H187" s="38" t="n">
        <v>20000</v>
      </c>
      <c r="I187" s="19" t="n">
        <v>0</v>
      </c>
      <c r="J187" s="19" t="n">
        <f aca="false">+H187+I187</f>
        <v>20000</v>
      </c>
      <c r="K187" s="19" t="n">
        <v>16300</v>
      </c>
      <c r="L187" s="19" t="n">
        <f aca="false">+J187-K187</f>
        <v>3700</v>
      </c>
    </row>
    <row r="188" customFormat="false" ht="13.8" hidden="true" customHeight="false" outlineLevel="0" collapsed="false">
      <c r="A188" s="1" t="str">
        <f aca="false">VLOOKUP(B188,Hoja3!$A$2:$B$12,2,0)</f>
        <v>DE</v>
      </c>
      <c r="B188" s="13" t="str">
        <f aca="false">B187</f>
        <v>DIRECCIÓN DE EMPRESAS</v>
      </c>
      <c r="C188" s="20" t="str">
        <f aca="false">C187</f>
        <v>01010101</v>
      </c>
      <c r="D188" s="13" t="str">
        <f aca="false">D187</f>
        <v>Metro-Elaboración de la Postulación a la Certificación OHSAS 18001-Primera Etapa</v>
      </c>
      <c r="E188" s="20" t="str">
        <f aca="false">E187</f>
        <v>000006</v>
      </c>
      <c r="F188" s="36" t="n">
        <v>32100</v>
      </c>
      <c r="G188" s="37" t="s">
        <v>16</v>
      </c>
      <c r="H188" s="38" t="n">
        <v>105</v>
      </c>
      <c r="I188" s="19" t="n">
        <v>0</v>
      </c>
      <c r="J188" s="19" t="n">
        <f aca="false">+H188+I188</f>
        <v>105</v>
      </c>
      <c r="K188" s="19" t="n">
        <v>0</v>
      </c>
      <c r="L188" s="19" t="n">
        <f aca="false">+J188-K188</f>
        <v>105</v>
      </c>
    </row>
    <row r="189" customFormat="false" ht="13.8" hidden="true" customHeight="false" outlineLevel="0" collapsed="false">
      <c r="A189" s="1" t="str">
        <f aca="false">VLOOKUP(B189,Hoja3!$A$2:$B$12,2,0)</f>
        <v>DE</v>
      </c>
      <c r="B189" s="13" t="str">
        <f aca="false">B188</f>
        <v>DIRECCIÓN DE EMPRESAS</v>
      </c>
      <c r="C189" s="20" t="str">
        <f aca="false">C188</f>
        <v>01010101</v>
      </c>
      <c r="D189" s="13" t="str">
        <f aca="false">D188</f>
        <v>Metro-Elaboración de la Postulación a la Certificación OHSAS 18001-Primera Etapa</v>
      </c>
      <c r="E189" s="20" t="str">
        <f aca="false">E188</f>
        <v>000006</v>
      </c>
      <c r="F189" s="36" t="n">
        <v>39500</v>
      </c>
      <c r="G189" s="37" t="s">
        <v>19</v>
      </c>
      <c r="H189" s="38" t="n">
        <v>5105</v>
      </c>
      <c r="I189" s="19" t="n">
        <v>0</v>
      </c>
      <c r="J189" s="19" t="n">
        <f aca="false">+H189+I189</f>
        <v>5105</v>
      </c>
      <c r="K189" s="19" t="n">
        <v>0</v>
      </c>
      <c r="L189" s="19" t="n">
        <f aca="false">+J189-K189</f>
        <v>5105</v>
      </c>
    </row>
    <row r="190" customFormat="false" ht="35.9" hidden="true" customHeight="false" outlineLevel="0" collapsed="false">
      <c r="A190" s="1" t="str">
        <f aca="false">VLOOKUP(B190,Hoja3!$A$2:$B$12,2,0)</f>
        <v>DE</v>
      </c>
      <c r="B190" s="37" t="s">
        <v>182</v>
      </c>
      <c r="C190" s="34" t="s">
        <v>104</v>
      </c>
      <c r="D190" s="33" t="s">
        <v>185</v>
      </c>
      <c r="E190" s="34" t="s">
        <v>184</v>
      </c>
      <c r="F190" s="36" t="n">
        <v>25700</v>
      </c>
      <c r="G190" s="37" t="s">
        <v>186</v>
      </c>
      <c r="H190" s="38" t="n">
        <v>65000</v>
      </c>
      <c r="I190" s="19" t="n">
        <v>0</v>
      </c>
      <c r="J190" s="19" t="n">
        <f aca="false">+H190+I190</f>
        <v>65000</v>
      </c>
      <c r="K190" s="19" t="n">
        <v>0</v>
      </c>
      <c r="L190" s="19" t="n">
        <f aca="false">+J190-K190</f>
        <v>65000</v>
      </c>
    </row>
    <row r="191" customFormat="false" ht="13.8" hidden="true" customHeight="false" outlineLevel="0" collapsed="false">
      <c r="A191" s="1" t="str">
        <f aca="false">VLOOKUP(B191,Hoja3!$A$2:$B$12,2,0)</f>
        <v>DE</v>
      </c>
      <c r="B191" s="13" t="str">
        <f aca="false">B190</f>
        <v>DIRECCIÓN DE EMPRESAS</v>
      </c>
      <c r="C191" s="20" t="str">
        <f aca="false">C190</f>
        <v>01010102</v>
      </c>
      <c r="D191" s="13" t="str">
        <f aca="false">D190</f>
        <v>Metro-Cumplir con los requisitos para la certificacion OHSAS 18001 con respecto a: Capacitaciones al Personal de Manejo de Extintores y Capacitacion de Primeros Auxilios</v>
      </c>
      <c r="E191" s="20" t="str">
        <f aca="false">E190</f>
        <v>000006</v>
      </c>
      <c r="F191" s="36" t="n">
        <v>31120</v>
      </c>
      <c r="G191" s="37" t="s">
        <v>37</v>
      </c>
      <c r="H191" s="38" t="n">
        <v>7200</v>
      </c>
      <c r="I191" s="19" t="n">
        <v>0</v>
      </c>
      <c r="J191" s="19" t="n">
        <f aca="false">+H191+I191</f>
        <v>7200</v>
      </c>
      <c r="K191" s="19" t="n">
        <v>5702</v>
      </c>
      <c r="L191" s="19" t="n">
        <f aca="false">+J191-K191</f>
        <v>1498</v>
      </c>
    </row>
    <row r="192" customFormat="false" ht="13.8" hidden="true" customHeight="false" outlineLevel="0" collapsed="false">
      <c r="A192" s="1" t="str">
        <f aca="false">VLOOKUP(B192,Hoja3!$A$2:$B$12,2,0)</f>
        <v>DE</v>
      </c>
      <c r="B192" s="13" t="str">
        <f aca="false">B191</f>
        <v>DIRECCIÓN DE EMPRESAS</v>
      </c>
      <c r="C192" s="20" t="str">
        <f aca="false">C191</f>
        <v>01010102</v>
      </c>
      <c r="D192" s="13" t="str">
        <f aca="false">D191</f>
        <v>Metro-Cumplir con los requisitos para la certificacion OHSAS 18001 con respecto a: Capacitaciones al Personal de Manejo de Extintores y Capacitacion de Primeros Auxilios</v>
      </c>
      <c r="E192" s="20" t="str">
        <f aca="false">E191</f>
        <v>000006</v>
      </c>
      <c r="F192" s="36" t="n">
        <v>32100</v>
      </c>
      <c r="G192" s="37" t="s">
        <v>16</v>
      </c>
      <c r="H192" s="38" t="n">
        <v>105</v>
      </c>
      <c r="I192" s="19" t="n">
        <v>0</v>
      </c>
      <c r="J192" s="19" t="n">
        <f aca="false">+H192+I192</f>
        <v>105</v>
      </c>
      <c r="K192" s="19" t="n">
        <v>0</v>
      </c>
      <c r="L192" s="19" t="n">
        <f aca="false">+J192-K192</f>
        <v>105</v>
      </c>
    </row>
    <row r="193" customFormat="false" ht="13.8" hidden="true" customHeight="false" outlineLevel="0" collapsed="false">
      <c r="A193" s="1" t="str">
        <f aca="false">VLOOKUP(B193,Hoja3!$A$2:$B$12,2,0)</f>
        <v>DE</v>
      </c>
      <c r="B193" s="13" t="str">
        <f aca="false">B192</f>
        <v>DIRECCIÓN DE EMPRESAS</v>
      </c>
      <c r="C193" s="20" t="str">
        <f aca="false">C192</f>
        <v>01010102</v>
      </c>
      <c r="D193" s="13" t="str">
        <f aca="false">D192</f>
        <v>Metro-Cumplir con los requisitos para la certificacion OHSAS 18001 con respecto a: Capacitaciones al Personal de Manejo de Extintores y Capacitacion de Primeros Auxilios</v>
      </c>
      <c r="E193" s="20" t="str">
        <f aca="false">E192</f>
        <v>000006</v>
      </c>
      <c r="F193" s="36" t="n">
        <v>39500</v>
      </c>
      <c r="G193" s="37" t="s">
        <v>19</v>
      </c>
      <c r="H193" s="38" t="n">
        <v>450</v>
      </c>
      <c r="I193" s="19" t="n">
        <v>0</v>
      </c>
      <c r="J193" s="19" t="n">
        <f aca="false">+H193+I193</f>
        <v>450</v>
      </c>
      <c r="K193" s="19" t="n">
        <v>0</v>
      </c>
      <c r="L193" s="19" t="n">
        <f aca="false">+J193-K193</f>
        <v>450</v>
      </c>
    </row>
    <row r="194" customFormat="false" ht="24.25" hidden="true" customHeight="false" outlineLevel="0" collapsed="false">
      <c r="A194" s="1" t="str">
        <f aca="false">VLOOKUP(B194,Hoja3!$A$2:$B$12,2,0)</f>
        <v>DE</v>
      </c>
      <c r="B194" s="37" t="s">
        <v>182</v>
      </c>
      <c r="C194" s="34" t="s">
        <v>106</v>
      </c>
      <c r="D194" s="33" t="s">
        <v>187</v>
      </c>
      <c r="E194" s="34" t="s">
        <v>184</v>
      </c>
      <c r="F194" s="36" t="n">
        <v>25600</v>
      </c>
      <c r="G194" s="37" t="s">
        <v>108</v>
      </c>
      <c r="H194" s="38" t="n">
        <v>3000</v>
      </c>
      <c r="I194" s="19" t="n">
        <v>0</v>
      </c>
      <c r="J194" s="19" t="n">
        <f aca="false">+H194+I194</f>
        <v>3000</v>
      </c>
      <c r="K194" s="19" t="n">
        <v>0</v>
      </c>
      <c r="L194" s="19" t="n">
        <f aca="false">+J194-K194</f>
        <v>3000</v>
      </c>
    </row>
    <row r="195" customFormat="false" ht="13.8" hidden="true" customHeight="false" outlineLevel="0" collapsed="false">
      <c r="A195" s="1" t="str">
        <f aca="false">VLOOKUP(B195,Hoja3!$A$2:$B$12,2,0)</f>
        <v>DE</v>
      </c>
      <c r="B195" s="13" t="str">
        <f aca="false">B194</f>
        <v>DIRECCIÓN DE EMPRESAS</v>
      </c>
      <c r="C195" s="20" t="str">
        <f aca="false">C194</f>
        <v>01010103</v>
      </c>
      <c r="D195" s="13" t="str">
        <f aca="false">D194</f>
        <v>Metro-Cumplir con los requisitos para la certificacion OHSAS 18001 con respecto a Salud Ocupacional.</v>
      </c>
      <c r="E195" s="20" t="str">
        <f aca="false">E194</f>
        <v>000006</v>
      </c>
      <c r="F195" s="36" t="n">
        <v>26990</v>
      </c>
      <c r="G195" s="37" t="s">
        <v>24</v>
      </c>
      <c r="H195" s="38" t="n">
        <v>40000</v>
      </c>
      <c r="I195" s="19" t="n">
        <v>0</v>
      </c>
      <c r="J195" s="19" t="n">
        <f aca="false">+H195+I195</f>
        <v>40000</v>
      </c>
      <c r="K195" s="19" t="n">
        <v>20035</v>
      </c>
      <c r="L195" s="19" t="n">
        <f aca="false">+J195-K195</f>
        <v>19965</v>
      </c>
    </row>
    <row r="196" customFormat="false" ht="13.8" hidden="true" customHeight="false" outlineLevel="0" collapsed="false">
      <c r="A196" s="1" t="str">
        <f aca="false">VLOOKUP(B196,Hoja3!$A$2:$B$12,2,0)</f>
        <v>DE</v>
      </c>
      <c r="B196" s="13" t="str">
        <f aca="false">B195</f>
        <v>DIRECCIÓN DE EMPRESAS</v>
      </c>
      <c r="C196" s="20" t="str">
        <f aca="false">C195</f>
        <v>01010103</v>
      </c>
      <c r="D196" s="13" t="str">
        <f aca="false">D195</f>
        <v>Metro-Cumplir con los requisitos para la certificacion OHSAS 18001 con respecto a Salud Ocupacional.</v>
      </c>
      <c r="E196" s="20" t="str">
        <f aca="false">E195</f>
        <v>000006</v>
      </c>
      <c r="F196" s="36" t="n">
        <v>32100</v>
      </c>
      <c r="G196" s="37" t="s">
        <v>16</v>
      </c>
      <c r="H196" s="38" t="n">
        <v>70</v>
      </c>
      <c r="I196" s="19" t="n">
        <v>0</v>
      </c>
      <c r="J196" s="19" t="n">
        <f aca="false">+H196+I196</f>
        <v>70</v>
      </c>
      <c r="K196" s="19" t="n">
        <v>0</v>
      </c>
      <c r="L196" s="19" t="n">
        <f aca="false">+J196-K196</f>
        <v>70</v>
      </c>
    </row>
    <row r="197" customFormat="false" ht="13.8" hidden="true" customHeight="false" outlineLevel="0" collapsed="false">
      <c r="A197" s="1" t="str">
        <f aca="false">VLOOKUP(B197,Hoja3!$A$2:$B$12,2,0)</f>
        <v>DE</v>
      </c>
      <c r="B197" s="13" t="str">
        <f aca="false">B196</f>
        <v>DIRECCIÓN DE EMPRESAS</v>
      </c>
      <c r="C197" s="20" t="str">
        <f aca="false">C196</f>
        <v>01010103</v>
      </c>
      <c r="D197" s="13" t="str">
        <f aca="false">D196</f>
        <v>Metro-Cumplir con los requisitos para la certificacion OHSAS 18001 con respecto a Salud Ocupacional.</v>
      </c>
      <c r="E197" s="20" t="str">
        <f aca="false">E196</f>
        <v>000006</v>
      </c>
      <c r="F197" s="36" t="n">
        <v>32200</v>
      </c>
      <c r="G197" s="37" t="s">
        <v>57</v>
      </c>
      <c r="H197" s="38" t="n">
        <v>24</v>
      </c>
      <c r="I197" s="19" t="n">
        <v>0</v>
      </c>
      <c r="J197" s="19" t="n">
        <f aca="false">+H197+I197</f>
        <v>24</v>
      </c>
      <c r="K197" s="19" t="n">
        <v>0</v>
      </c>
      <c r="L197" s="19" t="n">
        <f aca="false">+J197-K197</f>
        <v>24</v>
      </c>
    </row>
    <row r="198" customFormat="false" ht="13.8" hidden="true" customHeight="false" outlineLevel="0" collapsed="false">
      <c r="A198" s="1" t="str">
        <f aca="false">VLOOKUP(B198,Hoja3!$A$2:$B$12,2,0)</f>
        <v>DE</v>
      </c>
      <c r="B198" s="13" t="str">
        <f aca="false">B197</f>
        <v>DIRECCIÓN DE EMPRESAS</v>
      </c>
      <c r="C198" s="20" t="str">
        <f aca="false">C197</f>
        <v>01010103</v>
      </c>
      <c r="D198" s="13" t="str">
        <f aca="false">D197</f>
        <v>Metro-Cumplir con los requisitos para la certificacion OHSAS 18001 con respecto a Salud Ocupacional.</v>
      </c>
      <c r="E198" s="20" t="str">
        <f aca="false">E197</f>
        <v>000006</v>
      </c>
      <c r="F198" s="36" t="n">
        <v>39500</v>
      </c>
      <c r="G198" s="37" t="s">
        <v>19</v>
      </c>
      <c r="H198" s="38" t="n">
        <v>465</v>
      </c>
      <c r="I198" s="19" t="n">
        <v>0</v>
      </c>
      <c r="J198" s="19" t="n">
        <f aca="false">+H198+I198</f>
        <v>465</v>
      </c>
      <c r="K198" s="19" t="n">
        <v>0</v>
      </c>
      <c r="L198" s="19" t="n">
        <f aca="false">+J198-K198</f>
        <v>465</v>
      </c>
    </row>
    <row r="199" customFormat="false" ht="13.8" hidden="true" customHeight="false" outlineLevel="0" collapsed="false">
      <c r="A199" s="1" t="str">
        <f aca="false">VLOOKUP(B199,Hoja3!$A$2:$B$12,2,0)</f>
        <v>DE</v>
      </c>
      <c r="B199" s="37" t="s">
        <v>182</v>
      </c>
      <c r="C199" s="34" t="s">
        <v>121</v>
      </c>
      <c r="D199" s="33" t="s">
        <v>188</v>
      </c>
      <c r="E199" s="34" t="s">
        <v>184</v>
      </c>
      <c r="F199" s="36" t="n">
        <v>32100</v>
      </c>
      <c r="G199" s="37" t="s">
        <v>16</v>
      </c>
      <c r="H199" s="38" t="n">
        <v>175</v>
      </c>
      <c r="I199" s="19" t="n">
        <v>0</v>
      </c>
      <c r="J199" s="19" t="n">
        <f aca="false">+H199+I199</f>
        <v>175</v>
      </c>
      <c r="K199" s="19" t="n">
        <v>0</v>
      </c>
      <c r="L199" s="19" t="n">
        <f aca="false">+J199-K199</f>
        <v>175</v>
      </c>
    </row>
    <row r="200" customFormat="false" ht="24.25" hidden="true" customHeight="false" outlineLevel="0" collapsed="false">
      <c r="A200" s="1" t="str">
        <f aca="false">VLOOKUP(B200,Hoja3!$A$2:$B$12,2,0)</f>
        <v>DE</v>
      </c>
      <c r="B200" s="37" t="s">
        <v>182</v>
      </c>
      <c r="C200" s="34" t="s">
        <v>123</v>
      </c>
      <c r="D200" s="33" t="s">
        <v>189</v>
      </c>
      <c r="E200" s="34" t="s">
        <v>184</v>
      </c>
      <c r="F200" s="36" t="n">
        <v>31120</v>
      </c>
      <c r="G200" s="37" t="s">
        <v>37</v>
      </c>
      <c r="H200" s="38" t="n">
        <v>2000</v>
      </c>
      <c r="I200" s="19" t="n">
        <v>0</v>
      </c>
      <c r="J200" s="19" t="n">
        <f aca="false">+H200+I200</f>
        <v>2000</v>
      </c>
      <c r="K200" s="19" t="n">
        <v>0</v>
      </c>
      <c r="L200" s="19" t="n">
        <f aca="false">+J200-K200</f>
        <v>2000</v>
      </c>
    </row>
    <row r="201" customFormat="false" ht="13.8" hidden="true" customHeight="false" outlineLevel="0" collapsed="false">
      <c r="A201" s="1" t="str">
        <f aca="false">VLOOKUP(B201,Hoja3!$A$2:$B$12,2,0)</f>
        <v>DE</v>
      </c>
      <c r="B201" s="13" t="str">
        <f aca="false">B200</f>
        <v>DIRECCIÓN DE EMPRESAS</v>
      </c>
      <c r="C201" s="20" t="str">
        <f aca="false">C200</f>
        <v>01010202</v>
      </c>
      <c r="D201" s="13" t="str">
        <f aca="false">D200</f>
        <v>Metro-Metro-Presentación del Plan de Gestión de Seguridad y Salud Ocupacional para su aprobación.</v>
      </c>
      <c r="E201" s="20" t="str">
        <f aca="false">E200</f>
        <v>000006</v>
      </c>
      <c r="F201" s="36" t="n">
        <v>32100</v>
      </c>
      <c r="G201" s="37" t="s">
        <v>16</v>
      </c>
      <c r="H201" s="38" t="n">
        <v>70</v>
      </c>
      <c r="I201" s="19" t="n">
        <v>0</v>
      </c>
      <c r="J201" s="19" t="n">
        <f aca="false">+H201+I201</f>
        <v>70</v>
      </c>
      <c r="K201" s="19" t="n">
        <v>0</v>
      </c>
      <c r="L201" s="19" t="n">
        <f aca="false">+J201-K201</f>
        <v>70</v>
      </c>
    </row>
    <row r="202" customFormat="false" ht="13.8" hidden="true" customHeight="false" outlineLevel="0" collapsed="false">
      <c r="A202" s="1" t="str">
        <f aca="false">VLOOKUP(B202,Hoja3!$A$2:$B$12,2,0)</f>
        <v>DE</v>
      </c>
      <c r="B202" s="13" t="str">
        <f aca="false">B201</f>
        <v>DIRECCIÓN DE EMPRESAS</v>
      </c>
      <c r="C202" s="20" t="str">
        <f aca="false">C201</f>
        <v>01010202</v>
      </c>
      <c r="D202" s="13" t="str">
        <f aca="false">D201</f>
        <v>Metro-Metro-Presentación del Plan de Gestión de Seguridad y Salud Ocupacional para su aprobación.</v>
      </c>
      <c r="E202" s="20" t="str">
        <f aca="false">E201</f>
        <v>000006</v>
      </c>
      <c r="F202" s="36" t="n">
        <v>39500</v>
      </c>
      <c r="G202" s="37" t="s">
        <v>19</v>
      </c>
      <c r="H202" s="38" t="n">
        <v>850</v>
      </c>
      <c r="I202" s="19" t="n">
        <v>0</v>
      </c>
      <c r="J202" s="19" t="n">
        <f aca="false">+H202+I202</f>
        <v>850</v>
      </c>
      <c r="K202" s="19" t="n">
        <v>0</v>
      </c>
      <c r="L202" s="19" t="n">
        <f aca="false">+J202-K202</f>
        <v>850</v>
      </c>
    </row>
    <row r="203" customFormat="false" ht="13.8" hidden="true" customHeight="false" outlineLevel="0" collapsed="false">
      <c r="A203" s="1" t="str">
        <f aca="false">VLOOKUP(B203,Hoja3!$A$2:$B$12,2,0)</f>
        <v>DE</v>
      </c>
      <c r="B203" s="37" t="s">
        <v>182</v>
      </c>
      <c r="C203" s="34" t="s">
        <v>190</v>
      </c>
      <c r="D203" s="33" t="s">
        <v>191</v>
      </c>
      <c r="E203" s="34" t="s">
        <v>184</v>
      </c>
      <c r="F203" s="36" t="n">
        <v>32100</v>
      </c>
      <c r="G203" s="37" t="s">
        <v>16</v>
      </c>
      <c r="H203" s="38" t="n">
        <v>252</v>
      </c>
      <c r="I203" s="19" t="n">
        <v>0</v>
      </c>
      <c r="J203" s="19" t="n">
        <f aca="false">+H203+I203</f>
        <v>252</v>
      </c>
      <c r="K203" s="31" t="n">
        <v>0</v>
      </c>
      <c r="L203" s="19" t="n">
        <f aca="false">+J203-K203</f>
        <v>252</v>
      </c>
    </row>
    <row r="204" customFormat="false" ht="24.25" hidden="true" customHeight="false" outlineLevel="0" collapsed="false">
      <c r="A204" s="1" t="str">
        <f aca="false">VLOOKUP(B204,Hoja3!$A$2:$B$12,2,0)</f>
        <v>DE</v>
      </c>
      <c r="B204" s="37" t="s">
        <v>182</v>
      </c>
      <c r="C204" s="34" t="s">
        <v>192</v>
      </c>
      <c r="D204" s="33" t="s">
        <v>193</v>
      </c>
      <c r="E204" s="34" t="s">
        <v>184</v>
      </c>
      <c r="F204" s="36" t="n">
        <v>22110</v>
      </c>
      <c r="G204" s="37" t="s">
        <v>35</v>
      </c>
      <c r="H204" s="38" t="n">
        <v>1200</v>
      </c>
      <c r="I204" s="19" t="n">
        <v>0</v>
      </c>
      <c r="J204" s="19" t="n">
        <f aca="false">+H204+I204</f>
        <v>1200</v>
      </c>
      <c r="K204" s="19" t="n">
        <v>0</v>
      </c>
      <c r="L204" s="19" t="n">
        <f aca="false">+J204-K204</f>
        <v>1200</v>
      </c>
    </row>
    <row r="205" customFormat="false" ht="13.8" hidden="true" customHeight="false" outlineLevel="0" collapsed="false">
      <c r="A205" s="1" t="str">
        <f aca="false">VLOOKUP(B205,Hoja3!$A$2:$B$12,2,0)</f>
        <v>DE</v>
      </c>
      <c r="B205" s="13" t="str">
        <f aca="false">B204</f>
        <v>DIRECCIÓN DE EMPRESAS</v>
      </c>
      <c r="C205" s="20" t="str">
        <f aca="false">C204</f>
        <v>01010301</v>
      </c>
      <c r="D205" s="13" t="str">
        <f aca="false">D204</f>
        <v>Metro-Realizar un diagnostico de seguridad y salud ocupacional de las empresas y unidades de produccion y de oficina Central</v>
      </c>
      <c r="E205" s="20" t="str">
        <f aca="false">E204</f>
        <v>000006</v>
      </c>
      <c r="F205" s="36" t="n">
        <v>22210</v>
      </c>
      <c r="G205" s="37" t="s">
        <v>75</v>
      </c>
      <c r="H205" s="38" t="n">
        <v>4800</v>
      </c>
      <c r="I205" s="19" t="n">
        <v>0</v>
      </c>
      <c r="J205" s="19" t="n">
        <f aca="false">+H205+I205</f>
        <v>4800</v>
      </c>
      <c r="K205" s="19" t="n">
        <v>0</v>
      </c>
      <c r="L205" s="19" t="n">
        <f aca="false">+J205-K205</f>
        <v>4800</v>
      </c>
    </row>
    <row r="206" customFormat="false" ht="13.8" hidden="true" customHeight="false" outlineLevel="0" collapsed="false">
      <c r="A206" s="1" t="str">
        <f aca="false">VLOOKUP(B206,Hoja3!$A$2:$B$12,2,0)</f>
        <v>DE</v>
      </c>
      <c r="B206" s="13" t="str">
        <f aca="false">B205</f>
        <v>DIRECCIÓN DE EMPRESAS</v>
      </c>
      <c r="C206" s="20" t="str">
        <f aca="false">C205</f>
        <v>01010301</v>
      </c>
      <c r="D206" s="13" t="str">
        <f aca="false">D205</f>
        <v>Metro-Realizar un diagnostico de seguridad y salud ocupacional de las empresas y unidades de produccion y de oficina Central</v>
      </c>
      <c r="E206" s="20" t="str">
        <f aca="false">E205</f>
        <v>000006</v>
      </c>
      <c r="F206" s="36" t="n">
        <v>25220</v>
      </c>
      <c r="G206" s="37" t="s">
        <v>194</v>
      </c>
      <c r="H206" s="38" t="n">
        <v>20000</v>
      </c>
      <c r="I206" s="19" t="n">
        <v>0</v>
      </c>
      <c r="J206" s="19" t="n">
        <f aca="false">+H206+I206</f>
        <v>20000</v>
      </c>
      <c r="K206" s="19" t="n">
        <v>5620</v>
      </c>
      <c r="L206" s="19" t="n">
        <f aca="false">+J206-K206</f>
        <v>14380</v>
      </c>
    </row>
    <row r="207" customFormat="false" ht="13.8" hidden="true" customHeight="false" outlineLevel="0" collapsed="false">
      <c r="A207" s="1" t="str">
        <f aca="false">VLOOKUP(B207,Hoja3!$A$2:$B$12,2,0)</f>
        <v>DE</v>
      </c>
      <c r="B207" s="37" t="s">
        <v>182</v>
      </c>
      <c r="C207" s="34" t="s">
        <v>195</v>
      </c>
      <c r="D207" s="33" t="s">
        <v>196</v>
      </c>
      <c r="E207" s="34" t="s">
        <v>184</v>
      </c>
      <c r="F207" s="36" t="n">
        <v>26990</v>
      </c>
      <c r="G207" s="37" t="s">
        <v>24</v>
      </c>
      <c r="H207" s="38" t="n">
        <v>200</v>
      </c>
      <c r="I207" s="19" t="n">
        <v>0</v>
      </c>
      <c r="J207" s="19" t="n">
        <f aca="false">+H207+I207</f>
        <v>200</v>
      </c>
      <c r="K207" s="31" t="n">
        <v>0</v>
      </c>
      <c r="L207" s="19" t="n">
        <f aca="false">+J207-K207</f>
        <v>200</v>
      </c>
    </row>
    <row r="208" customFormat="false" ht="13.8" hidden="true" customHeight="false" outlineLevel="0" collapsed="false">
      <c r="A208" s="1" t="str">
        <f aca="false">VLOOKUP(B208,Hoja3!$A$2:$B$12,2,0)</f>
        <v>DE</v>
      </c>
      <c r="B208" s="37" t="s">
        <v>182</v>
      </c>
      <c r="C208" s="34" t="s">
        <v>197</v>
      </c>
      <c r="D208" s="33" t="s">
        <v>198</v>
      </c>
      <c r="E208" s="34" t="s">
        <v>184</v>
      </c>
      <c r="F208" s="36" t="n">
        <v>22110</v>
      </c>
      <c r="G208" s="37" t="s">
        <v>35</v>
      </c>
      <c r="H208" s="38" t="n">
        <v>11200</v>
      </c>
      <c r="I208" s="19" t="n">
        <v>0</v>
      </c>
      <c r="J208" s="19" t="n">
        <f aca="false">+H208+I208</f>
        <v>11200</v>
      </c>
      <c r="K208" s="19" t="n">
        <v>0</v>
      </c>
      <c r="L208" s="19" t="n">
        <f aca="false">+J208-K208</f>
        <v>11200</v>
      </c>
    </row>
    <row r="209" customFormat="false" ht="13.8" hidden="true" customHeight="false" outlineLevel="0" collapsed="false">
      <c r="A209" s="1" t="str">
        <f aca="false">VLOOKUP(B209,Hoja3!$A$2:$B$12,2,0)</f>
        <v>DE</v>
      </c>
      <c r="B209" s="13" t="str">
        <f aca="false">B208</f>
        <v>DIRECCIÓN DE EMPRESAS</v>
      </c>
      <c r="C209" s="20" t="str">
        <f aca="false">C208</f>
        <v>01010501</v>
      </c>
      <c r="D209" s="13" t="str">
        <f aca="false">D208</f>
        <v>Plani-Implementación del Plan Aniversario de COFADENA.</v>
      </c>
      <c r="E209" s="20" t="str">
        <f aca="false">E208</f>
        <v>000006</v>
      </c>
      <c r="F209" s="36" t="n">
        <v>22210</v>
      </c>
      <c r="G209" s="37" t="s">
        <v>75</v>
      </c>
      <c r="H209" s="38" t="n">
        <v>41552</v>
      </c>
      <c r="I209" s="19" t="n">
        <v>0</v>
      </c>
      <c r="J209" s="19" t="n">
        <f aca="false">+H209+I209</f>
        <v>41552</v>
      </c>
      <c r="K209" s="19" t="n">
        <v>0</v>
      </c>
      <c r="L209" s="19" t="n">
        <f aca="false">+J209-K209</f>
        <v>41552</v>
      </c>
    </row>
    <row r="210" customFormat="false" ht="13.8" hidden="true" customHeight="false" outlineLevel="0" collapsed="false">
      <c r="A210" s="1" t="str">
        <f aca="false">VLOOKUP(B210,Hoja3!$A$2:$B$12,2,0)</f>
        <v>DE</v>
      </c>
      <c r="B210" s="13" t="str">
        <f aca="false">B209</f>
        <v>DIRECCIÓN DE EMPRESAS</v>
      </c>
      <c r="C210" s="20" t="str">
        <f aca="false">C209</f>
        <v>01010501</v>
      </c>
      <c r="D210" s="13" t="str">
        <f aca="false">D209</f>
        <v>Plani-Implementación del Plan Aniversario de COFADENA.</v>
      </c>
      <c r="E210" s="20" t="str">
        <f aca="false">E209</f>
        <v>000006</v>
      </c>
      <c r="F210" s="36" t="n">
        <v>22600</v>
      </c>
      <c r="G210" s="37" t="s">
        <v>199</v>
      </c>
      <c r="H210" s="38" t="n">
        <v>2400</v>
      </c>
      <c r="I210" s="19" t="n">
        <v>0</v>
      </c>
      <c r="J210" s="19" t="n">
        <f aca="false">+H210+I210</f>
        <v>2400</v>
      </c>
      <c r="K210" s="19" t="n">
        <v>0</v>
      </c>
      <c r="L210" s="19" t="n">
        <f aca="false">+J210-K210</f>
        <v>2400</v>
      </c>
    </row>
    <row r="211" customFormat="false" ht="13.8" hidden="true" customHeight="false" outlineLevel="0" collapsed="false">
      <c r="A211" s="1" t="str">
        <f aca="false">VLOOKUP(B211,Hoja3!$A$2:$B$12,2,0)</f>
        <v>DE</v>
      </c>
      <c r="B211" s="13" t="str">
        <f aca="false">B210</f>
        <v>DIRECCIÓN DE EMPRESAS</v>
      </c>
      <c r="C211" s="20" t="str">
        <f aca="false">C210</f>
        <v>01010501</v>
      </c>
      <c r="D211" s="13" t="str">
        <f aca="false">D210</f>
        <v>Plani-Implementación del Plan Aniversario de COFADENA.</v>
      </c>
      <c r="E211" s="20" t="str">
        <f aca="false">E210</f>
        <v>000006</v>
      </c>
      <c r="F211" s="36" t="n">
        <v>23400</v>
      </c>
      <c r="G211" s="37" t="s">
        <v>200</v>
      </c>
      <c r="H211" s="38" t="n">
        <v>41580</v>
      </c>
      <c r="I211" s="19" t="n">
        <v>0</v>
      </c>
      <c r="J211" s="19" t="n">
        <f aca="false">+H211+I211</f>
        <v>41580</v>
      </c>
      <c r="K211" s="19" t="n">
        <v>0</v>
      </c>
      <c r="L211" s="19" t="n">
        <f aca="false">+J211-K211</f>
        <v>41580</v>
      </c>
    </row>
    <row r="212" customFormat="false" ht="13.8" hidden="true" customHeight="false" outlineLevel="0" collapsed="false">
      <c r="A212" s="1" t="str">
        <f aca="false">VLOOKUP(B212,Hoja3!$A$2:$B$12,2,0)</f>
        <v>DE</v>
      </c>
      <c r="B212" s="13" t="str">
        <f aca="false">B211</f>
        <v>DIRECCIÓN DE EMPRESAS</v>
      </c>
      <c r="C212" s="20" t="str">
        <f aca="false">C211</f>
        <v>01010501</v>
      </c>
      <c r="D212" s="13" t="str">
        <f aca="false">D211</f>
        <v>Plani-Implementación del Plan Aniversario de COFADENA.</v>
      </c>
      <c r="E212" s="20" t="str">
        <f aca="false">E211</f>
        <v>000006</v>
      </c>
      <c r="F212" s="36" t="n">
        <v>25600</v>
      </c>
      <c r="G212" s="37" t="s">
        <v>108</v>
      </c>
      <c r="H212" s="38" t="n">
        <v>6250</v>
      </c>
      <c r="I212" s="19" t="n">
        <v>0</v>
      </c>
      <c r="J212" s="19" t="n">
        <f aca="false">+H212+I212</f>
        <v>6250</v>
      </c>
      <c r="K212" s="19" t="n">
        <v>0</v>
      </c>
      <c r="L212" s="19" t="n">
        <f aca="false">+J212-K212</f>
        <v>6250</v>
      </c>
    </row>
    <row r="213" customFormat="false" ht="13.8" hidden="true" customHeight="false" outlineLevel="0" collapsed="false">
      <c r="A213" s="1" t="str">
        <f aca="false">VLOOKUP(B213,Hoja3!$A$2:$B$12,2,0)</f>
        <v>DE</v>
      </c>
      <c r="B213" s="13" t="str">
        <f aca="false">B212</f>
        <v>DIRECCIÓN DE EMPRESAS</v>
      </c>
      <c r="C213" s="20" t="str">
        <f aca="false">C212</f>
        <v>01010501</v>
      </c>
      <c r="D213" s="13" t="str">
        <f aca="false">D212</f>
        <v>Plani-Implementación del Plan Aniversario de COFADENA.</v>
      </c>
      <c r="E213" s="20" t="str">
        <f aca="false">E212</f>
        <v>000006</v>
      </c>
      <c r="F213" s="36" t="n">
        <v>26200</v>
      </c>
      <c r="G213" s="37" t="s">
        <v>166</v>
      </c>
      <c r="H213" s="38" t="n">
        <v>0</v>
      </c>
      <c r="I213" s="19" t="n">
        <v>15000</v>
      </c>
      <c r="J213" s="19" t="n">
        <f aca="false">+H213+I213</f>
        <v>15000</v>
      </c>
      <c r="K213" s="19" t="n">
        <v>12836</v>
      </c>
      <c r="L213" s="19" t="n">
        <f aca="false">+J213-K213</f>
        <v>2164</v>
      </c>
    </row>
    <row r="214" customFormat="false" ht="13.8" hidden="true" customHeight="false" outlineLevel="0" collapsed="false">
      <c r="A214" s="1" t="str">
        <f aca="false">VLOOKUP(B214,Hoja3!$A$2:$B$12,2,0)</f>
        <v>DE</v>
      </c>
      <c r="B214" s="13" t="str">
        <f aca="false">B213</f>
        <v>DIRECCIÓN DE EMPRESAS</v>
      </c>
      <c r="C214" s="20" t="str">
        <f aca="false">C213</f>
        <v>01010501</v>
      </c>
      <c r="D214" s="13" t="str">
        <f aca="false">D213</f>
        <v>Plani-Implementación del Plan Aniversario de COFADENA.</v>
      </c>
      <c r="E214" s="20" t="str">
        <f aca="false">E213</f>
        <v>000006</v>
      </c>
      <c r="F214" s="36" t="n">
        <v>26990</v>
      </c>
      <c r="G214" s="37" t="s">
        <v>24</v>
      </c>
      <c r="H214" s="38" t="n">
        <v>7358</v>
      </c>
      <c r="I214" s="19" t="n">
        <v>0</v>
      </c>
      <c r="J214" s="19" t="n">
        <f aca="false">+H214+I214</f>
        <v>7358</v>
      </c>
      <c r="K214" s="19" t="n">
        <v>0</v>
      </c>
      <c r="L214" s="19" t="n">
        <f aca="false">+J214-K214</f>
        <v>7358</v>
      </c>
    </row>
    <row r="215" customFormat="false" ht="13.8" hidden="true" customHeight="false" outlineLevel="0" collapsed="false">
      <c r="A215" s="1" t="str">
        <f aca="false">VLOOKUP(B215,Hoja3!$A$2:$B$12,2,0)</f>
        <v>DE</v>
      </c>
      <c r="B215" s="13" t="str">
        <f aca="false">B214</f>
        <v>DIRECCIÓN DE EMPRESAS</v>
      </c>
      <c r="C215" s="20" t="str">
        <f aca="false">C214</f>
        <v>01010501</v>
      </c>
      <c r="D215" s="13" t="str">
        <f aca="false">D214</f>
        <v>Plani-Implementación del Plan Aniversario de COFADENA.</v>
      </c>
      <c r="E215" s="20" t="str">
        <f aca="false">E214</f>
        <v>000006</v>
      </c>
      <c r="F215" s="36" t="n">
        <v>31120</v>
      </c>
      <c r="G215" s="37" t="s">
        <v>37</v>
      </c>
      <c r="H215" s="38" t="n">
        <v>68300</v>
      </c>
      <c r="I215" s="19" t="n">
        <v>-38000</v>
      </c>
      <c r="J215" s="19" t="n">
        <f aca="false">+H215+I215</f>
        <v>30300</v>
      </c>
      <c r="K215" s="19" t="n">
        <v>0</v>
      </c>
      <c r="L215" s="19" t="n">
        <f aca="false">+J215-K215</f>
        <v>30300</v>
      </c>
    </row>
    <row r="216" customFormat="false" ht="13.8" hidden="true" customHeight="false" outlineLevel="0" collapsed="false">
      <c r="A216" s="1" t="str">
        <f aca="false">VLOOKUP(B216,Hoja3!$A$2:$B$12,2,0)</f>
        <v>DE</v>
      </c>
      <c r="B216" s="13" t="str">
        <f aca="false">B215</f>
        <v>DIRECCIÓN DE EMPRESAS</v>
      </c>
      <c r="C216" s="20" t="str">
        <f aca="false">C215</f>
        <v>01010501</v>
      </c>
      <c r="D216" s="13" t="str">
        <f aca="false">D215</f>
        <v>Plani-Implementación del Plan Aniversario de COFADENA.</v>
      </c>
      <c r="E216" s="20" t="str">
        <f aca="false">E215</f>
        <v>000006</v>
      </c>
      <c r="F216" s="36" t="n">
        <v>33200</v>
      </c>
      <c r="G216" s="37" t="s">
        <v>201</v>
      </c>
      <c r="H216" s="38" t="n">
        <v>0</v>
      </c>
      <c r="I216" s="19" t="n">
        <v>20000</v>
      </c>
      <c r="J216" s="19" t="n">
        <f aca="false">+H216+I216</f>
        <v>20000</v>
      </c>
      <c r="K216" s="19" t="n">
        <v>18500</v>
      </c>
      <c r="L216" s="19" t="n">
        <f aca="false">+J216-K216</f>
        <v>1500</v>
      </c>
    </row>
    <row r="217" customFormat="false" ht="13.8" hidden="true" customHeight="false" outlineLevel="0" collapsed="false">
      <c r="A217" s="1" t="str">
        <f aca="false">VLOOKUP(B217,Hoja3!$A$2:$B$12,2,0)</f>
        <v>DE</v>
      </c>
      <c r="B217" s="13" t="str">
        <f aca="false">B216</f>
        <v>DIRECCIÓN DE EMPRESAS</v>
      </c>
      <c r="C217" s="20" t="str">
        <f aca="false">C216</f>
        <v>01010501</v>
      </c>
      <c r="D217" s="13" t="str">
        <f aca="false">D216</f>
        <v>Plani-Implementación del Plan Aniversario de COFADENA.</v>
      </c>
      <c r="E217" s="20" t="str">
        <f aca="false">E216</f>
        <v>000006</v>
      </c>
      <c r="F217" s="36" t="n">
        <v>34500</v>
      </c>
      <c r="G217" s="37" t="s">
        <v>202</v>
      </c>
      <c r="H217" s="38" t="n">
        <v>0</v>
      </c>
      <c r="I217" s="19" t="n">
        <v>2000</v>
      </c>
      <c r="J217" s="19" t="n">
        <f aca="false">+H217+I217</f>
        <v>2000</v>
      </c>
      <c r="K217" s="19" t="n">
        <v>1500</v>
      </c>
      <c r="L217" s="19" t="n">
        <f aca="false">+J217-K217</f>
        <v>500</v>
      </c>
    </row>
    <row r="218" customFormat="false" ht="13.8" hidden="true" customHeight="false" outlineLevel="0" collapsed="false">
      <c r="A218" s="1" t="str">
        <f aca="false">VLOOKUP(B218,Hoja3!$A$2:$B$12,2,0)</f>
        <v>DE</v>
      </c>
      <c r="B218" s="13" t="str">
        <f aca="false">B217</f>
        <v>DIRECCIÓN DE EMPRESAS</v>
      </c>
      <c r="C218" s="20" t="str">
        <f aca="false">C217</f>
        <v>01010501</v>
      </c>
      <c r="D218" s="13" t="str">
        <f aca="false">D217</f>
        <v>Plani-Implementación del Plan Aniversario de COFADENA.</v>
      </c>
      <c r="E218" s="20" t="str">
        <f aca="false">E217</f>
        <v>000006</v>
      </c>
      <c r="F218" s="36" t="n">
        <v>34600</v>
      </c>
      <c r="G218" s="37" t="s">
        <v>203</v>
      </c>
      <c r="H218" s="38" t="n">
        <v>11375</v>
      </c>
      <c r="I218" s="19" t="n">
        <v>0</v>
      </c>
      <c r="J218" s="19" t="n">
        <f aca="false">+H218+I218</f>
        <v>11375</v>
      </c>
      <c r="K218" s="19" t="n">
        <v>2441</v>
      </c>
      <c r="L218" s="19" t="n">
        <f aca="false">+J218-K218</f>
        <v>8934</v>
      </c>
    </row>
    <row r="219" customFormat="false" ht="13.8" hidden="true" customHeight="false" outlineLevel="0" collapsed="false">
      <c r="A219" s="1" t="str">
        <f aca="false">VLOOKUP(B219,Hoja3!$A$2:$B$12,2,0)</f>
        <v>DE</v>
      </c>
      <c r="B219" s="13" t="str">
        <f aca="false">B218</f>
        <v>DIRECCIÓN DE EMPRESAS</v>
      </c>
      <c r="C219" s="20" t="str">
        <f aca="false">C218</f>
        <v>01010501</v>
      </c>
      <c r="D219" s="13" t="str">
        <f aca="false">D218</f>
        <v>Plani-Implementación del Plan Aniversario de COFADENA.</v>
      </c>
      <c r="E219" s="20" t="str">
        <f aca="false">E218</f>
        <v>000006</v>
      </c>
      <c r="F219" s="53" t="n">
        <v>39990</v>
      </c>
      <c r="G219" s="54" t="s">
        <v>204</v>
      </c>
      <c r="H219" s="55" t="n">
        <v>0</v>
      </c>
      <c r="I219" s="26" t="n">
        <v>1000</v>
      </c>
      <c r="J219" s="26" t="n">
        <f aca="false">+H219+I219</f>
        <v>1000</v>
      </c>
      <c r="K219" s="26" t="n">
        <v>500</v>
      </c>
      <c r="L219" s="19" t="n">
        <f aca="false">+J219-K219</f>
        <v>500</v>
      </c>
    </row>
    <row r="220" customFormat="false" ht="24.25" hidden="true" customHeight="false" outlineLevel="0" collapsed="false">
      <c r="A220" s="1" t="str">
        <f aca="false">VLOOKUP(B220,Hoja3!$A$2:$B$12,2,0)</f>
        <v>DE</v>
      </c>
      <c r="B220" s="37" t="s">
        <v>182</v>
      </c>
      <c r="C220" s="34" t="s">
        <v>205</v>
      </c>
      <c r="D220" s="33" t="s">
        <v>206</v>
      </c>
      <c r="E220" s="34" t="s">
        <v>184</v>
      </c>
      <c r="F220" s="36" t="n">
        <v>22110</v>
      </c>
      <c r="G220" s="37" t="s">
        <v>35</v>
      </c>
      <c r="H220" s="38" t="n">
        <v>13000</v>
      </c>
      <c r="I220" s="19" t="n">
        <v>0</v>
      </c>
      <c r="J220" s="19" t="n">
        <f aca="false">+H220+I220</f>
        <v>13000</v>
      </c>
      <c r="K220" s="19" t="n">
        <v>0</v>
      </c>
      <c r="L220" s="19" t="n">
        <f aca="false">+J220-K220</f>
        <v>13000</v>
      </c>
    </row>
    <row r="221" customFormat="false" ht="13.8" hidden="true" customHeight="false" outlineLevel="0" collapsed="false">
      <c r="A221" s="1" t="str">
        <f aca="false">VLOOKUP(B221,Hoja3!$A$2:$B$12,2,0)</f>
        <v>DE</v>
      </c>
      <c r="B221" s="13" t="str">
        <f aca="false">B220</f>
        <v>DIRECCIÓN DE EMPRESAS</v>
      </c>
      <c r="C221" s="20" t="str">
        <f aca="false">C220</f>
        <v>01010502</v>
      </c>
      <c r="D221" s="13" t="str">
        <f aca="false">D220</f>
        <v>Plani-Implementación de la orden de operaciones para el desfile civico militar y Asistencia de COFADENA</v>
      </c>
      <c r="E221" s="20" t="str">
        <f aca="false">E220</f>
        <v>000006</v>
      </c>
      <c r="F221" s="36" t="n">
        <v>22210</v>
      </c>
      <c r="G221" s="37" t="s">
        <v>75</v>
      </c>
      <c r="H221" s="38" t="n">
        <v>18896</v>
      </c>
      <c r="I221" s="19" t="n">
        <v>0</v>
      </c>
      <c r="J221" s="19" t="n">
        <f aca="false">+H221+I221</f>
        <v>18896</v>
      </c>
      <c r="K221" s="19" t="n">
        <v>0</v>
      </c>
      <c r="L221" s="19" t="n">
        <f aca="false">+J221-K221</f>
        <v>18896</v>
      </c>
    </row>
    <row r="222" customFormat="false" ht="13.8" hidden="true" customHeight="false" outlineLevel="0" collapsed="false">
      <c r="A222" s="1" t="str">
        <f aca="false">VLOOKUP(B222,Hoja3!$A$2:$B$12,2,0)</f>
        <v>DE</v>
      </c>
      <c r="B222" s="13" t="str">
        <f aca="false">B221</f>
        <v>DIRECCIÓN DE EMPRESAS</v>
      </c>
      <c r="C222" s="20" t="str">
        <f aca="false">C221</f>
        <v>01010502</v>
      </c>
      <c r="D222" s="13" t="str">
        <f aca="false">D221</f>
        <v>Plani-Implementación de la orden de operaciones para el desfile civico militar y Asistencia de COFADENA</v>
      </c>
      <c r="E222" s="20" t="str">
        <f aca="false">E221</f>
        <v>000006</v>
      </c>
      <c r="F222" s="36" t="n">
        <v>22600</v>
      </c>
      <c r="G222" s="37" t="s">
        <v>199</v>
      </c>
      <c r="H222" s="38" t="n">
        <v>2400</v>
      </c>
      <c r="I222" s="19" t="n">
        <v>0</v>
      </c>
      <c r="J222" s="19" t="n">
        <f aca="false">+H222+I222</f>
        <v>2400</v>
      </c>
      <c r="K222" s="19" t="n">
        <v>0</v>
      </c>
      <c r="L222" s="19" t="n">
        <f aca="false">+J222-K222</f>
        <v>2400</v>
      </c>
    </row>
    <row r="223" customFormat="false" ht="13.8" hidden="true" customHeight="false" outlineLevel="0" collapsed="false">
      <c r="A223" s="1" t="str">
        <f aca="false">VLOOKUP(B223,Hoja3!$A$2:$B$12,2,0)</f>
        <v>DE</v>
      </c>
      <c r="B223" s="13" t="str">
        <f aca="false">B222</f>
        <v>DIRECCIÓN DE EMPRESAS</v>
      </c>
      <c r="C223" s="20" t="str">
        <f aca="false">C222</f>
        <v>01010502</v>
      </c>
      <c r="D223" s="13" t="str">
        <f aca="false">D222</f>
        <v>Plani-Implementación de la orden de operaciones para el desfile civico militar y Asistencia de COFADENA</v>
      </c>
      <c r="E223" s="20" t="str">
        <f aca="false">E222</f>
        <v>000006</v>
      </c>
      <c r="F223" s="36" t="n">
        <v>23400</v>
      </c>
      <c r="G223" s="37" t="s">
        <v>200</v>
      </c>
      <c r="H223" s="38" t="n">
        <v>15600</v>
      </c>
      <c r="I223" s="19" t="n">
        <v>0</v>
      </c>
      <c r="J223" s="19" t="n">
        <f aca="false">+H223+I223</f>
        <v>15600</v>
      </c>
      <c r="K223" s="19" t="n">
        <v>0</v>
      </c>
      <c r="L223" s="19" t="n">
        <f aca="false">+J223-K223</f>
        <v>15600</v>
      </c>
    </row>
    <row r="224" customFormat="false" ht="13.8" hidden="true" customHeight="false" outlineLevel="0" collapsed="false">
      <c r="A224" s="1" t="str">
        <f aca="false">VLOOKUP(B224,Hoja3!$A$2:$B$12,2,0)</f>
        <v>DE</v>
      </c>
      <c r="B224" s="13" t="str">
        <f aca="false">B223</f>
        <v>DIRECCIÓN DE EMPRESAS</v>
      </c>
      <c r="C224" s="20" t="str">
        <f aca="false">C223</f>
        <v>01010502</v>
      </c>
      <c r="D224" s="13" t="str">
        <f aca="false">D223</f>
        <v>Plani-Implementación de la orden de operaciones para el desfile civico militar y Asistencia de COFADENA</v>
      </c>
      <c r="E224" s="20" t="str">
        <f aca="false">E223</f>
        <v>000006</v>
      </c>
      <c r="F224" s="36" t="n">
        <v>25900</v>
      </c>
      <c r="G224" s="37" t="s">
        <v>207</v>
      </c>
      <c r="H224" s="38" t="n">
        <v>1356</v>
      </c>
      <c r="I224" s="19" t="n">
        <v>0</v>
      </c>
      <c r="J224" s="19" t="n">
        <f aca="false">+H224+I224</f>
        <v>1356</v>
      </c>
      <c r="K224" s="19" t="n">
        <v>0</v>
      </c>
      <c r="L224" s="19" t="n">
        <f aca="false">+J224-K224</f>
        <v>1356</v>
      </c>
    </row>
    <row r="225" customFormat="false" ht="13.8" hidden="true" customHeight="false" outlineLevel="0" collapsed="false">
      <c r="A225" s="1" t="str">
        <f aca="false">VLOOKUP(B225,Hoja3!$A$2:$B$12,2,0)</f>
        <v>DE</v>
      </c>
      <c r="B225" s="13" t="str">
        <f aca="false">B224</f>
        <v>DIRECCIÓN DE EMPRESAS</v>
      </c>
      <c r="C225" s="20" t="str">
        <f aca="false">C224</f>
        <v>01010502</v>
      </c>
      <c r="D225" s="13" t="str">
        <f aca="false">D224</f>
        <v>Plani-Implementación de la orden de operaciones para el desfile civico militar y Asistencia de COFADENA</v>
      </c>
      <c r="E225" s="20" t="str">
        <f aca="false">E224</f>
        <v>000006</v>
      </c>
      <c r="F225" s="36" t="n">
        <v>31120</v>
      </c>
      <c r="G225" s="37" t="s">
        <v>37</v>
      </c>
      <c r="H225" s="38" t="n">
        <v>12000</v>
      </c>
      <c r="I225" s="19" t="n">
        <v>0</v>
      </c>
      <c r="J225" s="19" t="n">
        <f aca="false">+H225+I225</f>
        <v>12000</v>
      </c>
      <c r="K225" s="19" t="n">
        <v>0</v>
      </c>
      <c r="L225" s="19" t="n">
        <f aca="false">+J225-K225</f>
        <v>12000</v>
      </c>
    </row>
    <row r="226" customFormat="false" ht="13.8" hidden="true" customHeight="false" outlineLevel="0" collapsed="false">
      <c r="A226" s="1" t="str">
        <f aca="false">VLOOKUP(B226,Hoja3!$A$2:$B$12,2,0)</f>
        <v>DE</v>
      </c>
      <c r="B226" s="13" t="str">
        <f aca="false">B225</f>
        <v>DIRECCIÓN DE EMPRESAS</v>
      </c>
      <c r="C226" s="20" t="str">
        <f aca="false">C225</f>
        <v>01010502</v>
      </c>
      <c r="D226" s="13" t="str">
        <f aca="false">D225</f>
        <v>Plani-Implementación de la orden de operaciones para el desfile civico militar y Asistencia de COFADENA</v>
      </c>
      <c r="E226" s="20" t="str">
        <f aca="false">E225</f>
        <v>000006</v>
      </c>
      <c r="F226" s="36" t="n">
        <v>39700</v>
      </c>
      <c r="G226" s="37" t="s">
        <v>63</v>
      </c>
      <c r="H226" s="38" t="n">
        <v>1000</v>
      </c>
      <c r="I226" s="19" t="n">
        <v>0</v>
      </c>
      <c r="J226" s="19" t="n">
        <f aca="false">+H226+I226</f>
        <v>1000</v>
      </c>
      <c r="K226" s="19" t="n">
        <v>0</v>
      </c>
      <c r="L226" s="19" t="n">
        <f aca="false">+J226-K226</f>
        <v>1000</v>
      </c>
    </row>
    <row r="227" customFormat="false" ht="13.8" hidden="true" customHeight="false" outlineLevel="0" collapsed="false">
      <c r="A227" s="1" t="str">
        <f aca="false">VLOOKUP(B227,Hoja3!$A$2:$B$12,2,0)</f>
        <v>DE</v>
      </c>
      <c r="B227" s="37" t="s">
        <v>182</v>
      </c>
      <c r="C227" s="34" t="s">
        <v>208</v>
      </c>
      <c r="D227" s="33" t="s">
        <v>209</v>
      </c>
      <c r="E227" s="34" t="s">
        <v>184</v>
      </c>
      <c r="F227" s="36" t="n">
        <v>25600</v>
      </c>
      <c r="G227" s="37" t="s">
        <v>108</v>
      </c>
      <c r="H227" s="38" t="n">
        <v>500</v>
      </c>
      <c r="I227" s="19" t="n">
        <v>0</v>
      </c>
      <c r="J227" s="19" t="n">
        <f aca="false">+H227+I227</f>
        <v>500</v>
      </c>
      <c r="K227" s="19" t="n">
        <v>0</v>
      </c>
      <c r="L227" s="19" t="n">
        <f aca="false">+J227-K227</f>
        <v>500</v>
      </c>
    </row>
    <row r="228" customFormat="false" ht="13.8" hidden="true" customHeight="false" outlineLevel="0" collapsed="false">
      <c r="A228" s="1" t="str">
        <f aca="false">VLOOKUP(B228,Hoja3!$A$2:$B$12,2,0)</f>
        <v>DE</v>
      </c>
      <c r="B228" s="13" t="str">
        <f aca="false">B227</f>
        <v>DIRECCIÓN DE EMPRESAS</v>
      </c>
      <c r="C228" s="20" t="str">
        <f aca="false">C227</f>
        <v>01010503</v>
      </c>
      <c r="D228" s="13" t="str">
        <f aca="false">D227</f>
        <v>Plani-Implementación de planes a requerimiento de la MAE</v>
      </c>
      <c r="E228" s="20" t="str">
        <f aca="false">E227</f>
        <v>000006</v>
      </c>
      <c r="F228" s="36" t="n">
        <v>32100</v>
      </c>
      <c r="G228" s="37" t="s">
        <v>16</v>
      </c>
      <c r="H228" s="38" t="n">
        <v>35</v>
      </c>
      <c r="I228" s="19" t="n">
        <v>0</v>
      </c>
      <c r="J228" s="19" t="n">
        <f aca="false">+H228+I228</f>
        <v>35</v>
      </c>
      <c r="K228" s="19" t="n">
        <v>0</v>
      </c>
      <c r="L228" s="19" t="n">
        <f aca="false">+J228-K228</f>
        <v>35</v>
      </c>
    </row>
    <row r="229" customFormat="false" ht="13.8" hidden="true" customHeight="false" outlineLevel="0" collapsed="false">
      <c r="A229" s="1" t="str">
        <f aca="false">VLOOKUP(B229,Hoja3!$A$2:$B$12,2,0)</f>
        <v>DE</v>
      </c>
      <c r="B229" s="13" t="str">
        <f aca="false">B228</f>
        <v>DIRECCIÓN DE EMPRESAS</v>
      </c>
      <c r="C229" s="20" t="str">
        <f aca="false">C228</f>
        <v>01010503</v>
      </c>
      <c r="D229" s="13" t="str">
        <f aca="false">D228</f>
        <v>Plani-Implementación de planes a requerimiento de la MAE</v>
      </c>
      <c r="E229" s="20" t="str">
        <f aca="false">E228</f>
        <v>000006</v>
      </c>
      <c r="F229" s="36" t="n">
        <v>39500</v>
      </c>
      <c r="G229" s="37" t="s">
        <v>19</v>
      </c>
      <c r="H229" s="38" t="n">
        <v>400</v>
      </c>
      <c r="I229" s="19" t="n">
        <v>0</v>
      </c>
      <c r="J229" s="19" t="n">
        <f aca="false">+H229+I229</f>
        <v>400</v>
      </c>
      <c r="K229" s="19" t="n">
        <v>0</v>
      </c>
      <c r="L229" s="19" t="n">
        <f aca="false">+J229-K229</f>
        <v>400</v>
      </c>
    </row>
    <row r="230" customFormat="false" ht="24.25" hidden="true" customHeight="false" outlineLevel="0" collapsed="false">
      <c r="A230" s="1" t="str">
        <f aca="false">VLOOKUP(B230,Hoja3!$A$2:$B$12,2,0)</f>
        <v>DE</v>
      </c>
      <c r="B230" s="37" t="s">
        <v>182</v>
      </c>
      <c r="C230" s="34" t="s">
        <v>210</v>
      </c>
      <c r="D230" s="33" t="s">
        <v>211</v>
      </c>
      <c r="E230" s="34" t="s">
        <v>184</v>
      </c>
      <c r="F230" s="36" t="n">
        <v>25210</v>
      </c>
      <c r="G230" s="37" t="s">
        <v>212</v>
      </c>
      <c r="H230" s="38" t="n">
        <v>72000</v>
      </c>
      <c r="I230" s="26" t="n">
        <v>0</v>
      </c>
      <c r="J230" s="19" t="n">
        <f aca="false">+H230+I230</f>
        <v>72000</v>
      </c>
      <c r="K230" s="26" t="n">
        <v>72000</v>
      </c>
      <c r="L230" s="19" t="n">
        <f aca="false">+J230-K230</f>
        <v>0</v>
      </c>
    </row>
    <row r="231" customFormat="false" ht="13.8" hidden="true" customHeight="false" outlineLevel="0" collapsed="false">
      <c r="A231" s="1" t="str">
        <f aca="false">VLOOKUP(B231,Hoja3!$A$2:$B$12,2,0)</f>
        <v>DE</v>
      </c>
      <c r="B231" s="37" t="s">
        <v>182</v>
      </c>
      <c r="C231" s="34" t="s">
        <v>13</v>
      </c>
      <c r="D231" s="33" t="s">
        <v>213</v>
      </c>
      <c r="E231" s="34" t="s">
        <v>184</v>
      </c>
      <c r="F231" s="36" t="n">
        <v>32100</v>
      </c>
      <c r="G231" s="37" t="s">
        <v>16</v>
      </c>
      <c r="H231" s="38" t="n">
        <v>140</v>
      </c>
      <c r="I231" s="19" t="n">
        <v>0</v>
      </c>
      <c r="J231" s="19" t="n">
        <f aca="false">+H231+I231</f>
        <v>140</v>
      </c>
      <c r="K231" s="19" t="n">
        <v>0</v>
      </c>
      <c r="L231" s="19" t="n">
        <f aca="false">+J231-K231</f>
        <v>140</v>
      </c>
    </row>
    <row r="232" customFormat="false" ht="13.8" hidden="true" customHeight="false" outlineLevel="0" collapsed="false">
      <c r="A232" s="1" t="str">
        <f aca="false">VLOOKUP(B232,Hoja3!$A$2:$B$12,2,0)</f>
        <v>DE</v>
      </c>
      <c r="B232" s="13" t="str">
        <f aca="false">B231</f>
        <v>DIRECCIÓN DE EMPRESAS</v>
      </c>
      <c r="C232" s="20" t="str">
        <f aca="false">C231</f>
        <v>02010101</v>
      </c>
      <c r="D232" s="13" t="str">
        <f aca="false">D231</f>
        <v>Plani-Revisión y actualización de las normas internas de la Corporación</v>
      </c>
      <c r="E232" s="20" t="str">
        <f aca="false">E231</f>
        <v>000006</v>
      </c>
      <c r="F232" s="36" t="n">
        <v>39500</v>
      </c>
      <c r="G232" s="37" t="s">
        <v>19</v>
      </c>
      <c r="H232" s="38" t="n">
        <v>400</v>
      </c>
      <c r="I232" s="19" t="n">
        <v>0</v>
      </c>
      <c r="J232" s="19" t="n">
        <f aca="false">+H232+I232</f>
        <v>400</v>
      </c>
      <c r="K232" s="19" t="n">
        <v>0</v>
      </c>
      <c r="L232" s="19" t="n">
        <f aca="false">+J232-K232</f>
        <v>400</v>
      </c>
    </row>
    <row r="233" customFormat="false" ht="13.8" hidden="true" customHeight="false" outlineLevel="0" collapsed="false">
      <c r="A233" s="1" t="str">
        <f aca="false">VLOOKUP(B233,Hoja3!$A$2:$B$12,2,0)</f>
        <v>DE</v>
      </c>
      <c r="B233" s="37" t="s">
        <v>182</v>
      </c>
      <c r="C233" s="34" t="s">
        <v>17</v>
      </c>
      <c r="D233" s="33" t="s">
        <v>214</v>
      </c>
      <c r="E233" s="34" t="s">
        <v>184</v>
      </c>
      <c r="F233" s="36" t="n">
        <v>25600</v>
      </c>
      <c r="G233" s="37" t="s">
        <v>108</v>
      </c>
      <c r="H233" s="38" t="n">
        <v>3460</v>
      </c>
      <c r="I233" s="19" t="n">
        <v>0</v>
      </c>
      <c r="J233" s="19" t="n">
        <f aca="false">+H233+I233</f>
        <v>3460</v>
      </c>
      <c r="K233" s="19" t="n">
        <v>0</v>
      </c>
      <c r="L233" s="19" t="n">
        <f aca="false">+J233-K233</f>
        <v>3460</v>
      </c>
    </row>
    <row r="234" customFormat="false" ht="13.8" hidden="true" customHeight="false" outlineLevel="0" collapsed="false">
      <c r="A234" s="1" t="str">
        <f aca="false">VLOOKUP(B234,Hoja3!$A$2:$B$12,2,0)</f>
        <v>DE</v>
      </c>
      <c r="B234" s="13" t="str">
        <f aca="false">B233</f>
        <v>DIRECCIÓN DE EMPRESAS</v>
      </c>
      <c r="C234" s="20" t="str">
        <f aca="false">C233</f>
        <v>02010102</v>
      </c>
      <c r="D234" s="13" t="str">
        <f aca="false">D233</f>
        <v>Plani-Remisión a la MAE de las normas internas para su revisión y aprobación</v>
      </c>
      <c r="E234" s="20" t="str">
        <f aca="false">E233</f>
        <v>000006</v>
      </c>
      <c r="F234" s="36" t="n">
        <v>32100</v>
      </c>
      <c r="G234" s="37" t="s">
        <v>16</v>
      </c>
      <c r="H234" s="38" t="n">
        <v>140</v>
      </c>
      <c r="I234" s="19" t="n">
        <v>0</v>
      </c>
      <c r="J234" s="19" t="n">
        <f aca="false">+H234+I234</f>
        <v>140</v>
      </c>
      <c r="K234" s="19" t="n">
        <v>0</v>
      </c>
      <c r="L234" s="19" t="n">
        <f aca="false">+J234-K234</f>
        <v>140</v>
      </c>
    </row>
    <row r="235" customFormat="false" ht="13.8" hidden="true" customHeight="false" outlineLevel="0" collapsed="false">
      <c r="A235" s="1" t="str">
        <f aca="false">VLOOKUP(B235,Hoja3!$A$2:$B$12,2,0)</f>
        <v>DE</v>
      </c>
      <c r="B235" s="13" t="str">
        <f aca="false">B234</f>
        <v>DIRECCIÓN DE EMPRESAS</v>
      </c>
      <c r="C235" s="20" t="str">
        <f aca="false">C234</f>
        <v>02010102</v>
      </c>
      <c r="D235" s="13" t="str">
        <f aca="false">D234</f>
        <v>Plani-Remisión a la MAE de las normas internas para su revisión y aprobación</v>
      </c>
      <c r="E235" s="20" t="str">
        <f aca="false">E234</f>
        <v>000006</v>
      </c>
      <c r="F235" s="36" t="n">
        <v>39500</v>
      </c>
      <c r="G235" s="37" t="s">
        <v>63</v>
      </c>
      <c r="H235" s="38" t="n">
        <v>800</v>
      </c>
      <c r="I235" s="19" t="n">
        <v>0</v>
      </c>
      <c r="J235" s="19" t="n">
        <f aca="false">+H235+I235</f>
        <v>800</v>
      </c>
      <c r="K235" s="19" t="n">
        <v>0</v>
      </c>
      <c r="L235" s="19" t="n">
        <f aca="false">+J235-K235</f>
        <v>800</v>
      </c>
    </row>
    <row r="236" customFormat="false" ht="24.25" hidden="true" customHeight="false" outlineLevel="0" collapsed="false">
      <c r="A236" s="1" t="str">
        <f aca="false">VLOOKUP(B236,Hoja3!$A$2:$B$12,2,0)</f>
        <v>DE</v>
      </c>
      <c r="B236" s="37" t="s">
        <v>182</v>
      </c>
      <c r="C236" s="34" t="s">
        <v>22</v>
      </c>
      <c r="D236" s="33" t="s">
        <v>215</v>
      </c>
      <c r="E236" s="34" t="s">
        <v>184</v>
      </c>
      <c r="F236" s="36" t="n">
        <v>32100</v>
      </c>
      <c r="G236" s="37" t="s">
        <v>16</v>
      </c>
      <c r="H236" s="38" t="n">
        <v>35</v>
      </c>
      <c r="I236" s="26" t="n">
        <v>0</v>
      </c>
      <c r="J236" s="19" t="n">
        <f aca="false">+H236+I236</f>
        <v>35</v>
      </c>
      <c r="K236" s="26" t="n">
        <v>0</v>
      </c>
      <c r="L236" s="19" t="n">
        <f aca="false">+J236-K236</f>
        <v>35</v>
      </c>
    </row>
    <row r="237" customFormat="false" ht="13.8" hidden="true" customHeight="false" outlineLevel="0" collapsed="false">
      <c r="A237" s="1" t="str">
        <f aca="false">VLOOKUP(B237,Hoja3!$A$2:$B$12,2,0)</f>
        <v>DE</v>
      </c>
      <c r="B237" s="37" t="s">
        <v>182</v>
      </c>
      <c r="C237" s="34" t="s">
        <v>25</v>
      </c>
      <c r="D237" s="33" t="s">
        <v>216</v>
      </c>
      <c r="E237" s="34" t="s">
        <v>184</v>
      </c>
      <c r="F237" s="36" t="n">
        <v>32100</v>
      </c>
      <c r="G237" s="37" t="s">
        <v>16</v>
      </c>
      <c r="H237" s="38" t="n">
        <v>140</v>
      </c>
      <c r="I237" s="32"/>
      <c r="J237" s="19" t="n">
        <f aca="false">+H237+I237</f>
        <v>140</v>
      </c>
      <c r="K237" s="19" t="n">
        <v>0</v>
      </c>
      <c r="L237" s="19" t="n">
        <f aca="false">+J237-K237</f>
        <v>140</v>
      </c>
    </row>
    <row r="238" customFormat="false" ht="13.8" hidden="true" customHeight="false" outlineLevel="0" collapsed="false">
      <c r="A238" s="1" t="str">
        <f aca="false">VLOOKUP(B238,Hoja3!$A$2:$B$12,2,0)</f>
        <v>DE</v>
      </c>
      <c r="B238" s="13" t="str">
        <f aca="false">B237</f>
        <v>DIRECCIÓN DE EMPRESAS</v>
      </c>
      <c r="C238" s="20" t="str">
        <f aca="false">C237</f>
        <v>02020102</v>
      </c>
      <c r="D238" s="13" t="str">
        <f aca="false">D237</f>
        <v>USEE-Seguimiento a la actividad operativa de las empresas y unidades productivas</v>
      </c>
      <c r="E238" s="20" t="str">
        <f aca="false">E237</f>
        <v>000006</v>
      </c>
      <c r="F238" s="36" t="n">
        <v>39500</v>
      </c>
      <c r="G238" s="37" t="s">
        <v>19</v>
      </c>
      <c r="H238" s="38" t="n">
        <v>2100</v>
      </c>
      <c r="I238" s="19"/>
      <c r="J238" s="19" t="n">
        <f aca="false">+H238+I238</f>
        <v>2100</v>
      </c>
      <c r="K238" s="19" t="n">
        <v>0</v>
      </c>
      <c r="L238" s="19" t="n">
        <f aca="false">+J238-K238</f>
        <v>2100</v>
      </c>
    </row>
    <row r="239" customFormat="false" ht="24.25" hidden="true" customHeight="false" outlineLevel="0" collapsed="false">
      <c r="A239" s="1" t="str">
        <f aca="false">VLOOKUP(B239,Hoja3!$A$2:$B$12,2,0)</f>
        <v>DE</v>
      </c>
      <c r="B239" s="37" t="s">
        <v>182</v>
      </c>
      <c r="C239" s="34" t="s">
        <v>33</v>
      </c>
      <c r="D239" s="33" t="s">
        <v>217</v>
      </c>
      <c r="E239" s="34" t="s">
        <v>184</v>
      </c>
      <c r="F239" s="36" t="n">
        <v>32100</v>
      </c>
      <c r="G239" s="37" t="s">
        <v>16</v>
      </c>
      <c r="H239" s="38" t="n">
        <v>70</v>
      </c>
      <c r="I239" s="26" t="n">
        <v>0</v>
      </c>
      <c r="J239" s="19" t="n">
        <f aca="false">+H239+I239</f>
        <v>70</v>
      </c>
      <c r="K239" s="26" t="n">
        <v>0</v>
      </c>
      <c r="L239" s="19" t="n">
        <f aca="false">+J239-K239</f>
        <v>70</v>
      </c>
    </row>
    <row r="240" customFormat="false" ht="24.25" hidden="true" customHeight="false" outlineLevel="0" collapsed="false">
      <c r="A240" s="1" t="str">
        <f aca="false">VLOOKUP(B240,Hoja3!$A$2:$B$12,2,0)</f>
        <v>DE</v>
      </c>
      <c r="B240" s="37" t="s">
        <v>182</v>
      </c>
      <c r="C240" s="34" t="s">
        <v>132</v>
      </c>
      <c r="D240" s="33" t="s">
        <v>218</v>
      </c>
      <c r="E240" s="34" t="s">
        <v>184</v>
      </c>
      <c r="F240" s="36" t="n">
        <v>22110</v>
      </c>
      <c r="G240" s="37" t="s">
        <v>35</v>
      </c>
      <c r="H240" s="38" t="n">
        <v>27036</v>
      </c>
      <c r="I240" s="19"/>
      <c r="J240" s="19" t="n">
        <f aca="false">+H240+I240</f>
        <v>27036</v>
      </c>
      <c r="K240" s="19" t="n">
        <v>7034</v>
      </c>
      <c r="L240" s="19" t="n">
        <f aca="false">+J240-K240</f>
        <v>20002</v>
      </c>
    </row>
    <row r="241" customFormat="false" ht="13.8" hidden="true" customHeight="false" outlineLevel="0" collapsed="false">
      <c r="A241" s="1" t="str">
        <f aca="false">VLOOKUP(B241,Hoja3!$A$2:$B$12,2,0)</f>
        <v>DE</v>
      </c>
      <c r="B241" s="13" t="str">
        <f aca="false">B240</f>
        <v>DIRECCIÓN DE EMPRESAS</v>
      </c>
      <c r="C241" s="20" t="str">
        <f aca="false">C240</f>
        <v>02020104</v>
      </c>
      <c r="D241" s="13" t="str">
        <f aca="false">D240</f>
        <v>USEE-Realización de inspecciones formales y Verificación in situ del avance de las actividades operativas de las empresas y unidades productivas.</v>
      </c>
      <c r="E241" s="20" t="str">
        <f aca="false">E240</f>
        <v>000006</v>
      </c>
      <c r="F241" s="36" t="n">
        <v>22210</v>
      </c>
      <c r="G241" s="37" t="s">
        <v>75</v>
      </c>
      <c r="H241" s="38" t="n">
        <v>37100</v>
      </c>
      <c r="I241" s="26"/>
      <c r="J241" s="19" t="n">
        <f aca="false">+H241+I241</f>
        <v>37100</v>
      </c>
      <c r="K241" s="19" t="n">
        <v>7070</v>
      </c>
      <c r="L241" s="19" t="n">
        <f aca="false">+J241-K241</f>
        <v>30030</v>
      </c>
    </row>
    <row r="242" customFormat="false" ht="13.8" hidden="true" customHeight="false" outlineLevel="0" collapsed="false">
      <c r="A242" s="1" t="str">
        <f aca="false">VLOOKUP(B242,Hoja3!$A$2:$B$12,2,0)</f>
        <v>DE</v>
      </c>
      <c r="B242" s="13" t="str">
        <f aca="false">B241</f>
        <v>DIRECCIÓN DE EMPRESAS</v>
      </c>
      <c r="C242" s="20" t="str">
        <f aca="false">C241</f>
        <v>02020104</v>
      </c>
      <c r="D242" s="13" t="str">
        <f aca="false">D241</f>
        <v>USEE-Realización de inspecciones formales y Verificación in situ del avance de las actividades operativas de las empresas y unidades productivas.</v>
      </c>
      <c r="E242" s="20" t="str">
        <f aca="false">E241</f>
        <v>000006</v>
      </c>
      <c r="F242" s="36" t="n">
        <v>23200</v>
      </c>
      <c r="G242" s="37" t="s">
        <v>219</v>
      </c>
      <c r="H242" s="38" t="n">
        <v>21000</v>
      </c>
      <c r="I242" s="26"/>
      <c r="J242" s="19" t="n">
        <f aca="false">+H242+I242</f>
        <v>21000</v>
      </c>
      <c r="K242" s="19" t="n">
        <v>14000</v>
      </c>
      <c r="L242" s="19" t="n">
        <f aca="false">+J242-K242</f>
        <v>7000</v>
      </c>
    </row>
    <row r="243" customFormat="false" ht="13.8" hidden="true" customHeight="false" outlineLevel="0" collapsed="false">
      <c r="A243" s="1" t="str">
        <f aca="false">VLOOKUP(B243,Hoja3!$A$2:$B$12,2,0)</f>
        <v>DE</v>
      </c>
      <c r="B243" s="13" t="str">
        <f aca="false">B242</f>
        <v>DIRECCIÓN DE EMPRESAS</v>
      </c>
      <c r="C243" s="20" t="str">
        <f aca="false">C242</f>
        <v>02020104</v>
      </c>
      <c r="D243" s="13" t="str">
        <f aca="false">D242</f>
        <v>USEE-Realización de inspecciones formales y Verificación in situ del avance de las actividades operativas de las empresas y unidades productivas.</v>
      </c>
      <c r="E243" s="20" t="str">
        <f aca="false">E242</f>
        <v>000006</v>
      </c>
      <c r="F243" s="36" t="n">
        <v>32100</v>
      </c>
      <c r="G243" s="37" t="s">
        <v>16</v>
      </c>
      <c r="H243" s="38" t="n">
        <v>35</v>
      </c>
      <c r="I243" s="26"/>
      <c r="J243" s="19" t="n">
        <f aca="false">+H243+I243</f>
        <v>35</v>
      </c>
      <c r="K243" s="19" t="n">
        <v>0</v>
      </c>
      <c r="L243" s="19" t="n">
        <f aca="false">+J243-K243</f>
        <v>35</v>
      </c>
    </row>
    <row r="244" customFormat="false" ht="13.8" hidden="true" customHeight="false" outlineLevel="0" collapsed="false">
      <c r="A244" s="1" t="str">
        <f aca="false">VLOOKUP(B244,Hoja3!$A$2:$B$12,2,0)</f>
        <v>DE</v>
      </c>
      <c r="B244" s="37" t="s">
        <v>182</v>
      </c>
      <c r="C244" s="34" t="s">
        <v>220</v>
      </c>
      <c r="D244" s="33" t="s">
        <v>221</v>
      </c>
      <c r="E244" s="34" t="s">
        <v>184</v>
      </c>
      <c r="F244" s="36" t="n">
        <v>32100</v>
      </c>
      <c r="G244" s="37" t="s">
        <v>16</v>
      </c>
      <c r="H244" s="38" t="n">
        <v>70</v>
      </c>
      <c r="I244" s="32"/>
      <c r="J244" s="19" t="n">
        <f aca="false">+H244+I244</f>
        <v>70</v>
      </c>
      <c r="K244" s="19" t="n">
        <v>0</v>
      </c>
      <c r="L244" s="19" t="n">
        <f aca="false">+J244-K244</f>
        <v>70</v>
      </c>
    </row>
    <row r="245" customFormat="false" ht="13.8" hidden="true" customHeight="false" outlineLevel="0" collapsed="false">
      <c r="A245" s="1" t="str">
        <f aca="false">VLOOKUP(B245,Hoja3!$A$2:$B$12,2,0)</f>
        <v>DE</v>
      </c>
      <c r="B245" s="13" t="str">
        <f aca="false">B244</f>
        <v>DIRECCIÓN DE EMPRESAS</v>
      </c>
      <c r="C245" s="20" t="str">
        <f aca="false">C244</f>
        <v>02020105</v>
      </c>
      <c r="D245" s="13" t="str">
        <f aca="false">D244</f>
        <v>USEE-Consolidación de información operativa de las empresas y unidades productivas</v>
      </c>
      <c r="E245" s="20" t="str">
        <f aca="false">E244</f>
        <v>000006</v>
      </c>
      <c r="F245" s="36" t="n">
        <v>39500</v>
      </c>
      <c r="G245" s="37" t="s">
        <v>63</v>
      </c>
      <c r="H245" s="38" t="n">
        <v>400</v>
      </c>
      <c r="I245" s="19"/>
      <c r="J245" s="19" t="n">
        <f aca="false">+H245+I245</f>
        <v>400</v>
      </c>
      <c r="K245" s="19" t="n">
        <v>0</v>
      </c>
      <c r="L245" s="19" t="n">
        <f aca="false">+J245-K245</f>
        <v>400</v>
      </c>
    </row>
    <row r="246" customFormat="false" ht="24.25" hidden="true" customHeight="false" outlineLevel="0" collapsed="false">
      <c r="A246" s="1" t="str">
        <f aca="false">VLOOKUP(B246,Hoja3!$A$2:$B$12,2,0)</f>
        <v>DE</v>
      </c>
      <c r="B246" s="37" t="s">
        <v>182</v>
      </c>
      <c r="C246" s="34" t="s">
        <v>38</v>
      </c>
      <c r="D246" s="33" t="s">
        <v>222</v>
      </c>
      <c r="E246" s="34" t="s">
        <v>184</v>
      </c>
      <c r="F246" s="36" t="n">
        <v>32100</v>
      </c>
      <c r="G246" s="37" t="s">
        <v>16</v>
      </c>
      <c r="H246" s="38" t="n">
        <v>35</v>
      </c>
      <c r="I246" s="26" t="n">
        <v>0</v>
      </c>
      <c r="J246" s="19" t="n">
        <f aca="false">+H246+I246</f>
        <v>35</v>
      </c>
      <c r="K246" s="26" t="n">
        <v>0</v>
      </c>
      <c r="L246" s="19" t="n">
        <f aca="false">+J246-K246</f>
        <v>35</v>
      </c>
    </row>
    <row r="247" customFormat="false" ht="13.8" hidden="true" customHeight="false" outlineLevel="0" collapsed="false">
      <c r="A247" s="1" t="str">
        <f aca="false">VLOOKUP(B247,Hoja3!$A$2:$B$12,2,0)</f>
        <v>DE</v>
      </c>
      <c r="B247" s="37" t="s">
        <v>182</v>
      </c>
      <c r="C247" s="34" t="s">
        <v>79</v>
      </c>
      <c r="D247" s="33" t="s">
        <v>223</v>
      </c>
      <c r="E247" s="34" t="s">
        <v>184</v>
      </c>
      <c r="F247" s="36" t="n">
        <v>32100</v>
      </c>
      <c r="G247" s="37" t="s">
        <v>16</v>
      </c>
      <c r="H247" s="38" t="n">
        <v>70</v>
      </c>
      <c r="I247" s="32"/>
      <c r="J247" s="19" t="n">
        <f aca="false">+H247+I247</f>
        <v>70</v>
      </c>
      <c r="K247" s="19" t="n">
        <v>0</v>
      </c>
      <c r="L247" s="19" t="n">
        <f aca="false">+J247-K247</f>
        <v>70</v>
      </c>
    </row>
    <row r="248" customFormat="false" ht="13.8" hidden="true" customHeight="false" outlineLevel="0" collapsed="false">
      <c r="A248" s="1" t="str">
        <f aca="false">VLOOKUP(B248,Hoja3!$A$2:$B$12,2,0)</f>
        <v>DE</v>
      </c>
      <c r="B248" s="13" t="str">
        <f aca="false">B247</f>
        <v>DIRECCIÓN DE EMPRESAS</v>
      </c>
      <c r="C248" s="20" t="str">
        <f aca="false">C247</f>
        <v>02020202</v>
      </c>
      <c r="D248" s="13" t="str">
        <f aca="false">D247</f>
        <v>USEE-Emisión de informes por empresas y unidades productivas propias u otras</v>
      </c>
      <c r="E248" s="20" t="str">
        <f aca="false">E247</f>
        <v>000006</v>
      </c>
      <c r="F248" s="36" t="n">
        <v>39500</v>
      </c>
      <c r="G248" s="37" t="s">
        <v>63</v>
      </c>
      <c r="H248" s="38" t="n">
        <v>700</v>
      </c>
      <c r="I248" s="19"/>
      <c r="J248" s="19" t="n">
        <f aca="false">+H248+I248</f>
        <v>700</v>
      </c>
      <c r="K248" s="19" t="n">
        <v>0</v>
      </c>
      <c r="L248" s="19" t="n">
        <f aca="false">+J248-K248</f>
        <v>700</v>
      </c>
    </row>
    <row r="249" customFormat="false" ht="24.25" hidden="true" customHeight="false" outlineLevel="0" collapsed="false">
      <c r="A249" s="1" t="str">
        <f aca="false">VLOOKUP(B249,Hoja3!$A$2:$B$12,2,0)</f>
        <v>DE</v>
      </c>
      <c r="B249" s="37" t="s">
        <v>182</v>
      </c>
      <c r="C249" s="34" t="s">
        <v>40</v>
      </c>
      <c r="D249" s="33" t="s">
        <v>224</v>
      </c>
      <c r="E249" s="34" t="s">
        <v>184</v>
      </c>
      <c r="F249" s="36" t="n">
        <v>25600</v>
      </c>
      <c r="G249" s="37" t="s">
        <v>108</v>
      </c>
      <c r="H249" s="38" t="n">
        <v>4000</v>
      </c>
      <c r="I249" s="26" t="n">
        <v>0</v>
      </c>
      <c r="J249" s="19" t="n">
        <f aca="false">+H249+I249</f>
        <v>4000</v>
      </c>
      <c r="K249" s="26" t="n">
        <v>0</v>
      </c>
      <c r="L249" s="19" t="n">
        <f aca="false">+J249-K249</f>
        <v>4000</v>
      </c>
    </row>
    <row r="250" customFormat="false" ht="13.8" hidden="true" customHeight="false" outlineLevel="0" collapsed="false">
      <c r="A250" s="1" t="str">
        <f aca="false">VLOOKUP(B250,Hoja3!$A$2:$B$12,2,0)</f>
        <v>DE</v>
      </c>
      <c r="B250" s="13" t="str">
        <f aca="false">B249</f>
        <v>DIRECCIÓN DE EMPRESAS</v>
      </c>
      <c r="C250" s="20" t="str">
        <f aca="false">C249</f>
        <v>02020301</v>
      </c>
      <c r="D250" s="13" t="str">
        <f aca="false">D249</f>
        <v>Plani-Presentar al organo rector el POA 2018 consolidado de la Corporación gestión 2018</v>
      </c>
      <c r="E250" s="20" t="str">
        <f aca="false">E249</f>
        <v>000006</v>
      </c>
      <c r="F250" s="36" t="n">
        <v>25700</v>
      </c>
      <c r="G250" s="37" t="s">
        <v>186</v>
      </c>
      <c r="H250" s="38" t="n">
        <v>3000</v>
      </c>
      <c r="I250" s="26"/>
      <c r="J250" s="19" t="n">
        <f aca="false">+H250+I250</f>
        <v>3000</v>
      </c>
      <c r="K250" s="26" t="n">
        <v>0</v>
      </c>
      <c r="L250" s="19" t="n">
        <f aca="false">+J250-K250</f>
        <v>3000</v>
      </c>
    </row>
    <row r="251" customFormat="false" ht="13.8" hidden="true" customHeight="false" outlineLevel="0" collapsed="false">
      <c r="A251" s="1" t="str">
        <f aca="false">VLOOKUP(B251,Hoja3!$A$2:$B$12,2,0)</f>
        <v>DE</v>
      </c>
      <c r="B251" s="13" t="str">
        <f aca="false">B250</f>
        <v>DIRECCIÓN DE EMPRESAS</v>
      </c>
      <c r="C251" s="20" t="str">
        <f aca="false">C250</f>
        <v>02020301</v>
      </c>
      <c r="D251" s="13" t="str">
        <f aca="false">D250</f>
        <v>Plani-Presentar al organo rector el POA 2018 consolidado de la Corporación gestión 2018</v>
      </c>
      <c r="E251" s="20" t="str">
        <f aca="false">E250</f>
        <v>000006</v>
      </c>
      <c r="F251" s="36" t="n">
        <v>31120</v>
      </c>
      <c r="G251" s="37" t="s">
        <v>37</v>
      </c>
      <c r="H251" s="38" t="n">
        <v>3000</v>
      </c>
      <c r="I251" s="26"/>
      <c r="J251" s="19" t="n">
        <f aca="false">+H251+I251</f>
        <v>3000</v>
      </c>
      <c r="K251" s="26" t="n">
        <v>0</v>
      </c>
      <c r="L251" s="19" t="n">
        <f aca="false">+J251-K251</f>
        <v>3000</v>
      </c>
    </row>
    <row r="252" customFormat="false" ht="13.8" hidden="true" customHeight="false" outlineLevel="0" collapsed="false">
      <c r="A252" s="1" t="str">
        <f aca="false">VLOOKUP(B252,Hoja3!$A$2:$B$12,2,0)</f>
        <v>DE</v>
      </c>
      <c r="B252" s="13" t="str">
        <f aca="false">B251</f>
        <v>DIRECCIÓN DE EMPRESAS</v>
      </c>
      <c r="C252" s="20" t="str">
        <f aca="false">C251</f>
        <v>02020301</v>
      </c>
      <c r="D252" s="13" t="str">
        <f aca="false">D251</f>
        <v>Plani-Presentar al organo rector el POA 2018 consolidado de la Corporación gestión 2018</v>
      </c>
      <c r="E252" s="20" t="str">
        <f aca="false">E251</f>
        <v>000006</v>
      </c>
      <c r="F252" s="36" t="n">
        <v>32100</v>
      </c>
      <c r="G252" s="37" t="s">
        <v>16</v>
      </c>
      <c r="H252" s="38" t="n">
        <v>175</v>
      </c>
      <c r="I252" s="26" t="n">
        <v>0</v>
      </c>
      <c r="J252" s="19" t="n">
        <f aca="false">+H252+I252</f>
        <v>175</v>
      </c>
      <c r="K252" s="26" t="n">
        <v>0</v>
      </c>
      <c r="L252" s="19" t="n">
        <f aca="false">+J252-K252</f>
        <v>175</v>
      </c>
    </row>
    <row r="253" customFormat="false" ht="13.8" hidden="true" customHeight="false" outlineLevel="0" collapsed="false">
      <c r="A253" s="1" t="str">
        <f aca="false">VLOOKUP(B253,Hoja3!$A$2:$B$12,2,0)</f>
        <v>DE</v>
      </c>
      <c r="B253" s="13" t="str">
        <f aca="false">B252</f>
        <v>DIRECCIÓN DE EMPRESAS</v>
      </c>
      <c r="C253" s="20" t="str">
        <f aca="false">C252</f>
        <v>02020301</v>
      </c>
      <c r="D253" s="13" t="str">
        <f aca="false">D252</f>
        <v>Plani-Presentar al organo rector el POA 2018 consolidado de la Corporación gestión 2018</v>
      </c>
      <c r="E253" s="20" t="str">
        <f aca="false">E252</f>
        <v>000006</v>
      </c>
      <c r="F253" s="36" t="n">
        <v>39500</v>
      </c>
      <c r="G253" s="37" t="s">
        <v>19</v>
      </c>
      <c r="H253" s="38" t="n">
        <v>400</v>
      </c>
      <c r="I253" s="26" t="n">
        <v>0</v>
      </c>
      <c r="J253" s="19" t="n">
        <f aca="false">+H253+I253</f>
        <v>400</v>
      </c>
      <c r="K253" s="26" t="n">
        <v>0</v>
      </c>
      <c r="L253" s="19" t="n">
        <f aca="false">+J253-K253</f>
        <v>400</v>
      </c>
    </row>
    <row r="254" customFormat="false" ht="24.25" hidden="true" customHeight="false" outlineLevel="0" collapsed="false">
      <c r="A254" s="1" t="str">
        <f aca="false">VLOOKUP(B254,Hoja3!$A$2:$B$12,2,0)</f>
        <v>DE</v>
      </c>
      <c r="B254" s="37" t="s">
        <v>182</v>
      </c>
      <c r="C254" s="34" t="s">
        <v>82</v>
      </c>
      <c r="D254" s="33" t="s">
        <v>225</v>
      </c>
      <c r="E254" s="34" t="s">
        <v>184</v>
      </c>
      <c r="F254" s="36" t="n">
        <v>23400</v>
      </c>
      <c r="G254" s="37" t="s">
        <v>200</v>
      </c>
      <c r="H254" s="38" t="n">
        <v>25000</v>
      </c>
      <c r="I254" s="26" t="n">
        <v>0</v>
      </c>
      <c r="J254" s="19" t="n">
        <f aca="false">+H254+I254</f>
        <v>25000</v>
      </c>
      <c r="K254" s="26" t="n">
        <v>0</v>
      </c>
      <c r="L254" s="19" t="n">
        <f aca="false">+J254-K254</f>
        <v>25000</v>
      </c>
    </row>
    <row r="255" customFormat="false" ht="13.8" hidden="true" customHeight="false" outlineLevel="0" collapsed="false">
      <c r="A255" s="1" t="str">
        <f aca="false">VLOOKUP(B255,Hoja3!$A$2:$B$12,2,0)</f>
        <v>DE</v>
      </c>
      <c r="B255" s="13" t="str">
        <f aca="false">B254</f>
        <v>DIRECCIÓN DE EMPRESAS</v>
      </c>
      <c r="C255" s="20" t="str">
        <f aca="false">C254</f>
        <v>02020401</v>
      </c>
      <c r="D255" s="13" t="str">
        <f aca="false">D254</f>
        <v>Plani-Ejecución del seguimiento y evaluación del grado de cumplimiento del POA 2017 Trimestralmente</v>
      </c>
      <c r="E255" s="20" t="str">
        <f aca="false">E254</f>
        <v>000006</v>
      </c>
      <c r="F255" s="36" t="n">
        <v>32100</v>
      </c>
      <c r="G255" s="37" t="s">
        <v>16</v>
      </c>
      <c r="H255" s="38" t="n">
        <v>35</v>
      </c>
      <c r="I255" s="26" t="n">
        <v>0</v>
      </c>
      <c r="J255" s="19" t="n">
        <f aca="false">+H255+I255</f>
        <v>35</v>
      </c>
      <c r="K255" s="26" t="n">
        <v>0</v>
      </c>
      <c r="L255" s="19" t="n">
        <f aca="false">+J255-K255</f>
        <v>35</v>
      </c>
    </row>
    <row r="256" customFormat="false" ht="13.8" hidden="true" customHeight="false" outlineLevel="0" collapsed="false">
      <c r="A256" s="1" t="str">
        <f aca="false">VLOOKUP(B256,Hoja3!$A$2:$B$12,2,0)</f>
        <v>DE</v>
      </c>
      <c r="B256" s="13" t="str">
        <f aca="false">B255</f>
        <v>DIRECCIÓN DE EMPRESAS</v>
      </c>
      <c r="C256" s="20" t="str">
        <f aca="false">C255</f>
        <v>02020401</v>
      </c>
      <c r="D256" s="13" t="str">
        <f aca="false">D255</f>
        <v>Plani-Ejecución del seguimiento y evaluación del grado de cumplimiento del POA 2017 Trimestralmente</v>
      </c>
      <c r="E256" s="20" t="str">
        <f aca="false">E255</f>
        <v>000006</v>
      </c>
      <c r="F256" s="36" t="n">
        <v>39500</v>
      </c>
      <c r="G256" s="37" t="s">
        <v>19</v>
      </c>
      <c r="H256" s="38" t="n">
        <v>405</v>
      </c>
      <c r="I256" s="26" t="n">
        <v>0</v>
      </c>
      <c r="J256" s="19" t="n">
        <f aca="false">+H256+I256</f>
        <v>405</v>
      </c>
      <c r="K256" s="26" t="n">
        <v>0</v>
      </c>
      <c r="L256" s="19" t="n">
        <f aca="false">+J256-K256</f>
        <v>405</v>
      </c>
    </row>
    <row r="257" customFormat="false" ht="13.8" hidden="true" customHeight="false" outlineLevel="0" collapsed="false">
      <c r="A257" s="1" t="str">
        <f aca="false">VLOOKUP(B257,Hoja3!$A$2:$B$12,2,0)</f>
        <v>DE</v>
      </c>
      <c r="B257" s="37" t="s">
        <v>182</v>
      </c>
      <c r="C257" s="34" t="s">
        <v>226</v>
      </c>
      <c r="D257" s="33" t="s">
        <v>227</v>
      </c>
      <c r="E257" s="34" t="s">
        <v>184</v>
      </c>
      <c r="F257" s="36" t="n">
        <v>25600</v>
      </c>
      <c r="G257" s="37" t="s">
        <v>108</v>
      </c>
      <c r="H257" s="38" t="n">
        <v>4000</v>
      </c>
      <c r="I257" s="26" t="n">
        <v>0</v>
      </c>
      <c r="J257" s="19" t="n">
        <f aca="false">+H257+I257</f>
        <v>4000</v>
      </c>
      <c r="K257" s="26" t="n">
        <v>0</v>
      </c>
      <c r="L257" s="19" t="n">
        <f aca="false">+J257-K257</f>
        <v>4000</v>
      </c>
    </row>
    <row r="258" customFormat="false" ht="13.8" hidden="true" customHeight="false" outlineLevel="0" collapsed="false">
      <c r="A258" s="1" t="str">
        <f aca="false">VLOOKUP(B258,Hoja3!$A$2:$B$12,2,0)</f>
        <v>DE</v>
      </c>
      <c r="B258" s="13" t="str">
        <f aca="false">B257</f>
        <v>DIRECCIÓN DE EMPRESAS</v>
      </c>
      <c r="C258" s="20" t="str">
        <f aca="false">C257</f>
        <v>02020402</v>
      </c>
      <c r="D258" s="13" t="str">
        <f aca="false">D257</f>
        <v>Plani-Elaboración del Ajuste del POA 2017</v>
      </c>
      <c r="E258" s="20" t="str">
        <f aca="false">E257</f>
        <v>000006</v>
      </c>
      <c r="F258" s="36" t="n">
        <v>32100</v>
      </c>
      <c r="G258" s="37" t="s">
        <v>16</v>
      </c>
      <c r="H258" s="38" t="n">
        <v>175</v>
      </c>
      <c r="I258" s="26" t="n">
        <v>0</v>
      </c>
      <c r="J258" s="19" t="n">
        <f aca="false">+H258+I258</f>
        <v>175</v>
      </c>
      <c r="K258" s="26" t="n">
        <v>0</v>
      </c>
      <c r="L258" s="19" t="n">
        <f aca="false">+J258-K258</f>
        <v>175</v>
      </c>
    </row>
    <row r="259" customFormat="false" ht="13.8" hidden="true" customHeight="false" outlineLevel="0" collapsed="false">
      <c r="A259" s="1" t="str">
        <f aca="false">VLOOKUP(B259,Hoja3!$A$2:$B$12,2,0)</f>
        <v>DE</v>
      </c>
      <c r="B259" s="13" t="str">
        <f aca="false">B258</f>
        <v>DIRECCIÓN DE EMPRESAS</v>
      </c>
      <c r="C259" s="20" t="str">
        <f aca="false">C258</f>
        <v>02020402</v>
      </c>
      <c r="D259" s="13" t="str">
        <f aca="false">D258</f>
        <v>Plani-Elaboración del Ajuste del POA 2017</v>
      </c>
      <c r="E259" s="20" t="str">
        <f aca="false">E258</f>
        <v>000006</v>
      </c>
      <c r="F259" s="36" t="n">
        <v>39500</v>
      </c>
      <c r="G259" s="37" t="s">
        <v>19</v>
      </c>
      <c r="H259" s="38" t="n">
        <v>400</v>
      </c>
      <c r="I259" s="26" t="n">
        <v>0</v>
      </c>
      <c r="J259" s="19" t="n">
        <f aca="false">+H259+I259</f>
        <v>400</v>
      </c>
      <c r="K259" s="26" t="n">
        <v>0</v>
      </c>
      <c r="L259" s="19" t="n">
        <f aca="false">+J259-K259</f>
        <v>400</v>
      </c>
    </row>
    <row r="260" customFormat="false" ht="13.8" hidden="true" customHeight="false" outlineLevel="0" collapsed="false">
      <c r="A260" s="1" t="str">
        <f aca="false">VLOOKUP(B260,Hoja3!$A$2:$B$12,2,0)</f>
        <v>DE</v>
      </c>
      <c r="B260" s="37" t="s">
        <v>182</v>
      </c>
      <c r="C260" s="34" t="s">
        <v>85</v>
      </c>
      <c r="D260" s="33" t="s">
        <v>228</v>
      </c>
      <c r="E260" s="34" t="s">
        <v>184</v>
      </c>
      <c r="F260" s="36" t="n">
        <v>25600</v>
      </c>
      <c r="G260" s="37" t="s">
        <v>108</v>
      </c>
      <c r="H260" s="38" t="n">
        <v>200</v>
      </c>
      <c r="I260" s="56"/>
      <c r="J260" s="19" t="n">
        <f aca="false">+H260+I260</f>
        <v>200</v>
      </c>
      <c r="K260" s="26" t="n">
        <v>0</v>
      </c>
      <c r="L260" s="19" t="n">
        <f aca="false">+J260-K260</f>
        <v>200</v>
      </c>
    </row>
    <row r="261" customFormat="false" ht="13.8" hidden="true" customHeight="false" outlineLevel="0" collapsed="false">
      <c r="A261" s="1" t="str">
        <f aca="false">VLOOKUP(B261,Hoja3!$A$2:$B$12,2,0)</f>
        <v>DE</v>
      </c>
      <c r="B261" s="13" t="str">
        <f aca="false">B260</f>
        <v>DIRECCIÓN DE EMPRESAS</v>
      </c>
      <c r="C261" s="20" t="str">
        <f aca="false">C260</f>
        <v>02020501</v>
      </c>
      <c r="D261" s="13" t="str">
        <f aca="false">D260</f>
        <v>Ejecución de funciones e instrucciones de la Gerencia.</v>
      </c>
      <c r="E261" s="20" t="str">
        <f aca="false">E260</f>
        <v>000006</v>
      </c>
      <c r="F261" s="36" t="n">
        <v>32100</v>
      </c>
      <c r="G261" s="37" t="s">
        <v>16</v>
      </c>
      <c r="H261" s="38" t="n">
        <v>932</v>
      </c>
      <c r="I261" s="56"/>
      <c r="J261" s="19" t="n">
        <f aca="false">+H261+I261</f>
        <v>932</v>
      </c>
      <c r="K261" s="26" t="n">
        <v>0</v>
      </c>
      <c r="L261" s="19" t="n">
        <f aca="false">+J261-K261</f>
        <v>932</v>
      </c>
    </row>
    <row r="262" customFormat="false" ht="13.8" hidden="true" customHeight="false" outlineLevel="0" collapsed="false">
      <c r="A262" s="1" t="str">
        <f aca="false">VLOOKUP(B262,Hoja3!$A$2:$B$12,2,0)</f>
        <v>DE</v>
      </c>
      <c r="B262" s="13" t="str">
        <f aca="false">B261</f>
        <v>DIRECCIÓN DE EMPRESAS</v>
      </c>
      <c r="C262" s="20" t="str">
        <f aca="false">C261</f>
        <v>02020501</v>
      </c>
      <c r="D262" s="13" t="str">
        <f aca="false">D261</f>
        <v>Ejecución de funciones e instrucciones de la Gerencia.</v>
      </c>
      <c r="E262" s="20" t="str">
        <f aca="false">E261</f>
        <v>000006</v>
      </c>
      <c r="F262" s="36" t="n">
        <v>32200</v>
      </c>
      <c r="G262" s="37" t="s">
        <v>57</v>
      </c>
      <c r="H262" s="38" t="n">
        <v>2182</v>
      </c>
      <c r="I262" s="56"/>
      <c r="J262" s="19" t="n">
        <f aca="false">+H262+I262</f>
        <v>2182</v>
      </c>
      <c r="K262" s="26" t="n">
        <v>0</v>
      </c>
      <c r="L262" s="19" t="n">
        <f aca="false">+J262-K262</f>
        <v>2182</v>
      </c>
    </row>
    <row r="263" customFormat="false" ht="13.8" hidden="true" customHeight="false" outlineLevel="0" collapsed="false">
      <c r="A263" s="1" t="str">
        <f aca="false">VLOOKUP(B263,Hoja3!$A$2:$B$12,2,0)</f>
        <v>DE</v>
      </c>
      <c r="B263" s="13" t="str">
        <f aca="false">B262</f>
        <v>DIRECCIÓN DE EMPRESAS</v>
      </c>
      <c r="C263" s="20" t="str">
        <f aca="false">C262</f>
        <v>02020501</v>
      </c>
      <c r="D263" s="13" t="str">
        <f aca="false">D262</f>
        <v>Ejecución de funciones e instrucciones de la Gerencia.</v>
      </c>
      <c r="E263" s="20" t="str">
        <f aca="false">E262</f>
        <v>000006</v>
      </c>
      <c r="F263" s="36" t="n">
        <v>39500</v>
      </c>
      <c r="G263" s="37" t="s">
        <v>19</v>
      </c>
      <c r="H263" s="38" t="n">
        <v>10913.58</v>
      </c>
      <c r="I263" s="56"/>
      <c r="J263" s="19" t="n">
        <f aca="false">+H263+I263</f>
        <v>10913.58</v>
      </c>
      <c r="K263" s="26" t="n">
        <v>0</v>
      </c>
      <c r="L263" s="19" t="n">
        <f aca="false">+J263-K263</f>
        <v>10913.58</v>
      </c>
    </row>
    <row r="264" customFormat="false" ht="13.8" hidden="true" customHeight="false" outlineLevel="0" collapsed="false">
      <c r="A264" s="1" t="str">
        <f aca="false">VLOOKUP(B264,Hoja3!$A$2:$B$12,2,0)</f>
        <v>DE</v>
      </c>
      <c r="B264" s="13" t="str">
        <f aca="false">B263</f>
        <v>DIRECCIÓN DE EMPRESAS</v>
      </c>
      <c r="C264" s="20" t="str">
        <f aca="false">C263</f>
        <v>02020501</v>
      </c>
      <c r="D264" s="13" t="str">
        <f aca="false">D263</f>
        <v>Ejecución de funciones e instrucciones de la Gerencia.</v>
      </c>
      <c r="E264" s="20" t="str">
        <f aca="false">E263</f>
        <v>000006</v>
      </c>
      <c r="F264" s="36" t="n">
        <v>43120</v>
      </c>
      <c r="G264" s="37" t="s">
        <v>66</v>
      </c>
      <c r="H264" s="38" t="n">
        <v>3800</v>
      </c>
      <c r="I264" s="56"/>
      <c r="J264" s="19" t="n">
        <f aca="false">+H264+I264</f>
        <v>3800</v>
      </c>
      <c r="K264" s="26" t="n">
        <v>0</v>
      </c>
      <c r="L264" s="19" t="n">
        <f aca="false">+J264-K264</f>
        <v>3800</v>
      </c>
    </row>
    <row r="265" customFormat="false" ht="24.25" hidden="true" customHeight="false" outlineLevel="0" collapsed="false">
      <c r="A265" s="1" t="str">
        <f aca="false">VLOOKUP(B265,Hoja3!$A$2:$B$12,2,0)</f>
        <v>DE</v>
      </c>
      <c r="B265" s="37" t="s">
        <v>182</v>
      </c>
      <c r="C265" s="34" t="s">
        <v>229</v>
      </c>
      <c r="D265" s="33" t="s">
        <v>230</v>
      </c>
      <c r="E265" s="34" t="s">
        <v>184</v>
      </c>
      <c r="F265" s="36" t="n">
        <v>32100</v>
      </c>
      <c r="G265" s="37" t="s">
        <v>16</v>
      </c>
      <c r="H265" s="38" t="n">
        <v>35</v>
      </c>
      <c r="I265" s="26" t="n">
        <v>0</v>
      </c>
      <c r="J265" s="19" t="n">
        <f aca="false">+H265+I265</f>
        <v>35</v>
      </c>
      <c r="K265" s="26" t="n">
        <v>0</v>
      </c>
      <c r="L265" s="19" t="n">
        <f aca="false">+J265-K265</f>
        <v>35</v>
      </c>
    </row>
    <row r="266" customFormat="false" ht="24.25" hidden="true" customHeight="false" outlineLevel="0" collapsed="false">
      <c r="A266" s="1" t="str">
        <f aca="false">VLOOKUP(B266,Hoja3!$A$2:$B$12,2,0)</f>
        <v>DE</v>
      </c>
      <c r="B266" s="37" t="s">
        <v>182</v>
      </c>
      <c r="C266" s="34" t="s">
        <v>231</v>
      </c>
      <c r="D266" s="33" t="s">
        <v>232</v>
      </c>
      <c r="E266" s="34" t="s">
        <v>184</v>
      </c>
      <c r="F266" s="36" t="n">
        <v>32100</v>
      </c>
      <c r="G266" s="37" t="s">
        <v>16</v>
      </c>
      <c r="H266" s="38" t="n">
        <v>70</v>
      </c>
      <c r="I266" s="26" t="n">
        <v>0</v>
      </c>
      <c r="J266" s="19" t="n">
        <f aca="false">+H266+I266</f>
        <v>70</v>
      </c>
      <c r="K266" s="26" t="n">
        <v>0</v>
      </c>
      <c r="L266" s="19" t="n">
        <f aca="false">+J266-K266</f>
        <v>70</v>
      </c>
    </row>
    <row r="267" customFormat="false" ht="13.8" hidden="true" customHeight="false" outlineLevel="0" collapsed="false">
      <c r="A267" s="1" t="str">
        <f aca="false">VLOOKUP(B267,Hoja3!$A$2:$B$12,2,0)</f>
        <v>DE</v>
      </c>
      <c r="B267" s="37" t="s">
        <v>182</v>
      </c>
      <c r="C267" s="34" t="s">
        <v>233</v>
      </c>
      <c r="D267" s="33" t="s">
        <v>234</v>
      </c>
      <c r="E267" s="34" t="s">
        <v>184</v>
      </c>
      <c r="F267" s="36" t="n">
        <v>43700</v>
      </c>
      <c r="G267" s="37" t="s">
        <v>235</v>
      </c>
      <c r="H267" s="38" t="n">
        <v>10000</v>
      </c>
      <c r="I267" s="26" t="n">
        <v>0</v>
      </c>
      <c r="J267" s="19" t="n">
        <f aca="false">+H267+I267</f>
        <v>10000</v>
      </c>
      <c r="K267" s="26" t="n">
        <v>0</v>
      </c>
      <c r="L267" s="19" t="n">
        <f aca="false">+J267-K267</f>
        <v>10000</v>
      </c>
    </row>
    <row r="268" customFormat="false" ht="24.25" hidden="true" customHeight="false" outlineLevel="0" collapsed="false">
      <c r="A268" s="1" t="str">
        <f aca="false">VLOOKUP(B268,Hoja3!$A$2:$B$12,2,0)</f>
        <v>DE</v>
      </c>
      <c r="B268" s="37" t="s">
        <v>182</v>
      </c>
      <c r="C268" s="34" t="s">
        <v>236</v>
      </c>
      <c r="D268" s="33" t="s">
        <v>237</v>
      </c>
      <c r="E268" s="34" t="s">
        <v>184</v>
      </c>
      <c r="F268" s="36" t="n">
        <v>32100</v>
      </c>
      <c r="G268" s="37" t="s">
        <v>16</v>
      </c>
      <c r="H268" s="38" t="n">
        <v>70</v>
      </c>
      <c r="I268" s="26" t="n">
        <v>0</v>
      </c>
      <c r="J268" s="19" t="n">
        <f aca="false">+H268+I268</f>
        <v>70</v>
      </c>
      <c r="K268" s="26" t="n">
        <v>0</v>
      </c>
      <c r="L268" s="19" t="n">
        <f aca="false">+J268-K268</f>
        <v>70</v>
      </c>
    </row>
    <row r="269" customFormat="false" ht="13.8" hidden="true" customHeight="false" outlineLevel="0" collapsed="false">
      <c r="A269" s="1" t="str">
        <f aca="false">VLOOKUP(B269,Hoja3!$A$2:$B$12,2,0)</f>
        <v>DE</v>
      </c>
      <c r="B269" s="13" t="str">
        <f aca="false">B268</f>
        <v>DIRECCIÓN DE EMPRESAS</v>
      </c>
      <c r="C269" s="20" t="str">
        <f aca="false">C268</f>
        <v>04010201</v>
      </c>
      <c r="D269" s="13" t="str">
        <f aca="false">D268</f>
        <v>USEE-Realizacion de analisis de necesidad de las empresas en base a requerimiento y/o seguimiento</v>
      </c>
      <c r="E269" s="20" t="str">
        <f aca="false">E268</f>
        <v>000006</v>
      </c>
      <c r="F269" s="36" t="n">
        <v>39500</v>
      </c>
      <c r="G269" s="37" t="s">
        <v>19</v>
      </c>
      <c r="H269" s="38" t="n">
        <v>700</v>
      </c>
      <c r="I269" s="26" t="n">
        <v>0</v>
      </c>
      <c r="J269" s="19" t="n">
        <f aca="false">+H269+I269</f>
        <v>700</v>
      </c>
      <c r="K269" s="26" t="n">
        <v>0</v>
      </c>
      <c r="L269" s="19" t="n">
        <f aca="false">+J269-K269</f>
        <v>700</v>
      </c>
    </row>
    <row r="270" customFormat="false" ht="24.25" hidden="true" customHeight="false" outlineLevel="0" collapsed="false">
      <c r="A270" s="1" t="str">
        <f aca="false">VLOOKUP(B270,Hoja3!$A$2:$B$12,2,0)</f>
        <v>DE</v>
      </c>
      <c r="B270" s="37" t="s">
        <v>182</v>
      </c>
      <c r="C270" s="34" t="s">
        <v>238</v>
      </c>
      <c r="D270" s="33" t="s">
        <v>239</v>
      </c>
      <c r="E270" s="34" t="s">
        <v>184</v>
      </c>
      <c r="F270" s="36" t="n">
        <v>41200</v>
      </c>
      <c r="G270" s="37" t="s">
        <v>240</v>
      </c>
      <c r="H270" s="38" t="n">
        <v>1150000</v>
      </c>
      <c r="I270" s="26" t="n">
        <v>0</v>
      </c>
      <c r="J270" s="19" t="n">
        <f aca="false">+H270+I270</f>
        <v>1150000</v>
      </c>
      <c r="K270" s="26" t="n">
        <v>1147008</v>
      </c>
      <c r="L270" s="19" t="n">
        <f aca="false">+J270-K270</f>
        <v>2992</v>
      </c>
    </row>
    <row r="271" customFormat="false" ht="13.8" hidden="true" customHeight="false" outlineLevel="0" collapsed="false">
      <c r="A271" s="1" t="str">
        <f aca="false">VLOOKUP(B271,Hoja3!$A$2:$B$12,2,0)</f>
        <v>DE</v>
      </c>
      <c r="B271" s="13" t="str">
        <f aca="false">B270</f>
        <v>DIRECCIÓN DE EMPRESAS</v>
      </c>
      <c r="C271" s="20" t="str">
        <f aca="false">C270</f>
        <v>04010202</v>
      </c>
      <c r="D271" s="13" t="str">
        <f aca="false">D270</f>
        <v>USEE-Disponer del respaldo de documentos necesarios para implementar el fortalecimiento de las empresas y unidades productivas</v>
      </c>
      <c r="E271" s="20" t="str">
        <f aca="false">E270</f>
        <v>000006</v>
      </c>
      <c r="F271" s="36" t="n">
        <v>49900</v>
      </c>
      <c r="G271" s="37" t="s">
        <v>241</v>
      </c>
      <c r="H271" s="38" t="n">
        <v>207862</v>
      </c>
      <c r="I271" s="26" t="n">
        <v>0</v>
      </c>
      <c r="J271" s="19" t="n">
        <f aca="false">+H271+I271</f>
        <v>207862</v>
      </c>
      <c r="K271" s="26" t="n">
        <v>0</v>
      </c>
      <c r="L271" s="19" t="n">
        <f aca="false">+J271-K271</f>
        <v>207862</v>
      </c>
    </row>
    <row r="272" customFormat="false" ht="13.8" hidden="true" customHeight="false" outlineLevel="0" collapsed="false">
      <c r="A272" s="1" t="str">
        <f aca="false">VLOOKUP(B272,Hoja3!$A$2:$B$12,2,0)</f>
        <v>DE</v>
      </c>
      <c r="B272" s="13" t="str">
        <f aca="false">B271</f>
        <v>DIRECCIÓN DE EMPRESAS</v>
      </c>
      <c r="C272" s="20" t="str">
        <f aca="false">C271</f>
        <v>04010202</v>
      </c>
      <c r="D272" s="13" t="str">
        <f aca="false">D271</f>
        <v>USEE-Disponer del respaldo de documentos necesarios para implementar el fortalecimiento de las empresas y unidades productivas</v>
      </c>
      <c r="E272" s="20" t="str">
        <f aca="false">E271</f>
        <v>000006</v>
      </c>
      <c r="F272" s="36" t="n">
        <v>83210</v>
      </c>
      <c r="G272" s="37" t="s">
        <v>242</v>
      </c>
      <c r="H272" s="38" t="n">
        <v>34500</v>
      </c>
      <c r="I272" s="26" t="n">
        <v>0</v>
      </c>
      <c r="J272" s="19" t="n">
        <f aca="false">+H272+I272</f>
        <v>34500</v>
      </c>
      <c r="K272" s="26" t="n">
        <v>3477</v>
      </c>
      <c r="L272" s="19" t="n">
        <f aca="false">+J272-K272</f>
        <v>31023</v>
      </c>
    </row>
    <row r="273" customFormat="false" ht="24.25" hidden="true" customHeight="false" outlineLevel="0" collapsed="false">
      <c r="A273" s="1" t="str">
        <f aca="false">VLOOKUP(B273,Hoja3!$A$2:$B$12,2,0)</f>
        <v>DE</v>
      </c>
      <c r="B273" s="37" t="s">
        <v>182</v>
      </c>
      <c r="C273" s="34" t="s">
        <v>178</v>
      </c>
      <c r="D273" s="33" t="s">
        <v>243</v>
      </c>
      <c r="E273" s="34" t="s">
        <v>184</v>
      </c>
      <c r="F273" s="36" t="n">
        <v>32100</v>
      </c>
      <c r="G273" s="37" t="s">
        <v>16</v>
      </c>
      <c r="H273" s="38" t="n">
        <v>140</v>
      </c>
      <c r="I273" s="19" t="n">
        <v>0</v>
      </c>
      <c r="J273" s="19" t="n">
        <f aca="false">+H273+I273</f>
        <v>140</v>
      </c>
      <c r="K273" s="19" t="n">
        <v>0</v>
      </c>
      <c r="L273" s="19" t="n">
        <f aca="false">+J273-K273</f>
        <v>140</v>
      </c>
    </row>
    <row r="274" customFormat="false" ht="13.8" hidden="true" customHeight="false" outlineLevel="0" collapsed="false">
      <c r="A274" s="1" t="str">
        <f aca="false">VLOOKUP(B274,Hoja3!$A$2:$B$12,2,0)</f>
        <v>DE</v>
      </c>
      <c r="B274" s="13" t="str">
        <f aca="false">B273</f>
        <v>DIRECCIÓN DE EMPRESAS</v>
      </c>
      <c r="C274" s="20" t="str">
        <f aca="false">C273</f>
        <v>05020101</v>
      </c>
      <c r="D274" s="13" t="str">
        <f aca="false">D273</f>
        <v>ICIE-Realizar la Búsqueda de empresas líderes en su rubro de producción potenciales competidores de COFADENA</v>
      </c>
      <c r="E274" s="20" t="str">
        <f aca="false">E273</f>
        <v>000006</v>
      </c>
      <c r="F274" s="36" t="n">
        <v>39500</v>
      </c>
      <c r="G274" s="37" t="s">
        <v>19</v>
      </c>
      <c r="H274" s="38" t="n">
        <v>526.42</v>
      </c>
      <c r="I274" s="19" t="n">
        <v>0</v>
      </c>
      <c r="J274" s="19" t="n">
        <f aca="false">+H274+I274</f>
        <v>526.42</v>
      </c>
      <c r="K274" s="19" t="n">
        <v>0</v>
      </c>
      <c r="L274" s="19" t="n">
        <f aca="false">+J274-K274</f>
        <v>526.42</v>
      </c>
    </row>
    <row r="275" customFormat="false" ht="24.25" hidden="true" customHeight="false" outlineLevel="0" collapsed="false">
      <c r="A275" s="1" t="str">
        <f aca="false">VLOOKUP(B275,Hoja3!$A$2:$B$12,2,0)</f>
        <v>DIP</v>
      </c>
      <c r="B275" s="33" t="s">
        <v>244</v>
      </c>
      <c r="C275" s="34" t="s">
        <v>13</v>
      </c>
      <c r="D275" s="33" t="s">
        <v>245</v>
      </c>
      <c r="E275" s="34" t="s">
        <v>246</v>
      </c>
      <c r="F275" s="36" t="n">
        <v>32100</v>
      </c>
      <c r="G275" s="37" t="s">
        <v>16</v>
      </c>
      <c r="H275" s="38" t="n">
        <v>40</v>
      </c>
      <c r="I275" s="19" t="n">
        <v>0</v>
      </c>
      <c r="J275" s="19" t="n">
        <f aca="false">+H275+I275</f>
        <v>40</v>
      </c>
      <c r="K275" s="19" t="n">
        <v>0</v>
      </c>
      <c r="L275" s="19" t="n">
        <f aca="false">+J275-K275</f>
        <v>40</v>
      </c>
    </row>
    <row r="276" customFormat="false" ht="13.8" hidden="true" customHeight="false" outlineLevel="0" collapsed="false">
      <c r="A276" s="1" t="str">
        <f aca="false">VLOOKUP(B276,Hoja3!$A$2:$B$12,2,0)</f>
        <v>DIP</v>
      </c>
      <c r="B276" s="13" t="str">
        <f aca="false">B275</f>
        <v>DIRECCIÓN DE INGENIERIA DE PROYECTOS</v>
      </c>
      <c r="C276" s="20" t="str">
        <f aca="false">C275</f>
        <v>02010101</v>
      </c>
      <c r="D276" s="13" t="str">
        <f aca="false">D275</f>
        <v>Revisión de los manuales de la Dirección de Ingeniería de Proyectos.</v>
      </c>
      <c r="E276" s="20" t="str">
        <f aca="false">E275</f>
        <v>000007</v>
      </c>
      <c r="F276" s="57" t="n">
        <v>32200</v>
      </c>
      <c r="G276" s="58" t="s">
        <v>57</v>
      </c>
      <c r="H276" s="38" t="n">
        <v>88</v>
      </c>
      <c r="I276" s="19" t="n">
        <v>0</v>
      </c>
      <c r="J276" s="19" t="n">
        <f aca="false">+H276+I276</f>
        <v>88</v>
      </c>
      <c r="K276" s="19" t="n">
        <v>0</v>
      </c>
      <c r="L276" s="19" t="n">
        <f aca="false">+J276-K276</f>
        <v>88</v>
      </c>
    </row>
    <row r="277" customFormat="false" ht="24.25" hidden="true" customHeight="false" outlineLevel="0" collapsed="false">
      <c r="A277" s="1" t="str">
        <f aca="false">VLOOKUP(B277,Hoja3!$A$2:$B$12,2,0)</f>
        <v>DIP</v>
      </c>
      <c r="B277" s="33" t="s">
        <v>244</v>
      </c>
      <c r="C277" s="34" t="s">
        <v>17</v>
      </c>
      <c r="D277" s="33" t="s">
        <v>247</v>
      </c>
      <c r="E277" s="34" t="s">
        <v>246</v>
      </c>
      <c r="F277" s="36" t="n">
        <v>32100</v>
      </c>
      <c r="G277" s="37" t="s">
        <v>16</v>
      </c>
      <c r="H277" s="38" t="n">
        <v>80</v>
      </c>
      <c r="I277" s="19" t="n">
        <v>0</v>
      </c>
      <c r="J277" s="19" t="n">
        <f aca="false">+H277+I277</f>
        <v>80</v>
      </c>
      <c r="K277" s="19" t="n">
        <v>0</v>
      </c>
      <c r="L277" s="19" t="n">
        <f aca="false">+J277-K277</f>
        <v>80</v>
      </c>
    </row>
    <row r="278" customFormat="false" ht="13.8" hidden="true" customHeight="false" outlineLevel="0" collapsed="false">
      <c r="A278" s="1" t="str">
        <f aca="false">VLOOKUP(B278,Hoja3!$A$2:$B$12,2,0)</f>
        <v>DIP</v>
      </c>
      <c r="B278" s="13" t="str">
        <f aca="false">B277</f>
        <v>DIRECCIÓN DE INGENIERIA DE PROYECTOS</v>
      </c>
      <c r="C278" s="20" t="str">
        <f aca="false">C277</f>
        <v>02010102</v>
      </c>
      <c r="D278" s="13" t="str">
        <f aca="false">D277</f>
        <v>Actualización de los manuales de la Dirección de Ingeniería de Proyectos.</v>
      </c>
      <c r="E278" s="20" t="str">
        <f aca="false">E277</f>
        <v>000007</v>
      </c>
      <c r="F278" s="57" t="n">
        <v>32200</v>
      </c>
      <c r="G278" s="58" t="s">
        <v>57</v>
      </c>
      <c r="H278" s="38" t="n">
        <v>106</v>
      </c>
      <c r="I278" s="19" t="n">
        <v>0</v>
      </c>
      <c r="J278" s="19" t="n">
        <f aca="false">+H278+I278</f>
        <v>106</v>
      </c>
      <c r="K278" s="19" t="n">
        <v>0</v>
      </c>
      <c r="L278" s="19" t="n">
        <f aca="false">+J278-K278</f>
        <v>106</v>
      </c>
    </row>
    <row r="279" customFormat="false" ht="24.25" hidden="true" customHeight="false" outlineLevel="0" collapsed="false">
      <c r="A279" s="1" t="str">
        <f aca="false">VLOOKUP(B279,Hoja3!$A$2:$B$12,2,0)</f>
        <v>DIP</v>
      </c>
      <c r="B279" s="33" t="s">
        <v>244</v>
      </c>
      <c r="C279" s="34" t="s">
        <v>127</v>
      </c>
      <c r="D279" s="33" t="s">
        <v>248</v>
      </c>
      <c r="E279" s="34" t="s">
        <v>246</v>
      </c>
      <c r="F279" s="36" t="n">
        <v>32100</v>
      </c>
      <c r="G279" s="37" t="s">
        <v>16</v>
      </c>
      <c r="H279" s="38" t="n">
        <v>120</v>
      </c>
      <c r="I279" s="19" t="n">
        <v>0</v>
      </c>
      <c r="J279" s="19" t="n">
        <f aca="false">+H279+I279</f>
        <v>120</v>
      </c>
      <c r="K279" s="19" t="n">
        <v>0</v>
      </c>
      <c r="L279" s="19" t="n">
        <f aca="false">+J279-K279</f>
        <v>120</v>
      </c>
    </row>
    <row r="280" customFormat="false" ht="13.8" hidden="true" customHeight="false" outlineLevel="0" collapsed="false">
      <c r="A280" s="1" t="str">
        <f aca="false">VLOOKUP(B280,Hoja3!$A$2:$B$12,2,0)</f>
        <v>DIP</v>
      </c>
      <c r="B280" s="13" t="str">
        <f aca="false">B279</f>
        <v>DIRECCIÓN DE INGENIERIA DE PROYECTOS</v>
      </c>
      <c r="C280" s="20" t="str">
        <f aca="false">C279</f>
        <v>02010103</v>
      </c>
      <c r="D280" s="13" t="str">
        <f aca="false">D279</f>
        <v>Compatibilización de los manuales de la Dirección de Ingeniería de Proyectos.</v>
      </c>
      <c r="E280" s="20" t="str">
        <f aca="false">E279</f>
        <v>000007</v>
      </c>
      <c r="F280" s="57" t="n">
        <v>32200</v>
      </c>
      <c r="G280" s="58" t="s">
        <v>57</v>
      </c>
      <c r="H280" s="38" t="n">
        <v>194</v>
      </c>
      <c r="I280" s="19" t="n">
        <v>0</v>
      </c>
      <c r="J280" s="19" t="n">
        <f aca="false">+H280+I280</f>
        <v>194</v>
      </c>
      <c r="K280" s="19" t="n">
        <v>0</v>
      </c>
      <c r="L280" s="19" t="n">
        <f aca="false">+J280-K280</f>
        <v>194</v>
      </c>
    </row>
    <row r="281" customFormat="false" ht="24.25" hidden="true" customHeight="false" outlineLevel="0" collapsed="false">
      <c r="A281" s="1" t="str">
        <f aca="false">VLOOKUP(B281,Hoja3!$A$2:$B$12,2,0)</f>
        <v>DIP</v>
      </c>
      <c r="B281" s="33" t="s">
        <v>244</v>
      </c>
      <c r="C281" s="34" t="s">
        <v>22</v>
      </c>
      <c r="D281" s="33" t="s">
        <v>249</v>
      </c>
      <c r="E281" s="34" t="s">
        <v>246</v>
      </c>
      <c r="F281" s="57" t="n">
        <v>22100</v>
      </c>
      <c r="G281" s="58" t="s">
        <v>35</v>
      </c>
      <c r="H281" s="38" t="n">
        <v>25000</v>
      </c>
      <c r="I281" s="19" t="n">
        <v>0</v>
      </c>
      <c r="J281" s="19" t="n">
        <f aca="false">+H281+I281</f>
        <v>25000</v>
      </c>
      <c r="K281" s="19" t="n">
        <v>5984</v>
      </c>
      <c r="L281" s="19" t="n">
        <f aca="false">+J281-K281</f>
        <v>19016</v>
      </c>
    </row>
    <row r="282" customFormat="false" ht="13.8" hidden="true" customHeight="false" outlineLevel="0" collapsed="false">
      <c r="A282" s="1" t="str">
        <f aca="false">VLOOKUP(B282,Hoja3!$A$2:$B$12,2,0)</f>
        <v>DIP</v>
      </c>
      <c r="B282" s="13" t="str">
        <f aca="false">B281</f>
        <v>DIRECCIÓN DE INGENIERIA DE PROYECTOS</v>
      </c>
      <c r="C282" s="20" t="str">
        <f aca="false">C281</f>
        <v>02020101</v>
      </c>
      <c r="D282" s="13" t="str">
        <f aca="false">D281</f>
        <v>Desarrollo de la gestión administrativa en el marco de la normativa legal vigente.</v>
      </c>
      <c r="E282" s="20" t="str">
        <f aca="false">E281</f>
        <v>000007</v>
      </c>
      <c r="F282" s="57" t="n">
        <v>22200</v>
      </c>
      <c r="G282" s="58" t="s">
        <v>75</v>
      </c>
      <c r="H282" s="38" t="n">
        <v>30000</v>
      </c>
      <c r="I282" s="19" t="n">
        <v>0</v>
      </c>
      <c r="J282" s="19" t="n">
        <f aca="false">+H282+I282</f>
        <v>30000</v>
      </c>
      <c r="K282" s="19" t="n">
        <v>9855</v>
      </c>
      <c r="L282" s="19" t="n">
        <f aca="false">+J282-K282</f>
        <v>20145</v>
      </c>
    </row>
    <row r="283" customFormat="false" ht="13.8" hidden="true" customHeight="false" outlineLevel="0" collapsed="false">
      <c r="A283" s="1" t="str">
        <f aca="false">VLOOKUP(B283,Hoja3!$A$2:$B$12,2,0)</f>
        <v>DIP</v>
      </c>
      <c r="B283" s="13" t="str">
        <f aca="false">B282</f>
        <v>DIRECCIÓN DE INGENIERIA DE PROYECTOS</v>
      </c>
      <c r="C283" s="20" t="str">
        <f aca="false">C282</f>
        <v>02020101</v>
      </c>
      <c r="D283" s="13" t="str">
        <f aca="false">D282</f>
        <v>Desarrollo de la gestión administrativa en el marco de la normativa legal vigente.</v>
      </c>
      <c r="E283" s="20" t="str">
        <f aca="false">E282</f>
        <v>000007</v>
      </c>
      <c r="F283" s="57" t="n">
        <v>22300</v>
      </c>
      <c r="G283" s="58" t="s">
        <v>53</v>
      </c>
      <c r="H283" s="38" t="n">
        <v>10000</v>
      </c>
      <c r="I283" s="19" t="n">
        <v>0</v>
      </c>
      <c r="J283" s="19" t="n">
        <f aca="false">+H283+I283</f>
        <v>10000</v>
      </c>
      <c r="K283" s="19" t="n">
        <v>0</v>
      </c>
      <c r="L283" s="19" t="n">
        <f aca="false">+J283-K283</f>
        <v>10000</v>
      </c>
    </row>
    <row r="284" customFormat="false" ht="13.8" hidden="true" customHeight="false" outlineLevel="0" collapsed="false">
      <c r="A284" s="1" t="str">
        <f aca="false">VLOOKUP(B284,Hoja3!$A$2:$B$12,2,0)</f>
        <v>DIP</v>
      </c>
      <c r="B284" s="13" t="str">
        <f aca="false">B283</f>
        <v>DIRECCIÓN DE INGENIERIA DE PROYECTOS</v>
      </c>
      <c r="C284" s="20" t="str">
        <f aca="false">C283</f>
        <v>02020101</v>
      </c>
      <c r="D284" s="13" t="str">
        <f aca="false">D283</f>
        <v>Desarrollo de la gestión administrativa en el marco de la normativa legal vigente.</v>
      </c>
      <c r="E284" s="20" t="str">
        <f aca="false">E283</f>
        <v>000007</v>
      </c>
      <c r="F284" s="57" t="n">
        <v>22500</v>
      </c>
      <c r="G284" s="58" t="s">
        <v>250</v>
      </c>
      <c r="H284" s="38" t="n">
        <v>30000</v>
      </c>
      <c r="I284" s="19" t="n">
        <v>0</v>
      </c>
      <c r="J284" s="19" t="n">
        <f aca="false">+H284+I284</f>
        <v>30000</v>
      </c>
      <c r="K284" s="19" t="n">
        <v>0</v>
      </c>
      <c r="L284" s="19" t="n">
        <f aca="false">+J284-K284</f>
        <v>30000</v>
      </c>
    </row>
    <row r="285" customFormat="false" ht="13.8" hidden="true" customHeight="false" outlineLevel="0" collapsed="false">
      <c r="A285" s="1" t="str">
        <f aca="false">VLOOKUP(B285,Hoja3!$A$2:$B$12,2,0)</f>
        <v>DIP</v>
      </c>
      <c r="B285" s="13" t="str">
        <f aca="false">B284</f>
        <v>DIRECCIÓN DE INGENIERIA DE PROYECTOS</v>
      </c>
      <c r="C285" s="20" t="str">
        <f aca="false">C284</f>
        <v>02020101</v>
      </c>
      <c r="D285" s="13" t="str">
        <f aca="false">D284</f>
        <v>Desarrollo de la gestión administrativa en el marco de la normativa legal vigente.</v>
      </c>
      <c r="E285" s="20" t="str">
        <f aca="false">E284</f>
        <v>000007</v>
      </c>
      <c r="F285" s="57" t="n">
        <v>24120</v>
      </c>
      <c r="G285" s="58" t="s">
        <v>54</v>
      </c>
      <c r="H285" s="38" t="n">
        <v>30000</v>
      </c>
      <c r="I285" s="19" t="n">
        <v>0</v>
      </c>
      <c r="J285" s="19" t="n">
        <f aca="false">+H285+I285</f>
        <v>30000</v>
      </c>
      <c r="K285" s="19" t="n">
        <v>0</v>
      </c>
      <c r="L285" s="19" t="n">
        <f aca="false">+J285-K285</f>
        <v>30000</v>
      </c>
    </row>
    <row r="286" customFormat="false" ht="13.8" hidden="true" customHeight="false" outlineLevel="0" collapsed="false">
      <c r="A286" s="1" t="str">
        <f aca="false">VLOOKUP(B286,Hoja3!$A$2:$B$12,2,0)</f>
        <v>DIP</v>
      </c>
      <c r="B286" s="13" t="str">
        <f aca="false">B285</f>
        <v>DIRECCIÓN DE INGENIERIA DE PROYECTOS</v>
      </c>
      <c r="C286" s="20" t="str">
        <f aca="false">C285</f>
        <v>02020101</v>
      </c>
      <c r="D286" s="13" t="str">
        <f aca="false">D285</f>
        <v>Desarrollo de la gestión administrativa en el marco de la normativa legal vigente.</v>
      </c>
      <c r="E286" s="20" t="str">
        <f aca="false">E285</f>
        <v>000007</v>
      </c>
      <c r="F286" s="57" t="n">
        <v>25500</v>
      </c>
      <c r="G286" s="58" t="s">
        <v>99</v>
      </c>
      <c r="H286" s="38" t="n">
        <v>5000</v>
      </c>
      <c r="I286" s="19" t="n">
        <v>0</v>
      </c>
      <c r="J286" s="19" t="n">
        <f aca="false">+H286+I286</f>
        <v>5000</v>
      </c>
      <c r="K286" s="19" t="n">
        <v>0</v>
      </c>
      <c r="L286" s="19" t="n">
        <f aca="false">+J286-K286</f>
        <v>5000</v>
      </c>
    </row>
    <row r="287" customFormat="false" ht="13.8" hidden="true" customHeight="false" outlineLevel="0" collapsed="false">
      <c r="A287" s="1" t="str">
        <f aca="false">VLOOKUP(B287,Hoja3!$A$2:$B$12,2,0)</f>
        <v>DIP</v>
      </c>
      <c r="B287" s="13" t="str">
        <f aca="false">B286</f>
        <v>DIRECCIÓN DE INGENIERIA DE PROYECTOS</v>
      </c>
      <c r="C287" s="20" t="str">
        <f aca="false">C286</f>
        <v>02020101</v>
      </c>
      <c r="D287" s="13" t="str">
        <f aca="false">D286</f>
        <v>Desarrollo de la gestión administrativa en el marco de la normativa legal vigente.</v>
      </c>
      <c r="E287" s="20" t="str">
        <f aca="false">E286</f>
        <v>000007</v>
      </c>
      <c r="F287" s="57" t="n">
        <v>25600</v>
      </c>
      <c r="G287" s="58" t="s">
        <v>108</v>
      </c>
      <c r="H287" s="38" t="n">
        <v>12000</v>
      </c>
      <c r="I287" s="19" t="n">
        <v>0</v>
      </c>
      <c r="J287" s="19" t="n">
        <f aca="false">+H287+I287</f>
        <v>12000</v>
      </c>
      <c r="K287" s="19" t="n">
        <v>0</v>
      </c>
      <c r="L287" s="19" t="n">
        <f aca="false">+J287-K287</f>
        <v>12000</v>
      </c>
    </row>
    <row r="288" customFormat="false" ht="13.8" hidden="true" customHeight="false" outlineLevel="0" collapsed="false">
      <c r="A288" s="1" t="str">
        <f aca="false">VLOOKUP(B288,Hoja3!$A$2:$B$12,2,0)</f>
        <v>DIP</v>
      </c>
      <c r="B288" s="13" t="str">
        <f aca="false">B287</f>
        <v>DIRECCIÓN DE INGENIERIA DE PROYECTOS</v>
      </c>
      <c r="C288" s="20" t="str">
        <f aca="false">C287</f>
        <v>02020101</v>
      </c>
      <c r="D288" s="13" t="str">
        <f aca="false">D287</f>
        <v>Desarrollo de la gestión administrativa en el marco de la normativa legal vigente.</v>
      </c>
      <c r="E288" s="20" t="str">
        <f aca="false">E287</f>
        <v>000007</v>
      </c>
      <c r="F288" s="57" t="n">
        <v>25700</v>
      </c>
      <c r="G288" s="58" t="s">
        <v>186</v>
      </c>
      <c r="H288" s="38" t="n">
        <v>40000</v>
      </c>
      <c r="I288" s="19" t="n">
        <v>0</v>
      </c>
      <c r="J288" s="19" t="n">
        <f aca="false">+H288+I288</f>
        <v>40000</v>
      </c>
      <c r="K288" s="19" t="n">
        <v>0</v>
      </c>
      <c r="L288" s="19" t="n">
        <f aca="false">+J288-K288</f>
        <v>40000</v>
      </c>
    </row>
    <row r="289" customFormat="false" ht="13.8" hidden="true" customHeight="false" outlineLevel="0" collapsed="false">
      <c r="A289" s="1" t="str">
        <f aca="false">VLOOKUP(B289,Hoja3!$A$2:$B$12,2,0)</f>
        <v>DIP</v>
      </c>
      <c r="B289" s="13" t="str">
        <f aca="false">B288</f>
        <v>DIRECCIÓN DE INGENIERIA DE PROYECTOS</v>
      </c>
      <c r="C289" s="20" t="str">
        <f aca="false">C288</f>
        <v>02020101</v>
      </c>
      <c r="D289" s="13" t="str">
        <f aca="false">D288</f>
        <v>Desarrollo de la gestión administrativa en el marco de la normativa legal vigente.</v>
      </c>
      <c r="E289" s="20" t="str">
        <f aca="false">E288</f>
        <v>000007</v>
      </c>
      <c r="F289" s="57" t="n">
        <v>25900</v>
      </c>
      <c r="G289" s="58" t="s">
        <v>56</v>
      </c>
      <c r="H289" s="38" t="n">
        <v>2000</v>
      </c>
      <c r="I289" s="19" t="n">
        <v>0</v>
      </c>
      <c r="J289" s="19" t="n">
        <f aca="false">+H289+I289</f>
        <v>2000</v>
      </c>
      <c r="K289" s="19" t="n">
        <v>0</v>
      </c>
      <c r="L289" s="19" t="n">
        <f aca="false">+J289-K289</f>
        <v>2000</v>
      </c>
    </row>
    <row r="290" customFormat="false" ht="13.8" hidden="true" customHeight="false" outlineLevel="0" collapsed="false">
      <c r="A290" s="1" t="str">
        <f aca="false">VLOOKUP(B290,Hoja3!$A$2:$B$12,2,0)</f>
        <v>DIP</v>
      </c>
      <c r="B290" s="13" t="str">
        <f aca="false">B289</f>
        <v>DIRECCIÓN DE INGENIERIA DE PROYECTOS</v>
      </c>
      <c r="C290" s="20" t="str">
        <f aca="false">C289</f>
        <v>02020101</v>
      </c>
      <c r="D290" s="13" t="str">
        <f aca="false">D289</f>
        <v>Desarrollo de la gestión administrativa en el marco de la normativa legal vigente.</v>
      </c>
      <c r="E290" s="20" t="str">
        <f aca="false">E289</f>
        <v>000007</v>
      </c>
      <c r="F290" s="57" t="n">
        <v>26200</v>
      </c>
      <c r="G290" s="58" t="s">
        <v>166</v>
      </c>
      <c r="H290" s="38" t="n">
        <v>1000</v>
      </c>
      <c r="I290" s="19" t="n">
        <v>0</v>
      </c>
      <c r="J290" s="19" t="n">
        <f aca="false">+H290+I290</f>
        <v>1000</v>
      </c>
      <c r="K290" s="19" t="n">
        <v>0</v>
      </c>
      <c r="L290" s="19" t="n">
        <f aca="false">+J290-K290</f>
        <v>1000</v>
      </c>
    </row>
    <row r="291" customFormat="false" ht="13.8" hidden="true" customHeight="false" outlineLevel="0" collapsed="false">
      <c r="A291" s="1" t="str">
        <f aca="false">VLOOKUP(B291,Hoja3!$A$2:$B$12,2,0)</f>
        <v>DIP</v>
      </c>
      <c r="B291" s="13" t="str">
        <f aca="false">B290</f>
        <v>DIRECCIÓN DE INGENIERIA DE PROYECTOS</v>
      </c>
      <c r="C291" s="20" t="str">
        <f aca="false">C290</f>
        <v>02020101</v>
      </c>
      <c r="D291" s="13" t="str">
        <f aca="false">D290</f>
        <v>Desarrollo de la gestión administrativa en el marco de la normativa legal vigente.</v>
      </c>
      <c r="E291" s="20" t="str">
        <f aca="false">E290</f>
        <v>000007</v>
      </c>
      <c r="F291" s="57" t="n">
        <v>26990</v>
      </c>
      <c r="G291" s="58" t="s">
        <v>24</v>
      </c>
      <c r="H291" s="38" t="n">
        <v>100916</v>
      </c>
      <c r="I291" s="19" t="n">
        <v>0</v>
      </c>
      <c r="J291" s="19" t="n">
        <f aca="false">+H291+I291</f>
        <v>100916</v>
      </c>
      <c r="K291" s="19" t="n">
        <v>0</v>
      </c>
      <c r="L291" s="19" t="n">
        <f aca="false">+J291-K291</f>
        <v>100916</v>
      </c>
    </row>
    <row r="292" customFormat="false" ht="13.8" hidden="true" customHeight="false" outlineLevel="0" collapsed="false">
      <c r="A292" s="1" t="str">
        <f aca="false">VLOOKUP(B292,Hoja3!$A$2:$B$12,2,0)</f>
        <v>DIP</v>
      </c>
      <c r="B292" s="13" t="str">
        <f aca="false">B291</f>
        <v>DIRECCIÓN DE INGENIERIA DE PROYECTOS</v>
      </c>
      <c r="C292" s="20" t="str">
        <f aca="false">C291</f>
        <v>02020101</v>
      </c>
      <c r="D292" s="13" t="str">
        <f aca="false">D291</f>
        <v>Desarrollo de la gestión administrativa en el marco de la normativa legal vigente.</v>
      </c>
      <c r="E292" s="20" t="str">
        <f aca="false">E291</f>
        <v>000007</v>
      </c>
      <c r="F292" s="57" t="n">
        <v>32100</v>
      </c>
      <c r="G292" s="58" t="s">
        <v>16</v>
      </c>
      <c r="H292" s="38" t="n">
        <v>800</v>
      </c>
      <c r="I292" s="19" t="n">
        <v>0</v>
      </c>
      <c r="J292" s="19" t="n">
        <f aca="false">+H292+I292</f>
        <v>800</v>
      </c>
      <c r="K292" s="19" t="n">
        <v>0</v>
      </c>
      <c r="L292" s="19" t="n">
        <f aca="false">+J292-K292</f>
        <v>800</v>
      </c>
    </row>
    <row r="293" customFormat="false" ht="13.8" hidden="true" customHeight="false" outlineLevel="0" collapsed="false">
      <c r="A293" s="1" t="str">
        <f aca="false">VLOOKUP(B293,Hoja3!$A$2:$B$12,2,0)</f>
        <v>DIP</v>
      </c>
      <c r="B293" s="13" t="str">
        <f aca="false">B292</f>
        <v>DIRECCIÓN DE INGENIERIA DE PROYECTOS</v>
      </c>
      <c r="C293" s="20" t="str">
        <f aca="false">C292</f>
        <v>02020101</v>
      </c>
      <c r="D293" s="13" t="str">
        <f aca="false">D292</f>
        <v>Desarrollo de la gestión administrativa en el marco de la normativa legal vigente.</v>
      </c>
      <c r="E293" s="20" t="str">
        <f aca="false">E292</f>
        <v>000007</v>
      </c>
      <c r="F293" s="57" t="n">
        <v>32200</v>
      </c>
      <c r="G293" s="58" t="s">
        <v>57</v>
      </c>
      <c r="H293" s="38" t="n">
        <v>88</v>
      </c>
      <c r="I293" s="19" t="n">
        <v>0</v>
      </c>
      <c r="J293" s="19" t="n">
        <f aca="false">+H293+I293</f>
        <v>88</v>
      </c>
      <c r="K293" s="19" t="n">
        <v>0</v>
      </c>
      <c r="L293" s="19" t="n">
        <f aca="false">+J293-K293</f>
        <v>88</v>
      </c>
    </row>
    <row r="294" customFormat="false" ht="13.8" hidden="true" customHeight="false" outlineLevel="0" collapsed="false">
      <c r="A294" s="1" t="str">
        <f aca="false">VLOOKUP(B294,Hoja3!$A$2:$B$12,2,0)</f>
        <v>DIP</v>
      </c>
      <c r="B294" s="13" t="str">
        <f aca="false">B293</f>
        <v>DIRECCIÓN DE INGENIERIA DE PROYECTOS</v>
      </c>
      <c r="C294" s="20" t="str">
        <f aca="false">C293</f>
        <v>02020101</v>
      </c>
      <c r="D294" s="13" t="str">
        <f aca="false">D293</f>
        <v>Desarrollo de la gestión administrativa en el marco de la normativa legal vigente.</v>
      </c>
      <c r="E294" s="20" t="str">
        <f aca="false">E293</f>
        <v>000007</v>
      </c>
      <c r="F294" s="57" t="n">
        <v>33100</v>
      </c>
      <c r="G294" s="58" t="s">
        <v>59</v>
      </c>
      <c r="H294" s="38" t="n">
        <v>2525</v>
      </c>
      <c r="I294" s="19" t="n">
        <v>0</v>
      </c>
      <c r="J294" s="19" t="n">
        <f aca="false">+H294+I294</f>
        <v>2525</v>
      </c>
      <c r="K294" s="19" t="n">
        <v>0</v>
      </c>
      <c r="L294" s="19" t="n">
        <f aca="false">+J294-K294</f>
        <v>2525</v>
      </c>
    </row>
    <row r="295" customFormat="false" ht="13.8" hidden="true" customHeight="false" outlineLevel="0" collapsed="false">
      <c r="A295" s="1" t="str">
        <f aca="false">VLOOKUP(B295,Hoja3!$A$2:$B$12,2,0)</f>
        <v>DIP</v>
      </c>
      <c r="B295" s="13" t="str">
        <f aca="false">B294</f>
        <v>DIRECCIÓN DE INGENIERIA DE PROYECTOS</v>
      </c>
      <c r="C295" s="20" t="str">
        <f aca="false">C294</f>
        <v>02020101</v>
      </c>
      <c r="D295" s="13" t="str">
        <f aca="false">D294</f>
        <v>Desarrollo de la gestión administrativa en el marco de la normativa legal vigente.</v>
      </c>
      <c r="E295" s="20" t="str">
        <f aca="false">E294</f>
        <v>000007</v>
      </c>
      <c r="F295" s="57" t="n">
        <v>33200</v>
      </c>
      <c r="G295" s="58" t="s">
        <v>251</v>
      </c>
      <c r="H295" s="38" t="n">
        <v>5000</v>
      </c>
      <c r="I295" s="19" t="n">
        <v>0</v>
      </c>
      <c r="J295" s="19" t="n">
        <f aca="false">+H295+I295</f>
        <v>5000</v>
      </c>
      <c r="K295" s="19" t="n">
        <v>0</v>
      </c>
      <c r="L295" s="19" t="n">
        <f aca="false">+J295-K295</f>
        <v>5000</v>
      </c>
    </row>
    <row r="296" customFormat="false" ht="13.8" hidden="true" customHeight="false" outlineLevel="0" collapsed="false">
      <c r="A296" s="1" t="str">
        <f aca="false">VLOOKUP(B296,Hoja3!$A$2:$B$12,2,0)</f>
        <v>DIP</v>
      </c>
      <c r="B296" s="13" t="str">
        <f aca="false">B295</f>
        <v>DIRECCIÓN DE INGENIERIA DE PROYECTOS</v>
      </c>
      <c r="C296" s="20" t="str">
        <f aca="false">C295</f>
        <v>02020101</v>
      </c>
      <c r="D296" s="13" t="str">
        <f aca="false">D295</f>
        <v>Desarrollo de la gestión administrativa en el marco de la normativa legal vigente.</v>
      </c>
      <c r="E296" s="20" t="str">
        <f aca="false">E295</f>
        <v>000007</v>
      </c>
      <c r="F296" s="57" t="n">
        <v>34110</v>
      </c>
      <c r="G296" s="58" t="s">
        <v>252</v>
      </c>
      <c r="H296" s="38" t="n">
        <v>10000</v>
      </c>
      <c r="I296" s="19" t="n">
        <v>0</v>
      </c>
      <c r="J296" s="19" t="n">
        <f aca="false">+H296+I296</f>
        <v>10000</v>
      </c>
      <c r="K296" s="19" t="n">
        <v>0</v>
      </c>
      <c r="L296" s="19" t="n">
        <f aca="false">+J296-K296</f>
        <v>10000</v>
      </c>
    </row>
    <row r="297" customFormat="false" ht="13.8" hidden="true" customHeight="false" outlineLevel="0" collapsed="false">
      <c r="A297" s="1" t="str">
        <f aca="false">VLOOKUP(B297,Hoja3!$A$2:$B$12,2,0)</f>
        <v>DIP</v>
      </c>
      <c r="B297" s="13" t="str">
        <f aca="false">B296</f>
        <v>DIRECCIÓN DE INGENIERIA DE PROYECTOS</v>
      </c>
      <c r="C297" s="20" t="str">
        <f aca="false">C296</f>
        <v>02020101</v>
      </c>
      <c r="D297" s="13" t="str">
        <f aca="false">D296</f>
        <v>Desarrollo de la gestión administrativa en el marco de la normativa legal vigente.</v>
      </c>
      <c r="E297" s="20" t="str">
        <f aca="false">E296</f>
        <v>000007</v>
      </c>
      <c r="F297" s="57" t="n">
        <v>34400</v>
      </c>
      <c r="G297" s="58" t="s">
        <v>253</v>
      </c>
      <c r="H297" s="38" t="n">
        <v>5000</v>
      </c>
      <c r="I297" s="19" t="n">
        <v>0</v>
      </c>
      <c r="J297" s="19" t="n">
        <f aca="false">+H297+I297</f>
        <v>5000</v>
      </c>
      <c r="K297" s="19" t="n">
        <v>0</v>
      </c>
      <c r="L297" s="19" t="n">
        <f aca="false">+J297-K297</f>
        <v>5000</v>
      </c>
    </row>
    <row r="298" customFormat="false" ht="13.8" hidden="true" customHeight="false" outlineLevel="0" collapsed="false">
      <c r="A298" s="1" t="str">
        <f aca="false">VLOOKUP(B298,Hoja3!$A$2:$B$12,2,0)</f>
        <v>DIP</v>
      </c>
      <c r="B298" s="13" t="str">
        <f aca="false">B297</f>
        <v>DIRECCIÓN DE INGENIERIA DE PROYECTOS</v>
      </c>
      <c r="C298" s="20" t="str">
        <f aca="false">C297</f>
        <v>02020101</v>
      </c>
      <c r="D298" s="13" t="str">
        <f aca="false">D297</f>
        <v>Desarrollo de la gestión administrativa en el marco de la normativa legal vigente.</v>
      </c>
      <c r="E298" s="20" t="str">
        <f aca="false">E297</f>
        <v>000007</v>
      </c>
      <c r="F298" s="57" t="n">
        <v>34600</v>
      </c>
      <c r="G298" s="58" t="s">
        <v>203</v>
      </c>
      <c r="H298" s="38" t="n">
        <v>10000</v>
      </c>
      <c r="I298" s="19" t="n">
        <v>0</v>
      </c>
      <c r="J298" s="19" t="n">
        <f aca="false">+H298+I298</f>
        <v>10000</v>
      </c>
      <c r="K298" s="19" t="n">
        <v>0</v>
      </c>
      <c r="L298" s="19" t="n">
        <f aca="false">+J298-K298</f>
        <v>10000</v>
      </c>
    </row>
    <row r="299" customFormat="false" ht="13.8" hidden="true" customHeight="false" outlineLevel="0" collapsed="false">
      <c r="A299" s="1" t="str">
        <f aca="false">VLOOKUP(B299,Hoja3!$A$2:$B$12,2,0)</f>
        <v>DIP</v>
      </c>
      <c r="B299" s="13" t="str">
        <f aca="false">B298</f>
        <v>DIRECCIÓN DE INGENIERIA DE PROYECTOS</v>
      </c>
      <c r="C299" s="20" t="str">
        <f aca="false">C298</f>
        <v>02020101</v>
      </c>
      <c r="D299" s="13" t="str">
        <f aca="false">D298</f>
        <v>Desarrollo de la gestión administrativa en el marco de la normativa legal vigente.</v>
      </c>
      <c r="E299" s="20" t="str">
        <f aca="false">E298</f>
        <v>000007</v>
      </c>
      <c r="F299" s="57" t="n">
        <v>39500</v>
      </c>
      <c r="G299" s="58" t="s">
        <v>19</v>
      </c>
      <c r="H299" s="38" t="n">
        <v>30931</v>
      </c>
      <c r="I299" s="19" t="n">
        <v>0</v>
      </c>
      <c r="J299" s="19" t="n">
        <f aca="false">+H299+I299</f>
        <v>30931</v>
      </c>
      <c r="K299" s="19" t="n">
        <v>0</v>
      </c>
      <c r="L299" s="19" t="n">
        <f aca="false">+J299-K299</f>
        <v>30931</v>
      </c>
    </row>
    <row r="300" customFormat="false" ht="13.8" hidden="true" customHeight="false" outlineLevel="0" collapsed="false">
      <c r="A300" s="1" t="str">
        <f aca="false">VLOOKUP(B300,Hoja3!$A$2:$B$12,2,0)</f>
        <v>DIP</v>
      </c>
      <c r="B300" s="13" t="str">
        <f aca="false">B299</f>
        <v>DIRECCIÓN DE INGENIERIA DE PROYECTOS</v>
      </c>
      <c r="C300" s="20" t="str">
        <f aca="false">C299</f>
        <v>02020101</v>
      </c>
      <c r="D300" s="13" t="str">
        <f aca="false">D299</f>
        <v>Desarrollo de la gestión administrativa en el marco de la normativa legal vigente.</v>
      </c>
      <c r="E300" s="20" t="str">
        <f aca="false">E299</f>
        <v>000007</v>
      </c>
      <c r="F300" s="57" t="n">
        <v>39700</v>
      </c>
      <c r="G300" s="58" t="s">
        <v>63</v>
      </c>
      <c r="H300" s="38" t="n">
        <v>3000</v>
      </c>
      <c r="I300" s="19" t="n">
        <v>0</v>
      </c>
      <c r="J300" s="19" t="n">
        <f aca="false">+H300+I300</f>
        <v>3000</v>
      </c>
      <c r="K300" s="19" t="n">
        <v>0</v>
      </c>
      <c r="L300" s="19" t="n">
        <f aca="false">+J300-K300</f>
        <v>3000</v>
      </c>
    </row>
    <row r="301" customFormat="false" ht="13.8" hidden="true" customHeight="false" outlineLevel="0" collapsed="false">
      <c r="A301" s="1" t="str">
        <f aca="false">VLOOKUP(B301,Hoja3!$A$2:$B$12,2,0)</f>
        <v>DIP</v>
      </c>
      <c r="B301" s="13" t="str">
        <f aca="false">B300</f>
        <v>DIRECCIÓN DE INGENIERIA DE PROYECTOS</v>
      </c>
      <c r="C301" s="20" t="str">
        <f aca="false">C300</f>
        <v>02020101</v>
      </c>
      <c r="D301" s="13" t="str">
        <f aca="false">D300</f>
        <v>Desarrollo de la gestión administrativa en el marco de la normativa legal vigente.</v>
      </c>
      <c r="E301" s="20" t="str">
        <f aca="false">E300</f>
        <v>000007</v>
      </c>
      <c r="F301" s="57" t="n">
        <v>39800</v>
      </c>
      <c r="G301" s="58" t="s">
        <v>64</v>
      </c>
      <c r="H301" s="38" t="n">
        <v>25000</v>
      </c>
      <c r="I301" s="19" t="n">
        <v>0</v>
      </c>
      <c r="J301" s="19" t="n">
        <f aca="false">+H301+I301</f>
        <v>25000</v>
      </c>
      <c r="K301" s="19" t="n">
        <v>840</v>
      </c>
      <c r="L301" s="19" t="n">
        <f aca="false">+J301-K301</f>
        <v>24160</v>
      </c>
    </row>
    <row r="302" customFormat="false" ht="13.8" hidden="true" customHeight="false" outlineLevel="0" collapsed="false">
      <c r="A302" s="1" t="str">
        <f aca="false">VLOOKUP(B302,Hoja3!$A$2:$B$12,2,0)</f>
        <v>DIP</v>
      </c>
      <c r="B302" s="13" t="str">
        <f aca="false">B301</f>
        <v>DIRECCIÓN DE INGENIERIA DE PROYECTOS</v>
      </c>
      <c r="C302" s="20" t="str">
        <f aca="false">C301</f>
        <v>02020101</v>
      </c>
      <c r="D302" s="13" t="str">
        <f aca="false">D301</f>
        <v>Desarrollo de la gestión administrativa en el marco de la normativa legal vigente.</v>
      </c>
      <c r="E302" s="20" t="str">
        <f aca="false">E301</f>
        <v>000007</v>
      </c>
      <c r="F302" s="57" t="n">
        <v>39990</v>
      </c>
      <c r="G302" s="58" t="s">
        <v>65</v>
      </c>
      <c r="H302" s="38" t="n">
        <v>30000</v>
      </c>
      <c r="I302" s="19" t="n">
        <v>0</v>
      </c>
      <c r="J302" s="19" t="n">
        <f aca="false">+H302+I302</f>
        <v>30000</v>
      </c>
      <c r="K302" s="19" t="n">
        <v>0</v>
      </c>
      <c r="L302" s="19" t="n">
        <f aca="false">+J302-K302</f>
        <v>30000</v>
      </c>
    </row>
    <row r="303" customFormat="false" ht="13.8" hidden="true" customHeight="false" outlineLevel="0" collapsed="false">
      <c r="A303" s="1" t="str">
        <f aca="false">VLOOKUP(B303,Hoja3!$A$2:$B$12,2,0)</f>
        <v>DIP</v>
      </c>
      <c r="B303" s="13" t="str">
        <f aca="false">B302</f>
        <v>DIRECCIÓN DE INGENIERIA DE PROYECTOS</v>
      </c>
      <c r="C303" s="20" t="str">
        <f aca="false">C302</f>
        <v>02020101</v>
      </c>
      <c r="D303" s="13" t="str">
        <f aca="false">D302</f>
        <v>Desarrollo de la gestión administrativa en el marco de la normativa legal vigente.</v>
      </c>
      <c r="E303" s="20" t="str">
        <f aca="false">E302</f>
        <v>000007</v>
      </c>
      <c r="F303" s="57" t="n">
        <v>43700</v>
      </c>
      <c r="G303" s="58" t="s">
        <v>235</v>
      </c>
      <c r="H303" s="38" t="n">
        <v>250000</v>
      </c>
      <c r="I303" s="19" t="n">
        <v>0</v>
      </c>
      <c r="J303" s="19" t="n">
        <f aca="false">+H303+I303</f>
        <v>250000</v>
      </c>
      <c r="K303" s="19" t="n">
        <v>34300</v>
      </c>
      <c r="L303" s="19" t="n">
        <f aca="false">+J303-K303</f>
        <v>215700</v>
      </c>
    </row>
    <row r="304" customFormat="false" ht="24.25" hidden="true" customHeight="false" outlineLevel="0" collapsed="false">
      <c r="A304" s="1" t="str">
        <f aca="false">VLOOKUP(B304,Hoja3!$A$2:$B$12,2,0)</f>
        <v>DIP</v>
      </c>
      <c r="B304" s="33" t="s">
        <v>244</v>
      </c>
      <c r="C304" s="34" t="s">
        <v>25</v>
      </c>
      <c r="D304" s="33" t="s">
        <v>254</v>
      </c>
      <c r="E304" s="34" t="s">
        <v>246</v>
      </c>
      <c r="F304" s="57" t="n">
        <v>43110</v>
      </c>
      <c r="G304" s="58" t="s">
        <v>147</v>
      </c>
      <c r="H304" s="38" t="n">
        <v>20000</v>
      </c>
      <c r="I304" s="19"/>
      <c r="J304" s="19" t="n">
        <f aca="false">+H304+I304</f>
        <v>20000</v>
      </c>
      <c r="K304" s="19" t="n">
        <v>0</v>
      </c>
      <c r="L304" s="19" t="n">
        <f aca="false">+J304-K304</f>
        <v>20000</v>
      </c>
    </row>
    <row r="305" customFormat="false" ht="13.8" hidden="true" customHeight="false" outlineLevel="0" collapsed="false">
      <c r="A305" s="1" t="str">
        <f aca="false">VLOOKUP(B305,Hoja3!$A$2:$B$12,2,0)</f>
        <v>DIP</v>
      </c>
      <c r="B305" s="13" t="str">
        <f aca="false">B304</f>
        <v>DIRECCIÓN DE INGENIERIA DE PROYECTOS</v>
      </c>
      <c r="C305" s="20" t="str">
        <f aca="false">C304</f>
        <v>02020102</v>
      </c>
      <c r="D305" s="13" t="str">
        <f aca="false">D304</f>
        <v>Equipamiento de la oficina de la Dirección de Ingeniería de Proyectos.</v>
      </c>
      <c r="E305" s="20" t="str">
        <f aca="false">E304</f>
        <v>000007</v>
      </c>
      <c r="F305" s="57" t="n">
        <v>43120</v>
      </c>
      <c r="G305" s="58" t="s">
        <v>102</v>
      </c>
      <c r="H305" s="38" t="n">
        <v>48900</v>
      </c>
      <c r="I305" s="19"/>
      <c r="J305" s="19" t="n">
        <f aca="false">+H305+I305</f>
        <v>48900</v>
      </c>
      <c r="K305" s="19" t="n">
        <v>8900</v>
      </c>
      <c r="L305" s="19" t="n">
        <f aca="false">+J305-K305</f>
        <v>40000</v>
      </c>
    </row>
    <row r="306" customFormat="false" ht="24.25" hidden="true" customHeight="false" outlineLevel="0" collapsed="false">
      <c r="A306" s="1" t="str">
        <f aca="false">VLOOKUP(B306,Hoja3!$A$2:$B$12,2,0)</f>
        <v>DIP</v>
      </c>
      <c r="B306" s="33" t="s">
        <v>244</v>
      </c>
      <c r="C306" s="34" t="s">
        <v>255</v>
      </c>
      <c r="D306" s="33" t="s">
        <v>256</v>
      </c>
      <c r="E306" s="34" t="s">
        <v>246</v>
      </c>
      <c r="F306" s="57" t="n">
        <v>32100</v>
      </c>
      <c r="G306" s="58" t="s">
        <v>16</v>
      </c>
      <c r="H306" s="38" t="n">
        <v>40</v>
      </c>
      <c r="I306" s="19" t="n">
        <v>0</v>
      </c>
      <c r="J306" s="19" t="n">
        <f aca="false">+H306+I306</f>
        <v>40</v>
      </c>
      <c r="K306" s="19" t="n">
        <v>0</v>
      </c>
      <c r="L306" s="19" t="n">
        <f aca="false">+J306-K306</f>
        <v>40</v>
      </c>
    </row>
    <row r="307" customFormat="false" ht="13.8" hidden="true" customHeight="false" outlineLevel="0" collapsed="false">
      <c r="A307" s="1" t="str">
        <f aca="false">VLOOKUP(B307,Hoja3!$A$2:$B$12,2,0)</f>
        <v>DIP</v>
      </c>
      <c r="B307" s="13" t="str">
        <f aca="false">B306</f>
        <v>DIRECCIÓN DE INGENIERIA DE PROYECTOS</v>
      </c>
      <c r="C307" s="20" t="str">
        <f aca="false">C306</f>
        <v>03010101</v>
      </c>
      <c r="D307" s="13" t="str">
        <f aca="false">D306</f>
        <v>Identificación de la línea base de proyectos de pre inversión a desarrollar.</v>
      </c>
      <c r="E307" s="20" t="str">
        <f aca="false">E306</f>
        <v>000007</v>
      </c>
      <c r="F307" s="57" t="n">
        <v>32200</v>
      </c>
      <c r="G307" s="58" t="s">
        <v>57</v>
      </c>
      <c r="H307" s="38" t="n">
        <v>88</v>
      </c>
      <c r="I307" s="19" t="n">
        <v>0</v>
      </c>
      <c r="J307" s="19" t="n">
        <f aca="false">+H307+I307</f>
        <v>88</v>
      </c>
      <c r="K307" s="19" t="n">
        <v>0</v>
      </c>
      <c r="L307" s="19" t="n">
        <f aca="false">+J307-K307</f>
        <v>88</v>
      </c>
    </row>
    <row r="308" customFormat="false" ht="24.25" hidden="true" customHeight="false" outlineLevel="0" collapsed="false">
      <c r="A308" s="1" t="str">
        <f aca="false">VLOOKUP(B308,Hoja3!$A$2:$B$12,2,0)</f>
        <v>DIP</v>
      </c>
      <c r="B308" s="33" t="s">
        <v>244</v>
      </c>
      <c r="C308" s="34" t="s">
        <v>257</v>
      </c>
      <c r="D308" s="33" t="s">
        <v>258</v>
      </c>
      <c r="E308" s="34" t="s">
        <v>246</v>
      </c>
      <c r="F308" s="57" t="n">
        <v>32100</v>
      </c>
      <c r="G308" s="58" t="s">
        <v>16</v>
      </c>
      <c r="H308" s="38" t="n">
        <v>80</v>
      </c>
      <c r="I308" s="19" t="n">
        <v>0</v>
      </c>
      <c r="J308" s="19" t="n">
        <f aca="false">+H308+I308</f>
        <v>80</v>
      </c>
      <c r="K308" s="19" t="n">
        <v>0</v>
      </c>
      <c r="L308" s="19" t="n">
        <f aca="false">+J308-K308</f>
        <v>80</v>
      </c>
    </row>
    <row r="309" customFormat="false" ht="13.8" hidden="true" customHeight="false" outlineLevel="0" collapsed="false">
      <c r="A309" s="1" t="str">
        <f aca="false">VLOOKUP(B309,Hoja3!$A$2:$B$12,2,0)</f>
        <v>DIP</v>
      </c>
      <c r="B309" s="13" t="str">
        <f aca="false">B308</f>
        <v>DIRECCIÓN DE INGENIERIA DE PROYECTOS</v>
      </c>
      <c r="C309" s="20" t="str">
        <f aca="false">C308</f>
        <v>03010102</v>
      </c>
      <c r="D309" s="13" t="str">
        <f aca="false">D308</f>
        <v>Análisis de la evaluación de los proyectos de pre inversión.</v>
      </c>
      <c r="E309" s="20" t="str">
        <f aca="false">E308</f>
        <v>000007</v>
      </c>
      <c r="F309" s="57" t="n">
        <v>32200</v>
      </c>
      <c r="G309" s="58" t="s">
        <v>57</v>
      </c>
      <c r="H309" s="38" t="n">
        <v>88</v>
      </c>
      <c r="I309" s="19" t="n">
        <v>0</v>
      </c>
      <c r="J309" s="19" t="n">
        <f aca="false">+H309+I309</f>
        <v>88</v>
      </c>
      <c r="K309" s="19" t="n">
        <v>0</v>
      </c>
      <c r="L309" s="19" t="n">
        <f aca="false">+J309-K309</f>
        <v>88</v>
      </c>
    </row>
    <row r="310" customFormat="false" ht="24.25" hidden="true" customHeight="false" outlineLevel="0" collapsed="false">
      <c r="A310" s="1" t="str">
        <f aca="false">VLOOKUP(B310,Hoja3!$A$2:$B$12,2,0)</f>
        <v>DIP</v>
      </c>
      <c r="B310" s="33" t="s">
        <v>244</v>
      </c>
      <c r="C310" s="34" t="s">
        <v>259</v>
      </c>
      <c r="D310" s="33" t="s">
        <v>260</v>
      </c>
      <c r="E310" s="34" t="s">
        <v>246</v>
      </c>
      <c r="F310" s="57" t="n">
        <v>25220</v>
      </c>
      <c r="G310" s="58" t="s">
        <v>194</v>
      </c>
      <c r="H310" s="38" t="n">
        <v>50300</v>
      </c>
      <c r="I310" s="30"/>
      <c r="J310" s="19" t="n">
        <f aca="false">+H310+I310</f>
        <v>50300</v>
      </c>
      <c r="K310" s="19" t="n">
        <v>0</v>
      </c>
      <c r="L310" s="19" t="n">
        <f aca="false">+J310-K310</f>
        <v>50300</v>
      </c>
    </row>
    <row r="311" customFormat="false" ht="13.8" hidden="true" customHeight="false" outlineLevel="0" collapsed="false">
      <c r="A311" s="1" t="str">
        <f aca="false">VLOOKUP(B311,Hoja3!$A$2:$B$12,2,0)</f>
        <v>DIP</v>
      </c>
      <c r="B311" s="13" t="str">
        <f aca="false">B310</f>
        <v>DIRECCIÓN DE INGENIERIA DE PROYECTOS</v>
      </c>
      <c r="C311" s="20" t="str">
        <f aca="false">C310</f>
        <v>03010103</v>
      </c>
      <c r="D311" s="13" t="str">
        <f aca="false">D310</f>
        <v>Elaboración de los proyectos de pre inversión.</v>
      </c>
      <c r="E311" s="20" t="str">
        <f aca="false">E310</f>
        <v>000007</v>
      </c>
      <c r="F311" s="57" t="n">
        <v>32100</v>
      </c>
      <c r="G311" s="58" t="s">
        <v>16</v>
      </c>
      <c r="H311" s="38" t="n">
        <v>40</v>
      </c>
      <c r="I311" s="30"/>
      <c r="J311" s="19" t="n">
        <f aca="false">+H311+I311</f>
        <v>40</v>
      </c>
      <c r="K311" s="19"/>
      <c r="L311" s="19" t="n">
        <f aca="false">+J311-K311</f>
        <v>40</v>
      </c>
    </row>
    <row r="312" customFormat="false" ht="13.8" hidden="true" customHeight="false" outlineLevel="0" collapsed="false">
      <c r="A312" s="1" t="str">
        <f aca="false">VLOOKUP(B312,Hoja3!$A$2:$B$12,2,0)</f>
        <v>DIP</v>
      </c>
      <c r="B312" s="13" t="str">
        <f aca="false">B311</f>
        <v>DIRECCIÓN DE INGENIERIA DE PROYECTOS</v>
      </c>
      <c r="C312" s="20" t="str">
        <f aca="false">C311</f>
        <v>03010103</v>
      </c>
      <c r="D312" s="13" t="str">
        <f aca="false">D311</f>
        <v>Elaboración de los proyectos de pre inversión.</v>
      </c>
      <c r="E312" s="20" t="str">
        <f aca="false">E311</f>
        <v>000007</v>
      </c>
      <c r="F312" s="57" t="n">
        <v>32200</v>
      </c>
      <c r="G312" s="58" t="s">
        <v>57</v>
      </c>
      <c r="H312" s="38" t="n">
        <v>88</v>
      </c>
      <c r="I312" s="19"/>
      <c r="J312" s="19" t="n">
        <f aca="false">+H312+I312</f>
        <v>88</v>
      </c>
      <c r="K312" s="31" t="n">
        <v>0</v>
      </c>
      <c r="L312" s="19" t="n">
        <f aca="false">+J312-K312</f>
        <v>88</v>
      </c>
    </row>
    <row r="313" customFormat="false" ht="24.25" hidden="true" customHeight="false" outlineLevel="0" collapsed="false">
      <c r="A313" s="1" t="str">
        <f aca="false">VLOOKUP(B313,Hoja3!$A$2:$B$12,2,0)</f>
        <v>DIP</v>
      </c>
      <c r="B313" s="33" t="s">
        <v>244</v>
      </c>
      <c r="C313" s="34" t="s">
        <v>261</v>
      </c>
      <c r="D313" s="33" t="s">
        <v>262</v>
      </c>
      <c r="E313" s="34" t="s">
        <v>246</v>
      </c>
      <c r="F313" s="57" t="n">
        <v>32100</v>
      </c>
      <c r="G313" s="58" t="s">
        <v>16</v>
      </c>
      <c r="H313" s="38" t="n">
        <v>80</v>
      </c>
      <c r="I313" s="19" t="n">
        <v>0</v>
      </c>
      <c r="J313" s="19" t="n">
        <f aca="false">+H313+I313</f>
        <v>80</v>
      </c>
      <c r="K313" s="19" t="n">
        <v>0</v>
      </c>
      <c r="L313" s="19" t="n">
        <f aca="false">+J313-K313</f>
        <v>80</v>
      </c>
    </row>
    <row r="314" customFormat="false" ht="13.8" hidden="true" customHeight="false" outlineLevel="0" collapsed="false">
      <c r="A314" s="1" t="str">
        <f aca="false">VLOOKUP(B314,Hoja3!$A$2:$B$12,2,0)</f>
        <v>DIP</v>
      </c>
      <c r="B314" s="13" t="str">
        <f aca="false">B313</f>
        <v>DIRECCIÓN DE INGENIERIA DE PROYECTOS</v>
      </c>
      <c r="C314" s="20" t="str">
        <f aca="false">C313</f>
        <v>03010104</v>
      </c>
      <c r="D314" s="13" t="str">
        <f aca="false">D313</f>
        <v>Corrección de las observaciones de los proyectos de pre inversión presentados</v>
      </c>
      <c r="E314" s="20" t="str">
        <f aca="false">E313</f>
        <v>000007</v>
      </c>
      <c r="F314" s="57" t="n">
        <v>32200</v>
      </c>
      <c r="G314" s="58" t="s">
        <v>57</v>
      </c>
      <c r="H314" s="38" t="n">
        <v>88</v>
      </c>
      <c r="I314" s="19" t="n">
        <v>0</v>
      </c>
      <c r="J314" s="19" t="n">
        <f aca="false">+H314+I314</f>
        <v>88</v>
      </c>
      <c r="K314" s="19" t="n">
        <v>0</v>
      </c>
      <c r="L314" s="19" t="n">
        <f aca="false">+J314-K314</f>
        <v>88</v>
      </c>
    </row>
    <row r="315" customFormat="false" ht="24.25" hidden="true" customHeight="false" outlineLevel="0" collapsed="false">
      <c r="A315" s="1" t="str">
        <f aca="false">VLOOKUP(B315,Hoja3!$A$2:$B$12,2,0)</f>
        <v>DIP</v>
      </c>
      <c r="B315" s="33" t="s">
        <v>244</v>
      </c>
      <c r="C315" s="34" t="s">
        <v>263</v>
      </c>
      <c r="D315" s="33" t="s">
        <v>264</v>
      </c>
      <c r="E315" s="34" t="s">
        <v>246</v>
      </c>
      <c r="F315" s="57" t="n">
        <v>32100</v>
      </c>
      <c r="G315" s="58" t="s">
        <v>16</v>
      </c>
      <c r="H315" s="38" t="n">
        <v>40</v>
      </c>
      <c r="I315" s="19" t="n">
        <v>0</v>
      </c>
      <c r="J315" s="19" t="n">
        <f aca="false">+H315+I315</f>
        <v>40</v>
      </c>
      <c r="K315" s="19" t="n">
        <v>0</v>
      </c>
      <c r="L315" s="19" t="n">
        <f aca="false">+J315-K315</f>
        <v>40</v>
      </c>
    </row>
    <row r="316" customFormat="false" ht="13.8" hidden="true" customHeight="false" outlineLevel="0" collapsed="false">
      <c r="A316" s="1" t="str">
        <f aca="false">VLOOKUP(B316,Hoja3!$A$2:$B$12,2,0)</f>
        <v>DIP</v>
      </c>
      <c r="B316" s="13" t="str">
        <f aca="false">B315</f>
        <v>DIRECCIÓN DE INGENIERIA DE PROYECTOS</v>
      </c>
      <c r="C316" s="20" t="str">
        <f aca="false">C315</f>
        <v>03010105</v>
      </c>
      <c r="D316" s="13" t="str">
        <f aca="false">D315</f>
        <v>Exposición y aprobación de los proyectos ante el Consejo Técnico de COFADENA.</v>
      </c>
      <c r="E316" s="20" t="str">
        <f aca="false">E315</f>
        <v>000007</v>
      </c>
      <c r="F316" s="57" t="n">
        <v>32200</v>
      </c>
      <c r="G316" s="58" t="s">
        <v>57</v>
      </c>
      <c r="H316" s="38" t="n">
        <v>88</v>
      </c>
      <c r="I316" s="19" t="n">
        <v>0</v>
      </c>
      <c r="J316" s="19" t="n">
        <f aca="false">+H316+I316</f>
        <v>88</v>
      </c>
      <c r="K316" s="19" t="n">
        <v>0</v>
      </c>
      <c r="L316" s="19" t="n">
        <f aca="false">+J316-K316</f>
        <v>88</v>
      </c>
    </row>
    <row r="317" customFormat="false" ht="24.25" hidden="true" customHeight="false" outlineLevel="0" collapsed="false">
      <c r="A317" s="1" t="str">
        <f aca="false">VLOOKUP(B317,Hoja3!$A$2:$B$12,2,0)</f>
        <v>DIP</v>
      </c>
      <c r="B317" s="33" t="s">
        <v>244</v>
      </c>
      <c r="C317" s="34" t="s">
        <v>265</v>
      </c>
      <c r="D317" s="33" t="s">
        <v>266</v>
      </c>
      <c r="E317" s="34" t="s">
        <v>246</v>
      </c>
      <c r="F317" s="57" t="n">
        <v>25900</v>
      </c>
      <c r="G317" s="37" t="s">
        <v>56</v>
      </c>
      <c r="H317" s="38" t="n">
        <v>2000</v>
      </c>
      <c r="I317" s="19" t="n">
        <v>0</v>
      </c>
      <c r="J317" s="19" t="n">
        <f aca="false">+H317+I317</f>
        <v>2000</v>
      </c>
      <c r="K317" s="19" t="n">
        <v>0</v>
      </c>
      <c r="L317" s="19" t="n">
        <f aca="false">+J317-K317</f>
        <v>2000</v>
      </c>
    </row>
    <row r="318" customFormat="false" ht="13.8" hidden="true" customHeight="false" outlineLevel="0" collapsed="false">
      <c r="A318" s="1" t="str">
        <f aca="false">VLOOKUP(B318,Hoja3!$A$2:$B$12,2,0)</f>
        <v>DIP</v>
      </c>
      <c r="B318" s="13" t="str">
        <f aca="false">B317</f>
        <v>DIRECCIÓN DE INGENIERIA DE PROYECTOS</v>
      </c>
      <c r="C318" s="20" t="str">
        <f aca="false">C317</f>
        <v>03010106</v>
      </c>
      <c r="D318" s="13" t="str">
        <f aca="false">D317</f>
        <v>Implementación de los proyectos  aprobados.</v>
      </c>
      <c r="E318" s="20" t="str">
        <f aca="false">E317</f>
        <v>000007</v>
      </c>
      <c r="F318" s="57" t="n">
        <v>57100</v>
      </c>
      <c r="G318" s="37" t="s">
        <v>267</v>
      </c>
      <c r="H318" s="38" t="n">
        <v>4000000</v>
      </c>
      <c r="I318" s="19" t="n">
        <v>0</v>
      </c>
      <c r="J318" s="19" t="n">
        <f aca="false">+H318+I318</f>
        <v>4000000</v>
      </c>
      <c r="K318" s="19" t="n">
        <v>0</v>
      </c>
      <c r="L318" s="19" t="n">
        <f aca="false">+J318-K318</f>
        <v>4000000</v>
      </c>
    </row>
    <row r="319" customFormat="false" ht="24.25" hidden="true" customHeight="false" outlineLevel="0" collapsed="false">
      <c r="A319" s="1" t="str">
        <f aca="false">VLOOKUP(B319,Hoja3!$A$2:$B$12,2,0)</f>
        <v>DIP</v>
      </c>
      <c r="B319" s="33" t="s">
        <v>244</v>
      </c>
      <c r="C319" s="34" t="s">
        <v>268</v>
      </c>
      <c r="D319" s="33" t="s">
        <v>269</v>
      </c>
      <c r="E319" s="34" t="s">
        <v>246</v>
      </c>
      <c r="F319" s="57" t="n">
        <v>25220</v>
      </c>
      <c r="G319" s="58" t="s">
        <v>194</v>
      </c>
      <c r="H319" s="38" t="n">
        <v>84495</v>
      </c>
      <c r="I319" s="32"/>
      <c r="J319" s="19" t="n">
        <f aca="false">+H319+I319</f>
        <v>84495</v>
      </c>
      <c r="K319" s="19" t="n">
        <v>0</v>
      </c>
      <c r="L319" s="19" t="n">
        <f aca="false">+J319-K319</f>
        <v>84495</v>
      </c>
    </row>
    <row r="320" customFormat="false" ht="13.8" hidden="true" customHeight="false" outlineLevel="0" collapsed="false">
      <c r="A320" s="1" t="str">
        <f aca="false">VLOOKUP(B320,Hoja3!$A$2:$B$12,2,0)</f>
        <v>DIP</v>
      </c>
      <c r="B320" s="13" t="str">
        <f aca="false">B319</f>
        <v>DIRECCIÓN DE INGENIERIA DE PROYECTOS</v>
      </c>
      <c r="C320" s="20" t="str">
        <f aca="false">C319</f>
        <v>03010201</v>
      </c>
      <c r="D320" s="13" t="str">
        <f aca="false">D319</f>
        <v>Identificación de Necesidades de Equipamiento de Empresas y/o Unidades Productivas</v>
      </c>
      <c r="E320" s="20" t="str">
        <f aca="false">E319</f>
        <v>000007</v>
      </c>
      <c r="F320" s="57" t="n">
        <v>32100</v>
      </c>
      <c r="G320" s="58" t="s">
        <v>16</v>
      </c>
      <c r="H320" s="38" t="n">
        <v>80</v>
      </c>
      <c r="I320" s="32"/>
      <c r="J320" s="19" t="n">
        <f aca="false">+H320+I320</f>
        <v>80</v>
      </c>
      <c r="K320" s="19" t="n">
        <v>0</v>
      </c>
      <c r="L320" s="19" t="n">
        <f aca="false">+J320-K320</f>
        <v>80</v>
      </c>
    </row>
    <row r="321" customFormat="false" ht="13.8" hidden="true" customHeight="false" outlineLevel="0" collapsed="false">
      <c r="A321" s="1" t="str">
        <f aca="false">VLOOKUP(B321,Hoja3!$A$2:$B$12,2,0)</f>
        <v>DIP</v>
      </c>
      <c r="B321" s="13" t="str">
        <f aca="false">B320</f>
        <v>DIRECCIÓN DE INGENIERIA DE PROYECTOS</v>
      </c>
      <c r="C321" s="20" t="str">
        <f aca="false">C320</f>
        <v>03010201</v>
      </c>
      <c r="D321" s="13" t="str">
        <f aca="false">D320</f>
        <v>Identificación de Necesidades de Equipamiento de Empresas y/o Unidades Productivas</v>
      </c>
      <c r="E321" s="20" t="str">
        <f aca="false">E320</f>
        <v>000007</v>
      </c>
      <c r="F321" s="57" t="n">
        <v>32200</v>
      </c>
      <c r="G321" s="58" t="s">
        <v>57</v>
      </c>
      <c r="H321" s="38" t="n">
        <v>88</v>
      </c>
      <c r="I321" s="19"/>
      <c r="J321" s="19" t="n">
        <f aca="false">+H321+I321</f>
        <v>88</v>
      </c>
      <c r="K321" s="19" t="n">
        <v>0</v>
      </c>
      <c r="L321" s="19" t="n">
        <f aca="false">+J321-K321</f>
        <v>88</v>
      </c>
    </row>
    <row r="322" customFormat="false" ht="24.25" hidden="true" customHeight="false" outlineLevel="0" collapsed="false">
      <c r="A322" s="1" t="str">
        <f aca="false">VLOOKUP(B322,Hoja3!$A$2:$B$12,2,0)</f>
        <v>DIP</v>
      </c>
      <c r="B322" s="33" t="s">
        <v>244</v>
      </c>
      <c r="C322" s="34" t="s">
        <v>270</v>
      </c>
      <c r="D322" s="33" t="s">
        <v>271</v>
      </c>
      <c r="E322" s="34" t="s">
        <v>246</v>
      </c>
      <c r="F322" s="57" t="n">
        <v>25220</v>
      </c>
      <c r="G322" s="58" t="s">
        <v>194</v>
      </c>
      <c r="H322" s="38" t="n">
        <v>56330</v>
      </c>
      <c r="I322" s="26"/>
      <c r="J322" s="19" t="n">
        <f aca="false">+H322+I322</f>
        <v>56330</v>
      </c>
      <c r="K322" s="19"/>
      <c r="L322" s="19" t="n">
        <f aca="false">+J322-K322</f>
        <v>56330</v>
      </c>
    </row>
    <row r="323" customFormat="false" ht="13.8" hidden="true" customHeight="false" outlineLevel="0" collapsed="false">
      <c r="A323" s="1" t="str">
        <f aca="false">VLOOKUP(B323,Hoja3!$A$2:$B$12,2,0)</f>
        <v>DIP</v>
      </c>
      <c r="B323" s="13" t="str">
        <f aca="false">B322</f>
        <v>DIRECCIÓN DE INGENIERIA DE PROYECTOS</v>
      </c>
      <c r="C323" s="20" t="str">
        <f aca="false">C322</f>
        <v>03010202</v>
      </c>
      <c r="D323" s="13" t="str">
        <f aca="false">D322</f>
        <v>Elaboración del proyecto de equipamiento de Empresas y/o Unidades Productivas.</v>
      </c>
      <c r="E323" s="20" t="str">
        <f aca="false">E322</f>
        <v>000007</v>
      </c>
      <c r="F323" s="57" t="n">
        <v>32100</v>
      </c>
      <c r="G323" s="58" t="s">
        <v>16</v>
      </c>
      <c r="H323" s="38" t="n">
        <v>40</v>
      </c>
      <c r="I323" s="26"/>
      <c r="J323" s="19" t="n">
        <f aca="false">+H323+I323</f>
        <v>40</v>
      </c>
      <c r="K323" s="19"/>
      <c r="L323" s="19" t="n">
        <f aca="false">+J323-K323</f>
        <v>40</v>
      </c>
    </row>
    <row r="324" customFormat="false" ht="13.8" hidden="true" customHeight="false" outlineLevel="0" collapsed="false">
      <c r="A324" s="1" t="str">
        <f aca="false">VLOOKUP(B324,Hoja3!$A$2:$B$12,2,0)</f>
        <v>DIP</v>
      </c>
      <c r="B324" s="13" t="str">
        <f aca="false">B323</f>
        <v>DIRECCIÓN DE INGENIERIA DE PROYECTOS</v>
      </c>
      <c r="C324" s="20" t="str">
        <f aca="false">C323</f>
        <v>03010202</v>
      </c>
      <c r="D324" s="13" t="str">
        <f aca="false">D323</f>
        <v>Elaboración del proyecto de equipamiento de Empresas y/o Unidades Productivas.</v>
      </c>
      <c r="E324" s="20" t="str">
        <f aca="false">E323</f>
        <v>000007</v>
      </c>
      <c r="F324" s="57" t="n">
        <v>32200</v>
      </c>
      <c r="G324" s="58" t="s">
        <v>57</v>
      </c>
      <c r="H324" s="38" t="n">
        <v>88</v>
      </c>
      <c r="I324" s="26"/>
      <c r="J324" s="19" t="n">
        <f aca="false">+H324+I324</f>
        <v>88</v>
      </c>
      <c r="K324" s="19" t="n">
        <v>0</v>
      </c>
      <c r="L324" s="19" t="n">
        <f aca="false">+J324-K324</f>
        <v>88</v>
      </c>
    </row>
    <row r="325" customFormat="false" ht="24.25" hidden="true" customHeight="false" outlineLevel="0" collapsed="false">
      <c r="A325" s="1" t="str">
        <f aca="false">VLOOKUP(B325,Hoja3!$A$2:$B$12,2,0)</f>
        <v>DIP</v>
      </c>
      <c r="B325" s="33" t="s">
        <v>244</v>
      </c>
      <c r="C325" s="34" t="s">
        <v>272</v>
      </c>
      <c r="D325" s="33" t="s">
        <v>273</v>
      </c>
      <c r="E325" s="34" t="s">
        <v>246</v>
      </c>
      <c r="F325" s="57" t="n">
        <v>32100</v>
      </c>
      <c r="G325" s="58" t="s">
        <v>16</v>
      </c>
      <c r="H325" s="38" t="n">
        <v>80</v>
      </c>
      <c r="I325" s="26" t="n">
        <v>0</v>
      </c>
      <c r="J325" s="19" t="n">
        <f aca="false">+H325+I325</f>
        <v>80</v>
      </c>
      <c r="K325" s="26" t="n">
        <v>0</v>
      </c>
      <c r="L325" s="19" t="n">
        <f aca="false">+J325-K325</f>
        <v>80</v>
      </c>
    </row>
    <row r="326" customFormat="false" ht="13.8" hidden="true" customHeight="false" outlineLevel="0" collapsed="false">
      <c r="A326" s="1" t="str">
        <f aca="false">VLOOKUP(B326,Hoja3!$A$2:$B$12,2,0)</f>
        <v>DIP</v>
      </c>
      <c r="B326" s="13" t="str">
        <f aca="false">B325</f>
        <v>DIRECCIÓN DE INGENIERIA DE PROYECTOS</v>
      </c>
      <c r="C326" s="20" t="str">
        <f aca="false">C325</f>
        <v>03010203</v>
      </c>
      <c r="D326" s="13" t="str">
        <f aca="false">D325</f>
        <v>Presentación para su aprobación de los proyectos de equipamiento de Empresas y Unidades Productivas.</v>
      </c>
      <c r="E326" s="20" t="str">
        <f aca="false">E325</f>
        <v>000007</v>
      </c>
      <c r="F326" s="57" t="n">
        <v>32200</v>
      </c>
      <c r="G326" s="58" t="s">
        <v>57</v>
      </c>
      <c r="H326" s="38" t="n">
        <v>88</v>
      </c>
      <c r="I326" s="26" t="n">
        <v>0</v>
      </c>
      <c r="J326" s="19" t="n">
        <f aca="false">+H326+I326</f>
        <v>88</v>
      </c>
      <c r="K326" s="26"/>
      <c r="L326" s="19" t="n">
        <f aca="false">+J326-K326</f>
        <v>88</v>
      </c>
    </row>
    <row r="327" customFormat="false" ht="24.25" hidden="true" customHeight="false" outlineLevel="0" collapsed="false">
      <c r="A327" s="1" t="str">
        <f aca="false">VLOOKUP(B327,Hoja3!$A$2:$B$12,2,0)</f>
        <v>DIP</v>
      </c>
      <c r="B327" s="33" t="s">
        <v>244</v>
      </c>
      <c r="C327" s="34" t="s">
        <v>274</v>
      </c>
      <c r="D327" s="33" t="s">
        <v>275</v>
      </c>
      <c r="E327" s="34" t="s">
        <v>246</v>
      </c>
      <c r="F327" s="36" t="n">
        <v>25900</v>
      </c>
      <c r="G327" s="37" t="s">
        <v>56</v>
      </c>
      <c r="H327" s="38" t="n">
        <v>4000</v>
      </c>
      <c r="I327" s="26" t="n">
        <v>0</v>
      </c>
      <c r="J327" s="19" t="n">
        <f aca="false">+H327+I327</f>
        <v>4000</v>
      </c>
      <c r="K327" s="26" t="n">
        <v>0</v>
      </c>
      <c r="L327" s="19" t="n">
        <f aca="false">+J327-K327</f>
        <v>4000</v>
      </c>
    </row>
    <row r="328" customFormat="false" ht="13.8" hidden="true" customHeight="false" outlineLevel="0" collapsed="false">
      <c r="A328" s="1" t="str">
        <f aca="false">VLOOKUP(B328,Hoja3!$A$2:$B$12,2,0)</f>
        <v>DIP</v>
      </c>
      <c r="B328" s="13" t="str">
        <f aca="false">B327</f>
        <v>DIRECCIÓN DE INGENIERIA DE PROYECTOS</v>
      </c>
      <c r="C328" s="20" t="str">
        <f aca="false">C327</f>
        <v>03010204</v>
      </c>
      <c r="D328" s="13" t="str">
        <f aca="false">D327</f>
        <v>Ejecución del equipamiento de Empresas y/o Unidades Productivas.</v>
      </c>
      <c r="E328" s="20" t="str">
        <f aca="false">E327</f>
        <v>000007</v>
      </c>
      <c r="F328" s="36" t="n">
        <v>43700</v>
      </c>
      <c r="G328" s="37" t="s">
        <v>235</v>
      </c>
      <c r="H328" s="38" t="n">
        <v>1303200</v>
      </c>
      <c r="I328" s="26" t="n">
        <v>0</v>
      </c>
      <c r="J328" s="19" t="n">
        <f aca="false">+H328+I328</f>
        <v>1303200</v>
      </c>
      <c r="K328" s="26" t="n">
        <v>0</v>
      </c>
      <c r="L328" s="19" t="n">
        <f aca="false">+J328-K328</f>
        <v>1303200</v>
      </c>
    </row>
    <row r="329" customFormat="false" ht="13.8" hidden="true" customHeight="false" outlineLevel="0" collapsed="false">
      <c r="A329" s="1" t="str">
        <f aca="false">VLOOKUP(B329,Hoja3!$A$2:$B$12,2,0)</f>
        <v>DIP</v>
      </c>
      <c r="B329" s="13" t="str">
        <f aca="false">B328</f>
        <v>DIRECCIÓN DE INGENIERIA DE PROYECTOS</v>
      </c>
      <c r="C329" s="20" t="str">
        <f aca="false">C328</f>
        <v>03010204</v>
      </c>
      <c r="D329" s="13" t="str">
        <f aca="false">D328</f>
        <v>Ejecución del equipamiento de Empresas y/o Unidades Productivas.</v>
      </c>
      <c r="E329" s="20" t="str">
        <f aca="false">E328</f>
        <v>000007</v>
      </c>
      <c r="F329" s="36" t="n">
        <v>57100</v>
      </c>
      <c r="G329" s="37" t="s">
        <v>267</v>
      </c>
      <c r="H329" s="38" t="n">
        <v>3500000</v>
      </c>
      <c r="I329" s="26" t="n">
        <v>0</v>
      </c>
      <c r="J329" s="19" t="n">
        <f aca="false">+H329+I329</f>
        <v>3500000</v>
      </c>
      <c r="K329" s="26"/>
      <c r="L329" s="19" t="n">
        <f aca="false">+J329-K329</f>
        <v>3500000</v>
      </c>
    </row>
    <row r="330" customFormat="false" ht="24.25" hidden="true" customHeight="false" outlineLevel="0" collapsed="false">
      <c r="A330" s="1" t="str">
        <f aca="false">VLOOKUP(B330,Hoja3!$A$2:$B$12,2,0)</f>
        <v>DIP</v>
      </c>
      <c r="B330" s="33" t="s">
        <v>244</v>
      </c>
      <c r="C330" s="34" t="s">
        <v>170</v>
      </c>
      <c r="D330" s="33" t="s">
        <v>276</v>
      </c>
      <c r="E330" s="34" t="s">
        <v>246</v>
      </c>
      <c r="F330" s="57" t="n">
        <v>25220</v>
      </c>
      <c r="G330" s="58" t="s">
        <v>194</v>
      </c>
      <c r="H330" s="38" t="n">
        <v>50300</v>
      </c>
      <c r="I330" s="26" t="n">
        <v>0</v>
      </c>
      <c r="J330" s="19" t="n">
        <f aca="false">+H330+I330</f>
        <v>50300</v>
      </c>
      <c r="K330" s="26" t="n">
        <v>0</v>
      </c>
      <c r="L330" s="19" t="n">
        <f aca="false">+J330-K330</f>
        <v>50300</v>
      </c>
    </row>
    <row r="331" customFormat="false" ht="13.8" hidden="true" customHeight="false" outlineLevel="0" collapsed="false">
      <c r="A331" s="1" t="str">
        <f aca="false">VLOOKUP(B331,Hoja3!$A$2:$B$12,2,0)</f>
        <v>DIP</v>
      </c>
      <c r="B331" s="13" t="str">
        <f aca="false">B330</f>
        <v>DIRECCIÓN DE INGENIERIA DE PROYECTOS</v>
      </c>
      <c r="C331" s="20" t="str">
        <f aca="false">C330</f>
        <v>04020101</v>
      </c>
      <c r="D331" s="13" t="str">
        <f aca="false">D330</f>
        <v>Elaboración de Perfiles de Proyectos de Factibilidad de Nuevas Líneas de Producción.</v>
      </c>
      <c r="E331" s="20" t="str">
        <f aca="false">E330</f>
        <v>000007</v>
      </c>
      <c r="F331" s="57" t="n">
        <v>32100</v>
      </c>
      <c r="G331" s="58" t="s">
        <v>16</v>
      </c>
      <c r="H331" s="38" t="n">
        <v>40</v>
      </c>
      <c r="I331" s="26" t="n">
        <v>0</v>
      </c>
      <c r="J331" s="19" t="n">
        <f aca="false">+H331+I331</f>
        <v>40</v>
      </c>
      <c r="K331" s="26" t="n">
        <v>0</v>
      </c>
      <c r="L331" s="19" t="n">
        <f aca="false">+J331-K331</f>
        <v>40</v>
      </c>
    </row>
    <row r="332" customFormat="false" ht="13.8" hidden="true" customHeight="false" outlineLevel="0" collapsed="false">
      <c r="A332" s="1" t="str">
        <f aca="false">VLOOKUP(B332,Hoja3!$A$2:$B$12,2,0)</f>
        <v>DIP</v>
      </c>
      <c r="B332" s="13" t="str">
        <f aca="false">B331</f>
        <v>DIRECCIÓN DE INGENIERIA DE PROYECTOS</v>
      </c>
      <c r="C332" s="20" t="str">
        <f aca="false">C331</f>
        <v>04020101</v>
      </c>
      <c r="D332" s="13" t="str">
        <f aca="false">D331</f>
        <v>Elaboración de Perfiles de Proyectos de Factibilidad de Nuevas Líneas de Producción.</v>
      </c>
      <c r="E332" s="20" t="str">
        <f aca="false">E331</f>
        <v>000007</v>
      </c>
      <c r="F332" s="57" t="n">
        <v>32200</v>
      </c>
      <c r="G332" s="58" t="s">
        <v>57</v>
      </c>
      <c r="H332" s="38" t="n">
        <v>88</v>
      </c>
      <c r="I332" s="26" t="n">
        <v>0</v>
      </c>
      <c r="J332" s="19" t="n">
        <f aca="false">+H332+I332</f>
        <v>88</v>
      </c>
      <c r="K332" s="26" t="n">
        <v>0</v>
      </c>
      <c r="L332" s="19" t="n">
        <f aca="false">+J332-K332</f>
        <v>88</v>
      </c>
    </row>
    <row r="333" customFormat="false" ht="24.25" hidden="true" customHeight="false" outlineLevel="0" collapsed="false">
      <c r="A333" s="1" t="str">
        <f aca="false">VLOOKUP(B333,Hoja3!$A$2:$B$12,2,0)</f>
        <v>DIP</v>
      </c>
      <c r="B333" s="33" t="s">
        <v>244</v>
      </c>
      <c r="C333" s="34" t="s">
        <v>172</v>
      </c>
      <c r="D333" s="33" t="s">
        <v>277</v>
      </c>
      <c r="E333" s="34" t="s">
        <v>246</v>
      </c>
      <c r="F333" s="57" t="n">
        <v>32100</v>
      </c>
      <c r="G333" s="58" t="s">
        <v>16</v>
      </c>
      <c r="H333" s="38" t="n">
        <v>80</v>
      </c>
      <c r="I333" s="26" t="n">
        <v>0</v>
      </c>
      <c r="J333" s="19" t="n">
        <f aca="false">+H333+I333</f>
        <v>80</v>
      </c>
      <c r="K333" s="26" t="n">
        <v>0</v>
      </c>
      <c r="L333" s="19" t="n">
        <f aca="false">+J333-K333</f>
        <v>80</v>
      </c>
    </row>
    <row r="334" customFormat="false" ht="13.8" hidden="true" customHeight="false" outlineLevel="0" collapsed="false">
      <c r="A334" s="1" t="str">
        <f aca="false">VLOOKUP(B334,Hoja3!$A$2:$B$12,2,0)</f>
        <v>DIP</v>
      </c>
      <c r="B334" s="13" t="str">
        <f aca="false">B333</f>
        <v>DIRECCIÓN DE INGENIERIA DE PROYECTOS</v>
      </c>
      <c r="C334" s="20" t="str">
        <f aca="false">C333</f>
        <v>04020102</v>
      </c>
      <c r="D334" s="13" t="str">
        <f aca="false">D333</f>
        <v>Análisis y evaluación de los Perfiles de Proyecto de Nuevas Líneas de Producción.</v>
      </c>
      <c r="E334" s="20" t="str">
        <f aca="false">E333</f>
        <v>000007</v>
      </c>
      <c r="F334" s="57" t="n">
        <v>32200</v>
      </c>
      <c r="G334" s="58" t="s">
        <v>57</v>
      </c>
      <c r="H334" s="38" t="n">
        <v>88</v>
      </c>
      <c r="I334" s="26" t="n">
        <v>0</v>
      </c>
      <c r="J334" s="19" t="n">
        <f aca="false">+H334+I334</f>
        <v>88</v>
      </c>
      <c r="K334" s="26"/>
      <c r="L334" s="19" t="n">
        <f aca="false">+J334-K334</f>
        <v>88</v>
      </c>
    </row>
    <row r="335" customFormat="false" ht="24.25" hidden="true" customHeight="false" outlineLevel="0" collapsed="false">
      <c r="A335" s="1" t="str">
        <f aca="false">VLOOKUP(B335,Hoja3!$A$2:$B$12,2,0)</f>
        <v>DIP</v>
      </c>
      <c r="B335" s="33" t="s">
        <v>244</v>
      </c>
      <c r="C335" s="34" t="s">
        <v>278</v>
      </c>
      <c r="D335" s="33" t="s">
        <v>279</v>
      </c>
      <c r="E335" s="34" t="s">
        <v>246</v>
      </c>
      <c r="F335" s="57" t="n">
        <v>32100</v>
      </c>
      <c r="G335" s="58" t="s">
        <v>16</v>
      </c>
      <c r="H335" s="38" t="n">
        <v>40</v>
      </c>
      <c r="I335" s="26" t="n">
        <v>0</v>
      </c>
      <c r="J335" s="19" t="n">
        <f aca="false">+H335+I335</f>
        <v>40</v>
      </c>
      <c r="K335" s="26" t="n">
        <v>0</v>
      </c>
      <c r="L335" s="19" t="n">
        <f aca="false">+J335-K335</f>
        <v>40</v>
      </c>
    </row>
    <row r="336" customFormat="false" ht="13.8" hidden="true" customHeight="false" outlineLevel="0" collapsed="false">
      <c r="A336" s="1" t="str">
        <f aca="false">VLOOKUP(B336,Hoja3!$A$2:$B$12,2,0)</f>
        <v>DIP</v>
      </c>
      <c r="B336" s="13" t="str">
        <f aca="false">B335</f>
        <v>DIRECCIÓN DE INGENIERIA DE PROYECTOS</v>
      </c>
      <c r="C336" s="20" t="str">
        <f aca="false">C335</f>
        <v>04020103</v>
      </c>
      <c r="D336" s="13" t="str">
        <f aca="false">D335</f>
        <v>Elaboración de proyectos de nuevas líneas de producción</v>
      </c>
      <c r="E336" s="20" t="str">
        <f aca="false">E335</f>
        <v>000007</v>
      </c>
      <c r="F336" s="57" t="n">
        <v>32200</v>
      </c>
      <c r="G336" s="58" t="s">
        <v>57</v>
      </c>
      <c r="H336" s="38" t="n">
        <v>88</v>
      </c>
      <c r="I336" s="26" t="n">
        <v>0</v>
      </c>
      <c r="J336" s="19" t="n">
        <f aca="false">+H336+I336</f>
        <v>88</v>
      </c>
      <c r="K336" s="26"/>
      <c r="L336" s="19" t="n">
        <f aca="false">+J336-K336</f>
        <v>88</v>
      </c>
    </row>
    <row r="337" customFormat="false" ht="24.25" hidden="true" customHeight="false" outlineLevel="0" collapsed="false">
      <c r="A337" s="1" t="str">
        <f aca="false">VLOOKUP(B337,Hoja3!$A$2:$B$12,2,0)</f>
        <v>DIP</v>
      </c>
      <c r="B337" s="33" t="s">
        <v>244</v>
      </c>
      <c r="C337" s="34" t="s">
        <v>280</v>
      </c>
      <c r="D337" s="33" t="s">
        <v>281</v>
      </c>
      <c r="E337" s="34" t="s">
        <v>246</v>
      </c>
      <c r="F337" s="57" t="n">
        <v>32100</v>
      </c>
      <c r="G337" s="58" t="s">
        <v>16</v>
      </c>
      <c r="H337" s="38" t="n">
        <v>80</v>
      </c>
      <c r="I337" s="26" t="n">
        <v>0</v>
      </c>
      <c r="J337" s="19" t="n">
        <f aca="false">+H337+I337</f>
        <v>80</v>
      </c>
      <c r="K337" s="26" t="n">
        <v>0</v>
      </c>
      <c r="L337" s="19" t="n">
        <f aca="false">+J337-K337</f>
        <v>80</v>
      </c>
    </row>
    <row r="338" customFormat="false" ht="13.8" hidden="true" customHeight="false" outlineLevel="0" collapsed="false">
      <c r="A338" s="1" t="str">
        <f aca="false">VLOOKUP(B338,Hoja3!$A$2:$B$12,2,0)</f>
        <v>DIP</v>
      </c>
      <c r="B338" s="13" t="str">
        <f aca="false">B337</f>
        <v>DIRECCIÓN DE INGENIERIA DE PROYECTOS</v>
      </c>
      <c r="C338" s="20" t="str">
        <f aca="false">C337</f>
        <v>04020104</v>
      </c>
      <c r="D338" s="13" t="str">
        <f aca="false">D337</f>
        <v>Correcciones de observaciones al proyecto de nuevas líneas de producción presentado.</v>
      </c>
      <c r="E338" s="20" t="str">
        <f aca="false">E337</f>
        <v>000007</v>
      </c>
      <c r="F338" s="57" t="n">
        <v>32200</v>
      </c>
      <c r="G338" s="58" t="s">
        <v>57</v>
      </c>
      <c r="H338" s="38" t="n">
        <v>88</v>
      </c>
      <c r="I338" s="26" t="n">
        <v>0</v>
      </c>
      <c r="J338" s="19" t="n">
        <f aca="false">+H338+I338</f>
        <v>88</v>
      </c>
      <c r="K338" s="26"/>
      <c r="L338" s="19" t="n">
        <f aca="false">+J338-K338</f>
        <v>88</v>
      </c>
    </row>
    <row r="339" customFormat="false" ht="24.25" hidden="true" customHeight="false" outlineLevel="0" collapsed="false">
      <c r="A339" s="1" t="str">
        <f aca="false">VLOOKUP(B339,Hoja3!$A$2:$B$12,2,0)</f>
        <v>DIP</v>
      </c>
      <c r="B339" s="33" t="s">
        <v>244</v>
      </c>
      <c r="C339" s="34" t="s">
        <v>282</v>
      </c>
      <c r="D339" s="33" t="s">
        <v>283</v>
      </c>
      <c r="E339" s="34" t="s">
        <v>246</v>
      </c>
      <c r="F339" s="57" t="n">
        <v>32100</v>
      </c>
      <c r="G339" s="58" t="s">
        <v>16</v>
      </c>
      <c r="H339" s="38" t="n">
        <v>40</v>
      </c>
      <c r="I339" s="26" t="n">
        <v>0</v>
      </c>
      <c r="J339" s="19" t="n">
        <f aca="false">+H339+I339</f>
        <v>40</v>
      </c>
      <c r="K339" s="26" t="n">
        <v>0</v>
      </c>
      <c r="L339" s="19" t="n">
        <f aca="false">+J339-K339</f>
        <v>40</v>
      </c>
    </row>
    <row r="340" customFormat="false" ht="13.8" hidden="true" customHeight="false" outlineLevel="0" collapsed="false">
      <c r="A340" s="1" t="str">
        <f aca="false">VLOOKUP(B340,Hoja3!$A$2:$B$12,2,0)</f>
        <v>DIP</v>
      </c>
      <c r="B340" s="13" t="str">
        <f aca="false">B339</f>
        <v>DIRECCIÓN DE INGENIERIA DE PROYECTOS</v>
      </c>
      <c r="C340" s="20" t="str">
        <f aca="false">C339</f>
        <v>04020105</v>
      </c>
      <c r="D340" s="13" t="str">
        <f aca="false">D339</f>
        <v>Aprobación de los proyectos de nuevas líneas de producción presentado.</v>
      </c>
      <c r="E340" s="20" t="str">
        <f aca="false">E339</f>
        <v>000007</v>
      </c>
      <c r="F340" s="57" t="n">
        <v>32200</v>
      </c>
      <c r="G340" s="58" t="s">
        <v>57</v>
      </c>
      <c r="H340" s="38" t="n">
        <v>88</v>
      </c>
      <c r="I340" s="26" t="n">
        <v>0</v>
      </c>
      <c r="J340" s="19" t="n">
        <f aca="false">+H340+I340</f>
        <v>88</v>
      </c>
      <c r="K340" s="26"/>
      <c r="L340" s="19" t="n">
        <f aca="false">+J340-K340</f>
        <v>88</v>
      </c>
    </row>
    <row r="341" customFormat="false" ht="24.25" hidden="true" customHeight="false" outlineLevel="0" collapsed="false">
      <c r="A341" s="1" t="str">
        <f aca="false">VLOOKUP(B341,Hoja3!$A$2:$B$12,2,0)</f>
        <v>DIP</v>
      </c>
      <c r="B341" s="33" t="s">
        <v>244</v>
      </c>
      <c r="C341" s="34" t="s">
        <v>284</v>
      </c>
      <c r="D341" s="33" t="s">
        <v>285</v>
      </c>
      <c r="E341" s="34" t="s">
        <v>246</v>
      </c>
      <c r="F341" s="57" t="n">
        <v>32100</v>
      </c>
      <c r="G341" s="58" t="s">
        <v>16</v>
      </c>
      <c r="H341" s="38" t="n">
        <v>80</v>
      </c>
      <c r="I341" s="26" t="n">
        <v>0</v>
      </c>
      <c r="J341" s="19" t="n">
        <f aca="false">+H341+I341</f>
        <v>80</v>
      </c>
      <c r="K341" s="26" t="n">
        <v>0</v>
      </c>
      <c r="L341" s="19" t="n">
        <f aca="false">+J341-K341</f>
        <v>80</v>
      </c>
    </row>
    <row r="342" customFormat="false" ht="13.8" hidden="true" customHeight="false" outlineLevel="0" collapsed="false">
      <c r="A342" s="1" t="str">
        <f aca="false">VLOOKUP(B342,Hoja3!$A$2:$B$12,2,0)</f>
        <v>DIP</v>
      </c>
      <c r="B342" s="13" t="str">
        <f aca="false">B341</f>
        <v>DIRECCIÓN DE INGENIERIA DE PROYECTOS</v>
      </c>
      <c r="C342" s="20" t="str">
        <f aca="false">C341</f>
        <v>04020106</v>
      </c>
      <c r="D342" s="13" t="str">
        <f aca="false">D341</f>
        <v>Exposición del proyecto de nuevas líneas de producción ante el Consejo Técnico de COFADENA.</v>
      </c>
      <c r="E342" s="20" t="str">
        <f aca="false">E341</f>
        <v>000007</v>
      </c>
      <c r="F342" s="57" t="n">
        <v>32200</v>
      </c>
      <c r="G342" s="58" t="s">
        <v>57</v>
      </c>
      <c r="H342" s="38" t="n">
        <v>88</v>
      </c>
      <c r="I342" s="26" t="n">
        <v>0</v>
      </c>
      <c r="J342" s="19" t="n">
        <f aca="false">+H342+I342</f>
        <v>88</v>
      </c>
      <c r="K342" s="26"/>
      <c r="L342" s="19" t="n">
        <f aca="false">+J342-K342</f>
        <v>88</v>
      </c>
    </row>
    <row r="343" customFormat="false" ht="24.25" hidden="true" customHeight="false" outlineLevel="0" collapsed="false">
      <c r="A343" s="1" t="str">
        <f aca="false">VLOOKUP(B343,Hoja3!$A$2:$B$12,2,0)</f>
        <v>DIP</v>
      </c>
      <c r="B343" s="33" t="s">
        <v>244</v>
      </c>
      <c r="C343" s="34" t="s">
        <v>286</v>
      </c>
      <c r="D343" s="33" t="s">
        <v>287</v>
      </c>
      <c r="E343" s="34" t="s">
        <v>246</v>
      </c>
      <c r="F343" s="36" t="n">
        <v>25900</v>
      </c>
      <c r="G343" s="37" t="s">
        <v>56</v>
      </c>
      <c r="H343" s="38" t="n">
        <v>2000</v>
      </c>
      <c r="I343" s="26" t="n">
        <v>0</v>
      </c>
      <c r="J343" s="19" t="n">
        <f aca="false">+H343+I343</f>
        <v>2000</v>
      </c>
      <c r="K343" s="26"/>
      <c r="L343" s="19" t="n">
        <f aca="false">+J343-K343</f>
        <v>2000</v>
      </c>
    </row>
    <row r="344" customFormat="false" ht="24.25" hidden="true" customHeight="false" outlineLevel="0" collapsed="false">
      <c r="A344" s="1" t="str">
        <f aca="false">VLOOKUP(B344,Hoja3!$A$2:$B$12,2,0)</f>
        <v>DIP</v>
      </c>
      <c r="B344" s="33" t="s">
        <v>244</v>
      </c>
      <c r="C344" s="34" t="s">
        <v>288</v>
      </c>
      <c r="D344" s="33" t="s">
        <v>289</v>
      </c>
      <c r="E344" s="34" t="s">
        <v>246</v>
      </c>
      <c r="F344" s="36" t="n">
        <v>57100</v>
      </c>
      <c r="G344" s="37" t="s">
        <v>267</v>
      </c>
      <c r="H344" s="38" t="n">
        <v>1500000</v>
      </c>
      <c r="I344" s="26" t="n">
        <v>0</v>
      </c>
      <c r="J344" s="19" t="n">
        <f aca="false">+H344+I344</f>
        <v>1500000</v>
      </c>
      <c r="K344" s="26"/>
      <c r="L344" s="19" t="n">
        <f aca="false">+J344-K344</f>
        <v>1500000</v>
      </c>
    </row>
    <row r="345" customFormat="false" ht="24.25" hidden="true" customHeight="false" outlineLevel="0" collapsed="false">
      <c r="A345" s="1" t="str">
        <f aca="false">VLOOKUP(B345,Hoja3!$A$2:$B$12,2,0)</f>
        <v>DIP</v>
      </c>
      <c r="B345" s="33" t="s">
        <v>244</v>
      </c>
      <c r="C345" s="34" t="s">
        <v>178</v>
      </c>
      <c r="D345" s="33" t="s">
        <v>290</v>
      </c>
      <c r="E345" s="34" t="s">
        <v>246</v>
      </c>
      <c r="F345" s="36" t="n">
        <v>32100</v>
      </c>
      <c r="G345" s="58" t="s">
        <v>16</v>
      </c>
      <c r="H345" s="38" t="n">
        <v>40</v>
      </c>
      <c r="I345" s="19" t="n">
        <v>0</v>
      </c>
      <c r="J345" s="19" t="n">
        <f aca="false">+H345+I345</f>
        <v>40</v>
      </c>
      <c r="K345" s="19" t="n">
        <v>0</v>
      </c>
      <c r="L345" s="19" t="n">
        <f aca="false">+J345-K345</f>
        <v>40</v>
      </c>
    </row>
    <row r="346" customFormat="false" ht="13.8" hidden="true" customHeight="false" outlineLevel="0" collapsed="false">
      <c r="A346" s="1" t="str">
        <f aca="false">VLOOKUP(B346,Hoja3!$A$2:$B$12,2,0)</f>
        <v>DIP</v>
      </c>
      <c r="B346" s="13" t="str">
        <f aca="false">B345</f>
        <v>DIRECCIÓN DE INGENIERIA DE PROYECTOS</v>
      </c>
      <c r="C346" s="20" t="str">
        <f aca="false">C345</f>
        <v>05020101</v>
      </c>
      <c r="D346" s="13" t="str">
        <f aca="false">D345</f>
        <v>Firma de convenios con entidades Nacionales e Internacionales</v>
      </c>
      <c r="E346" s="20" t="str">
        <f aca="false">E345</f>
        <v>000007</v>
      </c>
      <c r="F346" s="36" t="n">
        <v>32200</v>
      </c>
      <c r="G346" s="58" t="s">
        <v>57</v>
      </c>
      <c r="H346" s="38" t="n">
        <v>88</v>
      </c>
      <c r="I346" s="19" t="n">
        <v>0</v>
      </c>
      <c r="J346" s="19" t="n">
        <f aca="false">+H346+I346</f>
        <v>88</v>
      </c>
      <c r="K346" s="19" t="n">
        <v>0</v>
      </c>
      <c r="L346" s="19" t="n">
        <f aca="false">+J346-K346</f>
        <v>88</v>
      </c>
    </row>
    <row r="347" customFormat="false" ht="24.25" hidden="true" customHeight="false" outlineLevel="0" collapsed="false">
      <c r="A347" s="1" t="str">
        <f aca="false">VLOOKUP(B347,Hoja3!$A$2:$B$12,2,0)</f>
        <v>DIP</v>
      </c>
      <c r="B347" s="33" t="s">
        <v>244</v>
      </c>
      <c r="C347" s="34" t="s">
        <v>180</v>
      </c>
      <c r="D347" s="33" t="s">
        <v>291</v>
      </c>
      <c r="E347" s="34" t="s">
        <v>246</v>
      </c>
      <c r="F347" s="57" t="n">
        <v>32100</v>
      </c>
      <c r="G347" s="58" t="s">
        <v>16</v>
      </c>
      <c r="H347" s="38" t="n">
        <v>80</v>
      </c>
      <c r="I347" s="19" t="n">
        <v>0</v>
      </c>
      <c r="J347" s="19" t="n">
        <f aca="false">+H347+I347</f>
        <v>80</v>
      </c>
      <c r="K347" s="19" t="n">
        <v>0</v>
      </c>
      <c r="L347" s="19" t="n">
        <f aca="false">+J347-K347</f>
        <v>80</v>
      </c>
    </row>
    <row r="348" customFormat="false" ht="13.8" hidden="true" customHeight="false" outlineLevel="0" collapsed="false">
      <c r="A348" s="1" t="str">
        <f aca="false">VLOOKUP(B348,Hoja3!$A$2:$B$12,2,0)</f>
        <v>DIP</v>
      </c>
      <c r="B348" s="13" t="str">
        <f aca="false">B347</f>
        <v>DIRECCIÓN DE INGENIERIA DE PROYECTOS</v>
      </c>
      <c r="C348" s="20" t="str">
        <f aca="false">C347</f>
        <v>05020102</v>
      </c>
      <c r="D348" s="13" t="str">
        <f aca="false">D347</f>
        <v>Firma de convenios con entidades Internacionales</v>
      </c>
      <c r="E348" s="20" t="str">
        <f aca="false">E347</f>
        <v>000007</v>
      </c>
      <c r="F348" s="57" t="n">
        <v>32200</v>
      </c>
      <c r="G348" s="58" t="s">
        <v>57</v>
      </c>
      <c r="H348" s="38" t="n">
        <v>88</v>
      </c>
      <c r="I348" s="19" t="n">
        <v>0</v>
      </c>
      <c r="J348" s="19" t="n">
        <f aca="false">+H348+I348</f>
        <v>88</v>
      </c>
      <c r="K348" s="19" t="n">
        <v>0</v>
      </c>
      <c r="L348" s="19" t="n">
        <f aca="false">+J348-K348</f>
        <v>88</v>
      </c>
    </row>
    <row r="349" customFormat="false" ht="24.25" hidden="true" customHeight="false" outlineLevel="0" collapsed="false">
      <c r="A349" s="1" t="str">
        <f aca="false">VLOOKUP(B349,Hoja3!$A$2:$B$12,2,0)</f>
        <v>DIP</v>
      </c>
      <c r="B349" s="33" t="s">
        <v>244</v>
      </c>
      <c r="C349" s="34" t="s">
        <v>292</v>
      </c>
      <c r="D349" s="33" t="s">
        <v>293</v>
      </c>
      <c r="E349" s="34" t="s">
        <v>246</v>
      </c>
      <c r="F349" s="36" t="n">
        <v>32100</v>
      </c>
      <c r="G349" s="58" t="s">
        <v>16</v>
      </c>
      <c r="H349" s="38" t="n">
        <v>40</v>
      </c>
      <c r="I349" s="19" t="n">
        <v>0</v>
      </c>
      <c r="J349" s="19" t="n">
        <f aca="false">+H349+I349</f>
        <v>40</v>
      </c>
      <c r="K349" s="19" t="n">
        <v>0</v>
      </c>
      <c r="L349" s="19" t="n">
        <f aca="false">+J349-K349</f>
        <v>40</v>
      </c>
    </row>
    <row r="350" customFormat="false" ht="13.8" hidden="true" customHeight="false" outlineLevel="0" collapsed="false">
      <c r="A350" s="1" t="str">
        <f aca="false">VLOOKUP(B350,Hoja3!$A$2:$B$12,2,0)</f>
        <v>DIP</v>
      </c>
      <c r="B350" s="13" t="str">
        <f aca="false">B349</f>
        <v>DIRECCIÓN DE INGENIERIA DE PROYECTOS</v>
      </c>
      <c r="C350" s="20" t="str">
        <f aca="false">C349</f>
        <v>05020103</v>
      </c>
      <c r="D350" s="13" t="str">
        <f aca="false">D349</f>
        <v>Firma de convenios  y/o renovación con Universidades Publicas y Privadas</v>
      </c>
      <c r="E350" s="20" t="str">
        <f aca="false">E349</f>
        <v>000007</v>
      </c>
      <c r="F350" s="36" t="n">
        <v>32200</v>
      </c>
      <c r="G350" s="58" t="s">
        <v>57</v>
      </c>
      <c r="H350" s="38" t="n">
        <v>88</v>
      </c>
      <c r="I350" s="19" t="n">
        <v>0</v>
      </c>
      <c r="J350" s="19" t="n">
        <f aca="false">+H350+I350</f>
        <v>88</v>
      </c>
      <c r="K350" s="19" t="n">
        <v>0</v>
      </c>
      <c r="L350" s="19" t="n">
        <f aca="false">+J350-K350</f>
        <v>88</v>
      </c>
    </row>
    <row r="351" customFormat="false" ht="24.25" hidden="true" customHeight="false" outlineLevel="0" collapsed="false">
      <c r="A351" s="1" t="str">
        <f aca="false">VLOOKUP(B351,Hoja3!$A$2:$B$12,2,0)</f>
        <v>DAF</v>
      </c>
      <c r="B351" s="33" t="s">
        <v>294</v>
      </c>
      <c r="C351" s="34" t="s">
        <v>13</v>
      </c>
      <c r="D351" s="33" t="s">
        <v>295</v>
      </c>
      <c r="E351" s="34" t="s">
        <v>296</v>
      </c>
      <c r="F351" s="36" t="n">
        <v>32100</v>
      </c>
      <c r="G351" s="37" t="s">
        <v>16</v>
      </c>
      <c r="H351" s="38" t="n">
        <v>195</v>
      </c>
      <c r="I351" s="19" t="n">
        <v>0</v>
      </c>
      <c r="J351" s="19" t="n">
        <f aca="false">+H351+I351</f>
        <v>195</v>
      </c>
      <c r="K351" s="19" t="n">
        <v>0</v>
      </c>
      <c r="L351" s="19" t="n">
        <f aca="false">+J351-K351</f>
        <v>195</v>
      </c>
    </row>
    <row r="352" customFormat="false" ht="13.8" hidden="true" customHeight="false" outlineLevel="0" collapsed="false">
      <c r="A352" s="1" t="str">
        <f aca="false">VLOOKUP(B352,Hoja3!$A$2:$B$12,2,0)</f>
        <v>DAF</v>
      </c>
      <c r="B352" s="13" t="str">
        <f aca="false">B351</f>
        <v>DIRECCIÓN ADMINISTARTIVA FINANCIERA</v>
      </c>
      <c r="C352" s="20" t="str">
        <f aca="false">C351</f>
        <v>02010101</v>
      </c>
      <c r="D352" s="13" t="str">
        <f aca="false">D351</f>
        <v>Actualizar reglamentos y manuales</v>
      </c>
      <c r="E352" s="20" t="str">
        <f aca="false">E351</f>
        <v>000008</v>
      </c>
      <c r="F352" s="36" t="n">
        <v>39500</v>
      </c>
      <c r="G352" s="37" t="s">
        <v>19</v>
      </c>
      <c r="H352" s="38" t="n">
        <v>3000</v>
      </c>
      <c r="I352" s="19" t="n">
        <v>0</v>
      </c>
      <c r="J352" s="19" t="n">
        <f aca="false">+H352+I352</f>
        <v>3000</v>
      </c>
      <c r="K352" s="19" t="n">
        <v>0</v>
      </c>
      <c r="L352" s="19" t="n">
        <f aca="false">+J352-K352</f>
        <v>3000</v>
      </c>
    </row>
    <row r="353" customFormat="false" ht="47.5" hidden="true" customHeight="false" outlineLevel="0" collapsed="false">
      <c r="A353" s="1" t="str">
        <f aca="false">VLOOKUP(B353,Hoja3!$A$2:$B$12,2,0)</f>
        <v>DAF</v>
      </c>
      <c r="B353" s="33" t="s">
        <v>294</v>
      </c>
      <c r="C353" s="34" t="s">
        <v>22</v>
      </c>
      <c r="D353" s="33" t="s">
        <v>297</v>
      </c>
      <c r="E353" s="34" t="s">
        <v>296</v>
      </c>
      <c r="F353" s="36" t="n">
        <v>26200</v>
      </c>
      <c r="G353" s="37" t="s">
        <v>166</v>
      </c>
      <c r="H353" s="38" t="n">
        <v>50</v>
      </c>
      <c r="I353" s="19" t="n">
        <v>0</v>
      </c>
      <c r="J353" s="19" t="n">
        <f aca="false">+H353+I353</f>
        <v>50</v>
      </c>
      <c r="K353" s="19" t="n">
        <v>0</v>
      </c>
      <c r="L353" s="19" t="n">
        <f aca="false">+J353-K353</f>
        <v>50</v>
      </c>
    </row>
    <row r="354" customFormat="false" ht="13.8" hidden="true" customHeight="false" outlineLevel="0" collapsed="false">
      <c r="A354" s="1" t="str">
        <f aca="false">VLOOKUP(B354,Hoja3!$A$2:$B$12,2,0)</f>
        <v>DAF</v>
      </c>
      <c r="B354" s="13" t="str">
        <f aca="false">B353</f>
        <v>DIRECCIÓN ADMINISTARTIVA FINANCIERA</v>
      </c>
      <c r="C354" s="20" t="str">
        <f aca="false">C353</f>
        <v>02020101</v>
      </c>
      <c r="D354" s="13" t="str">
        <f aca="false">D353</f>
        <v>Emisión de Comprobantes de Contabilidad al 100% por pago de servicios básicos, sueldos, salarios, aportes laborales, patronales, aguinaldos, subsidios, refrigerio al personal, y otros a requerimiento de las áreas y unidades productivas</v>
      </c>
      <c r="E354" s="20" t="str">
        <f aca="false">E353</f>
        <v>000008</v>
      </c>
      <c r="F354" s="36" t="n">
        <v>32100</v>
      </c>
      <c r="G354" s="37" t="s">
        <v>16</v>
      </c>
      <c r="H354" s="38" t="n">
        <v>1570</v>
      </c>
      <c r="I354" s="19"/>
      <c r="J354" s="19" t="n">
        <f aca="false">+H354+I354</f>
        <v>1570</v>
      </c>
      <c r="K354" s="19"/>
      <c r="L354" s="19" t="n">
        <f aca="false">+J354-K354</f>
        <v>1570</v>
      </c>
    </row>
    <row r="355" customFormat="false" ht="13.8" hidden="true" customHeight="false" outlineLevel="0" collapsed="false">
      <c r="A355" s="1" t="str">
        <f aca="false">VLOOKUP(B355,Hoja3!$A$2:$B$12,2,0)</f>
        <v>DAF</v>
      </c>
      <c r="B355" s="13" t="str">
        <f aca="false">B354</f>
        <v>DIRECCIÓN ADMINISTARTIVA FINANCIERA</v>
      </c>
      <c r="C355" s="20" t="str">
        <f aca="false">C354</f>
        <v>02020101</v>
      </c>
      <c r="D355" s="13" t="str">
        <f aca="false">D354</f>
        <v>Emisión de Comprobantes de Contabilidad al 100% por pago de servicios básicos, sueldos, salarios, aportes laborales, patronales, aguinaldos, subsidios, refrigerio al personal, y otros a requerimiento de las áreas y unidades productivas</v>
      </c>
      <c r="E355" s="20" t="str">
        <f aca="false">E354</f>
        <v>000008</v>
      </c>
      <c r="F355" s="36" t="n">
        <v>32200</v>
      </c>
      <c r="G355" s="37" t="s">
        <v>57</v>
      </c>
      <c r="H355" s="38" t="n">
        <v>2808</v>
      </c>
      <c r="I355" s="19"/>
      <c r="J355" s="19" t="n">
        <f aca="false">+H355+I355</f>
        <v>2808</v>
      </c>
      <c r="K355" s="19"/>
      <c r="L355" s="19" t="n">
        <f aca="false">+J355-K355</f>
        <v>2808</v>
      </c>
    </row>
    <row r="356" customFormat="false" ht="13.8" hidden="true" customHeight="false" outlineLevel="0" collapsed="false">
      <c r="A356" s="1" t="str">
        <f aca="false">VLOOKUP(B356,Hoja3!$A$2:$B$12,2,0)</f>
        <v>DAF</v>
      </c>
      <c r="B356" s="13" t="str">
        <f aca="false">B355</f>
        <v>DIRECCIÓN ADMINISTARTIVA FINANCIERA</v>
      </c>
      <c r="C356" s="20" t="str">
        <f aca="false">C355</f>
        <v>02020101</v>
      </c>
      <c r="D356" s="13" t="str">
        <f aca="false">D355</f>
        <v>Emisión de Comprobantes de Contabilidad al 100% por pago de servicios básicos, sueldos, salarios, aportes laborales, patronales, aguinaldos, subsidios, refrigerio al personal, y otros a requerimiento de las áreas y unidades productivas</v>
      </c>
      <c r="E356" s="20" t="str">
        <f aca="false">E355</f>
        <v>000008</v>
      </c>
      <c r="F356" s="36" t="n">
        <v>34700</v>
      </c>
      <c r="G356" s="37" t="s">
        <v>298</v>
      </c>
      <c r="H356" s="38" t="n">
        <v>250000</v>
      </c>
      <c r="I356" s="19" t="n">
        <v>-230000</v>
      </c>
      <c r="J356" s="19" t="n">
        <f aca="false">+H356+I356</f>
        <v>20000</v>
      </c>
      <c r="K356" s="19" t="n">
        <v>7231</v>
      </c>
      <c r="L356" s="19" t="n">
        <f aca="false">+J356-K356</f>
        <v>12769</v>
      </c>
    </row>
    <row r="357" customFormat="false" ht="13.8" hidden="true" customHeight="false" outlineLevel="0" collapsed="false">
      <c r="A357" s="1" t="str">
        <f aca="false">VLOOKUP(B357,Hoja3!$A$2:$B$12,2,0)</f>
        <v>DAF</v>
      </c>
      <c r="B357" s="13" t="str">
        <f aca="false">B356</f>
        <v>DIRECCIÓN ADMINISTARTIVA FINANCIERA</v>
      </c>
      <c r="C357" s="20" t="str">
        <f aca="false">C356</f>
        <v>02020101</v>
      </c>
      <c r="D357" s="13" t="str">
        <f aca="false">D356</f>
        <v>Emisión de Comprobantes de Contabilidad al 100% por pago de servicios básicos, sueldos, salarios, aportes laborales, patronales, aguinaldos, subsidios, refrigerio al personal, y otros a requerimiento de las áreas y unidades productivas</v>
      </c>
      <c r="E357" s="20" t="str">
        <f aca="false">E356</f>
        <v>000008</v>
      </c>
      <c r="F357" s="36" t="n">
        <v>39500</v>
      </c>
      <c r="G357" s="37" t="s">
        <v>19</v>
      </c>
      <c r="H357" s="38" t="n">
        <v>8927.9</v>
      </c>
      <c r="I357" s="19"/>
      <c r="J357" s="19" t="n">
        <f aca="false">+H357+I357</f>
        <v>8927.9</v>
      </c>
      <c r="K357" s="19"/>
      <c r="L357" s="19" t="n">
        <f aca="false">+J357-K357</f>
        <v>8927.9</v>
      </c>
    </row>
    <row r="358" customFormat="false" ht="13.8" hidden="true" customHeight="false" outlineLevel="0" collapsed="false">
      <c r="A358" s="1" t="str">
        <f aca="false">VLOOKUP(B358,Hoja3!$A$2:$B$12,2,0)</f>
        <v>DAF</v>
      </c>
      <c r="B358" s="13" t="str">
        <f aca="false">B357</f>
        <v>DIRECCIÓN ADMINISTARTIVA FINANCIERA</v>
      </c>
      <c r="C358" s="20" t="str">
        <f aca="false">C357</f>
        <v>02020101</v>
      </c>
      <c r="D358" s="13" t="str">
        <f aca="false">D357</f>
        <v>Emisión de Comprobantes de Contabilidad al 100% por pago de servicios básicos, sueldos, salarios, aportes laborales, patronales, aguinaldos, subsidios, refrigerio al personal, y otros a requerimiento de las áreas y unidades productivas</v>
      </c>
      <c r="E358" s="20" t="str">
        <f aca="false">E357</f>
        <v>000008</v>
      </c>
      <c r="F358" s="36" t="n">
        <v>57100</v>
      </c>
      <c r="G358" s="37" t="s">
        <v>267</v>
      </c>
      <c r="H358" s="38" t="n">
        <v>4000000</v>
      </c>
      <c r="I358" s="19"/>
      <c r="J358" s="19" t="n">
        <f aca="false">+H358+I358</f>
        <v>4000000</v>
      </c>
      <c r="K358" s="19"/>
      <c r="L358" s="19" t="n">
        <f aca="false">+J358-K358</f>
        <v>4000000</v>
      </c>
    </row>
    <row r="359" customFormat="false" ht="13.8" hidden="true" customHeight="false" outlineLevel="0" collapsed="false">
      <c r="A359" s="1" t="str">
        <f aca="false">VLOOKUP(B359,Hoja3!$A$2:$B$12,2,0)</f>
        <v>DAF</v>
      </c>
      <c r="B359" s="13" t="str">
        <f aca="false">B358</f>
        <v>DIRECCIÓN ADMINISTARTIVA FINANCIERA</v>
      </c>
      <c r="C359" s="20" t="str">
        <f aca="false">C358</f>
        <v>02020101</v>
      </c>
      <c r="D359" s="13" t="str">
        <f aca="false">D358</f>
        <v>Emisión de Comprobantes de Contabilidad al 100% por pago de servicios básicos, sueldos, salarios, aportes laborales, patronales, aguinaldos, subsidios, refrigerio al personal, y otros a requerimiento de las áreas y unidades productivas</v>
      </c>
      <c r="E359" s="20" t="str">
        <f aca="false">E358</f>
        <v>000008</v>
      </c>
      <c r="F359" s="36" t="n">
        <v>81200</v>
      </c>
      <c r="G359" s="37" t="s">
        <v>299</v>
      </c>
      <c r="H359" s="38" t="n">
        <v>3000</v>
      </c>
      <c r="I359" s="19" t="n">
        <v>0</v>
      </c>
      <c r="J359" s="19" t="n">
        <f aca="false">+H359+I359</f>
        <v>3000</v>
      </c>
      <c r="K359" s="19"/>
      <c r="L359" s="19" t="n">
        <f aca="false">+J359-K359</f>
        <v>3000</v>
      </c>
    </row>
    <row r="360" customFormat="false" ht="24.25" hidden="true" customHeight="false" outlineLevel="0" collapsed="false">
      <c r="A360" s="1" t="str">
        <f aca="false">VLOOKUP(B360,Hoja3!$A$2:$B$12,2,0)</f>
        <v>DAF</v>
      </c>
      <c r="B360" s="33" t="s">
        <v>294</v>
      </c>
      <c r="C360" s="34" t="s">
        <v>25</v>
      </c>
      <c r="D360" s="33" t="s">
        <v>300</v>
      </c>
      <c r="E360" s="34" t="s">
        <v>296</v>
      </c>
      <c r="F360" s="36" t="n">
        <v>81100</v>
      </c>
      <c r="G360" s="37" t="s">
        <v>301</v>
      </c>
      <c r="H360" s="38" t="n">
        <v>120000</v>
      </c>
      <c r="I360" s="19"/>
      <c r="J360" s="19" t="n">
        <f aca="false">+H360+I360</f>
        <v>120000</v>
      </c>
      <c r="K360" s="19" t="n">
        <v>0</v>
      </c>
      <c r="L360" s="19" t="n">
        <f aca="false">+J360-K360</f>
        <v>120000</v>
      </c>
    </row>
    <row r="361" customFormat="false" ht="13.8" hidden="true" customHeight="false" outlineLevel="0" collapsed="false">
      <c r="A361" s="1" t="str">
        <f aca="false">VLOOKUP(B361,Hoja3!$A$2:$B$12,2,0)</f>
        <v>DAF</v>
      </c>
      <c r="B361" s="13" t="str">
        <f aca="false">B360</f>
        <v>DIRECCIÓN ADMINISTARTIVA FINANCIERA</v>
      </c>
      <c r="C361" s="20" t="str">
        <f aca="false">C360</f>
        <v>02020102</v>
      </c>
      <c r="D361" s="13" t="str">
        <f aca="false">D360</f>
        <v>Pago de obligaciones tributarias</v>
      </c>
      <c r="E361" s="20" t="str">
        <f aca="false">E360</f>
        <v>000008</v>
      </c>
      <c r="F361" s="36" t="n">
        <v>81200</v>
      </c>
      <c r="G361" s="37" t="s">
        <v>299</v>
      </c>
      <c r="H361" s="38" t="n">
        <v>240000</v>
      </c>
      <c r="I361" s="19"/>
      <c r="J361" s="19" t="n">
        <f aca="false">+H361+I361</f>
        <v>240000</v>
      </c>
      <c r="K361" s="19" t="n">
        <v>84.25</v>
      </c>
      <c r="L361" s="19" t="n">
        <f aca="false">+J361-K361</f>
        <v>239915.75</v>
      </c>
    </row>
    <row r="362" customFormat="false" ht="24.25" hidden="true" customHeight="false" outlineLevel="0" collapsed="false">
      <c r="A362" s="1" t="str">
        <f aca="false">VLOOKUP(B362,Hoja3!$A$2:$B$12,2,0)</f>
        <v>DAF</v>
      </c>
      <c r="B362" s="59" t="s">
        <v>294</v>
      </c>
      <c r="C362" s="34" t="s">
        <v>33</v>
      </c>
      <c r="D362" s="33" t="s">
        <v>302</v>
      </c>
      <c r="E362" s="34" t="s">
        <v>296</v>
      </c>
      <c r="F362" s="36" t="n">
        <v>25230</v>
      </c>
      <c r="G362" s="37" t="s">
        <v>303</v>
      </c>
      <c r="H362" s="38" t="n">
        <v>150000</v>
      </c>
      <c r="I362" s="19"/>
      <c r="J362" s="19" t="n">
        <f aca="false">+H362+I362</f>
        <v>150000</v>
      </c>
      <c r="K362" s="19"/>
      <c r="L362" s="19" t="n">
        <f aca="false">+J362-K362</f>
        <v>150000</v>
      </c>
    </row>
    <row r="363" customFormat="false" ht="24.25" hidden="true" customHeight="false" outlineLevel="0" collapsed="false">
      <c r="A363" s="1" t="str">
        <f aca="false">VLOOKUP(B363,Hoja3!$A$2:$B$12,2,0)</f>
        <v>DAF</v>
      </c>
      <c r="B363" s="59" t="s">
        <v>294</v>
      </c>
      <c r="C363" s="34" t="s">
        <v>132</v>
      </c>
      <c r="D363" s="33" t="s">
        <v>304</v>
      </c>
      <c r="E363" s="34" t="s">
        <v>296</v>
      </c>
      <c r="F363" s="36" t="n">
        <v>66200</v>
      </c>
      <c r="G363" s="37" t="s">
        <v>305</v>
      </c>
      <c r="H363" s="38" t="n">
        <v>15430952</v>
      </c>
      <c r="I363" s="19"/>
      <c r="J363" s="19" t="n">
        <f aca="false">+H363+I363</f>
        <v>15430952</v>
      </c>
      <c r="K363" s="19" t="n">
        <v>2580308</v>
      </c>
      <c r="L363" s="19" t="n">
        <f aca="false">+J363-K363</f>
        <v>12850644</v>
      </c>
    </row>
    <row r="364" customFormat="false" ht="24.25" hidden="true" customHeight="false" outlineLevel="0" collapsed="false">
      <c r="A364" s="1" t="str">
        <f aca="false">VLOOKUP(B364,Hoja3!$A$2:$B$12,2,0)</f>
        <v>DAF</v>
      </c>
      <c r="B364" s="33" t="s">
        <v>294</v>
      </c>
      <c r="C364" s="34" t="s">
        <v>220</v>
      </c>
      <c r="D364" s="33" t="s">
        <v>306</v>
      </c>
      <c r="E364" s="34" t="s">
        <v>296</v>
      </c>
      <c r="F364" s="36" t="n">
        <v>22110</v>
      </c>
      <c r="G364" s="37" t="s">
        <v>35</v>
      </c>
      <c r="H364" s="38" t="n">
        <v>27850</v>
      </c>
      <c r="I364" s="19" t="n">
        <v>0</v>
      </c>
      <c r="J364" s="19" t="n">
        <f aca="false">+H364+I364</f>
        <v>27850</v>
      </c>
      <c r="K364" s="19" t="n">
        <v>9833</v>
      </c>
      <c r="L364" s="19" t="n">
        <f aca="false">+J364-K364</f>
        <v>18017</v>
      </c>
    </row>
    <row r="365" customFormat="false" ht="13.8" hidden="true" customHeight="false" outlineLevel="0" collapsed="false">
      <c r="A365" s="1" t="str">
        <f aca="false">VLOOKUP(B365,Hoja3!$A$2:$B$12,2,0)</f>
        <v>DAF</v>
      </c>
      <c r="B365" s="13" t="str">
        <f aca="false">B364</f>
        <v>DIRECCIÓN ADMINISTARTIVA FINANCIERA</v>
      </c>
      <c r="C365" s="20" t="str">
        <f aca="false">C364</f>
        <v>02020105</v>
      </c>
      <c r="D365" s="13" t="str">
        <f aca="false">D364</f>
        <v>Inspeccion a las empresas y unidades Productivas</v>
      </c>
      <c r="E365" s="20" t="str">
        <f aca="false">E364</f>
        <v>000008</v>
      </c>
      <c r="F365" s="36" t="n">
        <v>22210</v>
      </c>
      <c r="G365" s="37" t="s">
        <v>75</v>
      </c>
      <c r="H365" s="38" t="n">
        <v>13356</v>
      </c>
      <c r="I365" s="19"/>
      <c r="J365" s="19" t="n">
        <f aca="false">+H365+I365</f>
        <v>13356</v>
      </c>
      <c r="K365" s="19" t="n">
        <v>10109.75</v>
      </c>
      <c r="L365" s="19" t="n">
        <f aca="false">+J365-K365</f>
        <v>3246.25</v>
      </c>
    </row>
    <row r="366" customFormat="false" ht="13.8" hidden="true" customHeight="false" outlineLevel="0" collapsed="false">
      <c r="A366" s="1" t="str">
        <f aca="false">VLOOKUP(B366,Hoja3!$A$2:$B$12,2,0)</f>
        <v>DAF</v>
      </c>
      <c r="B366" s="13" t="str">
        <f aca="false">B365</f>
        <v>DIRECCIÓN ADMINISTARTIVA FINANCIERA</v>
      </c>
      <c r="C366" s="20" t="str">
        <f aca="false">C365</f>
        <v>02020105</v>
      </c>
      <c r="D366" s="13" t="str">
        <f aca="false">D365</f>
        <v>Inspeccion a las empresas y unidades Productivas</v>
      </c>
      <c r="E366" s="20" t="str">
        <f aca="false">E365</f>
        <v>000008</v>
      </c>
      <c r="F366" s="36" t="n">
        <v>22600</v>
      </c>
      <c r="G366" s="37" t="s">
        <v>199</v>
      </c>
      <c r="H366" s="38" t="n">
        <v>150</v>
      </c>
      <c r="I366" s="19" t="n">
        <v>0</v>
      </c>
      <c r="J366" s="19" t="n">
        <f aca="false">+H366+I366</f>
        <v>150</v>
      </c>
      <c r="K366" s="19" t="n">
        <v>0</v>
      </c>
      <c r="L366" s="19" t="n">
        <f aca="false">+J366-K366</f>
        <v>150</v>
      </c>
    </row>
    <row r="367" customFormat="false" ht="24.25" hidden="true" customHeight="false" outlineLevel="0" collapsed="false">
      <c r="A367" s="1" t="str">
        <f aca="false">VLOOKUP(B367,Hoja3!$A$2:$B$12,2,0)</f>
        <v>DAF</v>
      </c>
      <c r="B367" s="33" t="s">
        <v>294</v>
      </c>
      <c r="C367" s="34" t="s">
        <v>307</v>
      </c>
      <c r="D367" s="33" t="s">
        <v>308</v>
      </c>
      <c r="E367" s="34" t="s">
        <v>296</v>
      </c>
      <c r="F367" s="36" t="n">
        <v>25600</v>
      </c>
      <c r="G367" s="37" t="s">
        <v>108</v>
      </c>
      <c r="H367" s="38" t="n">
        <v>2400</v>
      </c>
      <c r="I367" s="30"/>
      <c r="J367" s="19" t="n">
        <f aca="false">+H367+I367</f>
        <v>2400</v>
      </c>
      <c r="K367" s="19" t="n">
        <v>0</v>
      </c>
      <c r="L367" s="19" t="n">
        <f aca="false">+J367-K367</f>
        <v>2400</v>
      </c>
    </row>
    <row r="368" customFormat="false" ht="13.8" hidden="true" customHeight="false" outlineLevel="0" collapsed="false">
      <c r="A368" s="1" t="str">
        <f aca="false">VLOOKUP(B368,Hoja3!$A$2:$B$12,2,0)</f>
        <v>DAF</v>
      </c>
      <c r="B368" s="13" t="str">
        <f aca="false">B367</f>
        <v>DIRECCIÓN ADMINISTARTIVA FINANCIERA</v>
      </c>
      <c r="C368" s="20" t="str">
        <f aca="false">C367</f>
        <v>02020106</v>
      </c>
      <c r="D368" s="13" t="str">
        <f aca="false">D367</f>
        <v>Elaboracion de los Estados Financieros de la gestion 2015</v>
      </c>
      <c r="E368" s="20" t="str">
        <f aca="false">E367</f>
        <v>000008</v>
      </c>
      <c r="F368" s="36" t="n">
        <v>26200</v>
      </c>
      <c r="G368" s="37" t="s">
        <v>166</v>
      </c>
      <c r="H368" s="38" t="n">
        <v>1200</v>
      </c>
      <c r="I368" s="30"/>
      <c r="J368" s="19" t="n">
        <f aca="false">+H368+I368</f>
        <v>1200</v>
      </c>
      <c r="K368" s="19"/>
      <c r="L368" s="19" t="n">
        <f aca="false">+J368-K368</f>
        <v>1200</v>
      </c>
    </row>
    <row r="369" customFormat="false" ht="13.8" hidden="true" customHeight="false" outlineLevel="0" collapsed="false">
      <c r="A369" s="1" t="str">
        <f aca="false">VLOOKUP(B369,Hoja3!$A$2:$B$12,2,0)</f>
        <v>DAF</v>
      </c>
      <c r="B369" s="13" t="str">
        <f aca="false">B368</f>
        <v>DIRECCIÓN ADMINISTARTIVA FINANCIERA</v>
      </c>
      <c r="C369" s="20" t="str">
        <f aca="false">C368</f>
        <v>02020106</v>
      </c>
      <c r="D369" s="13" t="str">
        <f aca="false">D368</f>
        <v>Elaboracion de los Estados Financieros de la gestion 2015</v>
      </c>
      <c r="E369" s="20" t="str">
        <f aca="false">E368</f>
        <v>000008</v>
      </c>
      <c r="F369" s="36" t="n">
        <v>26930</v>
      </c>
      <c r="G369" s="37" t="s">
        <v>309</v>
      </c>
      <c r="H369" s="38" t="n">
        <v>2280</v>
      </c>
      <c r="I369" s="30"/>
      <c r="J369" s="19" t="n">
        <f aca="false">+H369+I369</f>
        <v>2280</v>
      </c>
      <c r="K369" s="19"/>
      <c r="L369" s="19" t="n">
        <f aca="false">+J369-K369</f>
        <v>2280</v>
      </c>
    </row>
    <row r="370" customFormat="false" ht="13.8" hidden="true" customHeight="false" outlineLevel="0" collapsed="false">
      <c r="A370" s="1" t="str">
        <f aca="false">VLOOKUP(B370,Hoja3!$A$2:$B$12,2,0)</f>
        <v>DAF</v>
      </c>
      <c r="B370" s="13" t="str">
        <f aca="false">B369</f>
        <v>DIRECCIÓN ADMINISTARTIVA FINANCIERA</v>
      </c>
      <c r="C370" s="20" t="str">
        <f aca="false">C369</f>
        <v>02020106</v>
      </c>
      <c r="D370" s="13" t="str">
        <f aca="false">D369</f>
        <v>Elaboracion de los Estados Financieros de la gestion 2015</v>
      </c>
      <c r="E370" s="20" t="str">
        <f aca="false">E369</f>
        <v>000008</v>
      </c>
      <c r="F370" s="36" t="n">
        <v>32100</v>
      </c>
      <c r="G370" s="37" t="s">
        <v>16</v>
      </c>
      <c r="H370" s="38" t="n">
        <v>175</v>
      </c>
      <c r="I370" s="30"/>
      <c r="J370" s="19" t="n">
        <f aca="false">+H370+I370</f>
        <v>175</v>
      </c>
      <c r="K370" s="19"/>
      <c r="L370" s="19" t="n">
        <f aca="false">+J370-K370</f>
        <v>175</v>
      </c>
    </row>
    <row r="371" customFormat="false" ht="13.8" hidden="true" customHeight="false" outlineLevel="0" collapsed="false">
      <c r="A371" s="1" t="str">
        <f aca="false">VLOOKUP(B371,Hoja3!$A$2:$B$12,2,0)</f>
        <v>DAF</v>
      </c>
      <c r="B371" s="13" t="str">
        <f aca="false">B370</f>
        <v>DIRECCIÓN ADMINISTARTIVA FINANCIERA</v>
      </c>
      <c r="C371" s="20" t="str">
        <f aca="false">C370</f>
        <v>02020106</v>
      </c>
      <c r="D371" s="13" t="str">
        <f aca="false">D370</f>
        <v>Elaboracion de los Estados Financieros de la gestion 2015</v>
      </c>
      <c r="E371" s="20" t="str">
        <f aca="false">E370</f>
        <v>000008</v>
      </c>
      <c r="F371" s="36" t="n">
        <v>39500</v>
      </c>
      <c r="G371" s="37" t="s">
        <v>19</v>
      </c>
      <c r="H371" s="38" t="n">
        <v>1500</v>
      </c>
      <c r="I371" s="19"/>
      <c r="J371" s="19" t="n">
        <f aca="false">+H371+I371</f>
        <v>1500</v>
      </c>
      <c r="K371" s="31" t="n">
        <v>0</v>
      </c>
      <c r="L371" s="19" t="n">
        <f aca="false">+J371-K371</f>
        <v>1500</v>
      </c>
    </row>
    <row r="372" customFormat="false" ht="24.25" hidden="true" customHeight="false" outlineLevel="0" collapsed="false">
      <c r="A372" s="1" t="str">
        <f aca="false">VLOOKUP(B372,Hoja3!$A$2:$B$12,2,0)</f>
        <v>DAF</v>
      </c>
      <c r="B372" s="33" t="s">
        <v>294</v>
      </c>
      <c r="C372" s="34" t="s">
        <v>310</v>
      </c>
      <c r="D372" s="33" t="s">
        <v>311</v>
      </c>
      <c r="E372" s="34" t="s">
        <v>296</v>
      </c>
      <c r="F372" s="36" t="n">
        <v>21100</v>
      </c>
      <c r="G372" s="37" t="s">
        <v>312</v>
      </c>
      <c r="H372" s="38" t="n">
        <v>24000</v>
      </c>
      <c r="I372" s="19"/>
      <c r="J372" s="19" t="n">
        <f aca="false">+H372+I372</f>
        <v>24000</v>
      </c>
      <c r="K372" s="19" t="n">
        <v>40</v>
      </c>
      <c r="L372" s="19" t="n">
        <f aca="false">+J372-K372</f>
        <v>23960</v>
      </c>
    </row>
    <row r="373" customFormat="false" ht="13.8" hidden="true" customHeight="false" outlineLevel="0" collapsed="false">
      <c r="A373" s="1" t="str">
        <f aca="false">VLOOKUP(B373,Hoja3!$A$2:$B$12,2,0)</f>
        <v>DAF</v>
      </c>
      <c r="B373" s="13" t="str">
        <f aca="false">B372</f>
        <v>DIRECCIÓN ADMINISTARTIVA FINANCIERA</v>
      </c>
      <c r="C373" s="20" t="str">
        <f aca="false">C372</f>
        <v>02020107</v>
      </c>
      <c r="D373" s="13" t="str">
        <f aca="false">D372</f>
        <v>SERV. GRALS.-Pago de servicios generales</v>
      </c>
      <c r="E373" s="20" t="str">
        <f aca="false">E372</f>
        <v>000008</v>
      </c>
      <c r="F373" s="36" t="n">
        <v>21200</v>
      </c>
      <c r="G373" s="37" t="s">
        <v>313</v>
      </c>
      <c r="H373" s="38" t="n">
        <v>120000</v>
      </c>
      <c r="I373" s="19"/>
      <c r="J373" s="19" t="n">
        <f aca="false">+H373+I373</f>
        <v>120000</v>
      </c>
      <c r="K373" s="19" t="n">
        <v>61702.59</v>
      </c>
      <c r="L373" s="19" t="n">
        <f aca="false">+J373-K373</f>
        <v>58297.41</v>
      </c>
    </row>
    <row r="374" customFormat="false" ht="13.8" hidden="true" customHeight="false" outlineLevel="0" collapsed="false">
      <c r="A374" s="1" t="str">
        <f aca="false">VLOOKUP(B374,Hoja3!$A$2:$B$12,2,0)</f>
        <v>DAF</v>
      </c>
      <c r="B374" s="13" t="str">
        <f aca="false">B373</f>
        <v>DIRECCIÓN ADMINISTARTIVA FINANCIERA</v>
      </c>
      <c r="C374" s="20" t="str">
        <f aca="false">C373</f>
        <v>02020107</v>
      </c>
      <c r="D374" s="13" t="str">
        <f aca="false">D373</f>
        <v>SERV. GRALS.-Pago de servicios generales</v>
      </c>
      <c r="E374" s="20" t="str">
        <f aca="false">E373</f>
        <v>000008</v>
      </c>
      <c r="F374" s="36" t="n">
        <v>21300</v>
      </c>
      <c r="G374" s="37" t="s">
        <v>314</v>
      </c>
      <c r="H374" s="38" t="n">
        <v>25000</v>
      </c>
      <c r="I374" s="19"/>
      <c r="J374" s="19" t="n">
        <f aca="false">+H374+I374</f>
        <v>25000</v>
      </c>
      <c r="K374" s="19" t="n">
        <v>4796.2</v>
      </c>
      <c r="L374" s="19" t="n">
        <f aca="false">+J374-K374</f>
        <v>20203.8</v>
      </c>
    </row>
    <row r="375" customFormat="false" ht="13.8" hidden="true" customHeight="false" outlineLevel="0" collapsed="false">
      <c r="A375" s="1" t="str">
        <f aca="false">VLOOKUP(B375,Hoja3!$A$2:$B$12,2,0)</f>
        <v>DAF</v>
      </c>
      <c r="B375" s="13" t="str">
        <f aca="false">B374</f>
        <v>DIRECCIÓN ADMINISTARTIVA FINANCIERA</v>
      </c>
      <c r="C375" s="20" t="str">
        <f aca="false">C374</f>
        <v>02020107</v>
      </c>
      <c r="D375" s="13" t="str">
        <f aca="false">D374</f>
        <v>SERV. GRALS.-Pago de servicios generales</v>
      </c>
      <c r="E375" s="20" t="str">
        <f aca="false">E374</f>
        <v>000008</v>
      </c>
      <c r="F375" s="36" t="n">
        <v>21400</v>
      </c>
      <c r="G375" s="37" t="s">
        <v>315</v>
      </c>
      <c r="H375" s="38" t="n">
        <v>42000</v>
      </c>
      <c r="I375" s="19"/>
      <c r="J375" s="19" t="n">
        <f aca="false">+H375+I375</f>
        <v>42000</v>
      </c>
      <c r="K375" s="19" t="n">
        <v>28291.33</v>
      </c>
      <c r="L375" s="19" t="n">
        <f aca="false">+J375-K375</f>
        <v>13708.67</v>
      </c>
    </row>
    <row r="376" customFormat="false" ht="13.8" hidden="true" customHeight="false" outlineLevel="0" collapsed="false">
      <c r="A376" s="1" t="str">
        <f aca="false">VLOOKUP(B376,Hoja3!$A$2:$B$12,2,0)</f>
        <v>DAF</v>
      </c>
      <c r="B376" s="13" t="str">
        <f aca="false">B375</f>
        <v>DIRECCIÓN ADMINISTARTIVA FINANCIERA</v>
      </c>
      <c r="C376" s="20" t="str">
        <f aca="false">C375</f>
        <v>02020107</v>
      </c>
      <c r="D376" s="13" t="str">
        <f aca="false">D375</f>
        <v>SERV. GRALS.-Pago de servicios generales</v>
      </c>
      <c r="E376" s="20" t="str">
        <f aca="false">E375</f>
        <v>000008</v>
      </c>
      <c r="F376" s="36" t="n">
        <v>22300</v>
      </c>
      <c r="G376" s="37" t="s">
        <v>53</v>
      </c>
      <c r="H376" s="38" t="n">
        <v>0</v>
      </c>
      <c r="I376" s="19" t="n">
        <v>1000</v>
      </c>
      <c r="J376" s="19" t="n">
        <f aca="false">+H376+I376</f>
        <v>1000</v>
      </c>
      <c r="K376" s="19" t="n">
        <v>600</v>
      </c>
      <c r="L376" s="19" t="n">
        <f aca="false">+J376-K376</f>
        <v>400</v>
      </c>
    </row>
    <row r="377" customFormat="false" ht="13.8" hidden="true" customHeight="false" outlineLevel="0" collapsed="false">
      <c r="A377" s="1" t="str">
        <f aca="false">VLOOKUP(B377,Hoja3!$A$2:$B$12,2,0)</f>
        <v>DAF</v>
      </c>
      <c r="B377" s="13" t="str">
        <f aca="false">B376</f>
        <v>DIRECCIÓN ADMINISTARTIVA FINANCIERA</v>
      </c>
      <c r="C377" s="20" t="str">
        <f aca="false">C376</f>
        <v>02020107</v>
      </c>
      <c r="D377" s="13" t="str">
        <f aca="false">D376</f>
        <v>SERV. GRALS.-Pago de servicios generales</v>
      </c>
      <c r="E377" s="20" t="str">
        <f aca="false">E376</f>
        <v>000008</v>
      </c>
      <c r="F377" s="36" t="n">
        <v>22600</v>
      </c>
      <c r="G377" s="37" t="s">
        <v>199</v>
      </c>
      <c r="H377" s="38" t="n">
        <v>24000</v>
      </c>
      <c r="I377" s="19"/>
      <c r="J377" s="19" t="n">
        <f aca="false">+H377+I377</f>
        <v>24000</v>
      </c>
      <c r="K377" s="19" t="n">
        <v>254.2</v>
      </c>
      <c r="L377" s="19" t="n">
        <f aca="false">+J377-K377</f>
        <v>23745.8</v>
      </c>
    </row>
    <row r="378" customFormat="false" ht="13.8" hidden="true" customHeight="false" outlineLevel="0" collapsed="false">
      <c r="A378" s="1" t="str">
        <f aca="false">VLOOKUP(B378,Hoja3!$A$2:$B$12,2,0)</f>
        <v>DAF</v>
      </c>
      <c r="B378" s="13" t="str">
        <f aca="false">B377</f>
        <v>DIRECCIÓN ADMINISTARTIVA FINANCIERA</v>
      </c>
      <c r="C378" s="20" t="str">
        <f aca="false">C377</f>
        <v>02020107</v>
      </c>
      <c r="D378" s="13" t="str">
        <f aca="false">D377</f>
        <v>SERV. GRALS.-Pago de servicios generales</v>
      </c>
      <c r="E378" s="20" t="str">
        <f aca="false">E377</f>
        <v>000008</v>
      </c>
      <c r="F378" s="36" t="n">
        <v>23100</v>
      </c>
      <c r="G378" s="37" t="s">
        <v>316</v>
      </c>
      <c r="H378" s="38" t="n">
        <v>30000</v>
      </c>
      <c r="I378" s="19"/>
      <c r="J378" s="19" t="n">
        <f aca="false">+H378+I378</f>
        <v>30000</v>
      </c>
      <c r="K378" s="19" t="n">
        <v>7035</v>
      </c>
      <c r="L378" s="19" t="n">
        <f aca="false">+J378-K378</f>
        <v>22965</v>
      </c>
    </row>
    <row r="379" customFormat="false" ht="13.8" hidden="true" customHeight="false" outlineLevel="0" collapsed="false">
      <c r="A379" s="1" t="str">
        <f aca="false">VLOOKUP(B379,Hoja3!$A$2:$B$12,2,0)</f>
        <v>DAF</v>
      </c>
      <c r="B379" s="13" t="str">
        <f aca="false">B378</f>
        <v>DIRECCIÓN ADMINISTARTIVA FINANCIERA</v>
      </c>
      <c r="C379" s="20" t="str">
        <f aca="false">C378</f>
        <v>02020107</v>
      </c>
      <c r="D379" s="13" t="str">
        <f aca="false">D378</f>
        <v>SERV. GRALS.-Pago de servicios generales</v>
      </c>
      <c r="E379" s="20" t="str">
        <f aca="false">E378</f>
        <v>000008</v>
      </c>
      <c r="F379" s="36" t="n">
        <v>23300</v>
      </c>
      <c r="G379" s="37" t="s">
        <v>317</v>
      </c>
      <c r="H379" s="38" t="n">
        <v>2400</v>
      </c>
      <c r="I379" s="19"/>
      <c r="J379" s="19" t="n">
        <f aca="false">+H379+I379</f>
        <v>2400</v>
      </c>
      <c r="K379" s="19" t="n">
        <v>0</v>
      </c>
      <c r="L379" s="19" t="n">
        <f aca="false">+J379-K379</f>
        <v>2400</v>
      </c>
    </row>
    <row r="380" customFormat="false" ht="13.8" hidden="true" customHeight="false" outlineLevel="0" collapsed="false">
      <c r="A380" s="1" t="str">
        <f aca="false">VLOOKUP(B380,Hoja3!$A$2:$B$12,2,0)</f>
        <v>DAF</v>
      </c>
      <c r="B380" s="13" t="str">
        <f aca="false">B379</f>
        <v>DIRECCIÓN ADMINISTARTIVA FINANCIERA</v>
      </c>
      <c r="C380" s="20" t="str">
        <f aca="false">C379</f>
        <v>02020107</v>
      </c>
      <c r="D380" s="13" t="str">
        <f aca="false">D379</f>
        <v>SERV. GRALS.-Pago de servicios generales</v>
      </c>
      <c r="E380" s="20" t="str">
        <f aca="false">E379</f>
        <v>000008</v>
      </c>
      <c r="F380" s="36" t="n">
        <v>23400</v>
      </c>
      <c r="G380" s="37" t="s">
        <v>200</v>
      </c>
      <c r="H380" s="38" t="n">
        <v>35000</v>
      </c>
      <c r="I380" s="19"/>
      <c r="J380" s="19" t="n">
        <f aca="false">+H380+I380</f>
        <v>35000</v>
      </c>
      <c r="K380" s="19" t="n">
        <v>4130</v>
      </c>
      <c r="L380" s="19" t="n">
        <f aca="false">+J380-K380</f>
        <v>30870</v>
      </c>
    </row>
    <row r="381" customFormat="false" ht="13.8" hidden="true" customHeight="false" outlineLevel="0" collapsed="false">
      <c r="A381" s="1" t="str">
        <f aca="false">VLOOKUP(B381,Hoja3!$A$2:$B$12,2,0)</f>
        <v>DAF</v>
      </c>
      <c r="B381" s="13" t="str">
        <f aca="false">B380</f>
        <v>DIRECCIÓN ADMINISTARTIVA FINANCIERA</v>
      </c>
      <c r="C381" s="20" t="str">
        <f aca="false">C380</f>
        <v>02020107</v>
      </c>
      <c r="D381" s="13" t="str">
        <f aca="false">D380</f>
        <v>SERV. GRALS.-Pago de servicios generales</v>
      </c>
      <c r="E381" s="20" t="str">
        <f aca="false">E380</f>
        <v>000008</v>
      </c>
      <c r="F381" s="36" t="n">
        <v>24110</v>
      </c>
      <c r="G381" s="37" t="s">
        <v>318</v>
      </c>
      <c r="H381" s="38" t="n">
        <v>6000</v>
      </c>
      <c r="I381" s="19"/>
      <c r="J381" s="19" t="n">
        <f aca="false">+H381+I381</f>
        <v>6000</v>
      </c>
      <c r="K381" s="19" t="n">
        <v>390</v>
      </c>
      <c r="L381" s="19" t="n">
        <f aca="false">+J381-K381</f>
        <v>5610</v>
      </c>
    </row>
    <row r="382" customFormat="false" ht="13.8" hidden="true" customHeight="false" outlineLevel="0" collapsed="false">
      <c r="A382" s="1" t="str">
        <f aca="false">VLOOKUP(B382,Hoja3!$A$2:$B$12,2,0)</f>
        <v>DAF</v>
      </c>
      <c r="B382" s="13" t="str">
        <f aca="false">B381</f>
        <v>DIRECCIÓN ADMINISTARTIVA FINANCIERA</v>
      </c>
      <c r="C382" s="20" t="str">
        <f aca="false">C381</f>
        <v>02020107</v>
      </c>
      <c r="D382" s="13" t="str">
        <f aca="false">D381</f>
        <v>SERV. GRALS.-Pago de servicios generales</v>
      </c>
      <c r="E382" s="20" t="str">
        <f aca="false">E381</f>
        <v>000008</v>
      </c>
      <c r="F382" s="36" t="n">
        <v>24120</v>
      </c>
      <c r="G382" s="37" t="s">
        <v>54</v>
      </c>
      <c r="H382" s="38" t="n">
        <v>16000</v>
      </c>
      <c r="I382" s="19"/>
      <c r="J382" s="19" t="n">
        <f aca="false">+H382+I382</f>
        <v>16000</v>
      </c>
      <c r="K382" s="19" t="n">
        <v>813.56</v>
      </c>
      <c r="L382" s="19" t="n">
        <f aca="false">+J382-K382</f>
        <v>15186.44</v>
      </c>
    </row>
    <row r="383" customFormat="false" ht="13.8" hidden="true" customHeight="false" outlineLevel="0" collapsed="false">
      <c r="A383" s="1" t="str">
        <f aca="false">VLOOKUP(B383,Hoja3!$A$2:$B$12,2,0)</f>
        <v>DAF</v>
      </c>
      <c r="B383" s="13" t="str">
        <f aca="false">B382</f>
        <v>DIRECCIÓN ADMINISTARTIVA FINANCIERA</v>
      </c>
      <c r="C383" s="20" t="str">
        <f aca="false">C382</f>
        <v>02020107</v>
      </c>
      <c r="D383" s="13" t="str">
        <f aca="false">D382</f>
        <v>SERV. GRALS.-Pago de servicios generales</v>
      </c>
      <c r="E383" s="20" t="str">
        <f aca="false">E382</f>
        <v>000008</v>
      </c>
      <c r="F383" s="36" t="n">
        <v>25400</v>
      </c>
      <c r="G383" s="37" t="s">
        <v>319</v>
      </c>
      <c r="H383" s="38" t="n">
        <v>0</v>
      </c>
      <c r="I383" s="19" t="n">
        <v>1000</v>
      </c>
      <c r="J383" s="19" t="n">
        <f aca="false">+H383+I383</f>
        <v>1000</v>
      </c>
      <c r="K383" s="19" t="n">
        <v>837</v>
      </c>
      <c r="L383" s="19" t="n">
        <f aca="false">+J383-K383</f>
        <v>163</v>
      </c>
    </row>
    <row r="384" customFormat="false" ht="13.8" hidden="true" customHeight="false" outlineLevel="0" collapsed="false">
      <c r="A384" s="1" t="str">
        <f aca="false">VLOOKUP(B384,Hoja3!$A$2:$B$12,2,0)</f>
        <v>DAF</v>
      </c>
      <c r="B384" s="13" t="str">
        <f aca="false">B383</f>
        <v>DIRECCIÓN ADMINISTARTIVA FINANCIERA</v>
      </c>
      <c r="C384" s="20" t="str">
        <f aca="false">C383</f>
        <v>02020107</v>
      </c>
      <c r="D384" s="13" t="str">
        <f aca="false">D383</f>
        <v>SERV. GRALS.-Pago de servicios generales</v>
      </c>
      <c r="E384" s="20" t="str">
        <f aca="false">E383</f>
        <v>000008</v>
      </c>
      <c r="F384" s="36" t="n">
        <v>25500</v>
      </c>
      <c r="G384" s="37" t="s">
        <v>99</v>
      </c>
      <c r="H384" s="38" t="n">
        <v>25000</v>
      </c>
      <c r="I384" s="19"/>
      <c r="J384" s="19" t="n">
        <f aca="false">+H384+I384</f>
        <v>25000</v>
      </c>
      <c r="K384" s="19" t="n">
        <v>2144</v>
      </c>
      <c r="L384" s="19" t="n">
        <f aca="false">+J384-K384</f>
        <v>22856</v>
      </c>
    </row>
    <row r="385" customFormat="false" ht="13.8" hidden="true" customHeight="false" outlineLevel="0" collapsed="false">
      <c r="A385" s="1" t="str">
        <f aca="false">VLOOKUP(B385,Hoja3!$A$2:$B$12,2,0)</f>
        <v>DAF</v>
      </c>
      <c r="B385" s="13" t="str">
        <f aca="false">B384</f>
        <v>DIRECCIÓN ADMINISTARTIVA FINANCIERA</v>
      </c>
      <c r="C385" s="20" t="str">
        <f aca="false">C384</f>
        <v>02020107</v>
      </c>
      <c r="D385" s="13" t="str">
        <f aca="false">D384</f>
        <v>SERV. GRALS.-Pago de servicios generales</v>
      </c>
      <c r="E385" s="20" t="str">
        <f aca="false">E384</f>
        <v>000008</v>
      </c>
      <c r="F385" s="36" t="n">
        <v>25600</v>
      </c>
      <c r="G385" s="37" t="s">
        <v>108</v>
      </c>
      <c r="H385" s="38" t="n">
        <v>2000</v>
      </c>
      <c r="I385" s="19"/>
      <c r="J385" s="19" t="n">
        <f aca="false">+H385+I385</f>
        <v>2000</v>
      </c>
      <c r="K385" s="19" t="n">
        <v>1417</v>
      </c>
      <c r="L385" s="19" t="n">
        <f aca="false">+J385-K385</f>
        <v>583</v>
      </c>
    </row>
    <row r="386" customFormat="false" ht="13.8" hidden="true" customHeight="false" outlineLevel="0" collapsed="false">
      <c r="A386" s="1" t="str">
        <f aca="false">VLOOKUP(B386,Hoja3!$A$2:$B$12,2,0)</f>
        <v>DAF</v>
      </c>
      <c r="B386" s="13" t="str">
        <f aca="false">B385</f>
        <v>DIRECCIÓN ADMINISTARTIVA FINANCIERA</v>
      </c>
      <c r="C386" s="20" t="str">
        <f aca="false">C385</f>
        <v>02020107</v>
      </c>
      <c r="D386" s="13" t="str">
        <f aca="false">D385</f>
        <v>SERV. GRALS.-Pago de servicios generales</v>
      </c>
      <c r="E386" s="20" t="str">
        <f aca="false">E385</f>
        <v>000008</v>
      </c>
      <c r="F386" s="36" t="n">
        <v>25900</v>
      </c>
      <c r="G386" s="37" t="s">
        <v>56</v>
      </c>
      <c r="H386" s="38" t="n">
        <v>2500</v>
      </c>
      <c r="I386" s="19"/>
      <c r="J386" s="19" t="n">
        <f aca="false">+H386+I386</f>
        <v>2500</v>
      </c>
      <c r="K386" s="19" t="n">
        <v>2287</v>
      </c>
      <c r="L386" s="19" t="n">
        <f aca="false">+J386-K386</f>
        <v>213</v>
      </c>
    </row>
    <row r="387" customFormat="false" ht="13.8" hidden="true" customHeight="false" outlineLevel="0" collapsed="false">
      <c r="A387" s="1" t="str">
        <f aca="false">VLOOKUP(B387,Hoja3!$A$2:$B$12,2,0)</f>
        <v>DAF</v>
      </c>
      <c r="B387" s="13" t="str">
        <f aca="false">B386</f>
        <v>DIRECCIÓN ADMINISTARTIVA FINANCIERA</v>
      </c>
      <c r="C387" s="20" t="str">
        <f aca="false">C386</f>
        <v>02020107</v>
      </c>
      <c r="D387" s="13" t="str">
        <f aca="false">D386</f>
        <v>SERV. GRALS.-Pago de servicios generales</v>
      </c>
      <c r="E387" s="20" t="str">
        <f aca="false">E386</f>
        <v>000008</v>
      </c>
      <c r="F387" s="36" t="n">
        <v>26990</v>
      </c>
      <c r="G387" s="37" t="s">
        <v>24</v>
      </c>
      <c r="H387" s="38" t="n">
        <v>332232.2</v>
      </c>
      <c r="I387" s="19" t="n">
        <v>20000</v>
      </c>
      <c r="J387" s="19" t="n">
        <f aca="false">+H387+I387</f>
        <v>352232.2</v>
      </c>
      <c r="K387" s="19" t="n">
        <v>352152</v>
      </c>
      <c r="L387" s="19" t="n">
        <f aca="false">+J387-K387</f>
        <v>80.2000000000117</v>
      </c>
    </row>
    <row r="388" customFormat="false" ht="13.8" hidden="true" customHeight="false" outlineLevel="0" collapsed="false">
      <c r="A388" s="1" t="str">
        <f aca="false">VLOOKUP(B388,Hoja3!$A$2:$B$12,2,0)</f>
        <v>DAF</v>
      </c>
      <c r="B388" s="13" t="str">
        <f aca="false">B387</f>
        <v>DIRECCIÓN ADMINISTARTIVA FINANCIERA</v>
      </c>
      <c r="C388" s="20" t="str">
        <f aca="false">C387</f>
        <v>02020107</v>
      </c>
      <c r="D388" s="13" t="str">
        <f aca="false">D387</f>
        <v>SERV. GRALS.-Pago de servicios generales</v>
      </c>
      <c r="E388" s="20" t="str">
        <f aca="false">E387</f>
        <v>000008</v>
      </c>
      <c r="F388" s="36" t="n">
        <v>31120</v>
      </c>
      <c r="G388" s="37" t="s">
        <v>37</v>
      </c>
      <c r="H388" s="38" t="n">
        <v>70000</v>
      </c>
      <c r="I388" s="19"/>
      <c r="J388" s="19" t="n">
        <f aca="false">+H388+I388</f>
        <v>70000</v>
      </c>
      <c r="K388" s="19" t="n">
        <v>54558</v>
      </c>
      <c r="L388" s="19" t="n">
        <f aca="false">+J388-K388</f>
        <v>15442</v>
      </c>
    </row>
    <row r="389" customFormat="false" ht="13.8" hidden="true" customHeight="false" outlineLevel="0" collapsed="false">
      <c r="A389" s="1" t="str">
        <f aca="false">VLOOKUP(B389,Hoja3!$A$2:$B$12,2,0)</f>
        <v>DAF</v>
      </c>
      <c r="B389" s="13" t="str">
        <f aca="false">B388</f>
        <v>DIRECCIÓN ADMINISTARTIVA FINANCIERA</v>
      </c>
      <c r="C389" s="20" t="str">
        <f aca="false">C388</f>
        <v>02020107</v>
      </c>
      <c r="D389" s="13" t="str">
        <f aca="false">D388</f>
        <v>SERV. GRALS.-Pago de servicios generales</v>
      </c>
      <c r="E389" s="20" t="str">
        <f aca="false">E388</f>
        <v>000008</v>
      </c>
      <c r="F389" s="36" t="n">
        <v>31300</v>
      </c>
      <c r="G389" s="37" t="s">
        <v>320</v>
      </c>
      <c r="H389" s="38" t="n">
        <v>0</v>
      </c>
      <c r="I389" s="19" t="n">
        <v>20000</v>
      </c>
      <c r="J389" s="19" t="n">
        <f aca="false">+H389+I389</f>
        <v>20000</v>
      </c>
      <c r="K389" s="19" t="n">
        <v>16809</v>
      </c>
      <c r="L389" s="19" t="n">
        <f aca="false">+J389-K389</f>
        <v>3191</v>
      </c>
    </row>
    <row r="390" customFormat="false" ht="13.8" hidden="true" customHeight="false" outlineLevel="0" collapsed="false">
      <c r="A390" s="1" t="str">
        <f aca="false">VLOOKUP(B390,Hoja3!$A$2:$B$12,2,0)</f>
        <v>DAF</v>
      </c>
      <c r="B390" s="13" t="str">
        <f aca="false">B389</f>
        <v>DIRECCIÓN ADMINISTARTIVA FINANCIERA</v>
      </c>
      <c r="C390" s="20" t="str">
        <f aca="false">C389</f>
        <v>02020107</v>
      </c>
      <c r="D390" s="13" t="str">
        <f aca="false">D389</f>
        <v>SERV. GRALS.-Pago de servicios generales</v>
      </c>
      <c r="E390" s="20" t="str">
        <f aca="false">E389</f>
        <v>000008</v>
      </c>
      <c r="F390" s="36" t="n">
        <v>32100</v>
      </c>
      <c r="G390" s="37" t="s">
        <v>16</v>
      </c>
      <c r="H390" s="38" t="n">
        <v>888</v>
      </c>
      <c r="I390" s="19"/>
      <c r="J390" s="19" t="n">
        <f aca="false">+H390+I390</f>
        <v>888</v>
      </c>
      <c r="K390" s="19" t="n">
        <v>256</v>
      </c>
      <c r="L390" s="19" t="n">
        <f aca="false">+J390-K390</f>
        <v>632</v>
      </c>
    </row>
    <row r="391" customFormat="false" ht="13.8" hidden="true" customHeight="false" outlineLevel="0" collapsed="false">
      <c r="A391" s="1" t="str">
        <f aca="false">VLOOKUP(B391,Hoja3!$A$2:$B$12,2,0)</f>
        <v>DAF</v>
      </c>
      <c r="B391" s="13" t="str">
        <f aca="false">B390</f>
        <v>DIRECCIÓN ADMINISTARTIVA FINANCIERA</v>
      </c>
      <c r="C391" s="20" t="str">
        <f aca="false">C390</f>
        <v>02020107</v>
      </c>
      <c r="D391" s="13" t="str">
        <f aca="false">D390</f>
        <v>SERV. GRALS.-Pago de servicios generales</v>
      </c>
      <c r="E391" s="20" t="str">
        <f aca="false">E390</f>
        <v>000008</v>
      </c>
      <c r="F391" s="36" t="n">
        <v>32200</v>
      </c>
      <c r="G391" s="37" t="s">
        <v>57</v>
      </c>
      <c r="H391" s="38" t="n">
        <v>960</v>
      </c>
      <c r="I391" s="19"/>
      <c r="J391" s="19" t="n">
        <f aca="false">+H391+I391</f>
        <v>960</v>
      </c>
      <c r="K391" s="19" t="n">
        <v>895</v>
      </c>
      <c r="L391" s="19" t="n">
        <f aca="false">+J391-K391</f>
        <v>65</v>
      </c>
    </row>
    <row r="392" customFormat="false" ht="13.8" hidden="true" customHeight="false" outlineLevel="0" collapsed="false">
      <c r="A392" s="1" t="str">
        <f aca="false">VLOOKUP(B392,Hoja3!$A$2:$B$12,2,0)</f>
        <v>DAF</v>
      </c>
      <c r="B392" s="13" t="str">
        <f aca="false">B391</f>
        <v>DIRECCIÓN ADMINISTARTIVA FINANCIERA</v>
      </c>
      <c r="C392" s="20" t="str">
        <f aca="false">C391</f>
        <v>02020107</v>
      </c>
      <c r="D392" s="13" t="str">
        <f aca="false">D391</f>
        <v>SERV. GRALS.-Pago de servicios generales</v>
      </c>
      <c r="E392" s="20" t="str">
        <f aca="false">E391</f>
        <v>000008</v>
      </c>
      <c r="F392" s="36" t="n">
        <v>32300</v>
      </c>
      <c r="G392" s="37" t="s">
        <v>168</v>
      </c>
      <c r="H392" s="38" t="n">
        <v>2000</v>
      </c>
      <c r="I392" s="19"/>
      <c r="J392" s="19" t="n">
        <f aca="false">+H392+I392</f>
        <v>2000</v>
      </c>
      <c r="K392" s="19" t="n">
        <v>1220</v>
      </c>
      <c r="L392" s="19" t="n">
        <f aca="false">+J392-K392</f>
        <v>780</v>
      </c>
    </row>
    <row r="393" customFormat="false" ht="13.8" hidden="true" customHeight="false" outlineLevel="0" collapsed="false">
      <c r="A393" s="1" t="str">
        <f aca="false">VLOOKUP(B393,Hoja3!$A$2:$B$12,2,0)</f>
        <v>DAF</v>
      </c>
      <c r="B393" s="13" t="str">
        <f aca="false">B392</f>
        <v>DIRECCIÓN ADMINISTARTIVA FINANCIERA</v>
      </c>
      <c r="C393" s="20" t="str">
        <f aca="false">C392</f>
        <v>02020107</v>
      </c>
      <c r="D393" s="13" t="str">
        <f aca="false">D392</f>
        <v>SERV. GRALS.-Pago de servicios generales</v>
      </c>
      <c r="E393" s="20" t="str">
        <f aca="false">E392</f>
        <v>000008</v>
      </c>
      <c r="F393" s="36" t="n">
        <v>32500</v>
      </c>
      <c r="G393" s="37" t="s">
        <v>58</v>
      </c>
      <c r="H393" s="38" t="n">
        <v>4000</v>
      </c>
      <c r="I393" s="19"/>
      <c r="J393" s="19" t="n">
        <f aca="false">+H393+I393</f>
        <v>4000</v>
      </c>
      <c r="K393" s="19"/>
      <c r="L393" s="19" t="n">
        <f aca="false">+J393-K393</f>
        <v>4000</v>
      </c>
    </row>
    <row r="394" customFormat="false" ht="13.8" hidden="true" customHeight="false" outlineLevel="0" collapsed="false">
      <c r="A394" s="1" t="str">
        <f aca="false">VLOOKUP(B394,Hoja3!$A$2:$B$12,2,0)</f>
        <v>DAF</v>
      </c>
      <c r="B394" s="13" t="str">
        <f aca="false">B393</f>
        <v>DIRECCIÓN ADMINISTARTIVA FINANCIERA</v>
      </c>
      <c r="C394" s="20" t="str">
        <f aca="false">C393</f>
        <v>02020107</v>
      </c>
      <c r="D394" s="13" t="str">
        <f aca="false">D393</f>
        <v>SERV. GRALS.-Pago de servicios generales</v>
      </c>
      <c r="E394" s="20" t="str">
        <f aca="false">E393</f>
        <v>000008</v>
      </c>
      <c r="F394" s="36" t="n">
        <v>33100</v>
      </c>
      <c r="G394" s="37" t="s">
        <v>59</v>
      </c>
      <c r="H394" s="38" t="n">
        <v>2000</v>
      </c>
      <c r="I394" s="19"/>
      <c r="J394" s="19" t="n">
        <f aca="false">+H394+I394</f>
        <v>2000</v>
      </c>
      <c r="K394" s="19"/>
      <c r="L394" s="19" t="n">
        <f aca="false">+J394-K394</f>
        <v>2000</v>
      </c>
    </row>
    <row r="395" customFormat="false" ht="13.8" hidden="true" customHeight="false" outlineLevel="0" collapsed="false">
      <c r="A395" s="1" t="str">
        <f aca="false">VLOOKUP(B395,Hoja3!$A$2:$B$12,2,0)</f>
        <v>DAF</v>
      </c>
      <c r="B395" s="13" t="str">
        <f aca="false">B394</f>
        <v>DIRECCIÓN ADMINISTARTIVA FINANCIERA</v>
      </c>
      <c r="C395" s="20" t="str">
        <f aca="false">C394</f>
        <v>02020107</v>
      </c>
      <c r="D395" s="13" t="str">
        <f aca="false">D394</f>
        <v>SERV. GRALS.-Pago de servicios generales</v>
      </c>
      <c r="E395" s="20" t="str">
        <f aca="false">E394</f>
        <v>000008</v>
      </c>
      <c r="F395" s="36" t="n">
        <v>33200</v>
      </c>
      <c r="G395" s="37" t="s">
        <v>251</v>
      </c>
      <c r="H395" s="38" t="n">
        <v>180000</v>
      </c>
      <c r="I395" s="19"/>
      <c r="J395" s="19" t="n">
        <f aca="false">+H395+I395</f>
        <v>180000</v>
      </c>
      <c r="K395" s="19" t="n">
        <v>61800</v>
      </c>
      <c r="L395" s="19" t="n">
        <f aca="false">+J395-K395</f>
        <v>118200</v>
      </c>
    </row>
    <row r="396" customFormat="false" ht="13.8" hidden="true" customHeight="false" outlineLevel="0" collapsed="false">
      <c r="A396" s="1" t="str">
        <f aca="false">VLOOKUP(B396,Hoja3!$A$2:$B$12,2,0)</f>
        <v>DAF</v>
      </c>
      <c r="B396" s="13" t="str">
        <f aca="false">B395</f>
        <v>DIRECCIÓN ADMINISTARTIVA FINANCIERA</v>
      </c>
      <c r="C396" s="20" t="str">
        <f aca="false">C395</f>
        <v>02020107</v>
      </c>
      <c r="D396" s="13" t="str">
        <f aca="false">D395</f>
        <v>SERV. GRALS.-Pago de servicios generales</v>
      </c>
      <c r="E396" s="20" t="str">
        <f aca="false">E395</f>
        <v>000008</v>
      </c>
      <c r="F396" s="36" t="n">
        <v>33300</v>
      </c>
      <c r="G396" s="37" t="s">
        <v>321</v>
      </c>
      <c r="H396" s="38" t="n">
        <v>67200</v>
      </c>
      <c r="I396" s="19" t="n">
        <v>15000</v>
      </c>
      <c r="J396" s="19" t="n">
        <f aca="false">+H396+I396</f>
        <v>82200</v>
      </c>
      <c r="K396" s="19" t="n">
        <v>81804</v>
      </c>
      <c r="L396" s="19" t="n">
        <f aca="false">+J396-K396</f>
        <v>396</v>
      </c>
    </row>
    <row r="397" customFormat="false" ht="13.8" hidden="true" customHeight="false" outlineLevel="0" collapsed="false">
      <c r="A397" s="1" t="str">
        <f aca="false">VLOOKUP(B397,Hoja3!$A$2:$B$12,2,0)</f>
        <v>DAF</v>
      </c>
      <c r="B397" s="13" t="str">
        <f aca="false">B396</f>
        <v>DIRECCIÓN ADMINISTARTIVA FINANCIERA</v>
      </c>
      <c r="C397" s="20" t="str">
        <f aca="false">C396</f>
        <v>02020107</v>
      </c>
      <c r="D397" s="13" t="str">
        <f aca="false">D396</f>
        <v>SERV. GRALS.-Pago de servicios generales</v>
      </c>
      <c r="E397" s="20" t="str">
        <f aca="false">E396</f>
        <v>000008</v>
      </c>
      <c r="F397" s="36" t="n">
        <v>33400</v>
      </c>
      <c r="G397" s="37" t="s">
        <v>322</v>
      </c>
      <c r="H397" s="38" t="n">
        <v>37500</v>
      </c>
      <c r="I397" s="19"/>
      <c r="J397" s="19" t="n">
        <f aca="false">+H397+I397</f>
        <v>37500</v>
      </c>
      <c r="K397" s="19" t="n">
        <v>520</v>
      </c>
      <c r="L397" s="19" t="n">
        <f aca="false">+J397-K397</f>
        <v>36980</v>
      </c>
    </row>
    <row r="398" customFormat="false" ht="13.8" hidden="true" customHeight="false" outlineLevel="0" collapsed="false">
      <c r="A398" s="1" t="str">
        <f aca="false">VLOOKUP(B398,Hoja3!$A$2:$B$12,2,0)</f>
        <v>DAF</v>
      </c>
      <c r="B398" s="13" t="str">
        <f aca="false">B397</f>
        <v>DIRECCIÓN ADMINISTARTIVA FINANCIERA</v>
      </c>
      <c r="C398" s="20" t="str">
        <f aca="false">C397</f>
        <v>02020107</v>
      </c>
      <c r="D398" s="13" t="str">
        <f aca="false">D397</f>
        <v>SERV. GRALS.-Pago de servicios generales</v>
      </c>
      <c r="E398" s="20" t="str">
        <f aca="false">E397</f>
        <v>000008</v>
      </c>
      <c r="F398" s="36" t="n">
        <v>34110</v>
      </c>
      <c r="G398" s="37" t="s">
        <v>252</v>
      </c>
      <c r="H398" s="38" t="n">
        <v>93500</v>
      </c>
      <c r="I398" s="19"/>
      <c r="J398" s="19" t="n">
        <f aca="false">+H398+I398</f>
        <v>93500</v>
      </c>
      <c r="K398" s="19" t="n">
        <v>32982</v>
      </c>
      <c r="L398" s="19" t="n">
        <f aca="false">+J398-K398</f>
        <v>60518</v>
      </c>
    </row>
    <row r="399" customFormat="false" ht="13.8" hidden="true" customHeight="false" outlineLevel="0" collapsed="false">
      <c r="A399" s="1" t="str">
        <f aca="false">VLOOKUP(B399,Hoja3!$A$2:$B$12,2,0)</f>
        <v>DAF</v>
      </c>
      <c r="B399" s="13" t="str">
        <f aca="false">B398</f>
        <v>DIRECCIÓN ADMINISTARTIVA FINANCIERA</v>
      </c>
      <c r="C399" s="20" t="str">
        <f aca="false">C398</f>
        <v>02020107</v>
      </c>
      <c r="D399" s="13" t="str">
        <f aca="false">D398</f>
        <v>SERV. GRALS.-Pago de servicios generales</v>
      </c>
      <c r="E399" s="20" t="str">
        <f aca="false">E398</f>
        <v>000008</v>
      </c>
      <c r="F399" s="36" t="n">
        <v>34200</v>
      </c>
      <c r="G399" s="37" t="s">
        <v>323</v>
      </c>
      <c r="H399" s="38" t="n">
        <v>20000</v>
      </c>
      <c r="I399" s="19"/>
      <c r="J399" s="19" t="n">
        <f aca="false">+H399+I399</f>
        <v>20000</v>
      </c>
      <c r="K399" s="19" t="n">
        <v>170</v>
      </c>
      <c r="L399" s="19" t="n">
        <f aca="false">+J399-K399</f>
        <v>19830</v>
      </c>
    </row>
    <row r="400" customFormat="false" ht="13.8" hidden="true" customHeight="false" outlineLevel="0" collapsed="false">
      <c r="A400" s="1" t="str">
        <f aca="false">VLOOKUP(B400,Hoja3!$A$2:$B$12,2,0)</f>
        <v>DAF</v>
      </c>
      <c r="B400" s="13" t="str">
        <f aca="false">B399</f>
        <v>DIRECCIÓN ADMINISTARTIVA FINANCIERA</v>
      </c>
      <c r="C400" s="20" t="str">
        <f aca="false">C399</f>
        <v>02020107</v>
      </c>
      <c r="D400" s="13" t="str">
        <f aca="false">D399</f>
        <v>SERV. GRALS.-Pago de servicios generales</v>
      </c>
      <c r="E400" s="20" t="str">
        <f aca="false">E399</f>
        <v>000008</v>
      </c>
      <c r="F400" s="36" t="n">
        <v>34500</v>
      </c>
      <c r="G400" s="37" t="s">
        <v>324</v>
      </c>
      <c r="H400" s="38" t="n">
        <v>6000</v>
      </c>
      <c r="I400" s="19" t="n">
        <v>15000</v>
      </c>
      <c r="J400" s="19" t="n">
        <f aca="false">+H400+I400</f>
        <v>21000</v>
      </c>
      <c r="K400" s="19" t="n">
        <v>18314</v>
      </c>
      <c r="L400" s="19" t="n">
        <f aca="false">+J400-K400</f>
        <v>2686</v>
      </c>
    </row>
    <row r="401" customFormat="false" ht="13.8" hidden="true" customHeight="false" outlineLevel="0" collapsed="false">
      <c r="A401" s="1" t="str">
        <f aca="false">VLOOKUP(B401,Hoja3!$A$2:$B$12,2,0)</f>
        <v>DAF</v>
      </c>
      <c r="B401" s="13" t="str">
        <f aca="false">B400</f>
        <v>DIRECCIÓN ADMINISTARTIVA FINANCIERA</v>
      </c>
      <c r="C401" s="20" t="str">
        <f aca="false">C400</f>
        <v>02020107</v>
      </c>
      <c r="D401" s="13" t="str">
        <f aca="false">D400</f>
        <v>SERV. GRALS.-Pago de servicios generales</v>
      </c>
      <c r="E401" s="20" t="str">
        <f aca="false">E400</f>
        <v>000008</v>
      </c>
      <c r="F401" s="36" t="n">
        <v>34600</v>
      </c>
      <c r="G401" s="37" t="s">
        <v>203</v>
      </c>
      <c r="H401" s="38" t="n">
        <v>10000</v>
      </c>
      <c r="I401" s="19"/>
      <c r="J401" s="19" t="n">
        <f aca="false">+H401+I401</f>
        <v>10000</v>
      </c>
      <c r="K401" s="19" t="n">
        <v>7902</v>
      </c>
      <c r="L401" s="19" t="n">
        <f aca="false">+J401-K401</f>
        <v>2098</v>
      </c>
    </row>
    <row r="402" customFormat="false" ht="13.8" hidden="true" customHeight="false" outlineLevel="0" collapsed="false">
      <c r="A402" s="1" t="str">
        <f aca="false">VLOOKUP(B402,Hoja3!$A$2:$B$12,2,0)</f>
        <v>DAF</v>
      </c>
      <c r="B402" s="13" t="str">
        <f aca="false">B401</f>
        <v>DIRECCIÓN ADMINISTARTIVA FINANCIERA</v>
      </c>
      <c r="C402" s="20" t="str">
        <f aca="false">C401</f>
        <v>02020107</v>
      </c>
      <c r="D402" s="13" t="str">
        <f aca="false">D401</f>
        <v>SERV. GRALS.-Pago de servicios generales</v>
      </c>
      <c r="E402" s="20" t="str">
        <f aca="false">E401</f>
        <v>000008</v>
      </c>
      <c r="F402" s="36" t="n">
        <v>34800</v>
      </c>
      <c r="G402" s="37" t="s">
        <v>325</v>
      </c>
      <c r="H402" s="38" t="n">
        <v>5000</v>
      </c>
      <c r="I402" s="19"/>
      <c r="J402" s="19" t="n">
        <f aca="false">+H402+I402</f>
        <v>5000</v>
      </c>
      <c r="K402" s="19" t="n">
        <v>3423</v>
      </c>
      <c r="L402" s="19" t="n">
        <f aca="false">+J402-K402</f>
        <v>1577</v>
      </c>
    </row>
    <row r="403" customFormat="false" ht="13.8" hidden="true" customHeight="false" outlineLevel="0" collapsed="false">
      <c r="A403" s="1" t="str">
        <f aca="false">VLOOKUP(B403,Hoja3!$A$2:$B$12,2,0)</f>
        <v>DAF</v>
      </c>
      <c r="B403" s="13" t="str">
        <f aca="false">B402</f>
        <v>DIRECCIÓN ADMINISTARTIVA FINANCIERA</v>
      </c>
      <c r="C403" s="20" t="str">
        <f aca="false">C402</f>
        <v>02020107</v>
      </c>
      <c r="D403" s="13" t="str">
        <f aca="false">D402</f>
        <v>SERV. GRALS.-Pago de servicios generales</v>
      </c>
      <c r="E403" s="20" t="str">
        <f aca="false">E402</f>
        <v>000008</v>
      </c>
      <c r="F403" s="36" t="n">
        <v>39100</v>
      </c>
      <c r="G403" s="37" t="s">
        <v>62</v>
      </c>
      <c r="H403" s="38" t="n">
        <v>40400</v>
      </c>
      <c r="I403" s="19"/>
      <c r="J403" s="19" t="n">
        <f aca="false">+H403+I403</f>
        <v>40400</v>
      </c>
      <c r="K403" s="19" t="n">
        <v>10680</v>
      </c>
      <c r="L403" s="19" t="n">
        <f aca="false">+J403-K403</f>
        <v>29720</v>
      </c>
    </row>
    <row r="404" customFormat="false" ht="13.8" hidden="true" customHeight="false" outlineLevel="0" collapsed="false">
      <c r="A404" s="1" t="str">
        <f aca="false">VLOOKUP(B404,Hoja3!$A$2:$B$12,2,0)</f>
        <v>DAF</v>
      </c>
      <c r="B404" s="13" t="str">
        <f aca="false">B403</f>
        <v>DIRECCIÓN ADMINISTARTIVA FINANCIERA</v>
      </c>
      <c r="C404" s="20" t="str">
        <f aca="false">C403</f>
        <v>02020107</v>
      </c>
      <c r="D404" s="13" t="str">
        <f aca="false">D403</f>
        <v>SERV. GRALS.-Pago de servicios generales</v>
      </c>
      <c r="E404" s="20" t="str">
        <f aca="false">E403</f>
        <v>000008</v>
      </c>
      <c r="F404" s="36" t="n">
        <v>39200</v>
      </c>
      <c r="G404" s="37" t="s">
        <v>326</v>
      </c>
      <c r="H404" s="38" t="n">
        <v>14400</v>
      </c>
      <c r="I404" s="19"/>
      <c r="J404" s="19" t="n">
        <f aca="false">+H404+I404</f>
        <v>14400</v>
      </c>
      <c r="K404" s="19" t="n">
        <v>9345</v>
      </c>
      <c r="L404" s="19" t="n">
        <f aca="false">+J404-K404</f>
        <v>5055</v>
      </c>
    </row>
    <row r="405" customFormat="false" ht="13.8" hidden="true" customHeight="false" outlineLevel="0" collapsed="false">
      <c r="A405" s="1" t="str">
        <f aca="false">VLOOKUP(B405,Hoja3!$A$2:$B$12,2,0)</f>
        <v>DAF</v>
      </c>
      <c r="B405" s="13" t="str">
        <f aca="false">B404</f>
        <v>DIRECCIÓN ADMINISTARTIVA FINANCIERA</v>
      </c>
      <c r="C405" s="20" t="str">
        <f aca="false">C404</f>
        <v>02020107</v>
      </c>
      <c r="D405" s="13" t="str">
        <f aca="false">D404</f>
        <v>SERV. GRALS.-Pago de servicios generales</v>
      </c>
      <c r="E405" s="20" t="str">
        <f aca="false">E404</f>
        <v>000008</v>
      </c>
      <c r="F405" s="36" t="n">
        <v>39300</v>
      </c>
      <c r="G405" s="37" t="s">
        <v>327</v>
      </c>
      <c r="H405" s="38" t="n">
        <v>1200</v>
      </c>
      <c r="I405" s="19"/>
      <c r="J405" s="19" t="n">
        <f aca="false">+H405+I405</f>
        <v>1200</v>
      </c>
      <c r="K405" s="19"/>
      <c r="L405" s="19" t="n">
        <f aca="false">+J405-K405</f>
        <v>1200</v>
      </c>
    </row>
    <row r="406" customFormat="false" ht="13.8" hidden="true" customHeight="false" outlineLevel="0" collapsed="false">
      <c r="A406" s="1" t="str">
        <f aca="false">VLOOKUP(B406,Hoja3!$A$2:$B$12,2,0)</f>
        <v>DAF</v>
      </c>
      <c r="B406" s="13" t="str">
        <f aca="false">B405</f>
        <v>DIRECCIÓN ADMINISTARTIVA FINANCIERA</v>
      </c>
      <c r="C406" s="20" t="str">
        <f aca="false">C405</f>
        <v>02020107</v>
      </c>
      <c r="D406" s="13" t="str">
        <f aca="false">D405</f>
        <v>SERV. GRALS.-Pago de servicios generales</v>
      </c>
      <c r="E406" s="20" t="str">
        <f aca="false">E405</f>
        <v>000008</v>
      </c>
      <c r="F406" s="36" t="n">
        <v>39500</v>
      </c>
      <c r="G406" s="37" t="s">
        <v>19</v>
      </c>
      <c r="H406" s="38" t="n">
        <v>6603.5</v>
      </c>
      <c r="I406" s="19"/>
      <c r="J406" s="19" t="n">
        <f aca="false">+H406+I406</f>
        <v>6603.5</v>
      </c>
      <c r="K406" s="19" t="n">
        <v>4595</v>
      </c>
      <c r="L406" s="19" t="n">
        <f aca="false">+J406-K406</f>
        <v>2008.5</v>
      </c>
    </row>
    <row r="407" customFormat="false" ht="13.8" hidden="true" customHeight="false" outlineLevel="0" collapsed="false">
      <c r="A407" s="1" t="str">
        <f aca="false">VLOOKUP(B407,Hoja3!$A$2:$B$12,2,0)</f>
        <v>DAF</v>
      </c>
      <c r="B407" s="13" t="str">
        <f aca="false">B406</f>
        <v>DIRECCIÓN ADMINISTARTIVA FINANCIERA</v>
      </c>
      <c r="C407" s="20" t="str">
        <f aca="false">C406</f>
        <v>02020107</v>
      </c>
      <c r="D407" s="13" t="str">
        <f aca="false">D406</f>
        <v>SERV. GRALS.-Pago de servicios generales</v>
      </c>
      <c r="E407" s="20" t="str">
        <f aca="false">E406</f>
        <v>000008</v>
      </c>
      <c r="F407" s="36" t="n">
        <v>39700</v>
      </c>
      <c r="G407" s="37" t="s">
        <v>63</v>
      </c>
      <c r="H407" s="38" t="n">
        <v>20000</v>
      </c>
      <c r="I407" s="19"/>
      <c r="J407" s="19" t="n">
        <f aca="false">+H407+I407</f>
        <v>20000</v>
      </c>
      <c r="K407" s="19" t="n">
        <v>2033</v>
      </c>
      <c r="L407" s="19" t="n">
        <f aca="false">+J407-K407</f>
        <v>17967</v>
      </c>
    </row>
    <row r="408" customFormat="false" ht="13.8" hidden="true" customHeight="false" outlineLevel="0" collapsed="false">
      <c r="A408" s="1" t="str">
        <f aca="false">VLOOKUP(B408,Hoja3!$A$2:$B$12,2,0)</f>
        <v>DAF</v>
      </c>
      <c r="B408" s="13" t="str">
        <f aca="false">B407</f>
        <v>DIRECCIÓN ADMINISTARTIVA FINANCIERA</v>
      </c>
      <c r="C408" s="20" t="str">
        <f aca="false">C407</f>
        <v>02020107</v>
      </c>
      <c r="D408" s="13" t="str">
        <f aca="false">D407</f>
        <v>SERV. GRALS.-Pago de servicios generales</v>
      </c>
      <c r="E408" s="20" t="str">
        <f aca="false">E407</f>
        <v>000008</v>
      </c>
      <c r="F408" s="36" t="n">
        <v>39800</v>
      </c>
      <c r="G408" s="37" t="s">
        <v>64</v>
      </c>
      <c r="H408" s="38" t="n">
        <v>20000</v>
      </c>
      <c r="I408" s="19" t="n">
        <v>30000</v>
      </c>
      <c r="J408" s="19" t="n">
        <f aca="false">+H408+I408</f>
        <v>50000</v>
      </c>
      <c r="K408" s="19" t="n">
        <v>48560</v>
      </c>
      <c r="L408" s="19" t="n">
        <f aca="false">+J408-K408</f>
        <v>1440</v>
      </c>
    </row>
    <row r="409" customFormat="false" ht="13.8" hidden="true" customHeight="false" outlineLevel="0" collapsed="false">
      <c r="A409" s="1" t="str">
        <f aca="false">VLOOKUP(B409,Hoja3!$A$2:$B$12,2,0)</f>
        <v>DAF</v>
      </c>
      <c r="B409" s="13" t="str">
        <f aca="false">B408</f>
        <v>DIRECCIÓN ADMINISTARTIVA FINANCIERA</v>
      </c>
      <c r="C409" s="20" t="str">
        <f aca="false">C408</f>
        <v>02020107</v>
      </c>
      <c r="D409" s="13" t="str">
        <f aca="false">D408</f>
        <v>SERV. GRALS.-Pago de servicios generales</v>
      </c>
      <c r="E409" s="20" t="str">
        <f aca="false">E408</f>
        <v>000008</v>
      </c>
      <c r="F409" s="36" t="n">
        <v>39990</v>
      </c>
      <c r="G409" s="37" t="s">
        <v>65</v>
      </c>
      <c r="H409" s="38" t="n">
        <v>225322.2</v>
      </c>
      <c r="I409" s="19" t="n">
        <v>580000</v>
      </c>
      <c r="J409" s="19" t="n">
        <f aca="false">+H409+I409</f>
        <v>805322.2</v>
      </c>
      <c r="K409" s="19" t="n">
        <v>584690</v>
      </c>
      <c r="L409" s="19" t="n">
        <f aca="false">+J409-K409</f>
        <v>220632.2</v>
      </c>
    </row>
    <row r="410" customFormat="false" ht="13.8" hidden="true" customHeight="false" outlineLevel="0" collapsed="false">
      <c r="A410" s="1" t="str">
        <f aca="false">VLOOKUP(B410,Hoja3!$A$2:$B$12,2,0)</f>
        <v>DAF</v>
      </c>
      <c r="B410" s="13" t="str">
        <f aca="false">B409</f>
        <v>DIRECCIÓN ADMINISTARTIVA FINANCIERA</v>
      </c>
      <c r="C410" s="20" t="str">
        <f aca="false">C409</f>
        <v>02020107</v>
      </c>
      <c r="D410" s="13" t="str">
        <f aca="false">D409</f>
        <v>SERV. GRALS.-Pago de servicios generales</v>
      </c>
      <c r="E410" s="20" t="str">
        <f aca="false">E409</f>
        <v>000008</v>
      </c>
      <c r="F410" s="36" t="n">
        <v>43500</v>
      </c>
      <c r="G410" s="37" t="s">
        <v>103</v>
      </c>
      <c r="H410" s="38" t="n">
        <v>1600</v>
      </c>
      <c r="I410" s="19"/>
      <c r="J410" s="19" t="n">
        <f aca="false">+H410+I410</f>
        <v>1600</v>
      </c>
      <c r="K410" s="19"/>
      <c r="L410" s="19" t="n">
        <f aca="false">+J410-K410</f>
        <v>1600</v>
      </c>
    </row>
    <row r="411" customFormat="false" ht="13.8" hidden="true" customHeight="false" outlineLevel="0" collapsed="false">
      <c r="A411" s="1" t="str">
        <f aca="false">VLOOKUP(B411,Hoja3!$A$2:$B$12,2,0)</f>
        <v>DAF</v>
      </c>
      <c r="B411" s="13" t="str">
        <f aca="false">B410</f>
        <v>DIRECCIÓN ADMINISTARTIVA FINANCIERA</v>
      </c>
      <c r="C411" s="20" t="str">
        <f aca="false">C410</f>
        <v>02020107</v>
      </c>
      <c r="D411" s="13" t="str">
        <f aca="false">D410</f>
        <v>SERV. GRALS.-Pago de servicios generales</v>
      </c>
      <c r="E411" s="20" t="str">
        <f aca="false">E410</f>
        <v>000008</v>
      </c>
      <c r="F411" s="36" t="n">
        <v>43700</v>
      </c>
      <c r="G411" s="37" t="s">
        <v>235</v>
      </c>
      <c r="H411" s="38" t="n">
        <v>5000</v>
      </c>
      <c r="I411" s="19"/>
      <c r="J411" s="19" t="n">
        <f aca="false">+H411+I411</f>
        <v>5000</v>
      </c>
      <c r="K411" s="19"/>
      <c r="L411" s="19" t="n">
        <f aca="false">+J411-K411</f>
        <v>5000</v>
      </c>
    </row>
    <row r="412" customFormat="false" ht="13.8" hidden="true" customHeight="false" outlineLevel="0" collapsed="false">
      <c r="A412" s="1" t="str">
        <f aca="false">VLOOKUP(B412,Hoja3!$A$2:$B$12,2,0)</f>
        <v>DAF</v>
      </c>
      <c r="B412" s="13" t="str">
        <f aca="false">B411</f>
        <v>DIRECCIÓN ADMINISTARTIVA FINANCIERA</v>
      </c>
      <c r="C412" s="20" t="str">
        <f aca="false">C411</f>
        <v>02020107</v>
      </c>
      <c r="D412" s="13" t="str">
        <f aca="false">D411</f>
        <v>SERV. GRALS.-Pago de servicios generales</v>
      </c>
      <c r="E412" s="20" t="str">
        <f aca="false">E411</f>
        <v>000008</v>
      </c>
      <c r="F412" s="36" t="n">
        <v>85100</v>
      </c>
      <c r="G412" s="37" t="s">
        <v>169</v>
      </c>
      <c r="H412" s="38" t="n">
        <v>200</v>
      </c>
      <c r="I412" s="19"/>
      <c r="J412" s="19" t="n">
        <f aca="false">+H412+I412</f>
        <v>200</v>
      </c>
      <c r="K412" s="19" t="n">
        <v>48</v>
      </c>
      <c r="L412" s="19" t="n">
        <f aca="false">+J412-K412</f>
        <v>152</v>
      </c>
    </row>
    <row r="413" customFormat="false" ht="24.25" hidden="true" customHeight="false" outlineLevel="0" collapsed="false">
      <c r="A413" s="1" t="str">
        <f aca="false">VLOOKUP(B413,Hoja3!$A$2:$B$12,2,0)</f>
        <v>DAF</v>
      </c>
      <c r="B413" s="33" t="s">
        <v>294</v>
      </c>
      <c r="C413" s="34" t="s">
        <v>328</v>
      </c>
      <c r="D413" s="33" t="s">
        <v>329</v>
      </c>
      <c r="E413" s="34" t="s">
        <v>296</v>
      </c>
      <c r="F413" s="36" t="n">
        <v>11220</v>
      </c>
      <c r="G413" s="37" t="s">
        <v>330</v>
      </c>
      <c r="H413" s="38" t="n">
        <v>480000</v>
      </c>
      <c r="I413" s="19" t="n">
        <v>0</v>
      </c>
      <c r="J413" s="19" t="n">
        <f aca="false">+H413+I413</f>
        <v>480000</v>
      </c>
      <c r="K413" s="19" t="n">
        <v>250000</v>
      </c>
      <c r="L413" s="19" t="n">
        <f aca="false">+J413-K413</f>
        <v>230000</v>
      </c>
    </row>
    <row r="414" customFormat="false" ht="13.8" hidden="true" customHeight="false" outlineLevel="0" collapsed="false">
      <c r="A414" s="1" t="str">
        <f aca="false">VLOOKUP(B414,Hoja3!$A$2:$B$12,2,0)</f>
        <v>DAF</v>
      </c>
      <c r="B414" s="13" t="str">
        <f aca="false">B413</f>
        <v>DIRECCIÓN ADMINISTARTIVA FINANCIERA</v>
      </c>
      <c r="C414" s="20" t="str">
        <f aca="false">C413</f>
        <v>02020108</v>
      </c>
      <c r="D414" s="13" t="str">
        <f aca="false">D413</f>
        <v>RRHH..-Contratación de Persoanl y Pago de Sueldos y salarios al personal permanente y eventual y otros beneficios</v>
      </c>
      <c r="E414" s="20" t="str">
        <f aca="false">E413</f>
        <v>000008</v>
      </c>
      <c r="F414" s="36" t="n">
        <v>11400</v>
      </c>
      <c r="G414" s="37" t="s">
        <v>331</v>
      </c>
      <c r="H414" s="38" t="n">
        <v>332244</v>
      </c>
      <c r="I414" s="19" t="n">
        <v>0</v>
      </c>
      <c r="J414" s="19" t="n">
        <f aca="false">+H414+I414</f>
        <v>332244</v>
      </c>
      <c r="K414" s="19"/>
      <c r="L414" s="19" t="n">
        <f aca="false">+J414-K414</f>
        <v>332244</v>
      </c>
    </row>
    <row r="415" customFormat="false" ht="13.8" hidden="true" customHeight="false" outlineLevel="0" collapsed="false">
      <c r="A415" s="1" t="str">
        <f aca="false">VLOOKUP(B415,Hoja3!$A$2:$B$12,2,0)</f>
        <v>DAF</v>
      </c>
      <c r="B415" s="13" t="str">
        <f aca="false">B414</f>
        <v>DIRECCIÓN ADMINISTARTIVA FINANCIERA</v>
      </c>
      <c r="C415" s="20" t="str">
        <f aca="false">C414</f>
        <v>02020108</v>
      </c>
      <c r="D415" s="13" t="str">
        <f aca="false">D414</f>
        <v>RRHH..-Contratación de Persoanl y Pago de Sueldos y salarios al personal permanente y eventual y otros beneficios</v>
      </c>
      <c r="E415" s="20" t="str">
        <f aca="false">E414</f>
        <v>000008</v>
      </c>
      <c r="F415" s="36" t="n">
        <v>11520</v>
      </c>
      <c r="G415" s="37" t="s">
        <v>332</v>
      </c>
      <c r="H415" s="38" t="n">
        <v>1200000</v>
      </c>
      <c r="I415" s="19" t="n">
        <v>0</v>
      </c>
      <c r="J415" s="19" t="n">
        <f aca="false">+H415+I415</f>
        <v>1200000</v>
      </c>
      <c r="K415" s="19"/>
      <c r="L415" s="19" t="n">
        <f aca="false">+J415-K415</f>
        <v>1200000</v>
      </c>
    </row>
    <row r="416" customFormat="false" ht="13.8" hidden="true" customHeight="false" outlineLevel="0" collapsed="false">
      <c r="A416" s="1" t="str">
        <f aca="false">VLOOKUP(B416,Hoja3!$A$2:$B$12,2,0)</f>
        <v>DAF</v>
      </c>
      <c r="B416" s="13" t="str">
        <f aca="false">B415</f>
        <v>DIRECCIÓN ADMINISTARTIVA FINANCIERA</v>
      </c>
      <c r="C416" s="20" t="str">
        <f aca="false">C415</f>
        <v>02020108</v>
      </c>
      <c r="D416" s="13" t="str">
        <f aca="false">D415</f>
        <v>RRHH..-Contratación de Persoanl y Pago de Sueldos y salarios al personal permanente y eventual y otros beneficios</v>
      </c>
      <c r="E416" s="20" t="str">
        <f aca="false">E415</f>
        <v>000008</v>
      </c>
      <c r="F416" s="36" t="n">
        <v>11600</v>
      </c>
      <c r="G416" s="37" t="s">
        <v>333</v>
      </c>
      <c r="H416" s="38" t="n">
        <v>86640</v>
      </c>
      <c r="I416" s="19" t="n">
        <v>0</v>
      </c>
      <c r="J416" s="19" t="n">
        <f aca="false">+H416+I416</f>
        <v>86640</v>
      </c>
      <c r="K416" s="19" t="n">
        <v>8569</v>
      </c>
      <c r="L416" s="19" t="n">
        <f aca="false">+J416-K416</f>
        <v>78071</v>
      </c>
    </row>
    <row r="417" customFormat="false" ht="13.8" hidden="true" customHeight="false" outlineLevel="0" collapsed="false">
      <c r="A417" s="1" t="str">
        <f aca="false">VLOOKUP(B417,Hoja3!$A$2:$B$12,2,0)</f>
        <v>DAF</v>
      </c>
      <c r="B417" s="13" t="str">
        <f aca="false">B416</f>
        <v>DIRECCIÓN ADMINISTARTIVA FINANCIERA</v>
      </c>
      <c r="C417" s="20" t="str">
        <f aca="false">C416</f>
        <v>02020108</v>
      </c>
      <c r="D417" s="13" t="str">
        <f aca="false">D416</f>
        <v>RRHH..-Contratación de Persoanl y Pago de Sueldos y salarios al personal permanente y eventual y otros beneficios</v>
      </c>
      <c r="E417" s="20" t="str">
        <f aca="false">E416</f>
        <v>000008</v>
      </c>
      <c r="F417" s="36" t="n">
        <v>11700</v>
      </c>
      <c r="G417" s="37" t="s">
        <v>334</v>
      </c>
      <c r="H417" s="38" t="n">
        <v>2430564</v>
      </c>
      <c r="I417" s="19" t="n">
        <v>0</v>
      </c>
      <c r="J417" s="19" t="n">
        <f aca="false">+H417+I417</f>
        <v>2430564</v>
      </c>
      <c r="K417" s="19" t="n">
        <v>360000</v>
      </c>
      <c r="L417" s="19" t="n">
        <f aca="false">+J417-K417</f>
        <v>2070564</v>
      </c>
    </row>
    <row r="418" customFormat="false" ht="13.8" hidden="true" customHeight="false" outlineLevel="0" collapsed="false">
      <c r="A418" s="1" t="str">
        <f aca="false">VLOOKUP(B418,Hoja3!$A$2:$B$12,2,0)</f>
        <v>DAF</v>
      </c>
      <c r="B418" s="13" t="str">
        <f aca="false">B417</f>
        <v>DIRECCIÓN ADMINISTARTIVA FINANCIERA</v>
      </c>
      <c r="C418" s="20" t="str">
        <f aca="false">C417</f>
        <v>02020108</v>
      </c>
      <c r="D418" s="13" t="str">
        <f aca="false">D417</f>
        <v>RRHH..-Contratación de Persoanl y Pago de Sueldos y salarios al personal permanente y eventual y otros beneficios</v>
      </c>
      <c r="E418" s="20" t="str">
        <f aca="false">E417</f>
        <v>000008</v>
      </c>
      <c r="F418" s="36" t="n">
        <v>12100</v>
      </c>
      <c r="G418" s="37" t="s">
        <v>335</v>
      </c>
      <c r="H418" s="38" t="n">
        <v>909180</v>
      </c>
      <c r="I418" s="19" t="n">
        <v>0</v>
      </c>
      <c r="J418" s="19" t="n">
        <f aca="false">+H418+I418</f>
        <v>909180</v>
      </c>
      <c r="K418" s="19" t="n">
        <v>380000</v>
      </c>
      <c r="L418" s="19" t="n">
        <f aca="false">+J418-K418</f>
        <v>529180</v>
      </c>
    </row>
    <row r="419" customFormat="false" ht="13.8" hidden="true" customHeight="false" outlineLevel="0" collapsed="false">
      <c r="A419" s="1" t="str">
        <f aca="false">VLOOKUP(B419,Hoja3!$A$2:$B$12,2,0)</f>
        <v>DAF</v>
      </c>
      <c r="B419" s="13" t="str">
        <f aca="false">B418</f>
        <v>DIRECCIÓN ADMINISTARTIVA FINANCIERA</v>
      </c>
      <c r="C419" s="20" t="str">
        <f aca="false">C418</f>
        <v>02020108</v>
      </c>
      <c r="D419" s="13" t="str">
        <f aca="false">D418</f>
        <v>RRHH..-Contratación de Persoanl y Pago de Sueldos y salarios al personal permanente y eventual y otros beneficios</v>
      </c>
      <c r="E419" s="20" t="str">
        <f aca="false">E418</f>
        <v>000008</v>
      </c>
      <c r="F419" s="36" t="n">
        <v>13110</v>
      </c>
      <c r="G419" s="37" t="s">
        <v>336</v>
      </c>
      <c r="H419" s="38" t="n">
        <v>381972</v>
      </c>
      <c r="I419" s="19" t="n">
        <v>0</v>
      </c>
      <c r="J419" s="19" t="n">
        <f aca="false">+H419+I419</f>
        <v>381972</v>
      </c>
      <c r="K419" s="19" t="n">
        <f aca="false">+K418*0.1</f>
        <v>38000</v>
      </c>
      <c r="L419" s="19" t="n">
        <f aca="false">+J419-K419</f>
        <v>343972</v>
      </c>
    </row>
    <row r="420" customFormat="false" ht="13.8" hidden="true" customHeight="false" outlineLevel="0" collapsed="false">
      <c r="A420" s="1" t="str">
        <f aca="false">VLOOKUP(B420,Hoja3!$A$2:$B$12,2,0)</f>
        <v>DAF</v>
      </c>
      <c r="B420" s="13" t="str">
        <f aca="false">B419</f>
        <v>DIRECCIÓN ADMINISTARTIVA FINANCIERA</v>
      </c>
      <c r="C420" s="20" t="str">
        <f aca="false">C419</f>
        <v>02020108</v>
      </c>
      <c r="D420" s="13" t="str">
        <f aca="false">D419</f>
        <v>RRHH..-Contratación de Persoanl y Pago de Sueldos y salarios al personal permanente y eventual y otros beneficios</v>
      </c>
      <c r="E420" s="20" t="str">
        <f aca="false">E419</f>
        <v>000008</v>
      </c>
      <c r="F420" s="36" t="n">
        <v>13120</v>
      </c>
      <c r="G420" s="37" t="s">
        <v>337</v>
      </c>
      <c r="H420" s="38" t="n">
        <v>76392</v>
      </c>
      <c r="I420" s="19" t="n">
        <v>0</v>
      </c>
      <c r="J420" s="19" t="n">
        <f aca="false">+H420+I420</f>
        <v>76392</v>
      </c>
      <c r="K420" s="19" t="n">
        <f aca="false">+K418*0.0171</f>
        <v>6498</v>
      </c>
      <c r="L420" s="19" t="n">
        <f aca="false">+J420-K420</f>
        <v>69894</v>
      </c>
    </row>
    <row r="421" customFormat="false" ht="13.8" hidden="true" customHeight="false" outlineLevel="0" collapsed="false">
      <c r="A421" s="1" t="str">
        <f aca="false">VLOOKUP(B421,Hoja3!$A$2:$B$12,2,0)</f>
        <v>DAF</v>
      </c>
      <c r="B421" s="13" t="str">
        <f aca="false">B420</f>
        <v>DIRECCIÓN ADMINISTARTIVA FINANCIERA</v>
      </c>
      <c r="C421" s="20" t="str">
        <f aca="false">C420</f>
        <v>02020108</v>
      </c>
      <c r="D421" s="13" t="str">
        <f aca="false">D420</f>
        <v>RRHH..-Contratación de Persoanl y Pago de Sueldos y salarios al personal permanente y eventual y otros beneficios</v>
      </c>
      <c r="E421" s="20" t="str">
        <f aca="false">E420</f>
        <v>000008</v>
      </c>
      <c r="F421" s="36" t="n">
        <v>13131</v>
      </c>
      <c r="G421" s="37" t="s">
        <v>338</v>
      </c>
      <c r="H421" s="38" t="n">
        <v>65316</v>
      </c>
      <c r="I421" s="19" t="n">
        <v>0</v>
      </c>
      <c r="J421" s="19" t="n">
        <f aca="false">+H421+I421</f>
        <v>65316</v>
      </c>
      <c r="K421" s="19" t="n">
        <f aca="false">+K418*0.03</f>
        <v>11400</v>
      </c>
      <c r="L421" s="19" t="n">
        <f aca="false">+J421-K421</f>
        <v>53916</v>
      </c>
    </row>
    <row r="422" customFormat="false" ht="13.8" hidden="true" customHeight="false" outlineLevel="0" collapsed="false">
      <c r="A422" s="1" t="str">
        <f aca="false">VLOOKUP(B422,Hoja3!$A$2:$B$12,2,0)</f>
        <v>DAF</v>
      </c>
      <c r="B422" s="13" t="str">
        <f aca="false">B421</f>
        <v>DIRECCIÓN ADMINISTARTIVA FINANCIERA</v>
      </c>
      <c r="C422" s="20" t="str">
        <f aca="false">C421</f>
        <v>02020108</v>
      </c>
      <c r="D422" s="13" t="str">
        <f aca="false">D421</f>
        <v>RRHH..-Contratación de Persoanl y Pago de Sueldos y salarios al personal permanente y eventual y otros beneficios</v>
      </c>
      <c r="E422" s="20" t="str">
        <f aca="false">E421</f>
        <v>000008</v>
      </c>
      <c r="F422" s="36" t="n">
        <v>13200</v>
      </c>
      <c r="G422" s="37" t="s">
        <v>339</v>
      </c>
      <c r="H422" s="38" t="n">
        <v>114588</v>
      </c>
      <c r="I422" s="19" t="n">
        <v>0</v>
      </c>
      <c r="J422" s="19" t="n">
        <f aca="false">+H422+I422</f>
        <v>114588</v>
      </c>
      <c r="K422" s="19" t="n">
        <f aca="false">+K418*0.02</f>
        <v>7600</v>
      </c>
      <c r="L422" s="19" t="n">
        <f aca="false">+J422-K422</f>
        <v>106988</v>
      </c>
    </row>
    <row r="423" customFormat="false" ht="13.8" hidden="true" customHeight="false" outlineLevel="0" collapsed="false">
      <c r="A423" s="1" t="str">
        <f aca="false">VLOOKUP(B423,Hoja3!$A$2:$B$12,2,0)</f>
        <v>DAF</v>
      </c>
      <c r="B423" s="13" t="str">
        <f aca="false">B422</f>
        <v>DIRECCIÓN ADMINISTARTIVA FINANCIERA</v>
      </c>
      <c r="C423" s="20" t="str">
        <f aca="false">C422</f>
        <v>02020108</v>
      </c>
      <c r="D423" s="13" t="str">
        <f aca="false">D422</f>
        <v>RRHH..-Contratación de Persoanl y Pago de Sueldos y salarios al personal permanente y eventual y otros beneficios</v>
      </c>
      <c r="E423" s="20" t="str">
        <f aca="false">E422</f>
        <v>000008</v>
      </c>
      <c r="F423" s="36" t="n">
        <v>25500</v>
      </c>
      <c r="G423" s="37" t="s">
        <v>99</v>
      </c>
      <c r="H423" s="38" t="n">
        <v>9000</v>
      </c>
      <c r="I423" s="19" t="n">
        <v>0</v>
      </c>
      <c r="J423" s="19" t="n">
        <f aca="false">+H423+I423</f>
        <v>9000</v>
      </c>
      <c r="K423" s="19"/>
      <c r="L423" s="19" t="n">
        <f aca="false">+J423-K423</f>
        <v>9000</v>
      </c>
    </row>
    <row r="424" customFormat="false" ht="13.8" hidden="true" customHeight="false" outlineLevel="0" collapsed="false">
      <c r="A424" s="1" t="str">
        <f aca="false">VLOOKUP(B424,Hoja3!$A$2:$B$12,2,0)</f>
        <v>DAF</v>
      </c>
      <c r="B424" s="13" t="str">
        <f aca="false">B423</f>
        <v>DIRECCIÓN ADMINISTARTIVA FINANCIERA</v>
      </c>
      <c r="C424" s="20" t="str">
        <f aca="false">C423</f>
        <v>02020108</v>
      </c>
      <c r="D424" s="13" t="str">
        <f aca="false">D423</f>
        <v>RRHH..-Contratación de Persoanl y Pago de Sueldos y salarios al personal permanente y eventual y otros beneficios</v>
      </c>
      <c r="E424" s="20" t="str">
        <f aca="false">E423</f>
        <v>000008</v>
      </c>
      <c r="F424" s="36" t="n">
        <v>31110</v>
      </c>
      <c r="G424" s="37" t="s">
        <v>340</v>
      </c>
      <c r="H424" s="38" t="n">
        <v>408240</v>
      </c>
      <c r="I424" s="19" t="n">
        <v>-250000</v>
      </c>
      <c r="J424" s="19" t="n">
        <f aca="false">+H424+I424</f>
        <v>158240</v>
      </c>
      <c r="K424" s="19" t="n">
        <v>67270</v>
      </c>
      <c r="L424" s="19" t="n">
        <f aca="false">+J424-K424</f>
        <v>90970</v>
      </c>
    </row>
    <row r="425" customFormat="false" ht="13.8" hidden="true" customHeight="false" outlineLevel="0" collapsed="false">
      <c r="A425" s="1" t="str">
        <f aca="false">VLOOKUP(B425,Hoja3!$A$2:$B$12,2,0)</f>
        <v>DAF</v>
      </c>
      <c r="B425" s="13" t="str">
        <f aca="false">B424</f>
        <v>DIRECCIÓN ADMINISTARTIVA FINANCIERA</v>
      </c>
      <c r="C425" s="20" t="str">
        <f aca="false">C424</f>
        <v>02020108</v>
      </c>
      <c r="D425" s="13" t="str">
        <f aca="false">D424</f>
        <v>RRHH..-Contratación de Persoanl y Pago de Sueldos y salarios al personal permanente y eventual y otros beneficios</v>
      </c>
      <c r="E425" s="20" t="str">
        <f aca="false">E424</f>
        <v>000008</v>
      </c>
      <c r="F425" s="39" t="n">
        <v>32200</v>
      </c>
      <c r="G425" s="37" t="s">
        <v>341</v>
      </c>
      <c r="H425" s="38" t="n">
        <v>720</v>
      </c>
      <c r="I425" s="19" t="n">
        <v>0</v>
      </c>
      <c r="J425" s="19" t="n">
        <f aca="false">+H425+I425</f>
        <v>720</v>
      </c>
      <c r="K425" s="19"/>
      <c r="L425" s="19" t="n">
        <f aca="false">+J425-K425</f>
        <v>720</v>
      </c>
      <c r="N425" s="0" t="n">
        <v>312</v>
      </c>
    </row>
    <row r="426" customFormat="false" ht="13.8" hidden="true" customHeight="false" outlineLevel="0" collapsed="false">
      <c r="A426" s="1" t="str">
        <f aca="false">VLOOKUP(B426,Hoja3!$A$2:$B$12,2,0)</f>
        <v>DAF</v>
      </c>
      <c r="B426" s="13" t="str">
        <f aca="false">B425</f>
        <v>DIRECCIÓN ADMINISTARTIVA FINANCIERA</v>
      </c>
      <c r="C426" s="20" t="str">
        <f aca="false">C425</f>
        <v>02020108</v>
      </c>
      <c r="D426" s="13" t="str">
        <f aca="false">D425</f>
        <v>RRHH..-Contratación de Persoanl y Pago de Sueldos y salarios al personal permanente y eventual y otros beneficios</v>
      </c>
      <c r="E426" s="20" t="str">
        <f aca="false">E425</f>
        <v>000008</v>
      </c>
      <c r="F426" s="36" t="n">
        <v>66100</v>
      </c>
      <c r="G426" s="37" t="s">
        <v>342</v>
      </c>
      <c r="H426" s="38" t="n">
        <v>502803</v>
      </c>
      <c r="I426" s="19" t="n">
        <v>-147000</v>
      </c>
      <c r="J426" s="19" t="n">
        <f aca="false">+H426+I426</f>
        <v>355803</v>
      </c>
      <c r="K426" s="19"/>
      <c r="L426" s="19" t="n">
        <f aca="false">+J426-K426</f>
        <v>355803</v>
      </c>
    </row>
    <row r="427" customFormat="false" ht="13.8" hidden="true" customHeight="false" outlineLevel="0" collapsed="false">
      <c r="A427" s="1" t="str">
        <f aca="false">VLOOKUP(B427,Hoja3!$A$2:$B$12,2,0)</f>
        <v>DAF</v>
      </c>
      <c r="B427" s="13" t="str">
        <f aca="false">B426</f>
        <v>DIRECCIÓN ADMINISTARTIVA FINANCIERA</v>
      </c>
      <c r="C427" s="20" t="str">
        <f aca="false">C426</f>
        <v>02020108</v>
      </c>
      <c r="D427" s="13" t="str">
        <f aca="false">D426</f>
        <v>RRHH..-Contratación de Persoanl y Pago de Sueldos y salarios al personal permanente y eventual y otros beneficios</v>
      </c>
      <c r="E427" s="20" t="str">
        <f aca="false">E426</f>
        <v>000008</v>
      </c>
      <c r="F427" s="36" t="n">
        <v>85100</v>
      </c>
      <c r="G427" s="37" t="s">
        <v>169</v>
      </c>
      <c r="H427" s="38" t="n">
        <v>3500</v>
      </c>
      <c r="I427" s="19"/>
      <c r="J427" s="19" t="n">
        <f aca="false">+H427+I427</f>
        <v>3500</v>
      </c>
      <c r="K427" s="19" t="n">
        <v>580</v>
      </c>
      <c r="L427" s="19" t="n">
        <f aca="false">+J427-K427</f>
        <v>2920</v>
      </c>
    </row>
    <row r="428" customFormat="false" ht="24.25" hidden="true" customHeight="false" outlineLevel="0" collapsed="false">
      <c r="A428" s="1" t="str">
        <f aca="false">VLOOKUP(B428,Hoja3!$A$2:$B$12,2,0)</f>
        <v>DAF</v>
      </c>
      <c r="B428" s="33" t="s">
        <v>294</v>
      </c>
      <c r="C428" s="34" t="s">
        <v>343</v>
      </c>
      <c r="D428" s="33" t="s">
        <v>344</v>
      </c>
      <c r="E428" s="34" t="s">
        <v>296</v>
      </c>
      <c r="F428" s="36" t="n">
        <v>22110</v>
      </c>
      <c r="G428" s="37" t="s">
        <v>35</v>
      </c>
      <c r="H428" s="38" t="n">
        <v>5800</v>
      </c>
      <c r="I428" s="32"/>
      <c r="J428" s="19" t="n">
        <f aca="false">+H428+I428</f>
        <v>5800</v>
      </c>
      <c r="K428" s="19" t="n">
        <v>0</v>
      </c>
      <c r="L428" s="19" t="n">
        <f aca="false">+J428-K428</f>
        <v>5800</v>
      </c>
    </row>
    <row r="429" customFormat="false" ht="13.8" hidden="true" customHeight="false" outlineLevel="0" collapsed="false">
      <c r="A429" s="1" t="str">
        <f aca="false">VLOOKUP(B429,Hoja3!$A$2:$B$12,2,0)</f>
        <v>DAF</v>
      </c>
      <c r="B429" s="13" t="str">
        <f aca="false">B428</f>
        <v>DIRECCIÓN ADMINISTARTIVA FINANCIERA</v>
      </c>
      <c r="C429" s="20" t="str">
        <f aca="false">C428</f>
        <v>02020109</v>
      </c>
      <c r="D429" s="13" t="str">
        <f aca="false">D428</f>
        <v>PPTOS-Presentacion mensual y seguimiento a las ejecuciones presupuestarias al MEFP</v>
      </c>
      <c r="E429" s="20" t="str">
        <f aca="false">E428</f>
        <v>000008</v>
      </c>
      <c r="F429" s="36" t="n">
        <v>22210</v>
      </c>
      <c r="G429" s="37" t="s">
        <v>75</v>
      </c>
      <c r="H429" s="38" t="n">
        <v>6678</v>
      </c>
      <c r="I429" s="32"/>
      <c r="J429" s="19" t="n">
        <f aca="false">+H429+I429</f>
        <v>6678</v>
      </c>
      <c r="K429" s="19" t="n">
        <v>0</v>
      </c>
      <c r="L429" s="19" t="n">
        <f aca="false">+J429-K429</f>
        <v>6678</v>
      </c>
    </row>
    <row r="430" customFormat="false" ht="13.8" hidden="true" customHeight="false" outlineLevel="0" collapsed="false">
      <c r="A430" s="1" t="str">
        <f aca="false">VLOOKUP(B430,Hoja3!$A$2:$B$12,2,0)</f>
        <v>DAF</v>
      </c>
      <c r="B430" s="13" t="str">
        <f aca="false">B429</f>
        <v>DIRECCIÓN ADMINISTARTIVA FINANCIERA</v>
      </c>
      <c r="C430" s="20" t="str">
        <f aca="false">C429</f>
        <v>02020109</v>
      </c>
      <c r="D430" s="13" t="str">
        <f aca="false">D429</f>
        <v>PPTOS-Presentacion mensual y seguimiento a las ejecuciones presupuestarias al MEFP</v>
      </c>
      <c r="E430" s="20" t="str">
        <f aca="false">E429</f>
        <v>000008</v>
      </c>
      <c r="F430" s="36" t="n">
        <v>25600</v>
      </c>
      <c r="G430" s="37" t="s">
        <v>108</v>
      </c>
      <c r="H430" s="38" t="n">
        <v>500</v>
      </c>
      <c r="I430" s="32"/>
      <c r="J430" s="19" t="n">
        <f aca="false">+H430+I430</f>
        <v>500</v>
      </c>
      <c r="K430" s="19" t="n">
        <v>0</v>
      </c>
      <c r="L430" s="19" t="n">
        <f aca="false">+J430-K430</f>
        <v>500</v>
      </c>
    </row>
    <row r="431" customFormat="false" ht="13.8" hidden="true" customHeight="false" outlineLevel="0" collapsed="false">
      <c r="A431" s="1" t="str">
        <f aca="false">VLOOKUP(B431,Hoja3!$A$2:$B$12,2,0)</f>
        <v>DAF</v>
      </c>
      <c r="B431" s="13" t="str">
        <f aca="false">B430</f>
        <v>DIRECCIÓN ADMINISTARTIVA FINANCIERA</v>
      </c>
      <c r="C431" s="20" t="str">
        <f aca="false">C430</f>
        <v>02020109</v>
      </c>
      <c r="D431" s="13" t="str">
        <f aca="false">D430</f>
        <v>PPTOS-Presentacion mensual y seguimiento a las ejecuciones presupuestarias al MEFP</v>
      </c>
      <c r="E431" s="20" t="str">
        <f aca="false">E430</f>
        <v>000008</v>
      </c>
      <c r="F431" s="36" t="n">
        <v>32100</v>
      </c>
      <c r="G431" s="37" t="s">
        <v>16</v>
      </c>
      <c r="H431" s="38" t="n">
        <v>624</v>
      </c>
      <c r="I431" s="32"/>
      <c r="J431" s="19" t="n">
        <f aca="false">+H431+I431</f>
        <v>624</v>
      </c>
      <c r="K431" s="19" t="n">
        <v>0</v>
      </c>
      <c r="L431" s="19" t="n">
        <f aca="false">+J431-K431</f>
        <v>624</v>
      </c>
    </row>
    <row r="432" customFormat="false" ht="13.8" hidden="true" customHeight="false" outlineLevel="0" collapsed="false">
      <c r="A432" s="1" t="str">
        <f aca="false">VLOOKUP(B432,Hoja3!$A$2:$B$12,2,0)</f>
        <v>DAF</v>
      </c>
      <c r="B432" s="13" t="str">
        <f aca="false">B431</f>
        <v>DIRECCIÓN ADMINISTARTIVA FINANCIERA</v>
      </c>
      <c r="C432" s="20" t="str">
        <f aca="false">C431</f>
        <v>02020109</v>
      </c>
      <c r="D432" s="13" t="str">
        <f aca="false">D431</f>
        <v>PPTOS-Presentacion mensual y seguimiento a las ejecuciones presupuestarias al MEFP</v>
      </c>
      <c r="E432" s="20" t="str">
        <f aca="false">E431</f>
        <v>000008</v>
      </c>
      <c r="F432" s="36" t="n">
        <v>32200</v>
      </c>
      <c r="G432" s="37" t="s">
        <v>341</v>
      </c>
      <c r="H432" s="38" t="n">
        <v>1017</v>
      </c>
      <c r="I432" s="32"/>
      <c r="J432" s="19" t="n">
        <f aca="false">+H432+I432</f>
        <v>1017</v>
      </c>
      <c r="K432" s="19" t="n">
        <v>564</v>
      </c>
      <c r="L432" s="19" t="n">
        <f aca="false">+J432-K432</f>
        <v>453</v>
      </c>
    </row>
    <row r="433" customFormat="false" ht="13.8" hidden="true" customHeight="false" outlineLevel="0" collapsed="false">
      <c r="A433" s="1" t="str">
        <f aca="false">VLOOKUP(B433,Hoja3!$A$2:$B$12,2,0)</f>
        <v>DAF</v>
      </c>
      <c r="B433" s="13" t="str">
        <f aca="false">B432</f>
        <v>DIRECCIÓN ADMINISTARTIVA FINANCIERA</v>
      </c>
      <c r="C433" s="20" t="str">
        <f aca="false">C432</f>
        <v>02020109</v>
      </c>
      <c r="D433" s="13" t="str">
        <f aca="false">D432</f>
        <v>PPTOS-Presentacion mensual y seguimiento a las ejecuciones presupuestarias al MEFP</v>
      </c>
      <c r="E433" s="20" t="str">
        <f aca="false">E432</f>
        <v>000008</v>
      </c>
      <c r="F433" s="36" t="n">
        <v>39500</v>
      </c>
      <c r="G433" s="37" t="s">
        <v>19</v>
      </c>
      <c r="H433" s="38" t="n">
        <v>415.1</v>
      </c>
      <c r="I433" s="19"/>
      <c r="J433" s="19" t="n">
        <f aca="false">+H433+I433</f>
        <v>415.1</v>
      </c>
      <c r="K433" s="19" t="n">
        <v>400</v>
      </c>
      <c r="L433" s="19" t="n">
        <f aca="false">+J433-K433</f>
        <v>15.1</v>
      </c>
    </row>
    <row r="434" customFormat="false" ht="24.25" hidden="true" customHeight="false" outlineLevel="0" collapsed="false">
      <c r="A434" s="1" t="str">
        <f aca="false">VLOOKUP(B434,Hoja3!$A$2:$B$12,2,0)</f>
        <v>DAF</v>
      </c>
      <c r="B434" s="33" t="s">
        <v>294</v>
      </c>
      <c r="C434" s="34" t="s">
        <v>345</v>
      </c>
      <c r="D434" s="33" t="s">
        <v>346</v>
      </c>
      <c r="E434" s="34" t="s">
        <v>296</v>
      </c>
      <c r="F434" s="36" t="n">
        <v>22110</v>
      </c>
      <c r="G434" s="37" t="s">
        <v>35</v>
      </c>
      <c r="H434" s="38" t="n">
        <v>1459</v>
      </c>
      <c r="I434" s="19"/>
      <c r="J434" s="19" t="n">
        <f aca="false">+H434+I434</f>
        <v>1459</v>
      </c>
      <c r="K434" s="19"/>
      <c r="L434" s="19" t="n">
        <f aca="false">+J434-K434</f>
        <v>1459</v>
      </c>
    </row>
    <row r="435" customFormat="false" ht="13.8" hidden="true" customHeight="false" outlineLevel="0" collapsed="false">
      <c r="A435" s="1" t="str">
        <f aca="false">VLOOKUP(B435,Hoja3!$A$2:$B$12,2,0)</f>
        <v>DAF</v>
      </c>
      <c r="B435" s="13" t="str">
        <f aca="false">B434</f>
        <v>DIRECCIÓN ADMINISTARTIVA FINANCIERA</v>
      </c>
      <c r="C435" s="20" t="str">
        <f aca="false">C434</f>
        <v>02020110</v>
      </c>
      <c r="D435" s="13" t="str">
        <f aca="false">D434</f>
        <v>ARCHI-Archivo cronologico de ladocumentacion de la Corporacion, a disposicion de los requrimientos internos y externos</v>
      </c>
      <c r="E435" s="20" t="str">
        <f aca="false">E434</f>
        <v>000008</v>
      </c>
      <c r="F435" s="36" t="n">
        <v>22210</v>
      </c>
      <c r="G435" s="37" t="s">
        <v>75</v>
      </c>
      <c r="H435" s="38" t="n">
        <v>275</v>
      </c>
      <c r="I435" s="26"/>
      <c r="J435" s="19" t="n">
        <f aca="false">+H435+I435</f>
        <v>275</v>
      </c>
      <c r="K435" s="19"/>
      <c r="L435" s="19" t="n">
        <f aca="false">+J435-K435</f>
        <v>275</v>
      </c>
    </row>
    <row r="436" customFormat="false" ht="13.8" hidden="true" customHeight="false" outlineLevel="0" collapsed="false">
      <c r="A436" s="1" t="str">
        <f aca="false">VLOOKUP(B436,Hoja3!$A$2:$B$12,2,0)</f>
        <v>DAF</v>
      </c>
      <c r="B436" s="13" t="str">
        <f aca="false">B435</f>
        <v>DIRECCIÓN ADMINISTARTIVA FINANCIERA</v>
      </c>
      <c r="C436" s="20" t="str">
        <f aca="false">C435</f>
        <v>02020110</v>
      </c>
      <c r="D436" s="13" t="str">
        <f aca="false">D435</f>
        <v>ARCHI-Archivo cronologico de ladocumentacion de la Corporacion, a disposicion de los requrimientos internos y externos</v>
      </c>
      <c r="E436" s="20" t="str">
        <f aca="false">E435</f>
        <v>000008</v>
      </c>
      <c r="F436" s="36" t="n">
        <v>32100</v>
      </c>
      <c r="G436" s="37" t="s">
        <v>16</v>
      </c>
      <c r="H436" s="38" t="n">
        <v>171</v>
      </c>
      <c r="I436" s="26"/>
      <c r="J436" s="19" t="n">
        <f aca="false">+H436+I436</f>
        <v>171</v>
      </c>
      <c r="K436" s="19"/>
      <c r="L436" s="19" t="n">
        <f aca="false">+J436-K436</f>
        <v>171</v>
      </c>
    </row>
    <row r="437" customFormat="false" ht="13.8" hidden="true" customHeight="false" outlineLevel="0" collapsed="false">
      <c r="A437" s="1" t="str">
        <f aca="false">VLOOKUP(B437,Hoja3!$A$2:$B$12,2,0)</f>
        <v>DAF</v>
      </c>
      <c r="B437" s="13" t="str">
        <f aca="false">B436</f>
        <v>DIRECCIÓN ADMINISTARTIVA FINANCIERA</v>
      </c>
      <c r="C437" s="20" t="str">
        <f aca="false">C436</f>
        <v>02020110</v>
      </c>
      <c r="D437" s="13" t="str">
        <f aca="false">D436</f>
        <v>ARCHI-Archivo cronologico de ladocumentacion de la Corporacion, a disposicion de los requrimientos internos y externos</v>
      </c>
      <c r="E437" s="20" t="str">
        <f aca="false">E436</f>
        <v>000008</v>
      </c>
      <c r="F437" s="36" t="n">
        <v>32200</v>
      </c>
      <c r="G437" s="37" t="s">
        <v>341</v>
      </c>
      <c r="H437" s="38" t="n">
        <v>1274</v>
      </c>
      <c r="I437" s="26"/>
      <c r="J437" s="19" t="n">
        <f aca="false">+H437+I437</f>
        <v>1274</v>
      </c>
      <c r="K437" s="19"/>
      <c r="L437" s="19" t="n">
        <f aca="false">+J437-K437</f>
        <v>1274</v>
      </c>
    </row>
    <row r="438" customFormat="false" ht="13.8" hidden="true" customHeight="false" outlineLevel="0" collapsed="false">
      <c r="A438" s="1" t="str">
        <f aca="false">VLOOKUP(B438,Hoja3!$A$2:$B$12,2,0)</f>
        <v>DAF</v>
      </c>
      <c r="B438" s="13" t="str">
        <f aca="false">B437</f>
        <v>DIRECCIÓN ADMINISTARTIVA FINANCIERA</v>
      </c>
      <c r="C438" s="20" t="str">
        <f aca="false">C437</f>
        <v>02020110</v>
      </c>
      <c r="D438" s="13" t="str">
        <f aca="false">D437</f>
        <v>ARCHI-Archivo cronologico de ladocumentacion de la Corporacion, a disposicion de los requrimientos internos y externos</v>
      </c>
      <c r="E438" s="20" t="str">
        <f aca="false">E437</f>
        <v>000008</v>
      </c>
      <c r="F438" s="36" t="n">
        <v>39500</v>
      </c>
      <c r="G438" s="37" t="s">
        <v>19</v>
      </c>
      <c r="H438" s="38" t="n">
        <v>3882</v>
      </c>
      <c r="I438" s="26"/>
      <c r="J438" s="19" t="n">
        <f aca="false">+H438+I438</f>
        <v>3882</v>
      </c>
      <c r="K438" s="19" t="n">
        <v>2805</v>
      </c>
      <c r="L438" s="19" t="n">
        <f aca="false">+J438-K438</f>
        <v>1077</v>
      </c>
    </row>
    <row r="439" customFormat="false" ht="24.25" hidden="true" customHeight="false" outlineLevel="0" collapsed="false">
      <c r="A439" s="1" t="str">
        <f aca="false">VLOOKUP(B439,Hoja3!$A$2:$B$12,2,0)</f>
        <v>DAF</v>
      </c>
      <c r="B439" s="33" t="s">
        <v>294</v>
      </c>
      <c r="C439" s="34" t="s">
        <v>347</v>
      </c>
      <c r="D439" s="33" t="s">
        <v>348</v>
      </c>
      <c r="E439" s="34" t="s">
        <v>296</v>
      </c>
      <c r="F439" s="36" t="n">
        <v>25600</v>
      </c>
      <c r="G439" s="37" t="s">
        <v>108</v>
      </c>
      <c r="H439" s="38" t="n">
        <v>6400</v>
      </c>
      <c r="I439" s="26" t="n">
        <v>0</v>
      </c>
      <c r="J439" s="19" t="n">
        <f aca="false">+H439+I439</f>
        <v>6400</v>
      </c>
      <c r="K439" s="26" t="n">
        <v>4107</v>
      </c>
      <c r="L439" s="19" t="n">
        <f aca="false">+J439-K439</f>
        <v>2293</v>
      </c>
    </row>
    <row r="440" customFormat="false" ht="13.8" hidden="true" customHeight="false" outlineLevel="0" collapsed="false">
      <c r="A440" s="1" t="str">
        <f aca="false">VLOOKUP(B440,Hoja3!$A$2:$B$12,2,0)</f>
        <v>DAF</v>
      </c>
      <c r="B440" s="13" t="str">
        <f aca="false">B439</f>
        <v>DIRECCIÓN ADMINISTARTIVA FINANCIERA</v>
      </c>
      <c r="C440" s="20" t="str">
        <f aca="false">C439</f>
        <v>02020111</v>
      </c>
      <c r="D440" s="13" t="str">
        <f aca="false">D439</f>
        <v>Gestion de la administracion de la informacion de la DAF</v>
      </c>
      <c r="E440" s="20" t="str">
        <f aca="false">E439</f>
        <v>000008</v>
      </c>
      <c r="F440" s="36" t="n">
        <v>32100</v>
      </c>
      <c r="G440" s="37" t="s">
        <v>16</v>
      </c>
      <c r="H440" s="38" t="n">
        <v>2460</v>
      </c>
      <c r="I440" s="26"/>
      <c r="J440" s="19" t="n">
        <f aca="false">+H440+I440</f>
        <v>2460</v>
      </c>
      <c r="K440" s="26"/>
      <c r="L440" s="19"/>
    </row>
    <row r="441" customFormat="false" ht="13.8" hidden="true" customHeight="false" outlineLevel="0" collapsed="false">
      <c r="A441" s="1" t="str">
        <f aca="false">VLOOKUP(B441,Hoja3!$A$2:$B$12,2,0)</f>
        <v>DAF</v>
      </c>
      <c r="B441" s="13" t="str">
        <f aca="false">B440</f>
        <v>DIRECCIÓN ADMINISTARTIVA FINANCIERA</v>
      </c>
      <c r="C441" s="20" t="str">
        <f aca="false">C440</f>
        <v>02020111</v>
      </c>
      <c r="D441" s="13" t="str">
        <f aca="false">D440</f>
        <v>Gestion de la administracion de la informacion de la DAF</v>
      </c>
      <c r="E441" s="20" t="str">
        <f aca="false">E440</f>
        <v>000008</v>
      </c>
      <c r="F441" s="39" t="n">
        <v>32200</v>
      </c>
      <c r="G441" s="37" t="s">
        <v>341</v>
      </c>
      <c r="H441" s="38" t="n">
        <v>1026</v>
      </c>
      <c r="I441" s="26" t="n">
        <v>0</v>
      </c>
      <c r="J441" s="19" t="n">
        <f aca="false">+H441+I441</f>
        <v>1026</v>
      </c>
      <c r="K441" s="26" t="n">
        <v>0</v>
      </c>
      <c r="L441" s="19" t="n">
        <f aca="false">+J441-K441</f>
        <v>1026</v>
      </c>
      <c r="N441" s="0" t="n">
        <v>32220</v>
      </c>
    </row>
    <row r="442" customFormat="false" ht="13.8" hidden="true" customHeight="false" outlineLevel="0" collapsed="false">
      <c r="A442" s="1" t="str">
        <f aca="false">VLOOKUP(B442,Hoja3!$A$2:$B$12,2,0)</f>
        <v>DAF</v>
      </c>
      <c r="B442" s="13" t="str">
        <f aca="false">B441</f>
        <v>DIRECCIÓN ADMINISTARTIVA FINANCIERA</v>
      </c>
      <c r="C442" s="20" t="str">
        <f aca="false">C441</f>
        <v>02020111</v>
      </c>
      <c r="D442" s="13" t="str">
        <f aca="false">D441</f>
        <v>Gestion de la administracion de la informacion de la DAF</v>
      </c>
      <c r="E442" s="20" t="str">
        <f aca="false">E441</f>
        <v>000008</v>
      </c>
      <c r="F442" s="36" t="n">
        <v>39500</v>
      </c>
      <c r="G442" s="37" t="s">
        <v>19</v>
      </c>
      <c r="H442" s="38" t="n">
        <v>11017</v>
      </c>
      <c r="I442" s="26" t="n">
        <v>0</v>
      </c>
      <c r="J442" s="19" t="n">
        <f aca="false">+H442+I442</f>
        <v>11017</v>
      </c>
      <c r="K442" s="26" t="n">
        <v>8564</v>
      </c>
      <c r="L442" s="19" t="n">
        <f aca="false">+J442-K442</f>
        <v>2453</v>
      </c>
    </row>
    <row r="443" customFormat="false" ht="24.25" hidden="true" customHeight="false" outlineLevel="0" collapsed="false">
      <c r="A443" s="1" t="str">
        <f aca="false">VLOOKUP(B443,Hoja3!$A$2:$B$12,2,0)</f>
        <v>DAF</v>
      </c>
      <c r="B443" s="33" t="s">
        <v>294</v>
      </c>
      <c r="C443" s="34" t="s">
        <v>349</v>
      </c>
      <c r="D443" s="33" t="s">
        <v>350</v>
      </c>
      <c r="E443" s="34" t="s">
        <v>296</v>
      </c>
      <c r="F443" s="36" t="n">
        <v>32100</v>
      </c>
      <c r="G443" s="37" t="s">
        <v>16</v>
      </c>
      <c r="H443" s="38" t="n">
        <v>609</v>
      </c>
      <c r="I443" s="26" t="n">
        <v>0</v>
      </c>
      <c r="J443" s="19" t="n">
        <f aca="false">+H443+I443</f>
        <v>609</v>
      </c>
      <c r="K443" s="26" t="n">
        <v>0</v>
      </c>
      <c r="L443" s="19" t="n">
        <f aca="false">+J443-K443</f>
        <v>609</v>
      </c>
    </row>
    <row r="444" customFormat="false" ht="13.8" hidden="true" customHeight="false" outlineLevel="0" collapsed="false">
      <c r="A444" s="1" t="str">
        <f aca="false">VLOOKUP(B444,Hoja3!$A$2:$B$12,2,0)</f>
        <v>DAF</v>
      </c>
      <c r="B444" s="13" t="str">
        <f aca="false">B443</f>
        <v>DIRECCIÓN ADMINISTARTIVA FINANCIERA</v>
      </c>
      <c r="C444" s="20" t="str">
        <f aca="false">C443</f>
        <v>02020112</v>
      </c>
      <c r="D444" s="13" t="str">
        <f aca="false">D443</f>
        <v>TESO.-Cumplimiento de politicas y procedimientos de la unidad de tesoreria</v>
      </c>
      <c r="E444" s="20" t="str">
        <f aca="false">E443</f>
        <v>000008</v>
      </c>
      <c r="F444" s="39" t="n">
        <v>32200</v>
      </c>
      <c r="G444" s="37" t="s">
        <v>341</v>
      </c>
      <c r="H444" s="38" t="n">
        <v>255.4</v>
      </c>
      <c r="I444" s="26" t="n">
        <v>0</v>
      </c>
      <c r="J444" s="19" t="n">
        <f aca="false">+H444+I444</f>
        <v>255.4</v>
      </c>
      <c r="K444" s="26" t="n">
        <v>0</v>
      </c>
      <c r="L444" s="19" t="n">
        <f aca="false">+J444-K444</f>
        <v>255.4</v>
      </c>
      <c r="N444" s="0" t="n">
        <v>32220</v>
      </c>
    </row>
    <row r="445" customFormat="false" ht="13.8" hidden="true" customHeight="false" outlineLevel="0" collapsed="false">
      <c r="A445" s="1" t="str">
        <f aca="false">VLOOKUP(B445,Hoja3!$A$2:$B$12,2,0)</f>
        <v>DAF</v>
      </c>
      <c r="B445" s="13" t="str">
        <f aca="false">B444</f>
        <v>DIRECCIÓN ADMINISTARTIVA FINANCIERA</v>
      </c>
      <c r="C445" s="20" t="str">
        <f aca="false">C444</f>
        <v>02020112</v>
      </c>
      <c r="D445" s="13" t="str">
        <f aca="false">D444</f>
        <v>TESO.-Cumplimiento de politicas y procedimientos de la unidad de tesoreria</v>
      </c>
      <c r="E445" s="20" t="str">
        <f aca="false">E444</f>
        <v>000008</v>
      </c>
      <c r="F445" s="36" t="n">
        <v>39500</v>
      </c>
      <c r="G445" s="37" t="s">
        <v>19</v>
      </c>
      <c r="H445" s="38" t="n">
        <v>1875.85</v>
      </c>
      <c r="I445" s="26" t="n">
        <v>0</v>
      </c>
      <c r="J445" s="19" t="n">
        <f aca="false">+H445+I445</f>
        <v>1875.85</v>
      </c>
      <c r="K445" s="26" t="n">
        <v>482</v>
      </c>
      <c r="L445" s="19" t="n">
        <f aca="false">+J445-K445</f>
        <v>1393.85</v>
      </c>
    </row>
    <row r="446" customFormat="false" ht="24.25" hidden="true" customHeight="false" outlineLevel="0" collapsed="false">
      <c r="A446" s="1" t="str">
        <f aca="false">VLOOKUP(B446,Hoja3!$A$2:$B$12,2,0)</f>
        <v>DAF</v>
      </c>
      <c r="B446" s="33" t="s">
        <v>294</v>
      </c>
      <c r="C446" s="34" t="s">
        <v>351</v>
      </c>
      <c r="D446" s="33" t="s">
        <v>352</v>
      </c>
      <c r="E446" s="34" t="s">
        <v>296</v>
      </c>
      <c r="F446" s="36" t="n">
        <v>32100</v>
      </c>
      <c r="G446" s="37" t="s">
        <v>16</v>
      </c>
      <c r="H446" s="38" t="n">
        <v>293</v>
      </c>
      <c r="I446" s="26" t="n">
        <v>0</v>
      </c>
      <c r="J446" s="19" t="n">
        <f aca="false">+H446+I446</f>
        <v>293</v>
      </c>
      <c r="K446" s="26" t="n">
        <v>0</v>
      </c>
      <c r="L446" s="19" t="n">
        <f aca="false">+J446-K446</f>
        <v>293</v>
      </c>
    </row>
    <row r="447" customFormat="false" ht="13.8" hidden="true" customHeight="false" outlineLevel="0" collapsed="false">
      <c r="A447" s="1" t="str">
        <f aca="false">VLOOKUP(B447,Hoja3!$A$2:$B$12,2,0)</f>
        <v>DAF</v>
      </c>
      <c r="B447" s="13" t="str">
        <f aca="false">B446</f>
        <v>DIRECCIÓN ADMINISTARTIVA FINANCIERA</v>
      </c>
      <c r="C447" s="20" t="str">
        <f aca="false">C446</f>
        <v>02020113</v>
      </c>
      <c r="D447" s="13" t="str">
        <f aca="false">D446</f>
        <v>CONTRA.- Elaboracion de procesos de contratacion y publicacion en el SICOES y otros medios de  los procesos de la Corporacion y UU. Productivas</v>
      </c>
      <c r="E447" s="20" t="str">
        <f aca="false">E446</f>
        <v>000008</v>
      </c>
      <c r="F447" s="39" t="n">
        <v>32200</v>
      </c>
      <c r="G447" s="37" t="s">
        <v>341</v>
      </c>
      <c r="H447" s="38" t="n">
        <v>3427</v>
      </c>
      <c r="I447" s="26" t="n">
        <v>0</v>
      </c>
      <c r="J447" s="19" t="n">
        <f aca="false">+H447+I447</f>
        <v>3427</v>
      </c>
      <c r="K447" s="26" t="n">
        <v>0</v>
      </c>
      <c r="L447" s="19" t="n">
        <f aca="false">+J447-K447</f>
        <v>3427</v>
      </c>
      <c r="N447" s="0" t="n">
        <v>32220</v>
      </c>
    </row>
    <row r="448" customFormat="false" ht="13.8" hidden="true" customHeight="false" outlineLevel="0" collapsed="false">
      <c r="A448" s="1" t="str">
        <f aca="false">VLOOKUP(B448,Hoja3!$A$2:$B$12,2,0)</f>
        <v>DAF</v>
      </c>
      <c r="B448" s="13" t="str">
        <f aca="false">B447</f>
        <v>DIRECCIÓN ADMINISTARTIVA FINANCIERA</v>
      </c>
      <c r="C448" s="20" t="str">
        <f aca="false">C447</f>
        <v>02020113</v>
      </c>
      <c r="D448" s="13" t="str">
        <f aca="false">D447</f>
        <v>CONTRA.- Elaboracion de procesos de contratacion y publicacion en el SICOES y otros medios de  los procesos de la Corporacion y UU. Productivas</v>
      </c>
      <c r="E448" s="20" t="str">
        <f aca="false">E447</f>
        <v>000008</v>
      </c>
      <c r="F448" s="36" t="n">
        <v>39500</v>
      </c>
      <c r="G448" s="37" t="s">
        <v>19</v>
      </c>
      <c r="H448" s="38" t="n">
        <v>1188.45</v>
      </c>
      <c r="I448" s="26" t="n">
        <v>0</v>
      </c>
      <c r="J448" s="19" t="n">
        <f aca="false">+H448+I448</f>
        <v>1188.45</v>
      </c>
      <c r="K448" s="26" t="n">
        <v>0</v>
      </c>
      <c r="L448" s="19" t="n">
        <f aca="false">+J448-K448</f>
        <v>1188.45</v>
      </c>
    </row>
    <row r="449" customFormat="false" ht="24.25" hidden="true" customHeight="false" outlineLevel="0" collapsed="false">
      <c r="A449" s="1" t="str">
        <f aca="false">VLOOKUP(B449,Hoja3!$A$2:$B$12,2,0)</f>
        <v>DAF</v>
      </c>
      <c r="B449" s="33" t="s">
        <v>294</v>
      </c>
      <c r="C449" s="34" t="s">
        <v>353</v>
      </c>
      <c r="D449" s="33" t="s">
        <v>354</v>
      </c>
      <c r="E449" s="34" t="s">
        <v>296</v>
      </c>
      <c r="F449" s="36" t="n">
        <v>32100</v>
      </c>
      <c r="G449" s="37" t="s">
        <v>16</v>
      </c>
      <c r="H449" s="38" t="n">
        <v>3380</v>
      </c>
      <c r="I449" s="26" t="n">
        <v>0</v>
      </c>
      <c r="J449" s="19" t="n">
        <f aca="false">+H449+I449</f>
        <v>3380</v>
      </c>
      <c r="K449" s="26" t="n">
        <v>0</v>
      </c>
      <c r="L449" s="19" t="n">
        <f aca="false">+J449-K449</f>
        <v>3380</v>
      </c>
    </row>
    <row r="450" customFormat="false" ht="13.8" hidden="true" customHeight="false" outlineLevel="0" collapsed="false">
      <c r="A450" s="1" t="str">
        <f aca="false">VLOOKUP(B450,Hoja3!$A$2:$B$12,2,0)</f>
        <v>DAF</v>
      </c>
      <c r="B450" s="13" t="str">
        <f aca="false">B449</f>
        <v>DIRECCIÓN ADMINISTARTIVA FINANCIERA</v>
      </c>
      <c r="C450" s="20" t="str">
        <f aca="false">C449</f>
        <v>02020114</v>
      </c>
      <c r="D450" s="13" t="str">
        <f aca="false">D449</f>
        <v>ALMA.-Atender al 100% las solicictudes de materiales y suministros de manera oportuna</v>
      </c>
      <c r="E450" s="20" t="str">
        <f aca="false">E449</f>
        <v>000008</v>
      </c>
      <c r="F450" s="39" t="n">
        <v>32200</v>
      </c>
      <c r="G450" s="37" t="s">
        <v>341</v>
      </c>
      <c r="H450" s="38" t="n">
        <v>2140</v>
      </c>
      <c r="I450" s="26" t="n">
        <v>0</v>
      </c>
      <c r="J450" s="19" t="n">
        <f aca="false">+H450+I450</f>
        <v>2140</v>
      </c>
      <c r="K450" s="26" t="n">
        <v>0</v>
      </c>
      <c r="L450" s="19" t="n">
        <f aca="false">+J450-K450</f>
        <v>2140</v>
      </c>
      <c r="N450" s="0" t="n">
        <v>32220</v>
      </c>
    </row>
    <row r="451" customFormat="false" ht="13.8" hidden="true" customHeight="false" outlineLevel="0" collapsed="false">
      <c r="A451" s="1" t="str">
        <f aca="false">VLOOKUP(B451,Hoja3!$A$2:$B$12,2,0)</f>
        <v>DAF</v>
      </c>
      <c r="B451" s="13" t="str">
        <f aca="false">B450</f>
        <v>DIRECCIÓN ADMINISTARTIVA FINANCIERA</v>
      </c>
      <c r="C451" s="20" t="str">
        <f aca="false">C450</f>
        <v>02020114</v>
      </c>
      <c r="D451" s="13" t="str">
        <f aca="false">D450</f>
        <v>ALMA.-Atender al 100% las solicictudes de materiales y suministros de manera oportuna</v>
      </c>
      <c r="E451" s="20" t="str">
        <f aca="false">E450</f>
        <v>000008</v>
      </c>
      <c r="F451" s="36" t="n">
        <v>39500</v>
      </c>
      <c r="G451" s="37" t="s">
        <v>19</v>
      </c>
      <c r="H451" s="38" t="n">
        <v>17473.1</v>
      </c>
      <c r="I451" s="26" t="n">
        <v>0</v>
      </c>
      <c r="J451" s="19" t="n">
        <f aca="false">+H451+I451</f>
        <v>17473.1</v>
      </c>
      <c r="K451" s="26" t="n">
        <v>10564</v>
      </c>
      <c r="L451" s="19" t="n">
        <f aca="false">+J451-K451</f>
        <v>6909.1</v>
      </c>
    </row>
    <row r="452" customFormat="false" ht="24.25" hidden="true" customHeight="false" outlineLevel="0" collapsed="false">
      <c r="A452" s="1" t="str">
        <f aca="false">VLOOKUP(B452,Hoja3!$A$2:$B$12,2,0)</f>
        <v>DAF</v>
      </c>
      <c r="B452" s="59" t="s">
        <v>294</v>
      </c>
      <c r="C452" s="34" t="s">
        <v>355</v>
      </c>
      <c r="D452" s="33" t="s">
        <v>356</v>
      </c>
      <c r="E452" s="34" t="s">
        <v>296</v>
      </c>
      <c r="F452" s="36" t="n">
        <v>21600</v>
      </c>
      <c r="G452" s="37" t="s">
        <v>357</v>
      </c>
      <c r="H452" s="38" t="n">
        <v>15828</v>
      </c>
      <c r="I452" s="26" t="n">
        <v>0</v>
      </c>
      <c r="J452" s="19" t="n">
        <f aca="false">+H452+I452</f>
        <v>15828</v>
      </c>
      <c r="K452" s="26" t="n">
        <v>0</v>
      </c>
      <c r="L452" s="19" t="n">
        <f aca="false">+J452-K452</f>
        <v>15828</v>
      </c>
    </row>
    <row r="453" customFormat="false" ht="24.25" hidden="true" customHeight="false" outlineLevel="0" collapsed="false">
      <c r="A453" s="1" t="str">
        <f aca="false">VLOOKUP(B453,Hoja3!$A$2:$B$12,2,0)</f>
        <v>DAF</v>
      </c>
      <c r="B453" s="59" t="s">
        <v>294</v>
      </c>
      <c r="C453" s="34" t="s">
        <v>358</v>
      </c>
      <c r="D453" s="33" t="s">
        <v>359</v>
      </c>
      <c r="E453" s="34" t="s">
        <v>296</v>
      </c>
      <c r="F453" s="36" t="n">
        <v>43500</v>
      </c>
      <c r="G453" s="37" t="s">
        <v>103</v>
      </c>
      <c r="H453" s="38" t="n">
        <v>16126</v>
      </c>
      <c r="I453" s="26" t="n">
        <v>0</v>
      </c>
      <c r="J453" s="19" t="n">
        <f aca="false">+H453+I453</f>
        <v>16126</v>
      </c>
      <c r="K453" s="26" t="n">
        <v>0</v>
      </c>
      <c r="L453" s="19" t="n">
        <f aca="false">+J453-K453</f>
        <v>16126</v>
      </c>
    </row>
    <row r="454" customFormat="false" ht="24.25" hidden="true" customHeight="false" outlineLevel="0" collapsed="false">
      <c r="A454" s="1" t="str">
        <f aca="false">VLOOKUP(B454,Hoja3!$A$2:$B$12,2,0)</f>
        <v>DAF</v>
      </c>
      <c r="B454" s="59" t="s">
        <v>294</v>
      </c>
      <c r="C454" s="34" t="s">
        <v>360</v>
      </c>
      <c r="D454" s="33" t="s">
        <v>361</v>
      </c>
      <c r="E454" s="34" t="s">
        <v>296</v>
      </c>
      <c r="F454" s="36" t="n">
        <v>43500</v>
      </c>
      <c r="G454" s="37" t="s">
        <v>103</v>
      </c>
      <c r="H454" s="38" t="n">
        <v>21805</v>
      </c>
      <c r="I454" s="26" t="n">
        <v>0</v>
      </c>
      <c r="J454" s="19" t="n">
        <f aca="false">+H454+I454</f>
        <v>21805</v>
      </c>
      <c r="K454" s="26" t="n">
        <v>0</v>
      </c>
      <c r="L454" s="19" t="n">
        <f aca="false">+J454-K454</f>
        <v>21805</v>
      </c>
    </row>
    <row r="455" customFormat="false" ht="24.25" hidden="true" customHeight="false" outlineLevel="0" collapsed="false">
      <c r="A455" s="1" t="str">
        <f aca="false">VLOOKUP(B455,Hoja3!$A$2:$B$12,2,0)</f>
        <v>DAF</v>
      </c>
      <c r="B455" s="59" t="s">
        <v>294</v>
      </c>
      <c r="C455" s="34" t="s">
        <v>362</v>
      </c>
      <c r="D455" s="33" t="s">
        <v>363</v>
      </c>
      <c r="E455" s="34" t="s">
        <v>296</v>
      </c>
      <c r="F455" s="36" t="n">
        <v>43700</v>
      </c>
      <c r="G455" s="37" t="s">
        <v>235</v>
      </c>
      <c r="H455" s="38" t="n">
        <v>8000</v>
      </c>
      <c r="I455" s="19" t="n">
        <v>15000</v>
      </c>
      <c r="J455" s="19" t="n">
        <f aca="false">+H455+I455</f>
        <v>23000</v>
      </c>
      <c r="K455" s="19"/>
      <c r="L455" s="19" t="n">
        <f aca="false">+J455-K455</f>
        <v>23000</v>
      </c>
    </row>
    <row r="456" customFormat="false" ht="24.25" hidden="true" customHeight="false" outlineLevel="0" collapsed="false">
      <c r="A456" s="1" t="str">
        <f aca="false">VLOOKUP(B456,Hoja3!$A$2:$B$12,2,0)</f>
        <v>DAF</v>
      </c>
      <c r="B456" s="59" t="s">
        <v>294</v>
      </c>
      <c r="C456" s="34" t="s">
        <v>364</v>
      </c>
      <c r="D456" s="33" t="s">
        <v>365</v>
      </c>
      <c r="E456" s="34" t="s">
        <v>296</v>
      </c>
      <c r="F456" s="36" t="n">
        <v>49100</v>
      </c>
      <c r="G456" s="37" t="s">
        <v>366</v>
      </c>
      <c r="H456" s="38" t="n">
        <v>19000</v>
      </c>
      <c r="I456" s="19" t="n">
        <v>0</v>
      </c>
      <c r="J456" s="19" t="n">
        <f aca="false">+H456+I456</f>
        <v>19000</v>
      </c>
      <c r="K456" s="19"/>
      <c r="L456" s="19" t="n">
        <f aca="false">+J456+K456</f>
        <v>19000</v>
      </c>
    </row>
    <row r="457" customFormat="false" ht="24.25" hidden="true" customHeight="false" outlineLevel="0" collapsed="false">
      <c r="A457" s="1" t="str">
        <f aca="false">VLOOKUP(B457,Hoja3!$A$2:$B$12,2,0)</f>
        <v>DAF</v>
      </c>
      <c r="B457" s="59" t="s">
        <v>294</v>
      </c>
      <c r="C457" s="34" t="s">
        <v>367</v>
      </c>
      <c r="D457" s="33" t="s">
        <v>368</v>
      </c>
      <c r="E457" s="34" t="s">
        <v>296</v>
      </c>
      <c r="F457" s="36" t="n">
        <v>43120</v>
      </c>
      <c r="G457" s="37" t="s">
        <v>369</v>
      </c>
      <c r="H457" s="38" t="n">
        <v>50000</v>
      </c>
      <c r="I457" s="19" t="n">
        <v>30000</v>
      </c>
      <c r="J457" s="19" t="n">
        <f aca="false">+H457+I457</f>
        <v>80000</v>
      </c>
      <c r="K457" s="19" t="n">
        <v>80000</v>
      </c>
      <c r="L457" s="19" t="n">
        <f aca="false">+J457-K457</f>
        <v>0</v>
      </c>
    </row>
    <row r="458" customFormat="false" ht="24.25" hidden="true" customHeight="false" outlineLevel="0" collapsed="false">
      <c r="A458" s="1" t="str">
        <f aca="false">VLOOKUP(B458,Hoja3!$A$2:$B$12,2,0)</f>
        <v>DAF</v>
      </c>
      <c r="B458" s="59" t="s">
        <v>294</v>
      </c>
      <c r="C458" s="34" t="s">
        <v>370</v>
      </c>
      <c r="D458" s="33" t="s">
        <v>371</v>
      </c>
      <c r="E458" s="34" t="s">
        <v>296</v>
      </c>
      <c r="F458" s="36" t="n">
        <v>49100</v>
      </c>
      <c r="G458" s="37" t="s">
        <v>366</v>
      </c>
      <c r="H458" s="38" t="n">
        <v>330000</v>
      </c>
      <c r="I458" s="19"/>
      <c r="J458" s="19" t="n">
        <f aca="false">+H458+I458</f>
        <v>330000</v>
      </c>
      <c r="K458" s="19" t="n">
        <v>0</v>
      </c>
      <c r="L458" s="19" t="n">
        <f aca="false">+J458-K458</f>
        <v>330000</v>
      </c>
    </row>
    <row r="459" customFormat="false" ht="24.25" hidden="true" customHeight="false" outlineLevel="0" collapsed="false">
      <c r="A459" s="1" t="str">
        <f aca="false">VLOOKUP(B459,Hoja3!$A$2:$B$12,2,0)</f>
        <v>DAF</v>
      </c>
      <c r="B459" s="59" t="s">
        <v>294</v>
      </c>
      <c r="C459" s="34" t="s">
        <v>372</v>
      </c>
      <c r="D459" s="33" t="s">
        <v>373</v>
      </c>
      <c r="E459" s="34" t="s">
        <v>296</v>
      </c>
      <c r="F459" s="36" t="n">
        <v>43700</v>
      </c>
      <c r="G459" s="37" t="s">
        <v>235</v>
      </c>
      <c r="H459" s="38" t="n">
        <v>20000</v>
      </c>
      <c r="I459" s="26" t="n">
        <v>0</v>
      </c>
      <c r="J459" s="19" t="n">
        <f aca="false">+H459+I459</f>
        <v>20000</v>
      </c>
      <c r="K459" s="26" t="n">
        <v>0</v>
      </c>
      <c r="L459" s="19" t="n">
        <f aca="false">+J459-K459</f>
        <v>20000</v>
      </c>
    </row>
    <row r="460" customFormat="false" ht="24.25" hidden="true" customHeight="false" outlineLevel="0" collapsed="false">
      <c r="A460" s="1" t="str">
        <f aca="false">VLOOKUP(B460,Hoja3!$A$2:$B$12,2,0)</f>
        <v>DAF</v>
      </c>
      <c r="B460" s="59" t="s">
        <v>294</v>
      </c>
      <c r="C460" s="34" t="s">
        <v>374</v>
      </c>
      <c r="D460" s="33" t="s">
        <v>375</v>
      </c>
      <c r="E460" s="34" t="s">
        <v>296</v>
      </c>
      <c r="F460" s="36" t="n">
        <v>49100</v>
      </c>
      <c r="G460" s="37" t="s">
        <v>366</v>
      </c>
      <c r="H460" s="38" t="n">
        <v>260000</v>
      </c>
      <c r="I460" s="19" t="n">
        <v>0</v>
      </c>
      <c r="J460" s="19" t="n">
        <f aca="false">+H460+I460</f>
        <v>260000</v>
      </c>
      <c r="K460" s="19" t="n">
        <v>0</v>
      </c>
      <c r="L460" s="19" t="n">
        <f aca="false">+J460-K460</f>
        <v>260000</v>
      </c>
    </row>
    <row r="461" customFormat="false" ht="24.25" hidden="true" customHeight="false" outlineLevel="0" collapsed="false">
      <c r="A461" s="1" t="str">
        <f aca="false">VLOOKUP(B461,Hoja3!$A$2:$B$12,2,0)</f>
        <v>DAF</v>
      </c>
      <c r="B461" s="59" t="s">
        <v>294</v>
      </c>
      <c r="C461" s="34" t="s">
        <v>376</v>
      </c>
      <c r="D461" s="33" t="s">
        <v>377</v>
      </c>
      <c r="E461" s="34" t="s">
        <v>296</v>
      </c>
      <c r="F461" s="36" t="n">
        <v>21600</v>
      </c>
      <c r="G461" s="37" t="s">
        <v>357</v>
      </c>
      <c r="H461" s="38" t="n">
        <v>3000</v>
      </c>
      <c r="I461" s="19" t="n">
        <v>0</v>
      </c>
      <c r="J461" s="19" t="n">
        <f aca="false">+H461-I461</f>
        <v>3000</v>
      </c>
      <c r="K461" s="19" t="n">
        <v>0</v>
      </c>
      <c r="L461" s="19" t="n">
        <f aca="false">+J461-K461</f>
        <v>3000</v>
      </c>
    </row>
    <row r="462" customFormat="false" ht="24.25" hidden="true" customHeight="false" outlineLevel="0" collapsed="false">
      <c r="A462" s="1" t="str">
        <f aca="false">VLOOKUP(B462,Hoja3!$A$2:$B$12,2,0)</f>
        <v>DAF</v>
      </c>
      <c r="B462" s="33" t="s">
        <v>294</v>
      </c>
      <c r="C462" s="34" t="s">
        <v>378</v>
      </c>
      <c r="D462" s="33" t="s">
        <v>379</v>
      </c>
      <c r="E462" s="34" t="s">
        <v>296</v>
      </c>
      <c r="F462" s="36" t="n">
        <v>22110</v>
      </c>
      <c r="G462" s="37" t="s">
        <v>35</v>
      </c>
      <c r="H462" s="38" t="n">
        <v>15000</v>
      </c>
      <c r="I462" s="19" t="n">
        <v>0</v>
      </c>
      <c r="J462" s="19" t="n">
        <f aca="false">+H462+I462</f>
        <v>15000</v>
      </c>
      <c r="K462" s="19" t="n">
        <v>0</v>
      </c>
      <c r="L462" s="19" t="n">
        <f aca="false">+J462-K462</f>
        <v>15000</v>
      </c>
    </row>
    <row r="463" customFormat="false" ht="13.8" hidden="true" customHeight="false" outlineLevel="0" collapsed="false">
      <c r="A463" s="1" t="str">
        <f aca="false">VLOOKUP(B463,Hoja3!$A$2:$B$12,2,0)</f>
        <v>DAF</v>
      </c>
      <c r="B463" s="13" t="str">
        <f aca="false">B462</f>
        <v>DIRECCIÓN ADMINISTARTIVA FINANCIERA</v>
      </c>
      <c r="C463" s="20" t="str">
        <f aca="false">C462</f>
        <v>02030111</v>
      </c>
      <c r="D463" s="13" t="str">
        <f aca="false">D462</f>
        <v>Instalar y Configurar en las diferentes empresas y unidades de COFADENA (Pasajes y Viáticos)</v>
      </c>
      <c r="E463" s="20" t="str">
        <f aca="false">E462</f>
        <v>000008</v>
      </c>
      <c r="F463" s="36" t="n">
        <v>22210</v>
      </c>
      <c r="G463" s="37" t="s">
        <v>75</v>
      </c>
      <c r="H463" s="38" t="n">
        <v>11000</v>
      </c>
      <c r="I463" s="19" t="n">
        <v>0</v>
      </c>
      <c r="J463" s="19" t="n">
        <f aca="false">+H463+I463</f>
        <v>11000</v>
      </c>
      <c r="K463" s="19" t="n">
        <v>0</v>
      </c>
      <c r="L463" s="19" t="n">
        <f aca="false">+J463-K463</f>
        <v>11000</v>
      </c>
    </row>
    <row r="464" customFormat="false" ht="24.25" hidden="true" customHeight="false" outlineLevel="0" collapsed="false">
      <c r="A464" s="1" t="str">
        <f aca="false">VLOOKUP(B464,Hoja3!$A$2:$B$12,2,0)</f>
        <v>DAF</v>
      </c>
      <c r="B464" s="59" t="s">
        <v>294</v>
      </c>
      <c r="C464" s="34" t="s">
        <v>380</v>
      </c>
      <c r="D464" s="33" t="s">
        <v>381</v>
      </c>
      <c r="E464" s="34" t="s">
        <v>296</v>
      </c>
      <c r="F464" s="36" t="n">
        <v>24300</v>
      </c>
      <c r="G464" s="37" t="s">
        <v>382</v>
      </c>
      <c r="H464" s="38" t="n">
        <v>8038</v>
      </c>
      <c r="I464" s="19" t="n">
        <v>0</v>
      </c>
      <c r="J464" s="19" t="n">
        <f aca="false">+H464-I464</f>
        <v>8038</v>
      </c>
      <c r="K464" s="19" t="n">
        <v>0</v>
      </c>
      <c r="L464" s="19" t="n">
        <f aca="false">+J464-K464</f>
        <v>8038</v>
      </c>
    </row>
    <row r="465" customFormat="false" ht="24.25" hidden="true" customHeight="false" outlineLevel="0" collapsed="false">
      <c r="A465" s="1" t="str">
        <f aca="false">VLOOKUP(B465,Hoja3!$A$2:$B$12,2,0)</f>
        <v>DAF</v>
      </c>
      <c r="B465" s="59" t="s">
        <v>294</v>
      </c>
      <c r="C465" s="34" t="s">
        <v>383</v>
      </c>
      <c r="D465" s="33" t="s">
        <v>384</v>
      </c>
      <c r="E465" s="34" t="s">
        <v>296</v>
      </c>
      <c r="F465" s="36" t="n">
        <v>21600</v>
      </c>
      <c r="G465" s="37" t="s">
        <v>357</v>
      </c>
      <c r="H465" s="38" t="n">
        <v>16000</v>
      </c>
      <c r="I465" s="19" t="n">
        <v>0</v>
      </c>
      <c r="J465" s="19" t="n">
        <f aca="false">+H465-I465</f>
        <v>16000</v>
      </c>
      <c r="K465" s="19" t="n">
        <v>4977.35</v>
      </c>
      <c r="L465" s="19" t="n">
        <f aca="false">+J465-K465</f>
        <v>11022.65</v>
      </c>
    </row>
    <row r="466" customFormat="false" ht="35.9" hidden="true" customHeight="false" outlineLevel="0" collapsed="false">
      <c r="A466" s="1" t="str">
        <f aca="false">VLOOKUP(B466,Hoja3!$A$2:$B$12,2,0)</f>
        <v>DAF</v>
      </c>
      <c r="B466" s="33" t="s">
        <v>294</v>
      </c>
      <c r="C466" s="34" t="s">
        <v>385</v>
      </c>
      <c r="D466" s="33" t="s">
        <v>386</v>
      </c>
      <c r="E466" s="34" t="s">
        <v>296</v>
      </c>
      <c r="F466" s="36" t="n">
        <v>34800</v>
      </c>
      <c r="G466" s="37" t="s">
        <v>325</v>
      </c>
      <c r="H466" s="38" t="n">
        <v>3000</v>
      </c>
      <c r="I466" s="19"/>
      <c r="J466" s="19" t="n">
        <f aca="false">+H466+I466</f>
        <v>3000</v>
      </c>
      <c r="K466" s="19" t="n">
        <v>0</v>
      </c>
      <c r="L466" s="19" t="n">
        <f aca="false">+J466-K466</f>
        <v>3000</v>
      </c>
    </row>
    <row r="467" customFormat="false" ht="13.8" hidden="true" customHeight="false" outlineLevel="0" collapsed="false">
      <c r="A467" s="1" t="str">
        <f aca="false">VLOOKUP(B467,Hoja3!$A$2:$B$12,2,0)</f>
        <v>DAF</v>
      </c>
      <c r="B467" s="13" t="str">
        <f aca="false">B466</f>
        <v>DIRECCIÓN ADMINISTARTIVA FINANCIERA</v>
      </c>
      <c r="C467" s="20" t="str">
        <f aca="false">C466</f>
        <v>02030114</v>
      </c>
      <c r="D467" s="13" t="str">
        <f aca="false">D466</f>
        <v>Adquisición de Materiales y Suministros para el Mantenimiento preventivo y correctivos de los Equipos de Computación y la Red Informática de la Oficina Central</v>
      </c>
      <c r="E467" s="20" t="str">
        <f aca="false">E466</f>
        <v>000008</v>
      </c>
      <c r="F467" s="36" t="n">
        <v>39700</v>
      </c>
      <c r="G467" s="37" t="s">
        <v>63</v>
      </c>
      <c r="H467" s="38" t="n">
        <v>10000</v>
      </c>
      <c r="I467" s="19" t="n">
        <v>0</v>
      </c>
      <c r="J467" s="19" t="n">
        <f aca="false">+H467+I467</f>
        <v>10000</v>
      </c>
      <c r="K467" s="19" t="n">
        <v>0</v>
      </c>
      <c r="L467" s="19" t="n">
        <f aca="false">+J467-K467</f>
        <v>10000</v>
      </c>
    </row>
    <row r="468" customFormat="false" ht="13.8" hidden="true" customHeight="false" outlineLevel="0" collapsed="false">
      <c r="A468" s="1" t="str">
        <f aca="false">VLOOKUP(B468,Hoja3!$A$2:$B$12,2,0)</f>
        <v>DAF</v>
      </c>
      <c r="B468" s="13" t="str">
        <f aca="false">B467</f>
        <v>DIRECCIÓN ADMINISTARTIVA FINANCIERA</v>
      </c>
      <c r="C468" s="20" t="str">
        <f aca="false">C467</f>
        <v>02030114</v>
      </c>
      <c r="D468" s="13" t="str">
        <f aca="false">D467</f>
        <v>Adquisición de Materiales y Suministros para el Mantenimiento preventivo y correctivos de los Equipos de Computación y la Red Informática de la Oficina Central</v>
      </c>
      <c r="E468" s="20" t="str">
        <f aca="false">E467</f>
        <v>000008</v>
      </c>
      <c r="F468" s="36" t="n">
        <v>39990</v>
      </c>
      <c r="G468" s="37" t="s">
        <v>65</v>
      </c>
      <c r="H468" s="38" t="n">
        <v>3000</v>
      </c>
      <c r="I468" s="19" t="n">
        <v>0</v>
      </c>
      <c r="J468" s="19" t="n">
        <f aca="false">+H468+I468</f>
        <v>3000</v>
      </c>
      <c r="K468" s="19" t="n">
        <v>2546</v>
      </c>
      <c r="L468" s="19" t="n">
        <f aca="false">+J468-K468</f>
        <v>454</v>
      </c>
    </row>
    <row r="469" customFormat="false" ht="24.25" hidden="true" customHeight="false" outlineLevel="0" collapsed="false">
      <c r="A469" s="1" t="str">
        <f aca="false">VLOOKUP(B469,Hoja3!$A$2:$B$12,2,0)</f>
        <v>DAF</v>
      </c>
      <c r="B469" s="33" t="s">
        <v>294</v>
      </c>
      <c r="C469" s="34" t="s">
        <v>255</v>
      </c>
      <c r="D469" s="33" t="s">
        <v>387</v>
      </c>
      <c r="E469" s="34" t="s">
        <v>296</v>
      </c>
      <c r="F469" s="36" t="n">
        <v>22500</v>
      </c>
      <c r="G469" s="37" t="s">
        <v>250</v>
      </c>
      <c r="H469" s="38" t="n">
        <v>100000</v>
      </c>
      <c r="I469" s="19" t="n">
        <v>0</v>
      </c>
      <c r="J469" s="19" t="n">
        <f aca="false">+H469+I469</f>
        <v>100000</v>
      </c>
      <c r="K469" s="19" t="n">
        <v>20136.7</v>
      </c>
      <c r="L469" s="19" t="n">
        <f aca="false">+J469-K469</f>
        <v>79863.3</v>
      </c>
    </row>
    <row r="470" customFormat="false" ht="13.8" hidden="true" customHeight="false" outlineLevel="0" collapsed="false">
      <c r="A470" s="1" t="str">
        <f aca="false">VLOOKUP(B470,Hoja3!$A$2:$B$12,2,0)</f>
        <v>DAF</v>
      </c>
      <c r="B470" s="13" t="str">
        <f aca="false">B469</f>
        <v>DIRECCIÓN ADMINISTARTIVA FINANCIERA</v>
      </c>
      <c r="C470" s="20" t="str">
        <f aca="false">C469</f>
        <v>03010101</v>
      </c>
      <c r="D470" s="13" t="str">
        <f aca="false">D469</f>
        <v>ACT.FIJ-Ejecutar la adquisición de inmuebles, muebles, enseres y seguros y llevar el registro de Activos Fijos e inventario</v>
      </c>
      <c r="E470" s="20" t="str">
        <f aca="false">E469</f>
        <v>000008</v>
      </c>
      <c r="F470" s="36" t="n">
        <v>25210</v>
      </c>
      <c r="G470" s="37" t="s">
        <v>212</v>
      </c>
      <c r="H470" s="38" t="n">
        <v>400000</v>
      </c>
      <c r="I470" s="19" t="n">
        <v>-100000</v>
      </c>
      <c r="J470" s="19" t="n">
        <f aca="false">+H470+I470</f>
        <v>300000</v>
      </c>
      <c r="K470" s="19" t="n">
        <v>22</v>
      </c>
      <c r="L470" s="19" t="n">
        <f aca="false">+J470-K470</f>
        <v>299978</v>
      </c>
    </row>
    <row r="471" customFormat="false" ht="13.8" hidden="true" customHeight="false" outlineLevel="0" collapsed="false">
      <c r="A471" s="1" t="str">
        <f aca="false">VLOOKUP(B471,Hoja3!$A$2:$B$12,2,0)</f>
        <v>DAF</v>
      </c>
      <c r="B471" s="13" t="str">
        <f aca="false">B470</f>
        <v>DIRECCIÓN ADMINISTARTIVA FINANCIERA</v>
      </c>
      <c r="C471" s="20" t="str">
        <f aca="false">C470</f>
        <v>03010101</v>
      </c>
      <c r="D471" s="13" t="str">
        <f aca="false">D470</f>
        <v>ACT.FIJ-Ejecutar la adquisición de inmuebles, muebles, enseres y seguros y llevar el registro de Activos Fijos e inventario</v>
      </c>
      <c r="E471" s="20" t="str">
        <f aca="false">E470</f>
        <v>000008</v>
      </c>
      <c r="F471" s="36" t="n">
        <v>39500</v>
      </c>
      <c r="G471" s="37" t="s">
        <v>19</v>
      </c>
      <c r="H471" s="38" t="n">
        <v>1704</v>
      </c>
      <c r="I471" s="19" t="n">
        <v>0</v>
      </c>
      <c r="J471" s="19" t="n">
        <f aca="false">+H471+I471</f>
        <v>1704</v>
      </c>
      <c r="K471" s="19" t="n">
        <v>0</v>
      </c>
      <c r="L471" s="19" t="n">
        <f aca="false">+J471-K471</f>
        <v>1704</v>
      </c>
    </row>
    <row r="472" customFormat="false" ht="13.8" hidden="true" customHeight="false" outlineLevel="0" collapsed="false">
      <c r="A472" s="1" t="str">
        <f aca="false">VLOOKUP(B472,Hoja3!$A$2:$B$12,2,0)</f>
        <v>DAF</v>
      </c>
      <c r="B472" s="13" t="str">
        <f aca="false">B471</f>
        <v>DIRECCIÓN ADMINISTARTIVA FINANCIERA</v>
      </c>
      <c r="C472" s="20" t="str">
        <f aca="false">C471</f>
        <v>03010101</v>
      </c>
      <c r="D472" s="13" t="str">
        <f aca="false">D471</f>
        <v>ACT.FIJ-Ejecutar la adquisición de inmuebles, muebles, enseres y seguros y llevar el registro de Activos Fijos e inventario</v>
      </c>
      <c r="E472" s="20" t="str">
        <f aca="false">E471</f>
        <v>000008</v>
      </c>
      <c r="F472" s="36" t="n">
        <v>43110</v>
      </c>
      <c r="G472" s="37" t="s">
        <v>147</v>
      </c>
      <c r="H472" s="38" t="n">
        <v>42528</v>
      </c>
      <c r="I472" s="19" t="n">
        <v>0</v>
      </c>
      <c r="J472" s="19" t="n">
        <f aca="false">+H472+I472</f>
        <v>42528</v>
      </c>
      <c r="K472" s="19" t="n">
        <v>5828.67</v>
      </c>
      <c r="L472" s="19" t="n">
        <f aca="false">+J472-K472</f>
        <v>36699.33</v>
      </c>
    </row>
    <row r="473" customFormat="false" ht="13.8" hidden="true" customHeight="false" outlineLevel="0" collapsed="false">
      <c r="A473" s="1" t="str">
        <f aca="false">VLOOKUP(B473,Hoja3!$A$2:$B$12,2,0)</f>
        <v>DAF</v>
      </c>
      <c r="B473" s="13" t="str">
        <f aca="false">B472</f>
        <v>DIRECCIÓN ADMINISTARTIVA FINANCIERA</v>
      </c>
      <c r="C473" s="20" t="str">
        <f aca="false">C472</f>
        <v>03010101</v>
      </c>
      <c r="D473" s="13" t="str">
        <f aca="false">D472</f>
        <v>ACT.FIJ-Ejecutar la adquisición de inmuebles, muebles, enseres y seguros y llevar el registro de Activos Fijos e inventario</v>
      </c>
      <c r="E473" s="20" t="str">
        <f aca="false">E472</f>
        <v>000008</v>
      </c>
      <c r="F473" s="36" t="n">
        <v>43120</v>
      </c>
      <c r="G473" s="37" t="s">
        <v>369</v>
      </c>
      <c r="H473" s="38" t="n">
        <v>20000</v>
      </c>
      <c r="I473" s="19" t="n">
        <v>0</v>
      </c>
      <c r="J473" s="19" t="n">
        <f aca="false">+H473+I473</f>
        <v>20000</v>
      </c>
      <c r="K473" s="19" t="n">
        <v>20000</v>
      </c>
      <c r="L473" s="19" t="n">
        <f aca="false">+J473-K473</f>
        <v>0</v>
      </c>
    </row>
    <row r="474" customFormat="false" ht="13.8" hidden="true" customHeight="false" outlineLevel="0" collapsed="false">
      <c r="A474" s="1" t="str">
        <f aca="false">VLOOKUP(B474,Hoja3!$A$2:$B$12,2,0)</f>
        <v>DAF</v>
      </c>
      <c r="B474" s="13" t="str">
        <f aca="false">B473</f>
        <v>DIRECCIÓN ADMINISTARTIVA FINANCIERA</v>
      </c>
      <c r="C474" s="20" t="str">
        <f aca="false">C473</f>
        <v>03010101</v>
      </c>
      <c r="D474" s="13" t="str">
        <f aca="false">D473</f>
        <v>ACT.FIJ-Ejecutar la adquisición de inmuebles, muebles, enseres y seguros y llevar el registro de Activos Fijos e inventario</v>
      </c>
      <c r="E474" s="20" t="str">
        <f aca="false">E473</f>
        <v>000008</v>
      </c>
      <c r="F474" s="36" t="n">
        <v>43310</v>
      </c>
      <c r="G474" s="37" t="s">
        <v>388</v>
      </c>
      <c r="H474" s="38" t="n">
        <v>188800</v>
      </c>
      <c r="I474" s="19" t="n">
        <v>0</v>
      </c>
      <c r="J474" s="19" t="n">
        <f aca="false">+H474+I474</f>
        <v>188800</v>
      </c>
      <c r="K474" s="19" t="n">
        <v>0</v>
      </c>
      <c r="L474" s="19" t="n">
        <f aca="false">+J474-K474</f>
        <v>188800</v>
      </c>
    </row>
    <row r="475" customFormat="false" ht="13.8" hidden="true" customHeight="false" outlineLevel="0" collapsed="false">
      <c r="A475" s="1" t="str">
        <f aca="false">VLOOKUP(B475,Hoja3!$A$2:$B$12,2,0)</f>
        <v>DAF</v>
      </c>
      <c r="B475" s="13" t="str">
        <f aca="false">B474</f>
        <v>DIRECCIÓN ADMINISTARTIVA FINANCIERA</v>
      </c>
      <c r="C475" s="20" t="str">
        <f aca="false">C474</f>
        <v>03010101</v>
      </c>
      <c r="D475" s="13" t="str">
        <f aca="false">D474</f>
        <v>ACT.FIJ-Ejecutar la adquisición de inmuebles, muebles, enseres y seguros y llevar el registro de Activos Fijos e inventario</v>
      </c>
      <c r="E475" s="20" t="str">
        <f aca="false">E474</f>
        <v>000008</v>
      </c>
      <c r="F475" s="36" t="n">
        <v>49900</v>
      </c>
      <c r="G475" s="37" t="s">
        <v>241</v>
      </c>
      <c r="H475" s="38" t="n">
        <v>5000</v>
      </c>
      <c r="I475" s="19" t="n">
        <v>0</v>
      </c>
      <c r="J475" s="19" t="n">
        <f aca="false">+H475+I475</f>
        <v>5000</v>
      </c>
      <c r="K475" s="19" t="n">
        <v>0</v>
      </c>
      <c r="L475" s="19" t="n">
        <f aca="false">+J475-K475</f>
        <v>5000</v>
      </c>
    </row>
    <row r="476" customFormat="false" ht="13.8" hidden="true" customHeight="false" outlineLevel="0" collapsed="false">
      <c r="A476" s="1" t="str">
        <f aca="false">VLOOKUP(B476,Hoja3!$A$2:$B$12,2,0)</f>
        <v>DAF</v>
      </c>
      <c r="B476" s="13" t="str">
        <f aca="false">B475</f>
        <v>DIRECCIÓN ADMINISTARTIVA FINANCIERA</v>
      </c>
      <c r="C476" s="20" t="str">
        <f aca="false">C475</f>
        <v>03010101</v>
      </c>
      <c r="D476" s="13" t="str">
        <f aca="false">D475</f>
        <v>ACT.FIJ-Ejecutar la adquisición de inmuebles, muebles, enseres y seguros y llevar el registro de Activos Fijos e inventario</v>
      </c>
      <c r="E476" s="20" t="str">
        <f aca="false">E475</f>
        <v>000008</v>
      </c>
      <c r="F476" s="36" t="n">
        <v>83120</v>
      </c>
      <c r="G476" s="37" t="s">
        <v>389</v>
      </c>
      <c r="H476" s="38" t="n">
        <v>30000</v>
      </c>
      <c r="I476" s="19" t="n">
        <v>0</v>
      </c>
      <c r="J476" s="19" t="n">
        <f aca="false">+H476+I476</f>
        <v>30000</v>
      </c>
      <c r="K476" s="19" t="n">
        <v>0</v>
      </c>
      <c r="L476" s="19" t="n">
        <f aca="false">+J476-K476</f>
        <v>30000</v>
      </c>
    </row>
    <row r="477" customFormat="false" ht="24.25" hidden="true" customHeight="false" outlineLevel="0" collapsed="false">
      <c r="A477" s="1" t="str">
        <f aca="false">VLOOKUP(B477,Hoja3!$A$2:$B$12,2,0)</f>
        <v>DAF</v>
      </c>
      <c r="B477" s="33" t="s">
        <v>294</v>
      </c>
      <c r="C477" s="34" t="s">
        <v>257</v>
      </c>
      <c r="D477" s="33" t="s">
        <v>390</v>
      </c>
      <c r="E477" s="34" t="s">
        <v>296</v>
      </c>
      <c r="F477" s="36" t="n">
        <v>32100</v>
      </c>
      <c r="G477" s="37" t="s">
        <v>16</v>
      </c>
      <c r="H477" s="38" t="n">
        <v>7452</v>
      </c>
      <c r="I477" s="19" t="n">
        <v>0</v>
      </c>
      <c r="J477" s="19" t="n">
        <f aca="false">+H477+I477</f>
        <v>7452</v>
      </c>
      <c r="K477" s="19"/>
      <c r="L477" s="19" t="n">
        <f aca="false">+J477-K477</f>
        <v>7452</v>
      </c>
    </row>
    <row r="478" customFormat="false" ht="13.8" hidden="true" customHeight="false" outlineLevel="0" collapsed="false">
      <c r="A478" s="1" t="str">
        <f aca="false">VLOOKUP(B478,Hoja3!$A$2:$B$12,2,0)</f>
        <v>DAF</v>
      </c>
      <c r="B478" s="13" t="str">
        <f aca="false">B477</f>
        <v>DIRECCIÓN ADMINISTARTIVA FINANCIERA</v>
      </c>
      <c r="C478" s="20" t="str">
        <f aca="false">C477</f>
        <v>03010102</v>
      </c>
      <c r="D478" s="13" t="str">
        <f aca="false">D477</f>
        <v>ACT-FIJ Ejecución del saneamiento de predios de COFADENA</v>
      </c>
      <c r="E478" s="20" t="str">
        <f aca="false">E477</f>
        <v>000008</v>
      </c>
      <c r="F478" s="36" t="n">
        <v>83110</v>
      </c>
      <c r="G478" s="37" t="s">
        <v>242</v>
      </c>
      <c r="H478" s="38" t="n">
        <v>30000</v>
      </c>
      <c r="I478" s="19" t="n">
        <v>0</v>
      </c>
      <c r="J478" s="19" t="n">
        <f aca="false">+H478+I478</f>
        <v>30000</v>
      </c>
      <c r="K478" s="19"/>
      <c r="L478" s="19" t="n">
        <f aca="false">+J478-K478</f>
        <v>30000</v>
      </c>
    </row>
    <row r="479" customFormat="false" ht="35.9" hidden="true" customHeight="false" outlineLevel="0" collapsed="false">
      <c r="A479" s="1" t="str">
        <f aca="false">VLOOKUP(B479,Hoja3!$A$2:$B$12,2,0)</f>
        <v>DAF</v>
      </c>
      <c r="B479" s="59" t="s">
        <v>294</v>
      </c>
      <c r="C479" s="34" t="s">
        <v>391</v>
      </c>
      <c r="D479" s="33" t="s">
        <v>392</v>
      </c>
      <c r="E479" s="34" t="s">
        <v>296</v>
      </c>
      <c r="F479" s="36" t="n">
        <v>25220</v>
      </c>
      <c r="G479" s="37" t="s">
        <v>194</v>
      </c>
      <c r="H479" s="38" t="n">
        <v>15090</v>
      </c>
      <c r="I479" s="19"/>
      <c r="J479" s="19" t="n">
        <f aca="false">+H479+I479</f>
        <v>15090</v>
      </c>
      <c r="K479" s="19"/>
      <c r="L479" s="19" t="n">
        <f aca="false">+J479-K479</f>
        <v>15090</v>
      </c>
    </row>
    <row r="480" customFormat="false" ht="24.25" hidden="true" customHeight="false" outlineLevel="0" collapsed="false">
      <c r="A480" s="1" t="str">
        <f aca="false">VLOOKUP(B480,Hoja3!$A$2:$B$12,2,0)</f>
        <v>DAF</v>
      </c>
      <c r="B480" s="33" t="s">
        <v>294</v>
      </c>
      <c r="C480" s="34" t="s">
        <v>393</v>
      </c>
      <c r="D480" s="33" t="s">
        <v>394</v>
      </c>
      <c r="E480" s="34" t="s">
        <v>296</v>
      </c>
      <c r="F480" s="36" t="n">
        <v>32100</v>
      </c>
      <c r="G480" s="37" t="s">
        <v>16</v>
      </c>
      <c r="H480" s="38" t="n">
        <v>1728</v>
      </c>
      <c r="I480" s="56"/>
      <c r="J480" s="19" t="n">
        <f aca="false">+H480+I480</f>
        <v>1728</v>
      </c>
      <c r="K480" s="19"/>
      <c r="L480" s="19" t="n">
        <f aca="false">+J480-K480</f>
        <v>1728</v>
      </c>
    </row>
    <row r="481" customFormat="false" ht="13.8" hidden="true" customHeight="false" outlineLevel="0" collapsed="false">
      <c r="A481" s="1" t="str">
        <f aca="false">VLOOKUP(B481,Hoja3!$A$2:$B$12,2,0)</f>
        <v>DAF</v>
      </c>
      <c r="B481" s="13" t="str">
        <f aca="false">B480</f>
        <v>DIRECCIÓN ADMINISTARTIVA FINANCIERA</v>
      </c>
      <c r="C481" s="20" t="str">
        <f aca="false">C480</f>
        <v>05010102</v>
      </c>
      <c r="D481" s="13" t="str">
        <f aca="false">D480</f>
        <v>Revisar la escala salarial presentada por el consultor</v>
      </c>
      <c r="E481" s="20" t="str">
        <f aca="false">E480</f>
        <v>000008</v>
      </c>
      <c r="F481" s="36" t="n">
        <v>32200</v>
      </c>
      <c r="G481" s="37" t="s">
        <v>341</v>
      </c>
      <c r="H481" s="38" t="n">
        <v>120</v>
      </c>
      <c r="I481" s="56"/>
      <c r="J481" s="19" t="n">
        <f aca="false">+H481+I481</f>
        <v>120</v>
      </c>
      <c r="K481" s="19"/>
      <c r="L481" s="19" t="n">
        <f aca="false">+J481-K481</f>
        <v>120</v>
      </c>
    </row>
    <row r="482" customFormat="false" ht="13.8" hidden="true" customHeight="false" outlineLevel="0" collapsed="false">
      <c r="A482" s="1" t="str">
        <f aca="false">VLOOKUP(B482,Hoja3!$A$2:$B$12,2,0)</f>
        <v>DAF</v>
      </c>
      <c r="B482" s="13" t="str">
        <f aca="false">B481</f>
        <v>DIRECCIÓN ADMINISTARTIVA FINANCIERA</v>
      </c>
      <c r="C482" s="20" t="str">
        <f aca="false">C481</f>
        <v>05010102</v>
      </c>
      <c r="D482" s="13" t="str">
        <f aca="false">D481</f>
        <v>Revisar la escala salarial presentada por el consultor</v>
      </c>
      <c r="E482" s="20" t="str">
        <f aca="false">E481</f>
        <v>000008</v>
      </c>
      <c r="F482" s="36" t="n">
        <v>39500</v>
      </c>
      <c r="G482" s="37" t="s">
        <v>19</v>
      </c>
      <c r="H482" s="38" t="n">
        <v>14573.3</v>
      </c>
      <c r="I482" s="56"/>
      <c r="J482" s="19" t="n">
        <f aca="false">+H482+I482</f>
        <v>14573.3</v>
      </c>
      <c r="K482" s="19" t="n">
        <v>0</v>
      </c>
      <c r="L482" s="19" t="n">
        <f aca="false">+J482-K482</f>
        <v>14573.3</v>
      </c>
    </row>
    <row r="483" customFormat="false" ht="24.25" hidden="true" customHeight="false" outlineLevel="0" collapsed="false">
      <c r="A483" s="1" t="str">
        <f aca="false">VLOOKUP(B483,Hoja3!$A$2:$B$12,2,0)</f>
        <v>DAF</v>
      </c>
      <c r="B483" s="59" t="s">
        <v>294</v>
      </c>
      <c r="C483" s="34" t="s">
        <v>395</v>
      </c>
      <c r="D483" s="33" t="s">
        <v>396</v>
      </c>
      <c r="E483" s="34" t="s">
        <v>296</v>
      </c>
      <c r="F483" s="36" t="n">
        <v>43120</v>
      </c>
      <c r="G483" s="37" t="s">
        <v>66</v>
      </c>
      <c r="H483" s="38" t="n">
        <v>42000</v>
      </c>
      <c r="I483" s="56"/>
      <c r="J483" s="19" t="n">
        <f aca="false">+H483+I483</f>
        <v>42000</v>
      </c>
      <c r="K483" s="19" t="n">
        <v>37500</v>
      </c>
      <c r="L483" s="19" t="n">
        <f aca="false">+J483-K483</f>
        <v>4500</v>
      </c>
    </row>
    <row r="484" customFormat="false" ht="24.25" hidden="true" customHeight="false" outlineLevel="0" collapsed="false">
      <c r="A484" s="1" t="str">
        <f aca="false">VLOOKUP(B484,Hoja3!$A$2:$B$12,2,0)</f>
        <v>DAF</v>
      </c>
      <c r="B484" s="59" t="s">
        <v>294</v>
      </c>
      <c r="C484" s="60" t="s">
        <v>397</v>
      </c>
      <c r="D484" s="61" t="s">
        <v>398</v>
      </c>
      <c r="E484" s="62" t="s">
        <v>296</v>
      </c>
      <c r="F484" s="36" t="n">
        <v>25700</v>
      </c>
      <c r="G484" s="37" t="s">
        <v>186</v>
      </c>
      <c r="H484" s="38" t="n">
        <v>17850</v>
      </c>
      <c r="I484" s="19"/>
      <c r="J484" s="19" t="n">
        <f aca="false">+H484+I484</f>
        <v>17850</v>
      </c>
      <c r="K484" s="19"/>
      <c r="L484" s="19" t="n">
        <f aca="false">+J484-K484</f>
        <v>17850</v>
      </c>
    </row>
    <row r="485" customFormat="false" ht="13.8" hidden="true" customHeight="false" outlineLevel="0" collapsed="false">
      <c r="A485" s="1" t="str">
        <f aca="false">VLOOKUP(B485,Hoja3!$A$2:$B$12,2,0)</f>
        <v>DAF</v>
      </c>
      <c r="B485" s="13" t="str">
        <f aca="false">B484</f>
        <v>DIRECCIÓN ADMINISTARTIVA FINANCIERA</v>
      </c>
      <c r="C485" s="20" t="str">
        <f aca="false">C484</f>
        <v>05010105</v>
      </c>
      <c r="D485" s="13" t="str">
        <f aca="false">D484</f>
        <v>Ejecucion del plan de capacitacion de COFADENA</v>
      </c>
      <c r="E485" s="20" t="str">
        <f aca="false">E484</f>
        <v>000008</v>
      </c>
      <c r="F485" s="36" t="n">
        <v>31120</v>
      </c>
      <c r="G485" s="37" t="s">
        <v>37</v>
      </c>
      <c r="H485" s="38" t="n">
        <v>8000</v>
      </c>
      <c r="I485" s="19"/>
      <c r="J485" s="19" t="n">
        <f aca="false">+H485+I485</f>
        <v>8000</v>
      </c>
      <c r="K485" s="19"/>
      <c r="L485" s="19" t="n">
        <f aca="false">+J485-K485</f>
        <v>8000</v>
      </c>
    </row>
    <row r="486" customFormat="false" ht="13.8" hidden="true" customHeight="false" outlineLevel="0" collapsed="false">
      <c r="A486" s="1" t="str">
        <f aca="false">VLOOKUP(B486,Hoja3!$A$2:$B$12,2,0)</f>
        <v>DLOG</v>
      </c>
      <c r="B486" s="33" t="s">
        <v>399</v>
      </c>
      <c r="C486" s="34" t="s">
        <v>13</v>
      </c>
      <c r="D486" s="33" t="s">
        <v>400</v>
      </c>
      <c r="E486" s="34" t="s">
        <v>401</v>
      </c>
      <c r="F486" s="36" t="n">
        <v>25600</v>
      </c>
      <c r="G486" s="37" t="s">
        <v>108</v>
      </c>
      <c r="H486" s="38" t="n">
        <v>60</v>
      </c>
      <c r="I486" s="19" t="n">
        <v>0</v>
      </c>
      <c r="J486" s="19" t="n">
        <f aca="false">+H486+I486</f>
        <v>60</v>
      </c>
      <c r="K486" s="19" t="n">
        <v>0</v>
      </c>
      <c r="L486" s="19" t="n">
        <f aca="false">+J486-K486</f>
        <v>60</v>
      </c>
    </row>
    <row r="487" customFormat="false" ht="13.8" hidden="true" customHeight="false" outlineLevel="0" collapsed="false">
      <c r="A487" s="1" t="str">
        <f aca="false">VLOOKUP(B487,Hoja3!$A$2:$B$12,2,0)</f>
        <v>DLOG</v>
      </c>
      <c r="B487" s="13" t="str">
        <f aca="false">B486</f>
        <v>DIRECCIÓN LOGISTICA</v>
      </c>
      <c r="C487" s="20" t="str">
        <f aca="false">C486</f>
        <v>02010101</v>
      </c>
      <c r="D487" s="13" t="str">
        <f aca="false">D486</f>
        <v>Actualización del manual de organización y funciones de la Dir. Logística</v>
      </c>
      <c r="E487" s="20" t="str">
        <f aca="false">E486</f>
        <v>000009</v>
      </c>
      <c r="F487" s="36" t="n">
        <v>32100</v>
      </c>
      <c r="G487" s="37" t="s">
        <v>16</v>
      </c>
      <c r="H487" s="38" t="n">
        <v>35</v>
      </c>
      <c r="I487" s="19" t="n">
        <v>0</v>
      </c>
      <c r="J487" s="19" t="n">
        <f aca="false">+H487+I487</f>
        <v>35</v>
      </c>
      <c r="K487" s="19" t="n">
        <v>0</v>
      </c>
      <c r="L487" s="19" t="n">
        <f aca="false">+J487-K487</f>
        <v>35</v>
      </c>
    </row>
    <row r="488" customFormat="false" ht="13.8" hidden="true" customHeight="false" outlineLevel="0" collapsed="false">
      <c r="A488" s="1" t="str">
        <f aca="false">VLOOKUP(B488,Hoja3!$A$2:$B$12,2,0)</f>
        <v>DLOG</v>
      </c>
      <c r="B488" s="13" t="str">
        <f aca="false">B487</f>
        <v>DIRECCIÓN LOGISTICA</v>
      </c>
      <c r="C488" s="20" t="str">
        <f aca="false">C487</f>
        <v>02010101</v>
      </c>
      <c r="D488" s="13" t="str">
        <f aca="false">D487</f>
        <v>Actualización del manual de organización y funciones de la Dir. Logística</v>
      </c>
      <c r="E488" s="20" t="str">
        <f aca="false">E487</f>
        <v>000009</v>
      </c>
      <c r="F488" s="36" t="n">
        <v>39500</v>
      </c>
      <c r="G488" s="37" t="s">
        <v>19</v>
      </c>
      <c r="H488" s="38" t="n">
        <v>655</v>
      </c>
      <c r="I488" s="19" t="n">
        <v>0</v>
      </c>
      <c r="J488" s="19" t="n">
        <f aca="false">+H488+I488</f>
        <v>655</v>
      </c>
      <c r="K488" s="19" t="n">
        <v>0</v>
      </c>
      <c r="L488" s="19" t="n">
        <f aca="false">+J488-K488</f>
        <v>655</v>
      </c>
    </row>
    <row r="489" customFormat="false" ht="13.8" hidden="true" customHeight="false" outlineLevel="0" collapsed="false">
      <c r="A489" s="1" t="str">
        <f aca="false">VLOOKUP(B489,Hoja3!$A$2:$B$12,2,0)</f>
        <v>DLOG</v>
      </c>
      <c r="B489" s="33" t="s">
        <v>399</v>
      </c>
      <c r="C489" s="34" t="s">
        <v>17</v>
      </c>
      <c r="D489" s="33" t="s">
        <v>402</v>
      </c>
      <c r="E489" s="34" t="s">
        <v>401</v>
      </c>
      <c r="F489" s="36" t="n">
        <v>25600</v>
      </c>
      <c r="G489" s="37" t="s">
        <v>108</v>
      </c>
      <c r="H489" s="38" t="n">
        <v>60</v>
      </c>
      <c r="I489" s="19" t="n">
        <v>0</v>
      </c>
      <c r="J489" s="19" t="n">
        <f aca="false">+H489+I489</f>
        <v>60</v>
      </c>
      <c r="K489" s="19" t="n">
        <v>0</v>
      </c>
      <c r="L489" s="19" t="n">
        <f aca="false">+J489-K489</f>
        <v>60</v>
      </c>
    </row>
    <row r="490" customFormat="false" ht="13.8" hidden="true" customHeight="false" outlineLevel="0" collapsed="false">
      <c r="A490" s="1" t="str">
        <f aca="false">VLOOKUP(B490,Hoja3!$A$2:$B$12,2,0)</f>
        <v>DLOG</v>
      </c>
      <c r="B490" s="13" t="str">
        <f aca="false">B489</f>
        <v>DIRECCIÓN LOGISTICA</v>
      </c>
      <c r="C490" s="20" t="str">
        <f aca="false">C489</f>
        <v>02010102</v>
      </c>
      <c r="D490" s="13" t="str">
        <f aca="false">D489</f>
        <v>Actualización del manual de Procedimientos de la Dir. Logistica</v>
      </c>
      <c r="E490" s="20" t="str">
        <f aca="false">E489</f>
        <v>000009</v>
      </c>
      <c r="F490" s="36" t="n">
        <v>32100</v>
      </c>
      <c r="G490" s="37" t="s">
        <v>16</v>
      </c>
      <c r="H490" s="38" t="n">
        <v>35</v>
      </c>
      <c r="I490" s="19" t="n">
        <v>0</v>
      </c>
      <c r="J490" s="19" t="n">
        <f aca="false">+H490+I490</f>
        <v>35</v>
      </c>
      <c r="K490" s="19" t="n">
        <v>0</v>
      </c>
      <c r="L490" s="19" t="n">
        <f aca="false">+J490-K490</f>
        <v>35</v>
      </c>
    </row>
    <row r="491" customFormat="false" ht="13.8" hidden="true" customHeight="false" outlineLevel="0" collapsed="false">
      <c r="A491" s="1" t="str">
        <f aca="false">VLOOKUP(B491,Hoja3!$A$2:$B$12,2,0)</f>
        <v>DLOG</v>
      </c>
      <c r="B491" s="13" t="str">
        <f aca="false">B490</f>
        <v>DIRECCIÓN LOGISTICA</v>
      </c>
      <c r="C491" s="20" t="str">
        <f aca="false">C490</f>
        <v>02010102</v>
      </c>
      <c r="D491" s="13" t="str">
        <f aca="false">D490</f>
        <v>Actualización del manual de Procedimientos de la Dir. Logistica</v>
      </c>
      <c r="E491" s="20" t="str">
        <f aca="false">E490</f>
        <v>000009</v>
      </c>
      <c r="F491" s="36" t="n">
        <v>39500</v>
      </c>
      <c r="G491" s="37" t="s">
        <v>19</v>
      </c>
      <c r="H491" s="38" t="n">
        <v>555</v>
      </c>
      <c r="I491" s="19" t="n">
        <v>0</v>
      </c>
      <c r="J491" s="19" t="n">
        <f aca="false">+H491+I491</f>
        <v>555</v>
      </c>
      <c r="K491" s="19" t="n">
        <v>0</v>
      </c>
      <c r="L491" s="19" t="n">
        <f aca="false">+J491-K491</f>
        <v>555</v>
      </c>
    </row>
    <row r="492" customFormat="false" ht="13.8" hidden="true" customHeight="false" outlineLevel="0" collapsed="false">
      <c r="A492" s="1" t="str">
        <f aca="false">VLOOKUP(B492,Hoja3!$A$2:$B$12,2,0)</f>
        <v>DLOG</v>
      </c>
      <c r="B492" s="33" t="s">
        <v>399</v>
      </c>
      <c r="C492" s="34" t="s">
        <v>20</v>
      </c>
      <c r="D492" s="33" t="s">
        <v>403</v>
      </c>
      <c r="E492" s="34" t="s">
        <v>401</v>
      </c>
      <c r="F492" s="36" t="n">
        <v>32100</v>
      </c>
      <c r="G492" s="37" t="s">
        <v>16</v>
      </c>
      <c r="H492" s="38" t="n">
        <v>35</v>
      </c>
      <c r="I492" s="19"/>
      <c r="J492" s="19" t="n">
        <f aca="false">+H492+I492</f>
        <v>35</v>
      </c>
      <c r="K492" s="19" t="n">
        <v>0</v>
      </c>
      <c r="L492" s="19" t="n">
        <f aca="false">+J492-K492</f>
        <v>35</v>
      </c>
    </row>
    <row r="493" customFormat="false" ht="24.25" hidden="true" customHeight="false" outlineLevel="0" collapsed="false">
      <c r="A493" s="1" t="str">
        <f aca="false">VLOOKUP(B493,Hoja3!$A$2:$B$12,2,0)</f>
        <v>DLOG</v>
      </c>
      <c r="B493" s="33" t="s">
        <v>399</v>
      </c>
      <c r="C493" s="34" t="s">
        <v>22</v>
      </c>
      <c r="D493" s="33" t="s">
        <v>404</v>
      </c>
      <c r="E493" s="34" t="s">
        <v>401</v>
      </c>
      <c r="F493" s="36" t="n">
        <v>25600</v>
      </c>
      <c r="G493" s="37" t="s">
        <v>108</v>
      </c>
      <c r="H493" s="38" t="n">
        <v>210</v>
      </c>
      <c r="I493" s="19" t="n">
        <v>0</v>
      </c>
      <c r="J493" s="19" t="n">
        <f aca="false">+H493+I493</f>
        <v>210</v>
      </c>
      <c r="K493" s="19" t="n">
        <v>0</v>
      </c>
      <c r="L493" s="19" t="n">
        <f aca="false">+J493-K493</f>
        <v>210</v>
      </c>
    </row>
    <row r="494" customFormat="false" ht="13.8" hidden="true" customHeight="false" outlineLevel="0" collapsed="false">
      <c r="A494" s="1" t="str">
        <f aca="false">VLOOKUP(B494,Hoja3!$A$2:$B$12,2,0)</f>
        <v>DLOG</v>
      </c>
      <c r="B494" s="13" t="str">
        <f aca="false">B493</f>
        <v>DIRECCIÓN LOGISTICA</v>
      </c>
      <c r="C494" s="20" t="str">
        <f aca="false">C493</f>
        <v>02020101</v>
      </c>
      <c r="D494" s="13" t="str">
        <f aca="false">D493</f>
        <v>Elaboración del 100% documentación de la Dirección Logistica bajo los procesos establecidos</v>
      </c>
      <c r="E494" s="20" t="str">
        <f aca="false">E493</f>
        <v>000009</v>
      </c>
      <c r="F494" s="36" t="n">
        <v>32100</v>
      </c>
      <c r="G494" s="37" t="s">
        <v>16</v>
      </c>
      <c r="H494" s="38" t="n">
        <v>700</v>
      </c>
      <c r="I494" s="19" t="n">
        <v>0</v>
      </c>
      <c r="J494" s="19" t="n">
        <f aca="false">+H494+I494</f>
        <v>700</v>
      </c>
      <c r="K494" s="19" t="n">
        <v>0</v>
      </c>
      <c r="L494" s="19" t="n">
        <f aca="false">+J494-K494</f>
        <v>700</v>
      </c>
    </row>
    <row r="495" customFormat="false" ht="13.8" hidden="true" customHeight="false" outlineLevel="0" collapsed="false">
      <c r="A495" s="1" t="str">
        <f aca="false">VLOOKUP(B495,Hoja3!$A$2:$B$12,2,0)</f>
        <v>DLOG</v>
      </c>
      <c r="B495" s="13" t="str">
        <f aca="false">B494</f>
        <v>DIRECCIÓN LOGISTICA</v>
      </c>
      <c r="C495" s="20" t="str">
        <f aca="false">C494</f>
        <v>02020101</v>
      </c>
      <c r="D495" s="13" t="str">
        <f aca="false">D494</f>
        <v>Elaboración del 100% documentación de la Dirección Logistica bajo los procesos establecidos</v>
      </c>
      <c r="E495" s="20" t="str">
        <f aca="false">E494</f>
        <v>000009</v>
      </c>
      <c r="F495" s="36" t="n">
        <v>39500</v>
      </c>
      <c r="G495" s="37" t="s">
        <v>19</v>
      </c>
      <c r="H495" s="38" t="n">
        <v>11200</v>
      </c>
      <c r="I495" s="19" t="n">
        <v>0</v>
      </c>
      <c r="J495" s="19" t="n">
        <f aca="false">+H495+I495</f>
        <v>11200</v>
      </c>
      <c r="K495" s="19" t="n">
        <v>0</v>
      </c>
      <c r="L495" s="19" t="n">
        <f aca="false">+J495-K495</f>
        <v>11200</v>
      </c>
    </row>
    <row r="496" customFormat="false" ht="13.8" hidden="true" customHeight="false" outlineLevel="0" collapsed="false">
      <c r="A496" s="1" t="str">
        <f aca="false">VLOOKUP(B496,Hoja3!$A$2:$B$12,2,0)</f>
        <v>DLOG</v>
      </c>
      <c r="B496" s="33" t="s">
        <v>399</v>
      </c>
      <c r="C496" s="34" t="s">
        <v>255</v>
      </c>
      <c r="D496" s="33" t="s">
        <v>405</v>
      </c>
      <c r="E496" s="34" t="s">
        <v>401</v>
      </c>
      <c r="F496" s="36" t="n">
        <v>24120</v>
      </c>
      <c r="G496" s="37" t="s">
        <v>54</v>
      </c>
      <c r="H496" s="38" t="n">
        <v>200000</v>
      </c>
      <c r="I496" s="19"/>
      <c r="J496" s="19" t="n">
        <f aca="false">+H496+I496</f>
        <v>200000</v>
      </c>
      <c r="K496" s="19" t="n">
        <v>69869</v>
      </c>
      <c r="L496" s="19" t="n">
        <f aca="false">+J496-K496</f>
        <v>130131</v>
      </c>
    </row>
    <row r="497" customFormat="false" ht="13.8" hidden="true" customHeight="false" outlineLevel="0" collapsed="false">
      <c r="A497" s="1" t="str">
        <f aca="false">VLOOKUP(B497,Hoja3!$A$2:$B$12,2,0)</f>
        <v>DLOG</v>
      </c>
      <c r="B497" s="33" t="s">
        <v>399</v>
      </c>
      <c r="C497" s="34" t="s">
        <v>268</v>
      </c>
      <c r="D497" s="33" t="s">
        <v>406</v>
      </c>
      <c r="E497" s="34" t="s">
        <v>401</v>
      </c>
      <c r="F497" s="36" t="n">
        <v>24110</v>
      </c>
      <c r="G497" s="37" t="s">
        <v>318</v>
      </c>
      <c r="H497" s="38" t="n">
        <v>73997.18</v>
      </c>
      <c r="I497" s="19" t="n">
        <v>180000</v>
      </c>
      <c r="J497" s="19" t="n">
        <f aca="false">+H497+I497</f>
        <v>253997.18</v>
      </c>
      <c r="K497" s="19" t="n">
        <v>39800</v>
      </c>
      <c r="L497" s="19" t="n">
        <f aca="false">+J497-K497</f>
        <v>214197.18</v>
      </c>
    </row>
    <row r="498" customFormat="false" ht="13.8" hidden="true" customHeight="false" outlineLevel="0" collapsed="false">
      <c r="A498" s="1" t="str">
        <f aca="false">VLOOKUP(B498,Hoja3!$A$2:$B$12,2,0)</f>
        <v>DLOG</v>
      </c>
      <c r="B498" s="13" t="str">
        <f aca="false">B497</f>
        <v>DIRECCIÓN LOGISTICA</v>
      </c>
      <c r="C498" s="20" t="str">
        <f aca="false">C497</f>
        <v>03010201</v>
      </c>
      <c r="D498" s="13" t="str">
        <f aca="false">D497</f>
        <v>Mantenimiento y refaccion de la infraestructura de oficina central</v>
      </c>
      <c r="E498" s="20" t="str">
        <f aca="false">E497</f>
        <v>000009</v>
      </c>
      <c r="F498" s="36" t="n">
        <v>26990</v>
      </c>
      <c r="G498" s="37" t="s">
        <v>24</v>
      </c>
      <c r="H498" s="38" t="n">
        <v>30000</v>
      </c>
      <c r="I498" s="19" t="n">
        <v>0</v>
      </c>
      <c r="J498" s="19" t="n">
        <f aca="false">+H498+I498</f>
        <v>30000</v>
      </c>
      <c r="K498" s="19" t="n">
        <v>29045</v>
      </c>
      <c r="L498" s="19" t="n">
        <f aca="false">+J498-K498</f>
        <v>955</v>
      </c>
    </row>
    <row r="499" customFormat="false" ht="13.8" hidden="true" customHeight="false" outlineLevel="0" collapsed="false">
      <c r="A499" s="1" t="str">
        <f aca="false">VLOOKUP(B499,Hoja3!$A$2:$B$12,2,0)</f>
        <v>DLOG</v>
      </c>
      <c r="B499" s="13" t="str">
        <f aca="false">B498</f>
        <v>DIRECCIÓN LOGISTICA</v>
      </c>
      <c r="C499" s="20" t="str">
        <f aca="false">C498</f>
        <v>03010201</v>
      </c>
      <c r="D499" s="13" t="str">
        <f aca="false">D498</f>
        <v>Mantenimiento y refaccion de la infraestructura de oficina central</v>
      </c>
      <c r="E499" s="20" t="str">
        <f aca="false">E498</f>
        <v>000009</v>
      </c>
      <c r="F499" s="36" t="n">
        <v>32100</v>
      </c>
      <c r="G499" s="37" t="s">
        <v>16</v>
      </c>
      <c r="H499" s="38" t="n">
        <v>140</v>
      </c>
      <c r="I499" s="19" t="n">
        <v>0</v>
      </c>
      <c r="J499" s="19" t="n">
        <f aca="false">+H499+I499</f>
        <v>140</v>
      </c>
      <c r="K499" s="19" t="n">
        <v>0</v>
      </c>
      <c r="L499" s="19" t="n">
        <f aca="false">+J499-K499</f>
        <v>140</v>
      </c>
    </row>
    <row r="500" customFormat="false" ht="13.8" hidden="true" customHeight="false" outlineLevel="0" collapsed="false">
      <c r="A500" s="1" t="str">
        <f aca="false">VLOOKUP(B500,Hoja3!$A$2:$B$12,2,0)</f>
        <v>DLOG</v>
      </c>
      <c r="B500" s="13" t="str">
        <f aca="false">B499</f>
        <v>DIRECCIÓN LOGISTICA</v>
      </c>
      <c r="C500" s="20" t="str">
        <f aca="false">C499</f>
        <v>03010201</v>
      </c>
      <c r="D500" s="13" t="str">
        <f aca="false">D499</f>
        <v>Mantenimiento y refaccion de la infraestructura de oficina central</v>
      </c>
      <c r="E500" s="20" t="str">
        <f aca="false">E499</f>
        <v>000009</v>
      </c>
      <c r="F500" s="36" t="n">
        <v>33200</v>
      </c>
      <c r="G500" s="37" t="s">
        <v>251</v>
      </c>
      <c r="H500" s="38" t="n">
        <v>20000</v>
      </c>
      <c r="I500" s="19" t="n">
        <v>0</v>
      </c>
      <c r="J500" s="19" t="n">
        <f aca="false">+H500+I500</f>
        <v>20000</v>
      </c>
      <c r="K500" s="19" t="n">
        <v>15623</v>
      </c>
      <c r="L500" s="19" t="n">
        <f aca="false">+J500-K500</f>
        <v>4377</v>
      </c>
    </row>
    <row r="501" customFormat="false" ht="13.8" hidden="true" customHeight="false" outlineLevel="0" collapsed="false">
      <c r="A501" s="1" t="str">
        <f aca="false">VLOOKUP(B501,Hoja3!$A$2:$B$12,2,0)</f>
        <v>DLOG</v>
      </c>
      <c r="B501" s="13" t="str">
        <f aca="false">B500</f>
        <v>DIRECCIÓN LOGISTICA</v>
      </c>
      <c r="C501" s="20" t="str">
        <f aca="false">C500</f>
        <v>03010201</v>
      </c>
      <c r="D501" s="13" t="str">
        <f aca="false">D500</f>
        <v>Mantenimiento y refaccion de la infraestructura de oficina central</v>
      </c>
      <c r="E501" s="20" t="str">
        <f aca="false">E500</f>
        <v>000009</v>
      </c>
      <c r="F501" s="36" t="n">
        <v>34500</v>
      </c>
      <c r="G501" s="37" t="s">
        <v>407</v>
      </c>
      <c r="H501" s="38" t="n">
        <v>156500</v>
      </c>
      <c r="I501" s="19" t="n">
        <v>0</v>
      </c>
      <c r="J501" s="19" t="n">
        <f aca="false">+H501+I501</f>
        <v>156500</v>
      </c>
      <c r="K501" s="19" t="n">
        <v>45623</v>
      </c>
      <c r="L501" s="19" t="n">
        <f aca="false">+J501-K501</f>
        <v>110877</v>
      </c>
    </row>
    <row r="502" customFormat="false" ht="13.8" hidden="true" customHeight="false" outlineLevel="0" collapsed="false">
      <c r="A502" s="1" t="str">
        <f aca="false">VLOOKUP(B502,Hoja3!$A$2:$B$12,2,0)</f>
        <v>DLOG</v>
      </c>
      <c r="B502" s="13" t="str">
        <f aca="false">B501</f>
        <v>DIRECCIÓN LOGISTICA</v>
      </c>
      <c r="C502" s="20" t="str">
        <f aca="false">C501</f>
        <v>03010201</v>
      </c>
      <c r="D502" s="13" t="str">
        <f aca="false">D501</f>
        <v>Mantenimiento y refaccion de la infraestructura de oficina central</v>
      </c>
      <c r="E502" s="20" t="str">
        <f aca="false">E501</f>
        <v>000009</v>
      </c>
      <c r="F502" s="36" t="n">
        <v>34800</v>
      </c>
      <c r="G502" s="37" t="s">
        <v>408</v>
      </c>
      <c r="H502" s="38" t="n">
        <v>20000</v>
      </c>
      <c r="I502" s="19" t="n">
        <v>0</v>
      </c>
      <c r="J502" s="19" t="n">
        <f aca="false">+H502+I502</f>
        <v>20000</v>
      </c>
      <c r="K502" s="19" t="n">
        <v>1589</v>
      </c>
      <c r="L502" s="19" t="n">
        <f aca="false">+J502-K502</f>
        <v>18411</v>
      </c>
    </row>
    <row r="503" customFormat="false" ht="13.8" hidden="true" customHeight="false" outlineLevel="0" collapsed="false">
      <c r="A503" s="1" t="str">
        <f aca="false">VLOOKUP(B503,Hoja3!$A$2:$B$12,2,0)</f>
        <v>DLOG</v>
      </c>
      <c r="B503" s="13" t="str">
        <f aca="false">B502</f>
        <v>DIRECCIÓN LOGISTICA</v>
      </c>
      <c r="C503" s="20" t="str">
        <f aca="false">C502</f>
        <v>03010201</v>
      </c>
      <c r="D503" s="13" t="str">
        <f aca="false">D502</f>
        <v>Mantenimiento y refaccion de la infraestructura de oficina central</v>
      </c>
      <c r="E503" s="20" t="str">
        <f aca="false">E502</f>
        <v>000009</v>
      </c>
      <c r="F503" s="36" t="n">
        <v>39500</v>
      </c>
      <c r="G503" s="37" t="s">
        <v>19</v>
      </c>
      <c r="H503" s="38" t="n">
        <v>1360</v>
      </c>
      <c r="I503" s="19" t="n">
        <v>0</v>
      </c>
      <c r="J503" s="19" t="n">
        <f aca="false">+H503+I503</f>
        <v>1360</v>
      </c>
      <c r="K503" s="19" t="n">
        <v>1000</v>
      </c>
      <c r="L503" s="19" t="n">
        <f aca="false">+J503-K503</f>
        <v>360</v>
      </c>
    </row>
    <row r="504" customFormat="false" ht="13.8" hidden="true" customHeight="false" outlineLevel="0" collapsed="false">
      <c r="A504" s="1" t="str">
        <f aca="false">VLOOKUP(B504,Hoja3!$A$2:$B$12,2,0)</f>
        <v>DLOG</v>
      </c>
      <c r="B504" s="13" t="str">
        <f aca="false">B503</f>
        <v>DIRECCIÓN LOGISTICA</v>
      </c>
      <c r="C504" s="20" t="str">
        <f aca="false">C503</f>
        <v>03010201</v>
      </c>
      <c r="D504" s="13" t="str">
        <f aca="false">D503</f>
        <v>Mantenimiento y refaccion de la infraestructura de oficina central</v>
      </c>
      <c r="E504" s="20" t="str">
        <f aca="false">E503</f>
        <v>000009</v>
      </c>
      <c r="F504" s="36" t="n">
        <v>39990</v>
      </c>
      <c r="G504" s="37" t="s">
        <v>65</v>
      </c>
      <c r="H504" s="38" t="n">
        <v>200000</v>
      </c>
      <c r="I504" s="19" t="n">
        <v>0</v>
      </c>
      <c r="J504" s="19" t="n">
        <f aca="false">+H504+I504</f>
        <v>200000</v>
      </c>
      <c r="K504" s="19" t="n">
        <v>0</v>
      </c>
      <c r="L504" s="19" t="n">
        <f aca="false">+J504-K504</f>
        <v>200000</v>
      </c>
    </row>
    <row r="505" customFormat="false" ht="13.8" hidden="true" customHeight="false" outlineLevel="0" collapsed="false">
      <c r="A505" s="1" t="str">
        <f aca="false">VLOOKUP(B505,Hoja3!$A$2:$B$12,2,0)</f>
        <v>DLOG</v>
      </c>
      <c r="B505" s="13" t="str">
        <f aca="false">B504</f>
        <v>DIRECCIÓN LOGISTICA</v>
      </c>
      <c r="C505" s="20" t="str">
        <f aca="false">C504</f>
        <v>03010201</v>
      </c>
      <c r="D505" s="13" t="str">
        <f aca="false">D504</f>
        <v>Mantenimiento y refaccion de la infraestructura de oficina central</v>
      </c>
      <c r="E505" s="20" t="str">
        <f aca="false">E504</f>
        <v>000009</v>
      </c>
      <c r="F505" s="36" t="n">
        <v>43110</v>
      </c>
      <c r="G505" s="37" t="s">
        <v>147</v>
      </c>
      <c r="H505" s="38" t="n">
        <v>5000</v>
      </c>
      <c r="I505" s="19" t="n">
        <v>0</v>
      </c>
      <c r="J505" s="19" t="n">
        <f aca="false">+H505+I505</f>
        <v>5000</v>
      </c>
      <c r="K505" s="19" t="n">
        <v>0</v>
      </c>
      <c r="L505" s="19" t="n">
        <f aca="false">+J505-K505</f>
        <v>5000</v>
      </c>
    </row>
    <row r="506" customFormat="false" ht="13.8" hidden="true" customHeight="false" outlineLevel="0" collapsed="false">
      <c r="A506" s="1" t="str">
        <f aca="false">VLOOKUP(B506,Hoja3!$A$2:$B$12,2,0)</f>
        <v>DLOG</v>
      </c>
      <c r="B506" s="13" t="str">
        <f aca="false">B505</f>
        <v>DIRECCIÓN LOGISTICA</v>
      </c>
      <c r="C506" s="20" t="str">
        <f aca="false">C505</f>
        <v>03010201</v>
      </c>
      <c r="D506" s="13" t="str">
        <f aca="false">D505</f>
        <v>Mantenimiento y refaccion de la infraestructura de oficina central</v>
      </c>
      <c r="E506" s="20" t="str">
        <f aca="false">E505</f>
        <v>000009</v>
      </c>
      <c r="F506" s="36" t="n">
        <v>49900</v>
      </c>
      <c r="G506" s="37" t="s">
        <v>241</v>
      </c>
      <c r="H506" s="38" t="n">
        <v>13043</v>
      </c>
      <c r="I506" s="19" t="n">
        <v>0</v>
      </c>
      <c r="J506" s="19" t="n">
        <f aca="false">+H506+I506</f>
        <v>13043</v>
      </c>
      <c r="K506" s="19" t="n">
        <v>13040</v>
      </c>
      <c r="L506" s="19" t="n">
        <f aca="false">+J506-K506</f>
        <v>3</v>
      </c>
    </row>
    <row r="507" customFormat="false" ht="24.25" hidden="true" customHeight="false" outlineLevel="0" collapsed="false">
      <c r="A507" s="1" t="str">
        <f aca="false">VLOOKUP(B507,Hoja3!$A$2:$B$12,2,0)</f>
        <v>DLOG</v>
      </c>
      <c r="B507" s="33" t="s">
        <v>399</v>
      </c>
      <c r="C507" s="34" t="s">
        <v>270</v>
      </c>
      <c r="D507" s="33" t="s">
        <v>409</v>
      </c>
      <c r="E507" s="34" t="s">
        <v>401</v>
      </c>
      <c r="F507" s="36" t="n">
        <v>22110</v>
      </c>
      <c r="G507" s="37" t="s">
        <v>35</v>
      </c>
      <c r="H507" s="38" t="n">
        <v>3500</v>
      </c>
      <c r="I507" s="19" t="n">
        <v>0</v>
      </c>
      <c r="J507" s="19" t="n">
        <f aca="false">+H507+I507</f>
        <v>3500</v>
      </c>
      <c r="K507" s="19" t="n">
        <v>0</v>
      </c>
      <c r="L507" s="19" t="n">
        <f aca="false">+J507-K507</f>
        <v>3500</v>
      </c>
    </row>
    <row r="508" customFormat="false" ht="13.8" hidden="true" customHeight="false" outlineLevel="0" collapsed="false">
      <c r="A508" s="1" t="str">
        <f aca="false">VLOOKUP(B508,Hoja3!$A$2:$B$12,2,0)</f>
        <v>DLOG</v>
      </c>
      <c r="B508" s="13" t="str">
        <f aca="false">B507</f>
        <v>DIRECCIÓN LOGISTICA</v>
      </c>
      <c r="C508" s="20" t="str">
        <f aca="false">C507</f>
        <v>03010202</v>
      </c>
      <c r="D508" s="13" t="str">
        <f aca="false">D507</f>
        <v>Inspección de empresas y Unidades productivas para el apoyo en el mantenimiento y refacción</v>
      </c>
      <c r="E508" s="20" t="str">
        <f aca="false">E507</f>
        <v>000009</v>
      </c>
      <c r="F508" s="36" t="n">
        <v>22210</v>
      </c>
      <c r="G508" s="37" t="s">
        <v>75</v>
      </c>
      <c r="H508" s="38" t="n">
        <v>3000</v>
      </c>
      <c r="I508" s="19" t="n">
        <v>0</v>
      </c>
      <c r="J508" s="19" t="n">
        <f aca="false">+H508+I508</f>
        <v>3000</v>
      </c>
      <c r="K508" s="19" t="n">
        <v>0</v>
      </c>
      <c r="L508" s="19" t="n">
        <f aca="false">+J508-K508</f>
        <v>3000</v>
      </c>
    </row>
    <row r="509" customFormat="false" ht="13.8" hidden="true" customHeight="false" outlineLevel="0" collapsed="false">
      <c r="A509" s="1" t="str">
        <f aca="false">VLOOKUP(B509,Hoja3!$A$2:$B$12,2,0)</f>
        <v>DLOG</v>
      </c>
      <c r="B509" s="33" t="s">
        <v>399</v>
      </c>
      <c r="C509" s="34" t="s">
        <v>410</v>
      </c>
      <c r="D509" s="33" t="s">
        <v>411</v>
      </c>
      <c r="E509" s="34" t="s">
        <v>401</v>
      </c>
      <c r="F509" s="36" t="n">
        <v>25900</v>
      </c>
      <c r="G509" s="37" t="s">
        <v>56</v>
      </c>
      <c r="H509" s="38" t="n">
        <v>23300</v>
      </c>
      <c r="I509" s="19" t="n">
        <v>150000</v>
      </c>
      <c r="J509" s="19" t="n">
        <f aca="false">+H509+I509</f>
        <v>173300</v>
      </c>
      <c r="K509" s="19" t="n">
        <v>56824</v>
      </c>
      <c r="L509" s="19" t="n">
        <f aca="false">+J509-K509</f>
        <v>116476</v>
      </c>
    </row>
    <row r="510" customFormat="false" ht="13.8" hidden="true" customHeight="false" outlineLevel="0" collapsed="false">
      <c r="A510" s="1" t="str">
        <f aca="false">VLOOKUP(B510,Hoja3!$A$2:$B$12,2,0)</f>
        <v>DLOG</v>
      </c>
      <c r="B510" s="13" t="str">
        <f aca="false">B509</f>
        <v>DIRECCIÓN LOGISTICA</v>
      </c>
      <c r="C510" s="20" t="str">
        <f aca="false">C509</f>
        <v>03010301</v>
      </c>
      <c r="D510" s="13" t="str">
        <f aca="false">D509</f>
        <v>Construcción de infraestructura en predios de COFADENA</v>
      </c>
      <c r="E510" s="20" t="str">
        <f aca="false">E509</f>
        <v>000009</v>
      </c>
      <c r="F510" s="36" t="n">
        <v>31300</v>
      </c>
      <c r="G510" s="37" t="s">
        <v>320</v>
      </c>
      <c r="H510" s="38" t="n">
        <v>2958</v>
      </c>
      <c r="I510" s="19" t="n">
        <v>0</v>
      </c>
      <c r="J510" s="19" t="n">
        <f aca="false">+H510+I510</f>
        <v>2958</v>
      </c>
      <c r="K510" s="19" t="n">
        <v>0</v>
      </c>
      <c r="L510" s="19" t="n">
        <f aca="false">+J510-K510</f>
        <v>2958</v>
      </c>
    </row>
    <row r="511" customFormat="false" ht="13.8" hidden="true" customHeight="false" outlineLevel="0" collapsed="false">
      <c r="A511" s="1" t="str">
        <f aca="false">VLOOKUP(B511,Hoja3!$A$2:$B$12,2,0)</f>
        <v>DLOG</v>
      </c>
      <c r="B511" s="13" t="str">
        <f aca="false">B510</f>
        <v>DIRECCIÓN LOGISTICA</v>
      </c>
      <c r="C511" s="20" t="str">
        <f aca="false">C510</f>
        <v>03010301</v>
      </c>
      <c r="D511" s="13" t="str">
        <f aca="false">D510</f>
        <v>Construcción de infraestructura en predios de COFADENA</v>
      </c>
      <c r="E511" s="20" t="str">
        <f aca="false">E510</f>
        <v>000009</v>
      </c>
      <c r="F511" s="36" t="n">
        <v>32100</v>
      </c>
      <c r="G511" s="37" t="s">
        <v>16</v>
      </c>
      <c r="H511" s="38" t="n">
        <v>140</v>
      </c>
      <c r="I511" s="19" t="n">
        <v>0</v>
      </c>
      <c r="J511" s="19" t="n">
        <f aca="false">+H511+I511</f>
        <v>140</v>
      </c>
      <c r="K511" s="19" t="n">
        <v>0</v>
      </c>
      <c r="L511" s="19" t="n">
        <f aca="false">+J511-K511</f>
        <v>140</v>
      </c>
    </row>
    <row r="512" customFormat="false" ht="13.8" hidden="true" customHeight="false" outlineLevel="0" collapsed="false">
      <c r="A512" s="1" t="str">
        <f aca="false">VLOOKUP(B512,Hoja3!$A$2:$B$12,2,0)</f>
        <v>DLOG</v>
      </c>
      <c r="B512" s="13" t="str">
        <f aca="false">B511</f>
        <v>DIRECCIÓN LOGISTICA</v>
      </c>
      <c r="C512" s="20" t="str">
        <f aca="false">C511</f>
        <v>03010301</v>
      </c>
      <c r="D512" s="13" t="str">
        <f aca="false">D511</f>
        <v>Construcción de infraestructura en predios de COFADENA</v>
      </c>
      <c r="E512" s="20" t="str">
        <f aca="false">E511</f>
        <v>000009</v>
      </c>
      <c r="F512" s="36" t="n">
        <v>34200</v>
      </c>
      <c r="G512" s="37" t="s">
        <v>323</v>
      </c>
      <c r="H512" s="38" t="n">
        <v>6000</v>
      </c>
      <c r="I512" s="19" t="n">
        <v>0</v>
      </c>
      <c r="J512" s="19" t="n">
        <f aca="false">+H512+I512</f>
        <v>6000</v>
      </c>
      <c r="K512" s="19" t="n">
        <v>2716</v>
      </c>
      <c r="L512" s="19" t="n">
        <f aca="false">+J512-K512</f>
        <v>3284</v>
      </c>
    </row>
    <row r="513" customFormat="false" ht="13.8" hidden="true" customHeight="false" outlineLevel="0" collapsed="false">
      <c r="A513" s="1" t="str">
        <f aca="false">VLOOKUP(B513,Hoja3!$A$2:$B$12,2,0)</f>
        <v>DLOG</v>
      </c>
      <c r="B513" s="13" t="str">
        <f aca="false">B512</f>
        <v>DIRECCIÓN LOGISTICA</v>
      </c>
      <c r="C513" s="20" t="str">
        <f aca="false">C512</f>
        <v>03010301</v>
      </c>
      <c r="D513" s="13" t="str">
        <f aca="false">D512</f>
        <v>Construcción de infraestructura en predios de COFADENA</v>
      </c>
      <c r="E513" s="20" t="str">
        <f aca="false">E512</f>
        <v>000009</v>
      </c>
      <c r="F513" s="36" t="n">
        <v>34400</v>
      </c>
      <c r="G513" s="37" t="s">
        <v>253</v>
      </c>
      <c r="H513" s="38" t="n">
        <v>5000</v>
      </c>
      <c r="I513" s="19" t="n">
        <v>140000</v>
      </c>
      <c r="J513" s="19" t="n">
        <f aca="false">+H513+I513</f>
        <v>145000</v>
      </c>
      <c r="K513" s="19" t="n">
        <v>26435</v>
      </c>
      <c r="L513" s="19" t="n">
        <f aca="false">+J513-K513</f>
        <v>118565</v>
      </c>
    </row>
    <row r="514" customFormat="false" ht="13.8" hidden="true" customHeight="false" outlineLevel="0" collapsed="false">
      <c r="A514" s="1" t="str">
        <f aca="false">VLOOKUP(B514,Hoja3!$A$2:$B$12,2,0)</f>
        <v>DLOG</v>
      </c>
      <c r="B514" s="13" t="str">
        <f aca="false">B513</f>
        <v>DIRECCIÓN LOGISTICA</v>
      </c>
      <c r="C514" s="20" t="str">
        <f aca="false">C513</f>
        <v>03010301</v>
      </c>
      <c r="D514" s="13" t="str">
        <f aca="false">D513</f>
        <v>Construcción de infraestructura en predios de COFADENA</v>
      </c>
      <c r="E514" s="20" t="str">
        <f aca="false">E513</f>
        <v>000009</v>
      </c>
      <c r="F514" s="36" t="n">
        <v>34500</v>
      </c>
      <c r="G514" s="37" t="s">
        <v>407</v>
      </c>
      <c r="H514" s="38" t="n">
        <v>37560.98</v>
      </c>
      <c r="I514" s="19" t="n">
        <v>262500</v>
      </c>
      <c r="J514" s="19" t="n">
        <f aca="false">+H514+I514</f>
        <v>300060.98</v>
      </c>
      <c r="K514" s="19" t="n">
        <v>264895</v>
      </c>
      <c r="L514" s="19" t="n">
        <f aca="false">+J514-K514</f>
        <v>35165.98</v>
      </c>
    </row>
    <row r="515" customFormat="false" ht="13.8" hidden="true" customHeight="false" outlineLevel="0" collapsed="false">
      <c r="A515" s="1" t="str">
        <f aca="false">VLOOKUP(B515,Hoja3!$A$2:$B$12,2,0)</f>
        <v>DLOG</v>
      </c>
      <c r="B515" s="13" t="str">
        <f aca="false">B514</f>
        <v>DIRECCIÓN LOGISTICA</v>
      </c>
      <c r="C515" s="20" t="str">
        <f aca="false">C514</f>
        <v>03010301</v>
      </c>
      <c r="D515" s="13" t="str">
        <f aca="false">D514</f>
        <v>Construcción de infraestructura en predios de COFADENA</v>
      </c>
      <c r="E515" s="20" t="str">
        <f aca="false">E514</f>
        <v>000009</v>
      </c>
      <c r="F515" s="36" t="n">
        <v>34600</v>
      </c>
      <c r="G515" s="37" t="s">
        <v>203</v>
      </c>
      <c r="H515" s="38" t="n">
        <v>354834.64</v>
      </c>
      <c r="I515" s="19" t="n">
        <v>-72000</v>
      </c>
      <c r="J515" s="19" t="n">
        <f aca="false">+H515+I515</f>
        <v>282834.64</v>
      </c>
      <c r="K515" s="19" t="n">
        <v>174753</v>
      </c>
      <c r="L515" s="19" t="n">
        <f aca="false">+J515-K515</f>
        <v>108081.64</v>
      </c>
    </row>
    <row r="516" customFormat="false" ht="13.8" hidden="true" customHeight="false" outlineLevel="0" collapsed="false">
      <c r="A516" s="1" t="str">
        <f aca="false">VLOOKUP(B516,Hoja3!$A$2:$B$12,2,0)</f>
        <v>DLOG</v>
      </c>
      <c r="B516" s="13" t="str">
        <f aca="false">B515</f>
        <v>DIRECCIÓN LOGISTICA</v>
      </c>
      <c r="C516" s="20" t="str">
        <f aca="false">C515</f>
        <v>03010301</v>
      </c>
      <c r="D516" s="13" t="str">
        <f aca="false">D515</f>
        <v>Construcción de infraestructura en predios de COFADENA</v>
      </c>
      <c r="E516" s="20" t="str">
        <f aca="false">E515</f>
        <v>000009</v>
      </c>
      <c r="F516" s="36" t="n">
        <v>34700</v>
      </c>
      <c r="G516" s="37" t="s">
        <v>298</v>
      </c>
      <c r="H516" s="38" t="n">
        <v>471897.6</v>
      </c>
      <c r="I516" s="19" t="n">
        <v>-399950</v>
      </c>
      <c r="J516" s="19" t="n">
        <f aca="false">+H516+I516</f>
        <v>71947.6</v>
      </c>
      <c r="K516" s="19" t="n">
        <v>70947</v>
      </c>
      <c r="L516" s="19" t="n">
        <f aca="false">+J516-K516</f>
        <v>1000.59999999998</v>
      </c>
    </row>
    <row r="517" customFormat="false" ht="13.8" hidden="true" customHeight="false" outlineLevel="0" collapsed="false">
      <c r="A517" s="1" t="str">
        <f aca="false">VLOOKUP(B517,Hoja3!$A$2:$B$12,2,0)</f>
        <v>DLOG</v>
      </c>
      <c r="B517" s="13" t="str">
        <f aca="false">B516</f>
        <v>DIRECCIÓN LOGISTICA</v>
      </c>
      <c r="C517" s="20" t="str">
        <f aca="false">C516</f>
        <v>03010301</v>
      </c>
      <c r="D517" s="13" t="str">
        <f aca="false">D516</f>
        <v>Construcción de infraestructura en predios de COFADENA</v>
      </c>
      <c r="E517" s="20" t="str">
        <f aca="false">E516</f>
        <v>000009</v>
      </c>
      <c r="F517" s="36" t="n">
        <v>39500</v>
      </c>
      <c r="G517" s="37" t="s">
        <v>19</v>
      </c>
      <c r="H517" s="38" t="n">
        <v>7102.6</v>
      </c>
      <c r="I517" s="19" t="n">
        <v>0</v>
      </c>
      <c r="J517" s="19" t="n">
        <f aca="false">+H517+I517</f>
        <v>7102.6</v>
      </c>
      <c r="K517" s="19" t="n">
        <v>650</v>
      </c>
      <c r="L517" s="19" t="n">
        <f aca="false">+J517-K517</f>
        <v>6452.6</v>
      </c>
    </row>
    <row r="518" customFormat="false" ht="13.8" hidden="true" customHeight="false" outlineLevel="0" collapsed="false">
      <c r="A518" s="1" t="str">
        <f aca="false">VLOOKUP(B518,Hoja3!$A$2:$B$12,2,0)</f>
        <v>DLOG</v>
      </c>
      <c r="B518" s="13" t="str">
        <f aca="false">B517</f>
        <v>DIRECCIÓN LOGISTICA</v>
      </c>
      <c r="C518" s="20" t="str">
        <f aca="false">C517</f>
        <v>03010301</v>
      </c>
      <c r="D518" s="13" t="str">
        <f aca="false">D517</f>
        <v>Construcción de infraestructura en predios de COFADENA</v>
      </c>
      <c r="E518" s="20" t="str">
        <f aca="false">E517</f>
        <v>000009</v>
      </c>
      <c r="F518" s="36" t="n">
        <v>39700</v>
      </c>
      <c r="G518" s="37" t="s">
        <v>63</v>
      </c>
      <c r="H518" s="38" t="n">
        <v>150439</v>
      </c>
      <c r="I518" s="19" t="n">
        <v>-140000</v>
      </c>
      <c r="J518" s="19" t="n">
        <f aca="false">+H518+I518</f>
        <v>10439</v>
      </c>
      <c r="K518" s="19" t="n">
        <v>0</v>
      </c>
      <c r="L518" s="19" t="n">
        <f aca="false">+J518-K518</f>
        <v>10439</v>
      </c>
    </row>
    <row r="519" customFormat="false" ht="13.8" hidden="true" customHeight="false" outlineLevel="0" collapsed="false">
      <c r="A519" s="1" t="str">
        <f aca="false">VLOOKUP(B519,Hoja3!$A$2:$B$12,2,0)</f>
        <v>DLOG</v>
      </c>
      <c r="B519" s="13" t="str">
        <f aca="false">B518</f>
        <v>DIRECCIÓN LOGISTICA</v>
      </c>
      <c r="C519" s="20" t="str">
        <f aca="false">C518</f>
        <v>03010301</v>
      </c>
      <c r="D519" s="13" t="str">
        <f aca="false">D518</f>
        <v>Construcción de infraestructura en predios de COFADENA</v>
      </c>
      <c r="E519" s="20" t="str">
        <f aca="false">E518</f>
        <v>000009</v>
      </c>
      <c r="F519" s="36" t="n">
        <v>57100</v>
      </c>
      <c r="G519" s="37" t="s">
        <v>267</v>
      </c>
      <c r="H519" s="38" t="n">
        <v>3727275</v>
      </c>
      <c r="I519" s="19" t="n">
        <v>0</v>
      </c>
      <c r="J519" s="19" t="n">
        <f aca="false">+H519+I519</f>
        <v>3727275</v>
      </c>
      <c r="K519" s="19" t="n">
        <v>0</v>
      </c>
      <c r="L519" s="19" t="n">
        <f aca="false">+J519-K519</f>
        <v>3727275</v>
      </c>
    </row>
    <row r="520" customFormat="false" ht="13.8" hidden="true" customHeight="false" outlineLevel="0" collapsed="false">
      <c r="A520" s="1" t="str">
        <f aca="false">VLOOKUP(B520,Hoja3!$A$2:$B$12,2,0)</f>
        <v>DLOG</v>
      </c>
      <c r="B520" s="33" t="s">
        <v>399</v>
      </c>
      <c r="C520" s="34" t="s">
        <v>412</v>
      </c>
      <c r="D520" s="33" t="s">
        <v>413</v>
      </c>
      <c r="E520" s="34" t="s">
        <v>401</v>
      </c>
      <c r="F520" s="36" t="n">
        <v>32100</v>
      </c>
      <c r="G520" s="37" t="s">
        <v>16</v>
      </c>
      <c r="H520" s="38" t="n">
        <v>140</v>
      </c>
      <c r="I520" s="19" t="n">
        <v>0</v>
      </c>
      <c r="J520" s="19" t="n">
        <f aca="false">+H520+I520</f>
        <v>140</v>
      </c>
      <c r="K520" s="19" t="n">
        <v>0</v>
      </c>
      <c r="L520" s="19" t="n">
        <f aca="false">+J520-K520</f>
        <v>140</v>
      </c>
    </row>
    <row r="521" customFormat="false" ht="13.8" hidden="true" customHeight="false" outlineLevel="0" collapsed="false">
      <c r="A521" s="1" t="str">
        <f aca="false">VLOOKUP(B521,Hoja3!$A$2:$B$12,2,0)</f>
        <v>DLOG</v>
      </c>
      <c r="B521" s="13" t="str">
        <f aca="false">B520</f>
        <v>DIRECCIÓN LOGISTICA</v>
      </c>
      <c r="C521" s="20" t="str">
        <f aca="false">C520</f>
        <v>03010401</v>
      </c>
      <c r="D521" s="13" t="str">
        <f aca="false">D520</f>
        <v>Iniciar el proceso para la compra de Terreno para COFADENA-OC</v>
      </c>
      <c r="E521" s="20" t="str">
        <f aca="false">E520</f>
        <v>000009</v>
      </c>
      <c r="F521" s="36" t="n">
        <v>39500</v>
      </c>
      <c r="G521" s="37" t="s">
        <v>63</v>
      </c>
      <c r="H521" s="38" t="n">
        <v>1360</v>
      </c>
      <c r="I521" s="19" t="n">
        <v>0</v>
      </c>
      <c r="J521" s="19" t="n">
        <f aca="false">+H521+I521</f>
        <v>1360</v>
      </c>
      <c r="K521" s="19" t="n">
        <v>0</v>
      </c>
      <c r="L521" s="19" t="n">
        <f aca="false">+J521-K521</f>
        <v>1360</v>
      </c>
    </row>
    <row r="522" customFormat="false" ht="24.25" hidden="true" customHeight="false" outlineLevel="0" collapsed="false">
      <c r="A522" s="1" t="str">
        <f aca="false">VLOOKUP(B522,Hoja3!$A$2:$B$12,2,0)</f>
        <v>DLOG</v>
      </c>
      <c r="B522" s="33" t="s">
        <v>399</v>
      </c>
      <c r="C522" s="34" t="s">
        <v>414</v>
      </c>
      <c r="D522" s="33" t="s">
        <v>415</v>
      </c>
      <c r="E522" s="34" t="s">
        <v>401</v>
      </c>
      <c r="F522" s="36" t="n">
        <v>41100</v>
      </c>
      <c r="G522" s="37" t="s">
        <v>416</v>
      </c>
      <c r="H522" s="38" t="n">
        <v>1000000</v>
      </c>
      <c r="I522" s="19" t="n">
        <v>121859.7</v>
      </c>
      <c r="J522" s="19" t="n">
        <f aca="false">+H522+I522</f>
        <v>1121859.7</v>
      </c>
      <c r="K522" s="19" t="n">
        <v>0</v>
      </c>
      <c r="L522" s="19" t="n">
        <f aca="false">+J522-K522</f>
        <v>1121859.7</v>
      </c>
    </row>
    <row r="523" customFormat="false" ht="13.8" hidden="true" customHeight="false" outlineLevel="0" collapsed="false">
      <c r="A523" s="1" t="str">
        <f aca="false">VLOOKUP(B523,Hoja3!$A$2:$B$12,2,0)</f>
        <v>DLOG</v>
      </c>
      <c r="B523" s="13" t="str">
        <f aca="false">B522</f>
        <v>DIRECCIÓN LOGISTICA</v>
      </c>
      <c r="C523" s="20" t="str">
        <f aca="false">C522</f>
        <v>03010402</v>
      </c>
      <c r="D523" s="13" t="str">
        <f aca="false">D522</f>
        <v>Ejecutar la compra de un terreno con todos los procedimientos establecidos en reglamento</v>
      </c>
      <c r="E523" s="20" t="str">
        <f aca="false">E522</f>
        <v>000009</v>
      </c>
      <c r="F523" s="36" t="n">
        <v>41200</v>
      </c>
      <c r="G523" s="37" t="s">
        <v>240</v>
      </c>
      <c r="H523" s="38" t="n">
        <v>5800000</v>
      </c>
      <c r="I523" s="19" t="n">
        <v>78140.3</v>
      </c>
      <c r="J523" s="19" t="n">
        <f aca="false">+H523+I523</f>
        <v>5878140.3</v>
      </c>
      <c r="K523" s="19" t="n">
        <v>0</v>
      </c>
      <c r="L523" s="19" t="n">
        <f aca="false">+J523-K523</f>
        <v>5878140.3</v>
      </c>
    </row>
    <row r="524" customFormat="false" ht="13.8" hidden="true" customHeight="false" outlineLevel="0" collapsed="false">
      <c r="A524" s="1" t="str">
        <f aca="false">VLOOKUP(B524,Hoja3!$A$2:$B$12,2,0)</f>
        <v>DLOG</v>
      </c>
      <c r="B524" s="13" t="str">
        <f aca="false">B523</f>
        <v>DIRECCIÓN LOGISTICA</v>
      </c>
      <c r="C524" s="20" t="str">
        <f aca="false">C523</f>
        <v>03010402</v>
      </c>
      <c r="D524" s="13" t="str">
        <f aca="false">D523</f>
        <v>Ejecutar la compra de un terreno con todos los procedimientos establecidos en reglamento</v>
      </c>
      <c r="E524" s="20" t="str">
        <f aca="false">E523</f>
        <v>000009</v>
      </c>
      <c r="F524" s="36" t="n">
        <v>83210</v>
      </c>
      <c r="G524" s="37" t="s">
        <v>242</v>
      </c>
      <c r="H524" s="38" t="n">
        <v>200000</v>
      </c>
      <c r="I524" s="19" t="n">
        <v>0</v>
      </c>
      <c r="J524" s="19" t="n">
        <f aca="false">+H524+I524</f>
        <v>200000</v>
      </c>
      <c r="K524" s="19" t="n">
        <v>0</v>
      </c>
      <c r="L524" s="19" t="n">
        <f aca="false">+J524-K524</f>
        <v>200000</v>
      </c>
    </row>
    <row r="525" customFormat="false" ht="24.25" hidden="true" customHeight="false" outlineLevel="0" collapsed="false">
      <c r="A525" s="1" t="str">
        <f aca="false">VLOOKUP(B525,Hoja3!$A$2:$B$12,2,0)</f>
        <v>DLOG</v>
      </c>
      <c r="B525" s="33" t="s">
        <v>399</v>
      </c>
      <c r="C525" s="34" t="s">
        <v>417</v>
      </c>
      <c r="D525" s="33" t="s">
        <v>418</v>
      </c>
      <c r="E525" s="34" t="s">
        <v>401</v>
      </c>
      <c r="F525" s="36" t="n">
        <v>32100</v>
      </c>
      <c r="G525" s="37" t="s">
        <v>16</v>
      </c>
      <c r="H525" s="38" t="n">
        <v>200</v>
      </c>
      <c r="I525" s="19"/>
      <c r="J525" s="19" t="n">
        <f aca="false">+H525+I525</f>
        <v>200</v>
      </c>
      <c r="K525" s="19" t="n">
        <v>0</v>
      </c>
      <c r="L525" s="19" t="n">
        <f aca="false">+J525-K525</f>
        <v>200</v>
      </c>
    </row>
    <row r="526" customFormat="false" ht="13.8" hidden="true" customHeight="false" outlineLevel="0" collapsed="false">
      <c r="A526" s="1" t="str">
        <f aca="false">VLOOKUP(B526,Hoja3!$A$2:$B$12,2,0)</f>
        <v>DLOG</v>
      </c>
      <c r="B526" s="13" t="str">
        <f aca="false">B525</f>
        <v>DIRECCIÓN LOGISTICA</v>
      </c>
      <c r="C526" s="20" t="str">
        <f aca="false">C525</f>
        <v>03010501</v>
      </c>
      <c r="D526" s="13" t="str">
        <f aca="false">D525</f>
        <v>Elaboración del 100% de documentacion para mantenimiento del equipo pesado, liviano y miscelaneo.</v>
      </c>
      <c r="E526" s="20" t="str">
        <f aca="false">E525</f>
        <v>000009</v>
      </c>
      <c r="F526" s="36" t="n">
        <v>39500</v>
      </c>
      <c r="G526" s="37" t="s">
        <v>63</v>
      </c>
      <c r="H526" s="38" t="n">
        <v>2000</v>
      </c>
      <c r="I526" s="19"/>
      <c r="J526" s="19" t="n">
        <f aca="false">+H526+I526</f>
        <v>2000</v>
      </c>
      <c r="K526" s="19" t="n">
        <v>0</v>
      </c>
      <c r="L526" s="19" t="n">
        <f aca="false">+J526-K526</f>
        <v>2000</v>
      </c>
    </row>
    <row r="527" customFormat="false" ht="24.25" hidden="true" customHeight="false" outlineLevel="0" collapsed="false">
      <c r="A527" s="1" t="str">
        <f aca="false">VLOOKUP(B527,Hoja3!$A$2:$B$12,2,0)</f>
        <v>DLOG</v>
      </c>
      <c r="B527" s="33" t="s">
        <v>399</v>
      </c>
      <c r="C527" s="34" t="s">
        <v>419</v>
      </c>
      <c r="D527" s="33" t="s">
        <v>420</v>
      </c>
      <c r="E527" s="34" t="s">
        <v>401</v>
      </c>
      <c r="F527" s="36" t="n">
        <v>21100</v>
      </c>
      <c r="G527" s="37" t="s">
        <v>421</v>
      </c>
      <c r="H527" s="38" t="n">
        <v>0</v>
      </c>
      <c r="I527" s="19" t="n">
        <v>500</v>
      </c>
      <c r="J527" s="19" t="n">
        <f aca="false">+H527+I527</f>
        <v>500</v>
      </c>
      <c r="K527" s="19" t="n">
        <v>145</v>
      </c>
      <c r="L527" s="19" t="n">
        <f aca="false">+J527-K527</f>
        <v>355</v>
      </c>
    </row>
    <row r="528" customFormat="false" ht="13.8" hidden="true" customHeight="false" outlineLevel="0" collapsed="false">
      <c r="A528" s="1" t="str">
        <f aca="false">VLOOKUP(B528,Hoja3!$A$2:$B$12,2,0)</f>
        <v>DLOG</v>
      </c>
      <c r="B528" s="13" t="str">
        <f aca="false">B527</f>
        <v>DIRECCIÓN LOGISTICA</v>
      </c>
      <c r="C528" s="20" t="str">
        <f aca="false">C527</f>
        <v>03010502</v>
      </c>
      <c r="D528" s="13" t="str">
        <f aca="false">D527</f>
        <v>Mantenimiento del 30% de los equipos livianos, pesados y miselaneos para construcción, infraestructura y prestación de servicio.</v>
      </c>
      <c r="E528" s="20" t="str">
        <f aca="false">E527</f>
        <v>000009</v>
      </c>
      <c r="F528" s="36" t="n">
        <v>21200</v>
      </c>
      <c r="G528" s="37" t="s">
        <v>422</v>
      </c>
      <c r="H528" s="38" t="n">
        <v>0</v>
      </c>
      <c r="I528" s="19" t="n">
        <v>2000</v>
      </c>
      <c r="J528" s="19" t="n">
        <f aca="false">+H528+I528</f>
        <v>2000</v>
      </c>
      <c r="K528" s="19" t="n">
        <v>1953</v>
      </c>
      <c r="L528" s="19" t="n">
        <f aca="false">+J528-K528</f>
        <v>47</v>
      </c>
    </row>
    <row r="529" customFormat="false" ht="13.8" hidden="true" customHeight="false" outlineLevel="0" collapsed="false">
      <c r="A529" s="1" t="str">
        <f aca="false">VLOOKUP(B529,Hoja3!$A$2:$B$12,2,0)</f>
        <v>DLOG</v>
      </c>
      <c r="B529" s="13" t="str">
        <f aca="false">B528</f>
        <v>DIRECCIÓN LOGISTICA</v>
      </c>
      <c r="C529" s="20" t="str">
        <f aca="false">C528</f>
        <v>03010502</v>
      </c>
      <c r="D529" s="13" t="str">
        <f aca="false">D528</f>
        <v>Mantenimiento del 30% de los equipos livianos, pesados y miselaneos para construcción, infraestructura y prestación de servicio.</v>
      </c>
      <c r="E529" s="20" t="str">
        <f aca="false">E528</f>
        <v>000009</v>
      </c>
      <c r="F529" s="36" t="n">
        <v>21300</v>
      </c>
      <c r="G529" s="37" t="s">
        <v>314</v>
      </c>
      <c r="H529" s="38" t="n">
        <v>0</v>
      </c>
      <c r="I529" s="19" t="n">
        <v>300</v>
      </c>
      <c r="J529" s="19" t="n">
        <f aca="false">+H529+I529</f>
        <v>300</v>
      </c>
      <c r="K529" s="19" t="n">
        <v>289</v>
      </c>
      <c r="L529" s="19" t="n">
        <f aca="false">+J529-K529</f>
        <v>11</v>
      </c>
    </row>
    <row r="530" customFormat="false" ht="13.8" hidden="true" customHeight="false" outlineLevel="0" collapsed="false">
      <c r="A530" s="1" t="str">
        <f aca="false">VLOOKUP(B530,Hoja3!$A$2:$B$12,2,0)</f>
        <v>DLOG</v>
      </c>
      <c r="B530" s="13" t="str">
        <f aca="false">B529</f>
        <v>DIRECCIÓN LOGISTICA</v>
      </c>
      <c r="C530" s="20" t="str">
        <f aca="false">C529</f>
        <v>03010502</v>
      </c>
      <c r="D530" s="13" t="str">
        <f aca="false">D529</f>
        <v>Mantenimiento del 30% de los equipos livianos, pesados y miselaneos para construcción, infraestructura y prestación de servicio.</v>
      </c>
      <c r="E530" s="20" t="str">
        <f aca="false">E529</f>
        <v>000009</v>
      </c>
      <c r="F530" s="36" t="n">
        <v>21400</v>
      </c>
      <c r="G530" s="37" t="s">
        <v>315</v>
      </c>
      <c r="H530" s="38" t="n">
        <v>0</v>
      </c>
      <c r="I530" s="19" t="n">
        <v>100</v>
      </c>
      <c r="J530" s="19" t="n">
        <f aca="false">+H530+I530</f>
        <v>100</v>
      </c>
      <c r="K530" s="19" t="n">
        <v>93</v>
      </c>
      <c r="L530" s="19" t="n">
        <f aca="false">+J530-K530</f>
        <v>7</v>
      </c>
    </row>
    <row r="531" customFormat="false" ht="13.8" hidden="true" customHeight="false" outlineLevel="0" collapsed="false">
      <c r="A531" s="1" t="str">
        <f aca="false">VLOOKUP(B531,Hoja3!$A$2:$B$12,2,0)</f>
        <v>DLOG</v>
      </c>
      <c r="B531" s="13" t="str">
        <f aca="false">B530</f>
        <v>DIRECCIÓN LOGISTICA</v>
      </c>
      <c r="C531" s="20" t="str">
        <f aca="false">C530</f>
        <v>03010502</v>
      </c>
      <c r="D531" s="13" t="str">
        <f aca="false">D530</f>
        <v>Mantenimiento del 30% de los equipos livianos, pesados y miselaneos para construcción, infraestructura y prestación de servicio.</v>
      </c>
      <c r="E531" s="20" t="str">
        <f aca="false">E530</f>
        <v>000009</v>
      </c>
      <c r="F531" s="36" t="n">
        <v>21600</v>
      </c>
      <c r="G531" s="37" t="s">
        <v>423</v>
      </c>
      <c r="H531" s="38" t="n">
        <v>0</v>
      </c>
      <c r="I531" s="19" t="n">
        <v>350</v>
      </c>
      <c r="J531" s="19" t="n">
        <f aca="false">+H531+I531</f>
        <v>350</v>
      </c>
      <c r="K531" s="19" t="n">
        <v>309</v>
      </c>
      <c r="L531" s="19" t="n">
        <f aca="false">+J531-K531</f>
        <v>41</v>
      </c>
    </row>
    <row r="532" customFormat="false" ht="13.8" hidden="true" customHeight="false" outlineLevel="0" collapsed="false">
      <c r="A532" s="1" t="str">
        <f aca="false">VLOOKUP(B532,Hoja3!$A$2:$B$12,2,0)</f>
        <v>DLOG</v>
      </c>
      <c r="B532" s="13" t="str">
        <f aca="false">B531</f>
        <v>DIRECCIÓN LOGISTICA</v>
      </c>
      <c r="C532" s="20" t="str">
        <f aca="false">C531</f>
        <v>03010502</v>
      </c>
      <c r="D532" s="13" t="str">
        <f aca="false">D531</f>
        <v>Mantenimiento del 30% de los equipos livianos, pesados y miselaneos para construcción, infraestructura y prestación de servicio.</v>
      </c>
      <c r="E532" s="20" t="str">
        <f aca="false">E531</f>
        <v>000009</v>
      </c>
      <c r="F532" s="36" t="n">
        <v>22110</v>
      </c>
      <c r="G532" s="37" t="s">
        <v>35</v>
      </c>
      <c r="H532" s="38" t="n">
        <v>23000</v>
      </c>
      <c r="I532" s="19" t="n">
        <v>0</v>
      </c>
      <c r="J532" s="19" t="n">
        <f aca="false">+H532+I532</f>
        <v>23000</v>
      </c>
      <c r="K532" s="19" t="n">
        <v>20550</v>
      </c>
      <c r="L532" s="19" t="n">
        <f aca="false">+J532-K532</f>
        <v>2450</v>
      </c>
    </row>
    <row r="533" customFormat="false" ht="13.8" hidden="true" customHeight="false" outlineLevel="0" collapsed="false">
      <c r="A533" s="1" t="str">
        <f aca="false">VLOOKUP(B533,Hoja3!$A$2:$B$12,2,0)</f>
        <v>DLOG</v>
      </c>
      <c r="B533" s="13" t="str">
        <f aca="false">B532</f>
        <v>DIRECCIÓN LOGISTICA</v>
      </c>
      <c r="C533" s="20" t="str">
        <f aca="false">C532</f>
        <v>03010502</v>
      </c>
      <c r="D533" s="13" t="str">
        <f aca="false">D532</f>
        <v>Mantenimiento del 30% de los equipos livianos, pesados y miselaneos para construcción, infraestructura y prestación de servicio.</v>
      </c>
      <c r="E533" s="20" t="str">
        <f aca="false">E532</f>
        <v>000009</v>
      </c>
      <c r="F533" s="36" t="n">
        <v>22210</v>
      </c>
      <c r="G533" s="37" t="s">
        <v>75</v>
      </c>
      <c r="H533" s="38" t="n">
        <v>60000</v>
      </c>
      <c r="I533" s="19" t="n">
        <v>33000</v>
      </c>
      <c r="J533" s="19" t="n">
        <f aca="false">+H533+I533</f>
        <v>93000</v>
      </c>
      <c r="K533" s="19" t="n">
        <v>92568</v>
      </c>
      <c r="L533" s="19" t="n">
        <f aca="false">+J533-K533</f>
        <v>432</v>
      </c>
    </row>
    <row r="534" customFormat="false" ht="13.8" hidden="true" customHeight="false" outlineLevel="0" collapsed="false">
      <c r="A534" s="1" t="str">
        <f aca="false">VLOOKUP(B534,Hoja3!$A$2:$B$12,2,0)</f>
        <v>DLOG</v>
      </c>
      <c r="B534" s="13" t="str">
        <f aca="false">B533</f>
        <v>DIRECCIÓN LOGISTICA</v>
      </c>
      <c r="C534" s="20" t="str">
        <f aca="false">C533</f>
        <v>03010502</v>
      </c>
      <c r="D534" s="13" t="str">
        <f aca="false">D533</f>
        <v>Mantenimiento del 30% de los equipos livianos, pesados y miselaneos para construcción, infraestructura y prestación de servicio.</v>
      </c>
      <c r="E534" s="20" t="str">
        <f aca="false">E533</f>
        <v>000009</v>
      </c>
      <c r="F534" s="36" t="n">
        <v>22300</v>
      </c>
      <c r="G534" s="37" t="s">
        <v>53</v>
      </c>
      <c r="H534" s="38" t="n">
        <v>0</v>
      </c>
      <c r="I534" s="19" t="n">
        <v>3000</v>
      </c>
      <c r="J534" s="19" t="n">
        <f aca="false">+H534+I534</f>
        <v>3000</v>
      </c>
      <c r="K534" s="19" t="n">
        <v>0</v>
      </c>
      <c r="L534" s="19" t="n">
        <f aca="false">+J534-K534</f>
        <v>3000</v>
      </c>
    </row>
    <row r="535" customFormat="false" ht="13.8" hidden="true" customHeight="false" outlineLevel="0" collapsed="false">
      <c r="A535" s="1" t="str">
        <f aca="false">VLOOKUP(B535,Hoja3!$A$2:$B$12,2,0)</f>
        <v>DLOG</v>
      </c>
      <c r="B535" s="13" t="str">
        <f aca="false">B534</f>
        <v>DIRECCIÓN LOGISTICA</v>
      </c>
      <c r="C535" s="20" t="str">
        <f aca="false">C534</f>
        <v>03010502</v>
      </c>
      <c r="D535" s="13" t="str">
        <f aca="false">D534</f>
        <v>Mantenimiento del 30% de los equipos livianos, pesados y miselaneos para construcción, infraestructura y prestación de servicio.</v>
      </c>
      <c r="E535" s="20" t="str">
        <f aca="false">E534</f>
        <v>000009</v>
      </c>
      <c r="F535" s="36" t="n">
        <v>22500</v>
      </c>
      <c r="G535" s="37" t="s">
        <v>250</v>
      </c>
      <c r="H535" s="38" t="n">
        <v>300000</v>
      </c>
      <c r="I535" s="19" t="n">
        <v>0</v>
      </c>
      <c r="J535" s="19" t="n">
        <f aca="false">+H535+I535</f>
        <v>300000</v>
      </c>
      <c r="K535" s="19" t="n">
        <v>16189</v>
      </c>
      <c r="L535" s="19" t="n">
        <f aca="false">+J535-K535</f>
        <v>283811</v>
      </c>
    </row>
    <row r="536" customFormat="false" ht="13.8" hidden="true" customHeight="false" outlineLevel="0" collapsed="false">
      <c r="A536" s="1" t="str">
        <f aca="false">VLOOKUP(B536,Hoja3!$A$2:$B$12,2,0)</f>
        <v>DLOG</v>
      </c>
      <c r="B536" s="13" t="str">
        <f aca="false">B535</f>
        <v>DIRECCIÓN LOGISTICA</v>
      </c>
      <c r="C536" s="20" t="str">
        <f aca="false">C535</f>
        <v>03010502</v>
      </c>
      <c r="D536" s="13" t="str">
        <f aca="false">D535</f>
        <v>Mantenimiento del 30% de los equipos livianos, pesados y miselaneos para construcción, infraestructura y prestación de servicio.</v>
      </c>
      <c r="E536" s="20" t="str">
        <f aca="false">E535</f>
        <v>000009</v>
      </c>
      <c r="F536" s="36" t="n">
        <v>22600</v>
      </c>
      <c r="G536" s="37" t="s">
        <v>199</v>
      </c>
      <c r="H536" s="38" t="n">
        <v>8000</v>
      </c>
      <c r="I536" s="19" t="n">
        <v>0</v>
      </c>
      <c r="J536" s="19" t="n">
        <f aca="false">+H536+I536</f>
        <v>8000</v>
      </c>
      <c r="K536" s="19" t="n">
        <v>0</v>
      </c>
      <c r="L536" s="19" t="n">
        <f aca="false">+J536-K536</f>
        <v>8000</v>
      </c>
    </row>
    <row r="537" customFormat="false" ht="13.8" hidden="true" customHeight="false" outlineLevel="0" collapsed="false">
      <c r="A537" s="1" t="str">
        <f aca="false">VLOOKUP(B537,Hoja3!$A$2:$B$12,2,0)</f>
        <v>DLOG</v>
      </c>
      <c r="B537" s="13" t="str">
        <f aca="false">B536</f>
        <v>DIRECCIÓN LOGISTICA</v>
      </c>
      <c r="C537" s="20" t="str">
        <f aca="false">C536</f>
        <v>03010502</v>
      </c>
      <c r="D537" s="13" t="str">
        <f aca="false">D536</f>
        <v>Mantenimiento del 30% de los equipos livianos, pesados y miselaneos para construcción, infraestructura y prestación de servicio.</v>
      </c>
      <c r="E537" s="20" t="str">
        <f aca="false">E536</f>
        <v>000009</v>
      </c>
      <c r="F537" s="36" t="n">
        <v>23200</v>
      </c>
      <c r="G537" s="37" t="s">
        <v>219</v>
      </c>
      <c r="H537" s="38" t="n">
        <v>50000</v>
      </c>
      <c r="I537" s="19" t="n">
        <v>0</v>
      </c>
      <c r="J537" s="19" t="n">
        <f aca="false">+H537+I537</f>
        <v>50000</v>
      </c>
      <c r="K537" s="19" t="n">
        <v>7646</v>
      </c>
      <c r="L537" s="19" t="n">
        <f aca="false">+J537-K537</f>
        <v>42354</v>
      </c>
    </row>
    <row r="538" customFormat="false" ht="13.8" hidden="true" customHeight="false" outlineLevel="0" collapsed="false">
      <c r="A538" s="1" t="str">
        <f aca="false">VLOOKUP(B538,Hoja3!$A$2:$B$12,2,0)</f>
        <v>DLOG</v>
      </c>
      <c r="B538" s="13" t="str">
        <f aca="false">B537</f>
        <v>DIRECCIÓN LOGISTICA</v>
      </c>
      <c r="C538" s="20" t="str">
        <f aca="false">C537</f>
        <v>03010502</v>
      </c>
      <c r="D538" s="13" t="str">
        <f aca="false">D537</f>
        <v>Mantenimiento del 30% de los equipos livianos, pesados y miselaneos para construcción, infraestructura y prestación de servicio.</v>
      </c>
      <c r="E538" s="20" t="str">
        <f aca="false">E537</f>
        <v>000009</v>
      </c>
      <c r="F538" s="36" t="n">
        <v>23400</v>
      </c>
      <c r="G538" s="37" t="s">
        <v>200</v>
      </c>
      <c r="H538" s="38" t="n">
        <v>3000</v>
      </c>
      <c r="I538" s="19" t="n">
        <v>0</v>
      </c>
      <c r="J538" s="19" t="n">
        <f aca="false">+H538+I538</f>
        <v>3000</v>
      </c>
      <c r="K538" s="19" t="n">
        <v>0</v>
      </c>
      <c r="L538" s="19" t="n">
        <f aca="false">+J538-K538</f>
        <v>3000</v>
      </c>
    </row>
    <row r="539" customFormat="false" ht="13.8" hidden="true" customHeight="false" outlineLevel="0" collapsed="false">
      <c r="A539" s="1" t="str">
        <f aca="false">VLOOKUP(B539,Hoja3!$A$2:$B$12,2,0)</f>
        <v>DLOG</v>
      </c>
      <c r="B539" s="13" t="str">
        <f aca="false">B538</f>
        <v>DIRECCIÓN LOGISTICA</v>
      </c>
      <c r="C539" s="20" t="str">
        <f aca="false">C538</f>
        <v>03010502</v>
      </c>
      <c r="D539" s="13" t="str">
        <f aca="false">D538</f>
        <v>Mantenimiento del 30% de los equipos livianos, pesados y miselaneos para construcción, infraestructura y prestación de servicio.</v>
      </c>
      <c r="E539" s="20" t="str">
        <f aca="false">E538</f>
        <v>000009</v>
      </c>
      <c r="F539" s="36" t="n">
        <v>24120</v>
      </c>
      <c r="G539" s="37" t="s">
        <v>424</v>
      </c>
      <c r="H539" s="38" t="n">
        <v>150000</v>
      </c>
      <c r="I539" s="19" t="n">
        <v>0</v>
      </c>
      <c r="J539" s="19" t="n">
        <f aca="false">+H539+I539</f>
        <v>150000</v>
      </c>
      <c r="K539" s="19" t="n">
        <v>0</v>
      </c>
      <c r="L539" s="19" t="n">
        <f aca="false">+J539-K539</f>
        <v>150000</v>
      </c>
    </row>
    <row r="540" customFormat="false" ht="13.8" hidden="true" customHeight="false" outlineLevel="0" collapsed="false">
      <c r="A540" s="1" t="str">
        <f aca="false">VLOOKUP(B540,Hoja3!$A$2:$B$12,2,0)</f>
        <v>DLOG</v>
      </c>
      <c r="B540" s="13" t="str">
        <f aca="false">B539</f>
        <v>DIRECCIÓN LOGISTICA</v>
      </c>
      <c r="C540" s="20" t="str">
        <f aca="false">C539</f>
        <v>03010502</v>
      </c>
      <c r="D540" s="13" t="str">
        <f aca="false">D539</f>
        <v>Mantenimiento del 30% de los equipos livianos, pesados y miselaneos para construcción, infraestructura y prestación de servicio.</v>
      </c>
      <c r="E540" s="20" t="str">
        <f aca="false">E539</f>
        <v>000009</v>
      </c>
      <c r="F540" s="36" t="n">
        <v>24300</v>
      </c>
      <c r="G540" s="37" t="s">
        <v>425</v>
      </c>
      <c r="H540" s="38" t="n">
        <v>3000</v>
      </c>
      <c r="I540" s="19" t="n">
        <v>0</v>
      </c>
      <c r="J540" s="19" t="n">
        <f aca="false">+H540+I540</f>
        <v>3000</v>
      </c>
      <c r="K540" s="19" t="n">
        <v>0</v>
      </c>
      <c r="L540" s="19" t="n">
        <f aca="false">+J540-K540</f>
        <v>3000</v>
      </c>
    </row>
    <row r="541" customFormat="false" ht="13.8" hidden="true" customHeight="false" outlineLevel="0" collapsed="false">
      <c r="A541" s="1" t="str">
        <f aca="false">VLOOKUP(B541,Hoja3!$A$2:$B$12,2,0)</f>
        <v>DLOG</v>
      </c>
      <c r="B541" s="13" t="str">
        <f aca="false">B540</f>
        <v>DIRECCIÓN LOGISTICA</v>
      </c>
      <c r="C541" s="20" t="str">
        <f aca="false">C540</f>
        <v>03010502</v>
      </c>
      <c r="D541" s="13" t="str">
        <f aca="false">D540</f>
        <v>Mantenimiento del 30% de los equipos livianos, pesados y miselaneos para construcción, infraestructura y prestación de servicio.</v>
      </c>
      <c r="E541" s="20" t="str">
        <f aca="false">E540</f>
        <v>000009</v>
      </c>
      <c r="F541" s="36" t="n">
        <v>25400</v>
      </c>
      <c r="G541" s="37" t="s">
        <v>426</v>
      </c>
      <c r="H541" s="38" t="n">
        <v>2000</v>
      </c>
      <c r="I541" s="19" t="n">
        <v>0</v>
      </c>
      <c r="J541" s="19" t="n">
        <f aca="false">+H541+I541</f>
        <v>2000</v>
      </c>
      <c r="K541" s="19" t="n">
        <v>800</v>
      </c>
      <c r="L541" s="19" t="n">
        <f aca="false">+J541-K541</f>
        <v>1200</v>
      </c>
    </row>
    <row r="542" customFormat="false" ht="13.8" hidden="true" customHeight="false" outlineLevel="0" collapsed="false">
      <c r="A542" s="1" t="str">
        <f aca="false">VLOOKUP(B542,Hoja3!$A$2:$B$12,2,0)</f>
        <v>DLOG</v>
      </c>
      <c r="B542" s="13" t="str">
        <f aca="false">B541</f>
        <v>DIRECCIÓN LOGISTICA</v>
      </c>
      <c r="C542" s="20" t="str">
        <f aca="false">C541</f>
        <v>03010502</v>
      </c>
      <c r="D542" s="13" t="str">
        <f aca="false">D541</f>
        <v>Mantenimiento del 30% de los equipos livianos, pesados y miselaneos para construcción, infraestructura y prestación de servicio.</v>
      </c>
      <c r="E542" s="20" t="str">
        <f aca="false">E541</f>
        <v>000009</v>
      </c>
      <c r="F542" s="36" t="n">
        <v>25500</v>
      </c>
      <c r="G542" s="37" t="s">
        <v>99</v>
      </c>
      <c r="H542" s="38" t="n">
        <v>7000</v>
      </c>
      <c r="I542" s="19" t="n">
        <v>0</v>
      </c>
      <c r="J542" s="19" t="n">
        <f aca="false">+H542+I542</f>
        <v>7000</v>
      </c>
      <c r="K542" s="19" t="n">
        <v>0</v>
      </c>
      <c r="L542" s="19" t="n">
        <f aca="false">+J542-K542</f>
        <v>7000</v>
      </c>
    </row>
    <row r="543" customFormat="false" ht="13.8" hidden="true" customHeight="false" outlineLevel="0" collapsed="false">
      <c r="A543" s="1" t="str">
        <f aca="false">VLOOKUP(B543,Hoja3!$A$2:$B$12,2,0)</f>
        <v>DLOG</v>
      </c>
      <c r="B543" s="13" t="str">
        <f aca="false">B542</f>
        <v>DIRECCIÓN LOGISTICA</v>
      </c>
      <c r="C543" s="20" t="str">
        <f aca="false">C542</f>
        <v>03010502</v>
      </c>
      <c r="D543" s="13" t="str">
        <f aca="false">D542</f>
        <v>Mantenimiento del 30% de los equipos livianos, pesados y miselaneos para construcción, infraestructura y prestación de servicio.</v>
      </c>
      <c r="E543" s="20" t="str">
        <f aca="false">E542</f>
        <v>000009</v>
      </c>
      <c r="F543" s="36" t="n">
        <v>25600</v>
      </c>
      <c r="G543" s="37" t="s">
        <v>108</v>
      </c>
      <c r="H543" s="38" t="n">
        <v>6000</v>
      </c>
      <c r="I543" s="19" t="n">
        <v>0</v>
      </c>
      <c r="J543" s="19" t="n">
        <f aca="false">+H543+I543</f>
        <v>6000</v>
      </c>
      <c r="K543" s="19" t="n">
        <v>890</v>
      </c>
      <c r="L543" s="19" t="n">
        <f aca="false">+J543-K543</f>
        <v>5110</v>
      </c>
    </row>
    <row r="544" customFormat="false" ht="13.8" hidden="true" customHeight="false" outlineLevel="0" collapsed="false">
      <c r="A544" s="1" t="str">
        <f aca="false">VLOOKUP(B544,Hoja3!$A$2:$B$12,2,0)</f>
        <v>DLOG</v>
      </c>
      <c r="B544" s="13" t="str">
        <f aca="false">B543</f>
        <v>DIRECCIÓN LOGISTICA</v>
      </c>
      <c r="C544" s="20" t="str">
        <f aca="false">C543</f>
        <v>03010502</v>
      </c>
      <c r="D544" s="13" t="str">
        <f aca="false">D543</f>
        <v>Mantenimiento del 30% de los equipos livianos, pesados y miselaneos para construcción, infraestructura y prestación de servicio.</v>
      </c>
      <c r="E544" s="20" t="str">
        <f aca="false">E543</f>
        <v>000009</v>
      </c>
      <c r="F544" s="36" t="n">
        <v>25900</v>
      </c>
      <c r="G544" s="37" t="s">
        <v>56</v>
      </c>
      <c r="H544" s="38" t="n">
        <v>15000</v>
      </c>
      <c r="I544" s="19" t="n">
        <v>201000</v>
      </c>
      <c r="J544" s="19" t="n">
        <f aca="false">+H544+I544</f>
        <v>216000</v>
      </c>
      <c r="K544" s="19" t="n">
        <v>216000</v>
      </c>
      <c r="L544" s="19" t="n">
        <f aca="false">+J544-K544</f>
        <v>0</v>
      </c>
    </row>
    <row r="545" customFormat="false" ht="13.8" hidden="true" customHeight="false" outlineLevel="0" collapsed="false">
      <c r="A545" s="1" t="str">
        <f aca="false">VLOOKUP(B545,Hoja3!$A$2:$B$12,2,0)</f>
        <v>DLOG</v>
      </c>
      <c r="B545" s="13" t="str">
        <f aca="false">B544</f>
        <v>DIRECCIÓN LOGISTICA</v>
      </c>
      <c r="C545" s="20" t="str">
        <f aca="false">C544</f>
        <v>03010502</v>
      </c>
      <c r="D545" s="13" t="str">
        <f aca="false">D544</f>
        <v>Mantenimiento del 30% de los equipos livianos, pesados y miselaneos para construcción, infraestructura y prestación de servicio.</v>
      </c>
      <c r="E545" s="20" t="str">
        <f aca="false">E544</f>
        <v>000009</v>
      </c>
      <c r="F545" s="36" t="n">
        <v>26990</v>
      </c>
      <c r="G545" s="37" t="s">
        <v>24</v>
      </c>
      <c r="H545" s="38" t="n">
        <v>5000</v>
      </c>
      <c r="I545" s="19" t="n">
        <v>0</v>
      </c>
      <c r="J545" s="19" t="n">
        <f aca="false">+H545+I545</f>
        <v>5000</v>
      </c>
      <c r="K545" s="19" t="n">
        <v>4600</v>
      </c>
      <c r="L545" s="19" t="n">
        <f aca="false">+J545-K545</f>
        <v>400</v>
      </c>
    </row>
    <row r="546" customFormat="false" ht="13.8" hidden="true" customHeight="false" outlineLevel="0" collapsed="false">
      <c r="A546" s="1" t="str">
        <f aca="false">VLOOKUP(B546,Hoja3!$A$2:$B$12,2,0)</f>
        <v>DLOG</v>
      </c>
      <c r="B546" s="13" t="str">
        <f aca="false">B545</f>
        <v>DIRECCIÓN LOGISTICA</v>
      </c>
      <c r="C546" s="20" t="str">
        <f aca="false">C545</f>
        <v>03010502</v>
      </c>
      <c r="D546" s="13" t="str">
        <f aca="false">D545</f>
        <v>Mantenimiento del 30% de los equipos livianos, pesados y miselaneos para construcción, infraestructura y prestación de servicio.</v>
      </c>
      <c r="E546" s="20" t="str">
        <f aca="false">E545</f>
        <v>000009</v>
      </c>
      <c r="F546" s="36" t="n">
        <v>31110</v>
      </c>
      <c r="G546" s="37" t="s">
        <v>427</v>
      </c>
      <c r="H546" s="38" t="n">
        <v>0</v>
      </c>
      <c r="I546" s="19" t="n">
        <v>14500</v>
      </c>
      <c r="J546" s="19" t="n">
        <f aca="false">+H546+I546</f>
        <v>14500</v>
      </c>
      <c r="K546" s="19" t="n">
        <v>14500</v>
      </c>
      <c r="L546" s="19" t="n">
        <f aca="false">+J546-K546</f>
        <v>0</v>
      </c>
    </row>
    <row r="547" customFormat="false" ht="13.8" hidden="true" customHeight="false" outlineLevel="0" collapsed="false">
      <c r="A547" s="1" t="str">
        <f aca="false">VLOOKUP(B547,Hoja3!$A$2:$B$12,2,0)</f>
        <v>DLOG</v>
      </c>
      <c r="B547" s="13" t="str">
        <f aca="false">B546</f>
        <v>DIRECCIÓN LOGISTICA</v>
      </c>
      <c r="C547" s="20" t="str">
        <f aca="false">C546</f>
        <v>03010502</v>
      </c>
      <c r="D547" s="13" t="str">
        <f aca="false">D546</f>
        <v>Mantenimiento del 30% de los equipos livianos, pesados y miselaneos para construcción, infraestructura y prestación de servicio.</v>
      </c>
      <c r="E547" s="20" t="str">
        <f aca="false">E546</f>
        <v>000009</v>
      </c>
      <c r="F547" s="36" t="n">
        <v>31120</v>
      </c>
      <c r="G547" s="37" t="s">
        <v>37</v>
      </c>
      <c r="H547" s="38" t="n">
        <v>20000</v>
      </c>
      <c r="I547" s="19" t="n">
        <v>30000</v>
      </c>
      <c r="J547" s="19" t="n">
        <f aca="false">+H547+I547</f>
        <v>50000</v>
      </c>
      <c r="K547" s="19" t="n">
        <v>47286</v>
      </c>
      <c r="L547" s="19" t="n">
        <f aca="false">+J547-K547</f>
        <v>2714</v>
      </c>
    </row>
    <row r="548" customFormat="false" ht="13.8" hidden="true" customHeight="false" outlineLevel="0" collapsed="false">
      <c r="A548" s="1" t="str">
        <f aca="false">VLOOKUP(B548,Hoja3!$A$2:$B$12,2,0)</f>
        <v>DLOG</v>
      </c>
      <c r="B548" s="13" t="str">
        <f aca="false">B547</f>
        <v>DIRECCIÓN LOGISTICA</v>
      </c>
      <c r="C548" s="20" t="str">
        <f aca="false">C547</f>
        <v>03010502</v>
      </c>
      <c r="D548" s="13" t="str">
        <f aca="false">D547</f>
        <v>Mantenimiento del 30% de los equipos livianos, pesados y miselaneos para construcción, infraestructura y prestación de servicio.</v>
      </c>
      <c r="E548" s="20" t="str">
        <f aca="false">E547</f>
        <v>000009</v>
      </c>
      <c r="F548" s="36" t="n">
        <v>31300</v>
      </c>
      <c r="G548" s="37" t="s">
        <v>320</v>
      </c>
      <c r="H548" s="38" t="n">
        <v>3380</v>
      </c>
      <c r="I548" s="19" t="n">
        <v>28500</v>
      </c>
      <c r="J548" s="19" t="n">
        <f aca="false">+H548+I548</f>
        <v>31880</v>
      </c>
      <c r="K548" s="19" t="n">
        <v>31800</v>
      </c>
      <c r="L548" s="19" t="n">
        <f aca="false">+J548-K548</f>
        <v>80</v>
      </c>
    </row>
    <row r="549" customFormat="false" ht="13.8" hidden="true" customHeight="false" outlineLevel="0" collapsed="false">
      <c r="A549" s="1" t="str">
        <f aca="false">VLOOKUP(B549,Hoja3!$A$2:$B$12,2,0)</f>
        <v>DLOG</v>
      </c>
      <c r="B549" s="13" t="str">
        <f aca="false">B548</f>
        <v>DIRECCIÓN LOGISTICA</v>
      </c>
      <c r="C549" s="20" t="str">
        <f aca="false">C548</f>
        <v>03010502</v>
      </c>
      <c r="D549" s="13" t="str">
        <f aca="false">D548</f>
        <v>Mantenimiento del 30% de los equipos livianos, pesados y miselaneos para construcción, infraestructura y prestación de servicio.</v>
      </c>
      <c r="E549" s="20" t="str">
        <f aca="false">E548</f>
        <v>000009</v>
      </c>
      <c r="F549" s="36" t="n">
        <v>32100</v>
      </c>
      <c r="G549" s="37" t="s">
        <v>16</v>
      </c>
      <c r="H549" s="38" t="n">
        <v>2500</v>
      </c>
      <c r="I549" s="19" t="n">
        <v>0</v>
      </c>
      <c r="J549" s="19" t="n">
        <f aca="false">+H549+I549</f>
        <v>2500</v>
      </c>
      <c r="K549" s="19" t="n">
        <v>0</v>
      </c>
      <c r="L549" s="19" t="n">
        <f aca="false">+J549-K549</f>
        <v>2500</v>
      </c>
    </row>
    <row r="550" customFormat="false" ht="13.8" hidden="true" customHeight="false" outlineLevel="0" collapsed="false">
      <c r="A550" s="1" t="str">
        <f aca="false">VLOOKUP(B550,Hoja3!$A$2:$B$12,2,0)</f>
        <v>DLOG</v>
      </c>
      <c r="B550" s="13" t="str">
        <f aca="false">B549</f>
        <v>DIRECCIÓN LOGISTICA</v>
      </c>
      <c r="C550" s="20" t="str">
        <f aca="false">C549</f>
        <v>03010502</v>
      </c>
      <c r="D550" s="13" t="str">
        <f aca="false">D549</f>
        <v>Mantenimiento del 30% de los equipos livianos, pesados y miselaneos para construcción, infraestructura y prestación de servicio.</v>
      </c>
      <c r="E550" s="20" t="str">
        <f aca="false">E549</f>
        <v>000009</v>
      </c>
      <c r="F550" s="36" t="n">
        <v>33200</v>
      </c>
      <c r="G550" s="37" t="s">
        <v>251</v>
      </c>
      <c r="H550" s="38" t="n">
        <v>10000</v>
      </c>
      <c r="I550" s="19" t="n">
        <v>0</v>
      </c>
      <c r="J550" s="19" t="n">
        <f aca="false">+H550+I550</f>
        <v>10000</v>
      </c>
      <c r="K550" s="19" t="n">
        <v>1150</v>
      </c>
      <c r="L550" s="19" t="n">
        <f aca="false">+J550-K550</f>
        <v>8850</v>
      </c>
    </row>
    <row r="551" customFormat="false" ht="13.8" hidden="true" customHeight="false" outlineLevel="0" collapsed="false">
      <c r="A551" s="1" t="str">
        <f aca="false">VLOOKUP(B551,Hoja3!$A$2:$B$12,2,0)</f>
        <v>DLOG</v>
      </c>
      <c r="B551" s="13" t="str">
        <f aca="false">B550</f>
        <v>DIRECCIÓN LOGISTICA</v>
      </c>
      <c r="C551" s="20" t="str">
        <f aca="false">C550</f>
        <v>03010502</v>
      </c>
      <c r="D551" s="13" t="str">
        <f aca="false">D550</f>
        <v>Mantenimiento del 30% de los equipos livianos, pesados y miselaneos para construcción, infraestructura y prestación de servicio.</v>
      </c>
      <c r="E551" s="20" t="str">
        <f aca="false">E550</f>
        <v>000009</v>
      </c>
      <c r="F551" s="39" t="n">
        <v>33300</v>
      </c>
      <c r="G551" s="37" t="s">
        <v>321</v>
      </c>
      <c r="H551" s="38" t="n">
        <v>40000</v>
      </c>
      <c r="I551" s="19" t="n">
        <v>0</v>
      </c>
      <c r="J551" s="19" t="n">
        <f aca="false">+H551+I551</f>
        <v>40000</v>
      </c>
      <c r="K551" s="19" t="n">
        <v>0</v>
      </c>
      <c r="L551" s="19" t="n">
        <f aca="false">+J551-K551</f>
        <v>40000</v>
      </c>
      <c r="N551" s="0" t="n">
        <v>33330</v>
      </c>
    </row>
    <row r="552" customFormat="false" ht="13.8" hidden="true" customHeight="false" outlineLevel="0" collapsed="false">
      <c r="A552" s="1" t="str">
        <f aca="false">VLOOKUP(B552,Hoja3!$A$2:$B$12,2,0)</f>
        <v>DLOG</v>
      </c>
      <c r="B552" s="13" t="str">
        <f aca="false">B551</f>
        <v>DIRECCIÓN LOGISTICA</v>
      </c>
      <c r="C552" s="20" t="str">
        <f aca="false">C551</f>
        <v>03010502</v>
      </c>
      <c r="D552" s="13" t="str">
        <f aca="false">D551</f>
        <v>Mantenimiento del 30% de los equipos livianos, pesados y miselaneos para construcción, infraestructura y prestación de servicio.</v>
      </c>
      <c r="E552" s="20" t="str">
        <f aca="false">E551</f>
        <v>000009</v>
      </c>
      <c r="F552" s="36" t="n">
        <v>33400</v>
      </c>
      <c r="G552" s="37" t="s">
        <v>322</v>
      </c>
      <c r="H552" s="38" t="n">
        <v>12250</v>
      </c>
      <c r="I552" s="19" t="n">
        <v>0</v>
      </c>
      <c r="J552" s="19" t="n">
        <f aca="false">+H552+I552</f>
        <v>12250</v>
      </c>
      <c r="K552" s="19" t="n">
        <v>0</v>
      </c>
      <c r="L552" s="19" t="n">
        <f aca="false">+J552-K552</f>
        <v>12250</v>
      </c>
    </row>
    <row r="553" customFormat="false" ht="13.8" hidden="true" customHeight="false" outlineLevel="0" collapsed="false">
      <c r="A553" s="1" t="str">
        <f aca="false">VLOOKUP(B553,Hoja3!$A$2:$B$12,2,0)</f>
        <v>DLOG</v>
      </c>
      <c r="B553" s="13" t="str">
        <f aca="false">B552</f>
        <v>DIRECCIÓN LOGISTICA</v>
      </c>
      <c r="C553" s="20" t="str">
        <f aca="false">C552</f>
        <v>03010502</v>
      </c>
      <c r="D553" s="13" t="str">
        <f aca="false">D552</f>
        <v>Mantenimiento del 30% de los equipos livianos, pesados y miselaneos para construcción, infraestructura y prestación de servicio.</v>
      </c>
      <c r="E553" s="20" t="str">
        <f aca="false">E552</f>
        <v>000009</v>
      </c>
      <c r="F553" s="36" t="n">
        <v>34110</v>
      </c>
      <c r="G553" s="37" t="s">
        <v>252</v>
      </c>
      <c r="H553" s="38" t="n">
        <v>600000</v>
      </c>
      <c r="I553" s="19" t="n">
        <v>0</v>
      </c>
      <c r="J553" s="19" t="n">
        <f aca="false">+H553+I553</f>
        <v>600000</v>
      </c>
      <c r="K553" s="19" t="n">
        <v>142569</v>
      </c>
      <c r="L553" s="19" t="n">
        <f aca="false">+J553-K553</f>
        <v>457431</v>
      </c>
    </row>
    <row r="554" customFormat="false" ht="13.8" hidden="true" customHeight="false" outlineLevel="0" collapsed="false">
      <c r="A554" s="1" t="str">
        <f aca="false">VLOOKUP(B554,Hoja3!$A$2:$B$12,2,0)</f>
        <v>DLOG</v>
      </c>
      <c r="B554" s="13" t="str">
        <f aca="false">B553</f>
        <v>DIRECCIÓN LOGISTICA</v>
      </c>
      <c r="C554" s="20" t="str">
        <f aca="false">C553</f>
        <v>03010502</v>
      </c>
      <c r="D554" s="13" t="str">
        <f aca="false">D553</f>
        <v>Mantenimiento del 30% de los equipos livianos, pesados y miselaneos para construcción, infraestructura y prestación de servicio.</v>
      </c>
      <c r="E554" s="20" t="str">
        <f aca="false">E553</f>
        <v>000009</v>
      </c>
      <c r="F554" s="36" t="n">
        <v>34200</v>
      </c>
      <c r="G554" s="37" t="s">
        <v>323</v>
      </c>
      <c r="H554" s="38" t="n">
        <v>35000</v>
      </c>
      <c r="I554" s="19" t="n">
        <v>0</v>
      </c>
      <c r="J554" s="19" t="n">
        <f aca="false">+H554+I554</f>
        <v>35000</v>
      </c>
      <c r="K554" s="19" t="n">
        <v>34792</v>
      </c>
      <c r="L554" s="19" t="n">
        <f aca="false">+J554-K554</f>
        <v>208</v>
      </c>
    </row>
    <row r="555" customFormat="false" ht="13.8" hidden="true" customHeight="false" outlineLevel="0" collapsed="false">
      <c r="A555" s="1" t="str">
        <f aca="false">VLOOKUP(B555,Hoja3!$A$2:$B$12,2,0)</f>
        <v>DLOG</v>
      </c>
      <c r="B555" s="13" t="str">
        <f aca="false">B554</f>
        <v>DIRECCIÓN LOGISTICA</v>
      </c>
      <c r="C555" s="20" t="str">
        <f aca="false">C554</f>
        <v>03010502</v>
      </c>
      <c r="D555" s="13" t="str">
        <f aca="false">D554</f>
        <v>Mantenimiento del 30% de los equipos livianos, pesados y miselaneos para construcción, infraestructura y prestación de servicio.</v>
      </c>
      <c r="E555" s="20" t="str">
        <f aca="false">E554</f>
        <v>000009</v>
      </c>
      <c r="F555" s="36" t="n">
        <v>34300</v>
      </c>
      <c r="G555" s="37" t="s">
        <v>61</v>
      </c>
      <c r="H555" s="38" t="n">
        <v>1070000</v>
      </c>
      <c r="I555" s="19" t="n">
        <v>0</v>
      </c>
      <c r="J555" s="19" t="n">
        <f aca="false">+H555+I555</f>
        <v>1070000</v>
      </c>
      <c r="K555" s="19" t="n">
        <v>134982</v>
      </c>
      <c r="L555" s="19" t="n">
        <f aca="false">+J555-K555</f>
        <v>935018</v>
      </c>
    </row>
    <row r="556" customFormat="false" ht="13.8" hidden="true" customHeight="false" outlineLevel="0" collapsed="false">
      <c r="A556" s="1" t="str">
        <f aca="false">VLOOKUP(B556,Hoja3!$A$2:$B$12,2,0)</f>
        <v>DLOG</v>
      </c>
      <c r="B556" s="13" t="str">
        <f aca="false">B555</f>
        <v>DIRECCIÓN LOGISTICA</v>
      </c>
      <c r="C556" s="20" t="str">
        <f aca="false">C555</f>
        <v>03010502</v>
      </c>
      <c r="D556" s="13" t="str">
        <f aca="false">D555</f>
        <v>Mantenimiento del 30% de los equipos livianos, pesados y miselaneos para construcción, infraestructura y prestación de servicio.</v>
      </c>
      <c r="E556" s="20" t="str">
        <f aca="false">E555</f>
        <v>000009</v>
      </c>
      <c r="F556" s="36" t="n">
        <v>34500</v>
      </c>
      <c r="G556" s="37" t="s">
        <v>428</v>
      </c>
      <c r="H556" s="38" t="n">
        <v>20000</v>
      </c>
      <c r="I556" s="19" t="n">
        <v>0</v>
      </c>
      <c r="J556" s="19" t="n">
        <f aca="false">+H556+I556</f>
        <v>20000</v>
      </c>
      <c r="K556" s="19" t="n">
        <v>0</v>
      </c>
      <c r="L556" s="19" t="n">
        <f aca="false">+J556-K556</f>
        <v>20000</v>
      </c>
    </row>
    <row r="557" customFormat="false" ht="13.8" hidden="true" customHeight="false" outlineLevel="0" collapsed="false">
      <c r="A557" s="1" t="str">
        <f aca="false">VLOOKUP(B557,Hoja3!$A$2:$B$12,2,0)</f>
        <v>DLOG</v>
      </c>
      <c r="B557" s="13" t="str">
        <f aca="false">B556</f>
        <v>DIRECCIÓN LOGISTICA</v>
      </c>
      <c r="C557" s="20" t="str">
        <f aca="false">C556</f>
        <v>03010502</v>
      </c>
      <c r="D557" s="13" t="str">
        <f aca="false">D556</f>
        <v>Mantenimiento del 30% de los equipos livianos, pesados y miselaneos para construcción, infraestructura y prestación de servicio.</v>
      </c>
      <c r="E557" s="20" t="str">
        <f aca="false">E556</f>
        <v>000009</v>
      </c>
      <c r="F557" s="36" t="n">
        <v>34600</v>
      </c>
      <c r="G557" s="37" t="s">
        <v>203</v>
      </c>
      <c r="H557" s="38" t="n">
        <v>212000</v>
      </c>
      <c r="I557" s="19" t="n">
        <v>0</v>
      </c>
      <c r="J557" s="19" t="n">
        <f aca="false">+H557+I557</f>
        <v>212000</v>
      </c>
      <c r="K557" s="19" t="n">
        <v>0</v>
      </c>
      <c r="L557" s="19" t="n">
        <f aca="false">+J557-K557</f>
        <v>212000</v>
      </c>
    </row>
    <row r="558" customFormat="false" ht="13.8" hidden="true" customHeight="false" outlineLevel="0" collapsed="false">
      <c r="A558" s="1" t="str">
        <f aca="false">VLOOKUP(B558,Hoja3!$A$2:$B$12,2,0)</f>
        <v>DLOG</v>
      </c>
      <c r="B558" s="13" t="str">
        <f aca="false">B557</f>
        <v>DIRECCIÓN LOGISTICA</v>
      </c>
      <c r="C558" s="20" t="str">
        <f aca="false">C557</f>
        <v>03010502</v>
      </c>
      <c r="D558" s="13" t="str">
        <f aca="false">D557</f>
        <v>Mantenimiento del 30% de los equipos livianos, pesados y miselaneos para construcción, infraestructura y prestación de servicio.</v>
      </c>
      <c r="E558" s="20" t="str">
        <f aca="false">E557</f>
        <v>000009</v>
      </c>
      <c r="F558" s="36" t="n">
        <v>34700</v>
      </c>
      <c r="G558" s="37" t="s">
        <v>298</v>
      </c>
      <c r="H558" s="38" t="n">
        <v>5000</v>
      </c>
      <c r="I558" s="19" t="n">
        <v>0</v>
      </c>
      <c r="J558" s="19" t="n">
        <f aca="false">+H558+I558</f>
        <v>5000</v>
      </c>
      <c r="K558" s="19" t="n">
        <v>0</v>
      </c>
      <c r="L558" s="19" t="n">
        <f aca="false">+J558-K558</f>
        <v>5000</v>
      </c>
    </row>
    <row r="559" customFormat="false" ht="13.8" hidden="true" customHeight="false" outlineLevel="0" collapsed="false">
      <c r="A559" s="1" t="str">
        <f aca="false">VLOOKUP(B559,Hoja3!$A$2:$B$12,2,0)</f>
        <v>DLOG</v>
      </c>
      <c r="B559" s="13" t="str">
        <f aca="false">B558</f>
        <v>DIRECCIÓN LOGISTICA</v>
      </c>
      <c r="C559" s="20" t="str">
        <f aca="false">C558</f>
        <v>03010502</v>
      </c>
      <c r="D559" s="13" t="str">
        <f aca="false">D558</f>
        <v>Mantenimiento del 30% de los equipos livianos, pesados y miselaneos para construcción, infraestructura y prestación de servicio.</v>
      </c>
      <c r="E559" s="20" t="str">
        <f aca="false">E558</f>
        <v>000009</v>
      </c>
      <c r="F559" s="36" t="n">
        <v>34800</v>
      </c>
      <c r="G559" s="37" t="s">
        <v>408</v>
      </c>
      <c r="H559" s="38" t="n">
        <v>100000</v>
      </c>
      <c r="I559" s="19" t="n">
        <v>0</v>
      </c>
      <c r="J559" s="19" t="n">
        <f aca="false">+H559+I559</f>
        <v>100000</v>
      </c>
      <c r="K559" s="19" t="n">
        <v>0</v>
      </c>
      <c r="L559" s="19" t="n">
        <f aca="false">+J559-K559</f>
        <v>100000</v>
      </c>
    </row>
    <row r="560" customFormat="false" ht="13.8" hidden="true" customHeight="false" outlineLevel="0" collapsed="false">
      <c r="A560" s="1" t="str">
        <f aca="false">VLOOKUP(B560,Hoja3!$A$2:$B$12,2,0)</f>
        <v>DLOG</v>
      </c>
      <c r="B560" s="13" t="str">
        <f aca="false">B559</f>
        <v>DIRECCIÓN LOGISTICA</v>
      </c>
      <c r="C560" s="20" t="str">
        <f aca="false">C559</f>
        <v>03010502</v>
      </c>
      <c r="D560" s="13" t="str">
        <f aca="false">D559</f>
        <v>Mantenimiento del 30% de los equipos livianos, pesados y miselaneos para construcción, infraestructura y prestación de servicio.</v>
      </c>
      <c r="E560" s="20" t="str">
        <f aca="false">E559</f>
        <v>000009</v>
      </c>
      <c r="F560" s="36" t="n">
        <v>39100</v>
      </c>
      <c r="G560" s="37" t="s">
        <v>62</v>
      </c>
      <c r="H560" s="38" t="n">
        <v>4000</v>
      </c>
      <c r="I560" s="19" t="n">
        <v>0</v>
      </c>
      <c r="J560" s="19" t="n">
        <f aca="false">+H560+I560</f>
        <v>4000</v>
      </c>
      <c r="K560" s="19" t="n">
        <v>100</v>
      </c>
      <c r="L560" s="19" t="n">
        <f aca="false">+J560-K560</f>
        <v>3900</v>
      </c>
    </row>
    <row r="561" customFormat="false" ht="13.8" hidden="true" customHeight="false" outlineLevel="0" collapsed="false">
      <c r="A561" s="1" t="str">
        <f aca="false">VLOOKUP(B561,Hoja3!$A$2:$B$12,2,0)</f>
        <v>DLOG</v>
      </c>
      <c r="B561" s="13" t="str">
        <f aca="false">B560</f>
        <v>DIRECCIÓN LOGISTICA</v>
      </c>
      <c r="C561" s="20" t="str">
        <f aca="false">C560</f>
        <v>03010502</v>
      </c>
      <c r="D561" s="13" t="str">
        <f aca="false">D560</f>
        <v>Mantenimiento del 30% de los equipos livianos, pesados y miselaneos para construcción, infraestructura y prestación de servicio.</v>
      </c>
      <c r="E561" s="20" t="str">
        <f aca="false">E560</f>
        <v>000009</v>
      </c>
      <c r="F561" s="36" t="n">
        <v>39200</v>
      </c>
      <c r="G561" s="37" t="s">
        <v>326</v>
      </c>
      <c r="H561" s="38" t="n">
        <v>5000</v>
      </c>
      <c r="I561" s="19" t="n">
        <v>0</v>
      </c>
      <c r="J561" s="19" t="n">
        <f aca="false">+H561+I561</f>
        <v>5000</v>
      </c>
      <c r="K561" s="19" t="n">
        <v>0</v>
      </c>
      <c r="L561" s="19" t="n">
        <f aca="false">+J561-K561</f>
        <v>5000</v>
      </c>
    </row>
    <row r="562" customFormat="false" ht="13.8" hidden="true" customHeight="false" outlineLevel="0" collapsed="false">
      <c r="A562" s="1" t="str">
        <f aca="false">VLOOKUP(B562,Hoja3!$A$2:$B$12,2,0)</f>
        <v>DLOG</v>
      </c>
      <c r="B562" s="13" t="str">
        <f aca="false">B561</f>
        <v>DIRECCIÓN LOGISTICA</v>
      </c>
      <c r="C562" s="20" t="str">
        <f aca="false">C561</f>
        <v>03010502</v>
      </c>
      <c r="D562" s="13" t="str">
        <f aca="false">D561</f>
        <v>Mantenimiento del 30% de los equipos livianos, pesados y miselaneos para construcción, infraestructura y prestación de servicio.</v>
      </c>
      <c r="E562" s="20" t="str">
        <f aca="false">E561</f>
        <v>000009</v>
      </c>
      <c r="F562" s="36" t="n">
        <v>39300</v>
      </c>
      <c r="G562" s="37" t="s">
        <v>327</v>
      </c>
      <c r="H562" s="38" t="n">
        <v>5000</v>
      </c>
      <c r="I562" s="19" t="n">
        <v>0</v>
      </c>
      <c r="J562" s="19" t="n">
        <f aca="false">+H562+I562</f>
        <v>5000</v>
      </c>
      <c r="K562" s="19" t="n">
        <v>0</v>
      </c>
      <c r="L562" s="19" t="n">
        <f aca="false">+J562-K562</f>
        <v>5000</v>
      </c>
    </row>
    <row r="563" customFormat="false" ht="13.8" hidden="true" customHeight="false" outlineLevel="0" collapsed="false">
      <c r="A563" s="1" t="str">
        <f aca="false">VLOOKUP(B563,Hoja3!$A$2:$B$12,2,0)</f>
        <v>DLOG</v>
      </c>
      <c r="B563" s="13" t="str">
        <f aca="false">B562</f>
        <v>DIRECCIÓN LOGISTICA</v>
      </c>
      <c r="C563" s="20" t="str">
        <f aca="false">C562</f>
        <v>03010502</v>
      </c>
      <c r="D563" s="13" t="str">
        <f aca="false">D562</f>
        <v>Mantenimiento del 30% de los equipos livianos, pesados y miselaneos para construcción, infraestructura y prestación de servicio.</v>
      </c>
      <c r="E563" s="20" t="str">
        <f aca="false">E562</f>
        <v>000009</v>
      </c>
      <c r="F563" s="36" t="n">
        <v>39500</v>
      </c>
      <c r="G563" s="37" t="s">
        <v>19</v>
      </c>
      <c r="H563" s="38" t="n">
        <v>6000</v>
      </c>
      <c r="I563" s="19" t="n">
        <v>0</v>
      </c>
      <c r="J563" s="19" t="n">
        <f aca="false">+H563+I563</f>
        <v>6000</v>
      </c>
      <c r="K563" s="19" t="n">
        <v>5910</v>
      </c>
      <c r="L563" s="19" t="n">
        <f aca="false">+J563-K563</f>
        <v>90</v>
      </c>
    </row>
    <row r="564" customFormat="false" ht="13.8" hidden="true" customHeight="false" outlineLevel="0" collapsed="false">
      <c r="A564" s="1" t="str">
        <f aca="false">VLOOKUP(B564,Hoja3!$A$2:$B$12,2,0)</f>
        <v>DLOG</v>
      </c>
      <c r="B564" s="13" t="str">
        <f aca="false">B563</f>
        <v>DIRECCIÓN LOGISTICA</v>
      </c>
      <c r="C564" s="20" t="str">
        <f aca="false">C563</f>
        <v>03010502</v>
      </c>
      <c r="D564" s="13" t="str">
        <f aca="false">D563</f>
        <v>Mantenimiento del 30% de los equipos livianos, pesados y miselaneos para construcción, infraestructura y prestación de servicio.</v>
      </c>
      <c r="E564" s="20" t="str">
        <f aca="false">E563</f>
        <v>000009</v>
      </c>
      <c r="F564" s="36" t="n">
        <v>39700</v>
      </c>
      <c r="G564" s="37" t="s">
        <v>63</v>
      </c>
      <c r="H564" s="38" t="n">
        <v>276370</v>
      </c>
      <c r="I564" s="19" t="n">
        <v>0</v>
      </c>
      <c r="J564" s="19" t="n">
        <f aca="false">+H564+I564</f>
        <v>276370</v>
      </c>
      <c r="K564" s="19" t="n">
        <v>156841</v>
      </c>
      <c r="L564" s="19" t="n">
        <f aca="false">+J564-K564</f>
        <v>119529</v>
      </c>
    </row>
    <row r="565" customFormat="false" ht="13.8" hidden="true" customHeight="false" outlineLevel="0" collapsed="false">
      <c r="A565" s="1" t="str">
        <f aca="false">VLOOKUP(B565,Hoja3!$A$2:$B$12,2,0)</f>
        <v>DLOG</v>
      </c>
      <c r="B565" s="13" t="str">
        <f aca="false">B564</f>
        <v>DIRECCIÓN LOGISTICA</v>
      </c>
      <c r="C565" s="20" t="str">
        <f aca="false">C564</f>
        <v>03010502</v>
      </c>
      <c r="D565" s="13" t="str">
        <f aca="false">D564</f>
        <v>Mantenimiento del 30% de los equipos livianos, pesados y miselaneos para construcción, infraestructura y prestación de servicio.</v>
      </c>
      <c r="E565" s="20" t="str">
        <f aca="false">E564</f>
        <v>000009</v>
      </c>
      <c r="F565" s="36" t="n">
        <v>39800</v>
      </c>
      <c r="G565" s="37" t="s">
        <v>64</v>
      </c>
      <c r="H565" s="38" t="n">
        <v>1546390</v>
      </c>
      <c r="I565" s="19" t="n">
        <v>-630550</v>
      </c>
      <c r="J565" s="19" t="n">
        <f aca="false">+H565+I565</f>
        <v>915840</v>
      </c>
      <c r="K565" s="19" t="n">
        <v>895361</v>
      </c>
      <c r="L565" s="19" t="n">
        <f aca="false">+J565-K565</f>
        <v>20479</v>
      </c>
    </row>
    <row r="566" customFormat="false" ht="13.8" hidden="true" customHeight="false" outlineLevel="0" collapsed="false">
      <c r="A566" s="1" t="str">
        <f aca="false">VLOOKUP(B566,Hoja3!$A$2:$B$12,2,0)</f>
        <v>DLOG</v>
      </c>
      <c r="B566" s="13" t="str">
        <f aca="false">B565</f>
        <v>DIRECCIÓN LOGISTICA</v>
      </c>
      <c r="C566" s="20" t="str">
        <f aca="false">C565</f>
        <v>03010502</v>
      </c>
      <c r="D566" s="13" t="str">
        <f aca="false">D565</f>
        <v>Mantenimiento del 30% de los equipos livianos, pesados y miselaneos para construcción, infraestructura y prestación de servicio.</v>
      </c>
      <c r="E566" s="20" t="str">
        <f aca="false">E565</f>
        <v>000009</v>
      </c>
      <c r="F566" s="36" t="n">
        <v>39990</v>
      </c>
      <c r="G566" s="37" t="s">
        <v>65</v>
      </c>
      <c r="H566" s="38" t="n">
        <v>80000</v>
      </c>
      <c r="I566" s="19" t="n">
        <v>0</v>
      </c>
      <c r="J566" s="19" t="n">
        <f aca="false">+H566+I566</f>
        <v>80000</v>
      </c>
      <c r="K566" s="19" t="n">
        <v>17856</v>
      </c>
      <c r="L566" s="19" t="n">
        <f aca="false">+J566-K566</f>
        <v>62144</v>
      </c>
    </row>
    <row r="567" customFormat="false" ht="13.8" hidden="true" customHeight="false" outlineLevel="0" collapsed="false">
      <c r="A567" s="1" t="str">
        <f aca="false">VLOOKUP(B567,Hoja3!$A$2:$B$12,2,0)</f>
        <v>DLOG</v>
      </c>
      <c r="B567" s="13" t="str">
        <f aca="false">B566</f>
        <v>DIRECCIÓN LOGISTICA</v>
      </c>
      <c r="C567" s="20" t="str">
        <f aca="false">C566</f>
        <v>03010502</v>
      </c>
      <c r="D567" s="13" t="str">
        <f aca="false">D566</f>
        <v>Mantenimiento del 30% de los equipos livianos, pesados y miselaneos para construcción, infraestructura y prestación de servicio.</v>
      </c>
      <c r="E567" s="20" t="str">
        <f aca="false">E566</f>
        <v>000009</v>
      </c>
      <c r="F567" s="36" t="n">
        <v>43120</v>
      </c>
      <c r="G567" s="37" t="s">
        <v>369</v>
      </c>
      <c r="H567" s="38" t="n">
        <v>15000</v>
      </c>
      <c r="I567" s="19" t="n">
        <v>0</v>
      </c>
      <c r="J567" s="19" t="n">
        <f aca="false">+H567+I567</f>
        <v>15000</v>
      </c>
      <c r="K567" s="19" t="n">
        <v>12180</v>
      </c>
      <c r="L567" s="19" t="n">
        <f aca="false">+J567-K567</f>
        <v>2820</v>
      </c>
    </row>
    <row r="568" customFormat="false" ht="13.8" hidden="true" customHeight="false" outlineLevel="0" collapsed="false">
      <c r="A568" s="1" t="str">
        <f aca="false">VLOOKUP(B568,Hoja3!$A$2:$B$12,2,0)</f>
        <v>DLOG</v>
      </c>
      <c r="B568" s="13" t="str">
        <f aca="false">B567</f>
        <v>DIRECCIÓN LOGISTICA</v>
      </c>
      <c r="C568" s="20" t="str">
        <f aca="false">C567</f>
        <v>03010502</v>
      </c>
      <c r="D568" s="13" t="str">
        <f aca="false">D567</f>
        <v>Mantenimiento del 30% de los equipos livianos, pesados y miselaneos para construcción, infraestructura y prestación de servicio.</v>
      </c>
      <c r="E568" s="20" t="str">
        <f aca="false">E567</f>
        <v>000009</v>
      </c>
      <c r="F568" s="36" t="n">
        <v>43500</v>
      </c>
      <c r="G568" s="37" t="s">
        <v>103</v>
      </c>
      <c r="H568" s="38" t="n">
        <v>10000</v>
      </c>
      <c r="I568" s="19" t="n">
        <v>0</v>
      </c>
      <c r="J568" s="19" t="n">
        <f aca="false">+H568+I568</f>
        <v>10000</v>
      </c>
      <c r="K568" s="19" t="n">
        <v>0</v>
      </c>
      <c r="L568" s="19" t="n">
        <f aca="false">+J568-K568</f>
        <v>10000</v>
      </c>
    </row>
    <row r="569" customFormat="false" ht="13.8" hidden="true" customHeight="false" outlineLevel="0" collapsed="false">
      <c r="A569" s="1" t="str">
        <f aca="false">VLOOKUP(B569,Hoja3!$A$2:$B$12,2,0)</f>
        <v>DLOG</v>
      </c>
      <c r="B569" s="13" t="str">
        <f aca="false">B568</f>
        <v>DIRECCIÓN LOGISTICA</v>
      </c>
      <c r="C569" s="20" t="str">
        <f aca="false">C568</f>
        <v>03010502</v>
      </c>
      <c r="D569" s="13" t="str">
        <f aca="false">D568</f>
        <v>Mantenimiento del 30% de los equipos livianos, pesados y miselaneos para construcción, infraestructura y prestación de servicio.</v>
      </c>
      <c r="E569" s="20" t="str">
        <f aca="false">E568</f>
        <v>000009</v>
      </c>
      <c r="F569" s="36" t="n">
        <v>43700</v>
      </c>
      <c r="G569" s="37" t="s">
        <v>235</v>
      </c>
      <c r="H569" s="38" t="n">
        <v>150000</v>
      </c>
      <c r="I569" s="19" t="n">
        <v>0</v>
      </c>
      <c r="J569" s="19" t="n">
        <f aca="false">+H569+I569</f>
        <v>150000</v>
      </c>
      <c r="K569" s="19" t="n">
        <v>34277.52</v>
      </c>
      <c r="L569" s="19" t="n">
        <f aca="false">+J569-K569</f>
        <v>115722.48</v>
      </c>
    </row>
    <row r="570" customFormat="false" ht="13.8" hidden="true" customHeight="false" outlineLevel="0" collapsed="false">
      <c r="A570" s="1" t="str">
        <f aca="false">VLOOKUP(B570,Hoja3!$A$2:$B$12,2,0)</f>
        <v>DLOG</v>
      </c>
      <c r="B570" s="13" t="str">
        <f aca="false">B569</f>
        <v>DIRECCIÓN LOGISTICA</v>
      </c>
      <c r="C570" s="20" t="str">
        <f aca="false">C569</f>
        <v>03010502</v>
      </c>
      <c r="D570" s="13" t="str">
        <f aca="false">D569</f>
        <v>Mantenimiento del 30% de los equipos livianos, pesados y miselaneos para construcción, infraestructura y prestación de servicio.</v>
      </c>
      <c r="E570" s="20" t="str">
        <f aca="false">E569</f>
        <v>000009</v>
      </c>
      <c r="F570" s="36" t="n">
        <v>83120</v>
      </c>
      <c r="G570" s="37" t="s">
        <v>389</v>
      </c>
      <c r="H570" s="38" t="n">
        <v>20000</v>
      </c>
      <c r="I570" s="19" t="n">
        <v>0</v>
      </c>
      <c r="J570" s="19" t="n">
        <f aca="false">+H570+I570</f>
        <v>20000</v>
      </c>
      <c r="K570" s="19" t="n">
        <v>0</v>
      </c>
      <c r="L570" s="19" t="n">
        <f aca="false">+J570-K570</f>
        <v>20000</v>
      </c>
    </row>
    <row r="571" customFormat="false" ht="13.8" hidden="true" customHeight="false" outlineLevel="0" collapsed="false">
      <c r="A571" s="1" t="str">
        <f aca="false">VLOOKUP(B571,Hoja3!$A$2:$B$12,2,0)</f>
        <v>DLOG</v>
      </c>
      <c r="B571" s="13" t="str">
        <f aca="false">B570</f>
        <v>DIRECCIÓN LOGISTICA</v>
      </c>
      <c r="C571" s="20" t="str">
        <f aca="false">C570</f>
        <v>03010502</v>
      </c>
      <c r="D571" s="13" t="str">
        <f aca="false">D570</f>
        <v>Mantenimiento del 30% de los equipos livianos, pesados y miselaneos para construcción, infraestructura y prestación de servicio.</v>
      </c>
      <c r="E571" s="20" t="str">
        <f aca="false">E570</f>
        <v>000009</v>
      </c>
      <c r="F571" s="36" t="n">
        <v>85100</v>
      </c>
      <c r="G571" s="37" t="s">
        <v>169</v>
      </c>
      <c r="H571" s="38" t="n">
        <v>50000</v>
      </c>
      <c r="I571" s="19" t="n">
        <v>0</v>
      </c>
      <c r="J571" s="19" t="n">
        <f aca="false">+H571+I571</f>
        <v>50000</v>
      </c>
      <c r="K571" s="19" t="n">
        <v>10592</v>
      </c>
      <c r="L571" s="19" t="n">
        <f aca="false">+J571-K571</f>
        <v>39408</v>
      </c>
    </row>
    <row r="572" customFormat="false" ht="13.8" hidden="true" customHeight="false" outlineLevel="0" collapsed="false">
      <c r="A572" s="1" t="str">
        <f aca="false">VLOOKUP(B572,Hoja3!$A$2:$B$12,2,0)</f>
        <v>DLOG</v>
      </c>
      <c r="B572" s="33" t="s">
        <v>399</v>
      </c>
      <c r="C572" s="34" t="s">
        <v>429</v>
      </c>
      <c r="D572" s="33" t="s">
        <v>430</v>
      </c>
      <c r="E572" s="34" t="s">
        <v>401</v>
      </c>
      <c r="F572" s="36" t="n">
        <v>32100</v>
      </c>
      <c r="G572" s="37" t="s">
        <v>16</v>
      </c>
      <c r="H572" s="38" t="n">
        <v>105</v>
      </c>
      <c r="I572" s="19" t="n">
        <v>0</v>
      </c>
      <c r="J572" s="19" t="n">
        <f aca="false">+H572+I572</f>
        <v>105</v>
      </c>
      <c r="K572" s="19" t="n">
        <v>0</v>
      </c>
      <c r="L572" s="19" t="n">
        <f aca="false">+J572-K572</f>
        <v>105</v>
      </c>
    </row>
    <row r="573" customFormat="false" ht="13.8" hidden="true" customHeight="false" outlineLevel="0" collapsed="false">
      <c r="A573" s="1" t="str">
        <f aca="false">VLOOKUP(B573,Hoja3!$A$2:$B$12,2,0)</f>
        <v>DLOG</v>
      </c>
      <c r="B573" s="13" t="str">
        <f aca="false">B572</f>
        <v>DIRECCIÓN LOGISTICA</v>
      </c>
      <c r="C573" s="20" t="str">
        <f aca="false">C572</f>
        <v>03010601</v>
      </c>
      <c r="D573" s="13" t="str">
        <f aca="false">D572</f>
        <v>Gestionar los contratos de prestación de servicios a empresas públicas y privadas</v>
      </c>
      <c r="E573" s="20" t="str">
        <f aca="false">E572</f>
        <v>000009</v>
      </c>
      <c r="F573" s="36" t="n">
        <v>39500</v>
      </c>
      <c r="G573" s="37" t="s">
        <v>19</v>
      </c>
      <c r="H573" s="38" t="n">
        <v>400</v>
      </c>
      <c r="I573" s="19" t="n">
        <v>0</v>
      </c>
      <c r="J573" s="19" t="n">
        <f aca="false">+H573+I573</f>
        <v>400</v>
      </c>
      <c r="K573" s="19" t="n">
        <v>0</v>
      </c>
      <c r="L573" s="19" t="n">
        <f aca="false">+J573-K573</f>
        <v>400</v>
      </c>
    </row>
    <row r="574" customFormat="false" ht="13.8" hidden="true" customHeight="false" outlineLevel="0" collapsed="false">
      <c r="A574" s="1" t="str">
        <f aca="false">VLOOKUP(B574,Hoja3!$A$2:$B$12,2,0)</f>
        <v>DLOG</v>
      </c>
      <c r="B574" s="33" t="s">
        <v>399</v>
      </c>
      <c r="C574" s="34" t="s">
        <v>431</v>
      </c>
      <c r="D574" s="33" t="s">
        <v>432</v>
      </c>
      <c r="E574" s="34" t="s">
        <v>401</v>
      </c>
      <c r="F574" s="36" t="n">
        <v>23200</v>
      </c>
      <c r="G574" s="37" t="s">
        <v>219</v>
      </c>
      <c r="H574" s="38" t="n">
        <v>50000</v>
      </c>
      <c r="I574" s="19"/>
      <c r="J574" s="19" t="n">
        <f aca="false">+H574+I574</f>
        <v>50000</v>
      </c>
      <c r="K574" s="19" t="n">
        <v>0</v>
      </c>
      <c r="L574" s="19" t="n">
        <f aca="false">+J574-K574</f>
        <v>50000</v>
      </c>
    </row>
    <row r="575" customFormat="false" ht="13.8" hidden="true" customHeight="false" outlineLevel="0" collapsed="false">
      <c r="A575" s="1" t="str">
        <f aca="false">VLOOKUP(B575,Hoja3!$A$2:$B$12,2,0)</f>
        <v>DLOG</v>
      </c>
      <c r="B575" s="33" t="s">
        <v>399</v>
      </c>
      <c r="C575" s="34" t="s">
        <v>174</v>
      </c>
      <c r="D575" s="33" t="s">
        <v>433</v>
      </c>
      <c r="E575" s="34" t="s">
        <v>401</v>
      </c>
      <c r="F575" s="36" t="n">
        <v>22110</v>
      </c>
      <c r="G575" s="37" t="s">
        <v>35</v>
      </c>
      <c r="H575" s="38" t="n">
        <v>3500</v>
      </c>
      <c r="I575" s="26"/>
      <c r="J575" s="19" t="n">
        <f aca="false">+H575+I575</f>
        <v>3500</v>
      </c>
      <c r="K575" s="19" t="n">
        <v>0</v>
      </c>
      <c r="L575" s="19" t="n">
        <f aca="false">+J575-K575</f>
        <v>3500</v>
      </c>
    </row>
    <row r="576" customFormat="false" ht="13.8" hidden="true" customHeight="false" outlineLevel="0" collapsed="false">
      <c r="A576" s="1" t="str">
        <f aca="false">VLOOKUP(B576,Hoja3!$A$2:$B$12,2,0)</f>
        <v>DLOG</v>
      </c>
      <c r="B576" s="13" t="str">
        <f aca="false">B575</f>
        <v>DIRECCIÓN LOGISTICA</v>
      </c>
      <c r="C576" s="20" t="str">
        <f aca="false">C575</f>
        <v>04030101</v>
      </c>
      <c r="D576" s="13" t="str">
        <f aca="false">D575</f>
        <v>Crear la empresa de transportes COFADENA</v>
      </c>
      <c r="E576" s="20" t="str">
        <f aca="false">E575</f>
        <v>000009</v>
      </c>
      <c r="F576" s="36" t="n">
        <v>22210</v>
      </c>
      <c r="G576" s="37" t="s">
        <v>75</v>
      </c>
      <c r="H576" s="38" t="n">
        <v>2500</v>
      </c>
      <c r="I576" s="26"/>
      <c r="J576" s="19" t="n">
        <f aca="false">+H576+I576</f>
        <v>2500</v>
      </c>
      <c r="K576" s="19" t="n">
        <v>0</v>
      </c>
      <c r="L576" s="19" t="n">
        <f aca="false">+J576-K576</f>
        <v>2500</v>
      </c>
    </row>
    <row r="577" customFormat="false" ht="13.8" hidden="true" customHeight="false" outlineLevel="0" collapsed="false">
      <c r="A577" s="1" t="str">
        <f aca="false">VLOOKUP(B577,Hoja3!$A$2:$B$12,2,0)</f>
        <v>DLOG</v>
      </c>
      <c r="B577" s="13" t="str">
        <f aca="false">B576</f>
        <v>DIRECCIÓN LOGISTICA</v>
      </c>
      <c r="C577" s="20" t="str">
        <f aca="false">C576</f>
        <v>04030101</v>
      </c>
      <c r="D577" s="13" t="str">
        <f aca="false">D576</f>
        <v>Crear la empresa de transportes COFADENA</v>
      </c>
      <c r="E577" s="20" t="str">
        <f aca="false">E576</f>
        <v>000009</v>
      </c>
      <c r="F577" s="36" t="n">
        <v>39700</v>
      </c>
      <c r="G577" s="37" t="s">
        <v>63</v>
      </c>
      <c r="H577" s="38" t="n">
        <v>5000</v>
      </c>
      <c r="I577" s="26"/>
      <c r="J577" s="19" t="n">
        <f aca="false">+H577+I577</f>
        <v>5000</v>
      </c>
      <c r="K577" s="19" t="n">
        <v>4856</v>
      </c>
      <c r="L577" s="19" t="n">
        <f aca="false">+J577-K577</f>
        <v>144</v>
      </c>
    </row>
    <row r="578" customFormat="false" ht="13.8" hidden="true" customHeight="false" outlineLevel="0" collapsed="false">
      <c r="A578" s="1" t="str">
        <f aca="false">VLOOKUP(B578,Hoja3!$A$2:$B$12,2,0)</f>
        <v>UMIN</v>
      </c>
      <c r="B578" s="33" t="s">
        <v>434</v>
      </c>
      <c r="C578" s="63" t="s">
        <v>13</v>
      </c>
      <c r="D578" s="64" t="s">
        <v>435</v>
      </c>
      <c r="E578" s="63" t="s">
        <v>436</v>
      </c>
      <c r="F578" s="36" t="n">
        <v>32100</v>
      </c>
      <c r="G578" s="37" t="s">
        <v>16</v>
      </c>
      <c r="H578" s="38" t="n">
        <v>942.9</v>
      </c>
      <c r="I578" s="19" t="n">
        <v>0</v>
      </c>
      <c r="J578" s="19" t="n">
        <f aca="false">+H578+I578</f>
        <v>942.9</v>
      </c>
      <c r="K578" s="19" t="n">
        <v>0</v>
      </c>
      <c r="L578" s="19" t="n">
        <f aca="false">+J578-K578</f>
        <v>942.9</v>
      </c>
    </row>
    <row r="579" customFormat="false" ht="13.8" hidden="true" customHeight="false" outlineLevel="0" collapsed="false">
      <c r="A579" s="1" t="str">
        <f aca="false">VLOOKUP(B579,Hoja3!$A$2:$B$12,2,0)</f>
        <v>UMIN</v>
      </c>
      <c r="B579" s="13" t="str">
        <f aca="false">B578</f>
        <v>UNIDAD DE MINERIA</v>
      </c>
      <c r="C579" s="20" t="str">
        <f aca="false">C578</f>
        <v>02010101</v>
      </c>
      <c r="D579" s="13" t="str">
        <f aca="false">D578</f>
        <v>Regularizar el Manual de funciones, de la Unidad de Mineria.</v>
      </c>
      <c r="E579" s="20" t="str">
        <f aca="false">E578</f>
        <v>000010</v>
      </c>
      <c r="F579" s="36" t="n">
        <v>32200</v>
      </c>
      <c r="G579" s="37" t="s">
        <v>341</v>
      </c>
      <c r="H579" s="38" t="n">
        <v>2259.4</v>
      </c>
      <c r="I579" s="19" t="n">
        <v>0</v>
      </c>
      <c r="J579" s="19" t="n">
        <f aca="false">+H579+I579</f>
        <v>2259.4</v>
      </c>
      <c r="K579" s="19" t="n">
        <v>0</v>
      </c>
      <c r="L579" s="19" t="n">
        <f aca="false">+J579-K579</f>
        <v>2259.4</v>
      </c>
    </row>
    <row r="580" customFormat="false" ht="13.8" hidden="true" customHeight="false" outlineLevel="0" collapsed="false">
      <c r="A580" s="1" t="str">
        <f aca="false">VLOOKUP(B580,Hoja3!$A$2:$B$12,2,0)</f>
        <v>UMIN</v>
      </c>
      <c r="B580" s="13" t="str">
        <f aca="false">B579</f>
        <v>UNIDAD DE MINERIA</v>
      </c>
      <c r="C580" s="20" t="str">
        <f aca="false">C579</f>
        <v>02010101</v>
      </c>
      <c r="D580" s="13" t="str">
        <f aca="false">D579</f>
        <v>Regularizar el Manual de funciones, de la Unidad de Mineria.</v>
      </c>
      <c r="E580" s="20" t="str">
        <f aca="false">E579</f>
        <v>000010</v>
      </c>
      <c r="F580" s="36" t="n">
        <v>39500</v>
      </c>
      <c r="G580" s="37" t="s">
        <v>19</v>
      </c>
      <c r="H580" s="38" t="n">
        <v>582.6</v>
      </c>
      <c r="I580" s="19" t="n">
        <v>0</v>
      </c>
      <c r="J580" s="19" t="n">
        <f aca="false">+H580+I580</f>
        <v>582.6</v>
      </c>
      <c r="K580" s="19" t="n">
        <v>0</v>
      </c>
      <c r="L580" s="19" t="n">
        <f aca="false">+J580-K580</f>
        <v>582.6</v>
      </c>
    </row>
    <row r="581" customFormat="false" ht="13.8" hidden="true" customHeight="false" outlineLevel="0" collapsed="false">
      <c r="A581" s="1" t="str">
        <f aca="false">VLOOKUP(B581,Hoja3!$A$2:$B$12,2,0)</f>
        <v>UMIN</v>
      </c>
      <c r="B581" s="33" t="s">
        <v>434</v>
      </c>
      <c r="C581" s="63" t="s">
        <v>17</v>
      </c>
      <c r="D581" s="64" t="s">
        <v>437</v>
      </c>
      <c r="E581" s="63" t="s">
        <v>436</v>
      </c>
      <c r="F581" s="36" t="n">
        <v>32100</v>
      </c>
      <c r="G581" s="37" t="s">
        <v>16</v>
      </c>
      <c r="H581" s="38" t="n">
        <v>436.9</v>
      </c>
      <c r="I581" s="19" t="n">
        <v>0</v>
      </c>
      <c r="J581" s="19" t="n">
        <f aca="false">+H581+I581</f>
        <v>436.9</v>
      </c>
      <c r="K581" s="19" t="n">
        <v>0</v>
      </c>
      <c r="L581" s="19" t="n">
        <f aca="false">+J581-K581</f>
        <v>436.9</v>
      </c>
    </row>
    <row r="582" customFormat="false" ht="13.8" hidden="true" customHeight="false" outlineLevel="0" collapsed="false">
      <c r="A582" s="1" t="str">
        <f aca="false">VLOOKUP(B582,Hoja3!$A$2:$B$12,2,0)</f>
        <v>UMIN</v>
      </c>
      <c r="B582" s="13" t="str">
        <f aca="false">B581</f>
        <v>UNIDAD DE MINERIA</v>
      </c>
      <c r="C582" s="20" t="str">
        <f aca="false">C581</f>
        <v>02010102</v>
      </c>
      <c r="D582" s="13" t="str">
        <f aca="false">D581</f>
        <v>Regularizar el Manual de Procesos y Procedimientos.</v>
      </c>
      <c r="E582" s="20" t="str">
        <f aca="false">E581</f>
        <v>000010</v>
      </c>
      <c r="F582" s="36" t="n">
        <v>32200</v>
      </c>
      <c r="G582" s="37" t="s">
        <v>341</v>
      </c>
      <c r="H582" s="38" t="n">
        <v>388.8</v>
      </c>
      <c r="I582" s="19" t="n">
        <v>0</v>
      </c>
      <c r="J582" s="19" t="n">
        <f aca="false">+H582+I582</f>
        <v>388.8</v>
      </c>
      <c r="K582" s="19" t="n">
        <v>0</v>
      </c>
      <c r="L582" s="19" t="n">
        <f aca="false">+J582-K582</f>
        <v>388.8</v>
      </c>
    </row>
    <row r="583" customFormat="false" ht="13.8" hidden="true" customHeight="false" outlineLevel="0" collapsed="false">
      <c r="A583" s="1" t="str">
        <f aca="false">VLOOKUP(B583,Hoja3!$A$2:$B$12,2,0)</f>
        <v>UMIN</v>
      </c>
      <c r="B583" s="13" t="str">
        <f aca="false">B582</f>
        <v>UNIDAD DE MINERIA</v>
      </c>
      <c r="C583" s="20" t="str">
        <f aca="false">C582</f>
        <v>02010102</v>
      </c>
      <c r="D583" s="13" t="str">
        <f aca="false">D582</f>
        <v>Regularizar el Manual de Procesos y Procedimientos.</v>
      </c>
      <c r="E583" s="20" t="str">
        <f aca="false">E582</f>
        <v>000010</v>
      </c>
      <c r="F583" s="36" t="n">
        <v>39500</v>
      </c>
      <c r="G583" s="37" t="s">
        <v>19</v>
      </c>
      <c r="H583" s="38" t="n">
        <v>2103.3</v>
      </c>
      <c r="I583" s="19" t="n">
        <v>0</v>
      </c>
      <c r="J583" s="19" t="n">
        <f aca="false">+H583+I583</f>
        <v>2103.3</v>
      </c>
      <c r="K583" s="19" t="n">
        <v>0</v>
      </c>
      <c r="L583" s="19" t="n">
        <f aca="false">+J583-K583</f>
        <v>2103.3</v>
      </c>
    </row>
    <row r="584" customFormat="false" ht="13.8" hidden="true" customHeight="false" outlineLevel="0" collapsed="false">
      <c r="A584" s="1" t="str">
        <f aca="false">VLOOKUP(B584,Hoja3!$A$2:$B$12,2,0)</f>
        <v>UMIN</v>
      </c>
      <c r="B584" s="33" t="s">
        <v>434</v>
      </c>
      <c r="C584" s="63" t="s">
        <v>22</v>
      </c>
      <c r="D584" s="64" t="s">
        <v>438</v>
      </c>
      <c r="E584" s="63" t="s">
        <v>436</v>
      </c>
      <c r="F584" s="36" t="n">
        <v>22110</v>
      </c>
      <c r="G584" s="37" t="s">
        <v>35</v>
      </c>
      <c r="H584" s="38" t="n">
        <v>6000</v>
      </c>
      <c r="I584" s="19" t="n">
        <v>0</v>
      </c>
      <c r="J584" s="19" t="n">
        <f aca="false">+H584+I584</f>
        <v>6000</v>
      </c>
      <c r="K584" s="19" t="n">
        <v>1788</v>
      </c>
      <c r="L584" s="19" t="n">
        <f aca="false">+J584-K584</f>
        <v>4212</v>
      </c>
    </row>
    <row r="585" customFormat="false" ht="13.8" hidden="true" customHeight="false" outlineLevel="0" collapsed="false">
      <c r="A585" s="1" t="str">
        <f aca="false">VLOOKUP(B585,Hoja3!$A$2:$B$12,2,0)</f>
        <v>UMIN</v>
      </c>
      <c r="B585" s="13" t="str">
        <f aca="false">B584</f>
        <v>UNIDAD DE MINERIA</v>
      </c>
      <c r="C585" s="20" t="str">
        <f aca="false">C584</f>
        <v>02020101</v>
      </c>
      <c r="D585" s="13" t="str">
        <f aca="false">D584</f>
        <v>Efectuar  Inspecciones de la concesion Mineras  de Alto Mapiri</v>
      </c>
      <c r="E585" s="20" t="str">
        <f aca="false">E584</f>
        <v>000010</v>
      </c>
      <c r="F585" s="36" t="n">
        <v>22210</v>
      </c>
      <c r="G585" s="37" t="s">
        <v>75</v>
      </c>
      <c r="H585" s="38" t="n">
        <v>28860</v>
      </c>
      <c r="I585" s="19" t="n">
        <v>0</v>
      </c>
      <c r="J585" s="19" t="n">
        <f aca="false">+H585+I585</f>
        <v>28860</v>
      </c>
      <c r="K585" s="19" t="n">
        <v>5388</v>
      </c>
      <c r="L585" s="19" t="n">
        <f aca="false">+J585-K585</f>
        <v>23472</v>
      </c>
    </row>
    <row r="586" customFormat="false" ht="13.8" hidden="true" customHeight="false" outlineLevel="0" collapsed="false">
      <c r="A586" s="1" t="str">
        <f aca="false">VLOOKUP(B586,Hoja3!$A$2:$B$12,2,0)</f>
        <v>UMIN</v>
      </c>
      <c r="B586" s="13" t="str">
        <f aca="false">B585</f>
        <v>UNIDAD DE MINERIA</v>
      </c>
      <c r="C586" s="20" t="str">
        <f aca="false">C585</f>
        <v>02020101</v>
      </c>
      <c r="D586" s="13" t="str">
        <f aca="false">D585</f>
        <v>Efectuar  Inspecciones de la concesion Mineras  de Alto Mapiri</v>
      </c>
      <c r="E586" s="20" t="str">
        <f aca="false">E585</f>
        <v>000010</v>
      </c>
      <c r="F586" s="36" t="n">
        <v>23200</v>
      </c>
      <c r="G586" s="37" t="s">
        <v>45</v>
      </c>
      <c r="H586" s="38" t="n">
        <v>57916</v>
      </c>
      <c r="I586" s="19" t="n">
        <v>-530</v>
      </c>
      <c r="J586" s="19" t="n">
        <f aca="false">+H586+I586</f>
        <v>57386</v>
      </c>
      <c r="K586" s="19" t="n">
        <v>9000</v>
      </c>
      <c r="L586" s="19" t="n">
        <f aca="false">+J586-K586</f>
        <v>48386</v>
      </c>
    </row>
    <row r="587" customFormat="false" ht="13.8" hidden="true" customHeight="false" outlineLevel="0" collapsed="false">
      <c r="A587" s="1" t="str">
        <f aca="false">VLOOKUP(B587,Hoja3!$A$2:$B$12,2,0)</f>
        <v>UMIN</v>
      </c>
      <c r="B587" s="13" t="str">
        <f aca="false">B586</f>
        <v>UNIDAD DE MINERIA</v>
      </c>
      <c r="C587" s="20" t="str">
        <f aca="false">C586</f>
        <v>02020101</v>
      </c>
      <c r="D587" s="13" t="str">
        <f aca="false">D586</f>
        <v>Efectuar  Inspecciones de la concesion Mineras  de Alto Mapiri</v>
      </c>
      <c r="E587" s="20" t="str">
        <f aca="false">E586</f>
        <v>000010</v>
      </c>
      <c r="F587" s="36" t="n">
        <v>32100</v>
      </c>
      <c r="G587" s="37" t="s">
        <v>16</v>
      </c>
      <c r="H587" s="38" t="n">
        <v>852</v>
      </c>
      <c r="I587" s="19" t="n">
        <v>0</v>
      </c>
      <c r="J587" s="19" t="n">
        <f aca="false">+H587+I587</f>
        <v>852</v>
      </c>
      <c r="K587" s="19" t="n">
        <v>0</v>
      </c>
      <c r="L587" s="19" t="n">
        <f aca="false">+J587-K587</f>
        <v>852</v>
      </c>
    </row>
    <row r="588" customFormat="false" ht="13.8" hidden="true" customHeight="false" outlineLevel="0" collapsed="false">
      <c r="A588" s="1" t="str">
        <f aca="false">VLOOKUP(B588,Hoja3!$A$2:$B$12,2,0)</f>
        <v>UMIN</v>
      </c>
      <c r="B588" s="13" t="str">
        <f aca="false">B587</f>
        <v>UNIDAD DE MINERIA</v>
      </c>
      <c r="C588" s="20" t="str">
        <f aca="false">C587</f>
        <v>02020101</v>
      </c>
      <c r="D588" s="13" t="str">
        <f aca="false">D587</f>
        <v>Efectuar  Inspecciones de la concesion Mineras  de Alto Mapiri</v>
      </c>
      <c r="E588" s="20" t="str">
        <f aca="false">E587</f>
        <v>000010</v>
      </c>
      <c r="F588" s="36" t="n">
        <v>32200</v>
      </c>
      <c r="G588" s="37" t="s">
        <v>341</v>
      </c>
      <c r="H588" s="38" t="n">
        <v>297.4</v>
      </c>
      <c r="I588" s="19" t="n">
        <v>0</v>
      </c>
      <c r="J588" s="19" t="n">
        <f aca="false">+H588+I588</f>
        <v>297.4</v>
      </c>
      <c r="K588" s="19" t="n">
        <v>0</v>
      </c>
      <c r="L588" s="19" t="n">
        <f aca="false">+J588-K588</f>
        <v>297.4</v>
      </c>
    </row>
    <row r="589" customFormat="false" ht="13.8" hidden="true" customHeight="false" outlineLevel="0" collapsed="false">
      <c r="A589" s="1" t="str">
        <f aca="false">VLOOKUP(B589,Hoja3!$A$2:$B$12,2,0)</f>
        <v>UMIN</v>
      </c>
      <c r="B589" s="13" t="str">
        <f aca="false">B588</f>
        <v>UNIDAD DE MINERIA</v>
      </c>
      <c r="C589" s="20" t="str">
        <f aca="false">C588</f>
        <v>02020101</v>
      </c>
      <c r="D589" s="13" t="str">
        <f aca="false">D588</f>
        <v>Efectuar  Inspecciones de la concesion Mineras  de Alto Mapiri</v>
      </c>
      <c r="E589" s="20" t="str">
        <f aca="false">E588</f>
        <v>000010</v>
      </c>
      <c r="F589" s="36" t="n">
        <v>33200</v>
      </c>
      <c r="G589" s="37" t="s">
        <v>251</v>
      </c>
      <c r="H589" s="38" t="n">
        <v>6000</v>
      </c>
      <c r="I589" s="19" t="n">
        <v>0</v>
      </c>
      <c r="J589" s="19" t="n">
        <f aca="false">+H589+I589</f>
        <v>6000</v>
      </c>
      <c r="K589" s="19" t="n">
        <v>0</v>
      </c>
      <c r="L589" s="19" t="n">
        <f aca="false">+J589-K589</f>
        <v>6000</v>
      </c>
    </row>
    <row r="590" customFormat="false" ht="13.8" hidden="true" customHeight="false" outlineLevel="0" collapsed="false">
      <c r="A590" s="1" t="str">
        <f aca="false">VLOOKUP(B590,Hoja3!$A$2:$B$12,2,0)</f>
        <v>UMIN</v>
      </c>
      <c r="B590" s="13" t="str">
        <f aca="false">B589</f>
        <v>UNIDAD DE MINERIA</v>
      </c>
      <c r="C590" s="20" t="str">
        <f aca="false">C589</f>
        <v>02020101</v>
      </c>
      <c r="D590" s="13" t="str">
        <f aca="false">D589</f>
        <v>Efectuar  Inspecciones de la concesion Mineras  de Alto Mapiri</v>
      </c>
      <c r="E590" s="20" t="str">
        <f aca="false">E589</f>
        <v>000010</v>
      </c>
      <c r="F590" s="36" t="n">
        <v>33300</v>
      </c>
      <c r="G590" s="37" t="s">
        <v>321</v>
      </c>
      <c r="H590" s="38" t="n">
        <v>5000</v>
      </c>
      <c r="I590" s="19" t="n">
        <v>0</v>
      </c>
      <c r="J590" s="19" t="n">
        <f aca="false">+H590+I590</f>
        <v>5000</v>
      </c>
      <c r="K590" s="19" t="n">
        <v>0</v>
      </c>
      <c r="L590" s="19" t="n">
        <f aca="false">+J590-K590</f>
        <v>5000</v>
      </c>
    </row>
    <row r="591" customFormat="false" ht="13.8" hidden="true" customHeight="false" outlineLevel="0" collapsed="false">
      <c r="A591" s="1" t="str">
        <f aca="false">VLOOKUP(B591,Hoja3!$A$2:$B$12,2,0)</f>
        <v>UMIN</v>
      </c>
      <c r="B591" s="13" t="str">
        <f aca="false">B590</f>
        <v>UNIDAD DE MINERIA</v>
      </c>
      <c r="C591" s="20" t="str">
        <f aca="false">C590</f>
        <v>02020101</v>
      </c>
      <c r="D591" s="13" t="str">
        <f aca="false">D590</f>
        <v>Efectuar  Inspecciones de la concesion Mineras  de Alto Mapiri</v>
      </c>
      <c r="E591" s="20" t="str">
        <f aca="false">E590</f>
        <v>000010</v>
      </c>
      <c r="F591" s="36" t="n">
        <v>33400</v>
      </c>
      <c r="G591" s="37" t="s">
        <v>322</v>
      </c>
      <c r="H591" s="38" t="n">
        <v>2800</v>
      </c>
      <c r="I591" s="19" t="n">
        <v>0</v>
      </c>
      <c r="J591" s="19" t="n">
        <f aca="false">+H591+I591</f>
        <v>2800</v>
      </c>
      <c r="K591" s="19" t="n">
        <v>0</v>
      </c>
      <c r="L591" s="19" t="n">
        <f aca="false">+J591-K591</f>
        <v>2800</v>
      </c>
    </row>
    <row r="592" customFormat="false" ht="13.8" hidden="true" customHeight="false" outlineLevel="0" collapsed="false">
      <c r="A592" s="1" t="str">
        <f aca="false">VLOOKUP(B592,Hoja3!$A$2:$B$12,2,0)</f>
        <v>UMIN</v>
      </c>
      <c r="B592" s="13" t="str">
        <f aca="false">B591</f>
        <v>UNIDAD DE MINERIA</v>
      </c>
      <c r="C592" s="20" t="str">
        <f aca="false">C591</f>
        <v>02020101</v>
      </c>
      <c r="D592" s="13" t="str">
        <f aca="false">D591</f>
        <v>Efectuar  Inspecciones de la concesion Mineras  de Alto Mapiri</v>
      </c>
      <c r="E592" s="20" t="str">
        <f aca="false">E591</f>
        <v>000010</v>
      </c>
      <c r="F592" s="36" t="n">
        <v>34110</v>
      </c>
      <c r="G592" s="37" t="s">
        <v>439</v>
      </c>
      <c r="H592" s="38" t="n">
        <v>0</v>
      </c>
      <c r="I592" s="19" t="n">
        <v>530</v>
      </c>
      <c r="J592" s="19" t="n">
        <f aca="false">+H592+I592</f>
        <v>530</v>
      </c>
      <c r="K592" s="19" t="n">
        <v>530</v>
      </c>
      <c r="L592" s="19" t="n">
        <f aca="false">+J592-K592</f>
        <v>0</v>
      </c>
    </row>
    <row r="593" customFormat="false" ht="13.8" hidden="true" customHeight="false" outlineLevel="0" collapsed="false">
      <c r="A593" s="1" t="str">
        <f aca="false">VLOOKUP(B593,Hoja3!$A$2:$B$12,2,0)</f>
        <v>UMIN</v>
      </c>
      <c r="B593" s="13" t="str">
        <f aca="false">B592</f>
        <v>UNIDAD DE MINERIA</v>
      </c>
      <c r="C593" s="20" t="str">
        <f aca="false">C592</f>
        <v>02020101</v>
      </c>
      <c r="D593" s="13" t="str">
        <f aca="false">D592</f>
        <v>Efectuar  Inspecciones de la concesion Mineras  de Alto Mapiri</v>
      </c>
      <c r="E593" s="20" t="str">
        <f aca="false">E592</f>
        <v>000010</v>
      </c>
      <c r="F593" s="36" t="n">
        <v>39500</v>
      </c>
      <c r="G593" s="37" t="s">
        <v>19</v>
      </c>
      <c r="H593" s="38" t="n">
        <v>3093.6</v>
      </c>
      <c r="I593" s="19" t="n">
        <v>0</v>
      </c>
      <c r="J593" s="19" t="n">
        <f aca="false">+H593+I593</f>
        <v>3093.6</v>
      </c>
      <c r="K593" s="19" t="n">
        <v>0</v>
      </c>
      <c r="L593" s="19" t="n">
        <f aca="false">+J593-K593</f>
        <v>3093.6</v>
      </c>
    </row>
    <row r="594" customFormat="false" ht="13.8" hidden="true" customHeight="false" outlineLevel="0" collapsed="false">
      <c r="A594" s="1" t="str">
        <f aca="false">VLOOKUP(B594,Hoja3!$A$2:$B$12,2,0)</f>
        <v>UMIN</v>
      </c>
      <c r="B594" s="13" t="str">
        <f aca="false">B593</f>
        <v>UNIDAD DE MINERIA</v>
      </c>
      <c r="C594" s="20" t="str">
        <f aca="false">C593</f>
        <v>02020101</v>
      </c>
      <c r="D594" s="13" t="str">
        <f aca="false">D593</f>
        <v>Efectuar  Inspecciones de la concesion Mineras  de Alto Mapiri</v>
      </c>
      <c r="E594" s="20" t="str">
        <f aca="false">E593</f>
        <v>000010</v>
      </c>
      <c r="F594" s="36" t="n">
        <v>39700</v>
      </c>
      <c r="G594" s="37" t="s">
        <v>63</v>
      </c>
      <c r="H594" s="38" t="n">
        <v>9500</v>
      </c>
      <c r="I594" s="19" t="n">
        <v>0</v>
      </c>
      <c r="J594" s="19" t="n">
        <f aca="false">+H594+I594</f>
        <v>9500</v>
      </c>
      <c r="K594" s="19" t="n">
        <v>0</v>
      </c>
      <c r="L594" s="19" t="n">
        <f aca="false">+J594-K594</f>
        <v>9500</v>
      </c>
    </row>
    <row r="595" customFormat="false" ht="13.8" hidden="true" customHeight="false" outlineLevel="0" collapsed="false">
      <c r="A595" s="1" t="str">
        <f aca="false">VLOOKUP(B595,Hoja3!$A$2:$B$12,2,0)</f>
        <v>UMIN</v>
      </c>
      <c r="B595" s="13" t="str">
        <f aca="false">B594</f>
        <v>UNIDAD DE MINERIA</v>
      </c>
      <c r="C595" s="20" t="str">
        <f aca="false">C594</f>
        <v>02020101</v>
      </c>
      <c r="D595" s="13" t="str">
        <f aca="false">D594</f>
        <v>Efectuar  Inspecciones de la concesion Mineras  de Alto Mapiri</v>
      </c>
      <c r="E595" s="20" t="str">
        <f aca="false">E594</f>
        <v>000010</v>
      </c>
      <c r="F595" s="36" t="n">
        <v>39800</v>
      </c>
      <c r="G595" s="37" t="s">
        <v>64</v>
      </c>
      <c r="H595" s="38" t="n">
        <v>2000</v>
      </c>
      <c r="I595" s="19" t="n">
        <v>0</v>
      </c>
      <c r="J595" s="19" t="n">
        <f aca="false">+H595+I595</f>
        <v>2000</v>
      </c>
      <c r="K595" s="19" t="n">
        <v>0</v>
      </c>
      <c r="L595" s="19" t="n">
        <f aca="false">+J595-K595</f>
        <v>2000</v>
      </c>
    </row>
    <row r="596" customFormat="false" ht="13.8" hidden="true" customHeight="false" outlineLevel="0" collapsed="false">
      <c r="A596" s="1" t="str">
        <f aca="false">VLOOKUP(B596,Hoja3!$A$2:$B$12,2,0)</f>
        <v>UMIN</v>
      </c>
      <c r="B596" s="13" t="str">
        <f aca="false">B595</f>
        <v>UNIDAD DE MINERIA</v>
      </c>
      <c r="C596" s="20" t="str">
        <f aca="false">C595</f>
        <v>02020101</v>
      </c>
      <c r="D596" s="13" t="str">
        <f aca="false">D595</f>
        <v>Efectuar  Inspecciones de la concesion Mineras  de Alto Mapiri</v>
      </c>
      <c r="E596" s="20" t="str">
        <f aca="false">E595</f>
        <v>000010</v>
      </c>
      <c r="F596" s="36" t="n">
        <v>43110</v>
      </c>
      <c r="G596" s="37" t="s">
        <v>147</v>
      </c>
      <c r="H596" s="38" t="n">
        <v>3000</v>
      </c>
      <c r="I596" s="19" t="n">
        <v>0</v>
      </c>
      <c r="J596" s="19" t="n">
        <f aca="false">+H596+I596</f>
        <v>3000</v>
      </c>
      <c r="K596" s="19" t="n">
        <v>0</v>
      </c>
      <c r="L596" s="19" t="n">
        <f aca="false">+J596-K596</f>
        <v>3000</v>
      </c>
    </row>
    <row r="597" customFormat="false" ht="13.8" hidden="true" customHeight="false" outlineLevel="0" collapsed="false">
      <c r="A597" s="1" t="str">
        <f aca="false">VLOOKUP(B597,Hoja3!$A$2:$B$12,2,0)</f>
        <v>UMIN</v>
      </c>
      <c r="B597" s="13" t="str">
        <f aca="false">B596</f>
        <v>UNIDAD DE MINERIA</v>
      </c>
      <c r="C597" s="20" t="str">
        <f aca="false">C596</f>
        <v>02020101</v>
      </c>
      <c r="D597" s="13" t="str">
        <f aca="false">D596</f>
        <v>Efectuar  Inspecciones de la concesion Mineras  de Alto Mapiri</v>
      </c>
      <c r="E597" s="20" t="str">
        <f aca="false">E596</f>
        <v>000010</v>
      </c>
      <c r="F597" s="36" t="n">
        <v>43500</v>
      </c>
      <c r="G597" s="37" t="s">
        <v>103</v>
      </c>
      <c r="H597" s="38" t="n">
        <v>10000</v>
      </c>
      <c r="I597" s="19" t="n">
        <v>0</v>
      </c>
      <c r="J597" s="19" t="n">
        <f aca="false">+H597+I597</f>
        <v>10000</v>
      </c>
      <c r="K597" s="19" t="n">
        <v>0</v>
      </c>
      <c r="L597" s="19" t="n">
        <f aca="false">+J597-K597</f>
        <v>10000</v>
      </c>
    </row>
    <row r="598" customFormat="false" ht="13.8" hidden="true" customHeight="false" outlineLevel="0" collapsed="false">
      <c r="A598" s="1" t="str">
        <f aca="false">VLOOKUP(B598,Hoja3!$A$2:$B$12,2,0)</f>
        <v>UMIN</v>
      </c>
      <c r="B598" s="33" t="s">
        <v>434</v>
      </c>
      <c r="C598" s="63" t="s">
        <v>25</v>
      </c>
      <c r="D598" s="64" t="s">
        <v>440</v>
      </c>
      <c r="E598" s="63" t="s">
        <v>436</v>
      </c>
      <c r="F598" s="36" t="n">
        <v>32100</v>
      </c>
      <c r="G598" s="37" t="s">
        <v>16</v>
      </c>
      <c r="H598" s="38" t="n">
        <v>662.9</v>
      </c>
      <c r="I598" s="19" t="n">
        <v>0</v>
      </c>
      <c r="J598" s="19" t="n">
        <f aca="false">+H598+I598</f>
        <v>662.9</v>
      </c>
      <c r="K598" s="19" t="n">
        <v>0</v>
      </c>
      <c r="L598" s="19" t="n">
        <f aca="false">+J598-K598</f>
        <v>662.9</v>
      </c>
    </row>
    <row r="599" customFormat="false" ht="13.8" hidden="true" customHeight="false" outlineLevel="0" collapsed="false">
      <c r="A599" s="1" t="str">
        <f aca="false">VLOOKUP(B599,Hoja3!$A$2:$B$12,2,0)</f>
        <v>UMIN</v>
      </c>
      <c r="B599" s="13" t="str">
        <f aca="false">B598</f>
        <v>UNIDAD DE MINERIA</v>
      </c>
      <c r="C599" s="20" t="str">
        <f aca="false">C598</f>
        <v>02020102</v>
      </c>
      <c r="D599" s="13" t="str">
        <f aca="false">D598</f>
        <v>Ejecutar el pago por concepto de patentes  Mineras gestion 2016.</v>
      </c>
      <c r="E599" s="20" t="str">
        <f aca="false">E598</f>
        <v>000010</v>
      </c>
      <c r="F599" s="36" t="n">
        <v>32200</v>
      </c>
      <c r="G599" s="37" t="s">
        <v>341</v>
      </c>
      <c r="H599" s="38" t="n">
        <v>381.8</v>
      </c>
      <c r="I599" s="19" t="n">
        <v>0</v>
      </c>
      <c r="J599" s="19" t="n">
        <f aca="false">+H599+I599</f>
        <v>381.8</v>
      </c>
      <c r="K599" s="19" t="n">
        <v>0</v>
      </c>
      <c r="L599" s="19" t="n">
        <f aca="false">+J599-K599</f>
        <v>381.8</v>
      </c>
    </row>
    <row r="600" customFormat="false" ht="13.8" hidden="true" customHeight="false" outlineLevel="0" collapsed="false">
      <c r="A600" s="1" t="str">
        <f aca="false">VLOOKUP(B600,Hoja3!$A$2:$B$12,2,0)</f>
        <v>UMIN</v>
      </c>
      <c r="B600" s="13" t="str">
        <f aca="false">B599</f>
        <v>UNIDAD DE MINERIA</v>
      </c>
      <c r="C600" s="20" t="str">
        <f aca="false">C599</f>
        <v>02020102</v>
      </c>
      <c r="D600" s="13" t="str">
        <f aca="false">D599</f>
        <v>Ejecutar el pago por concepto de patentes  Mineras gestion 2016.</v>
      </c>
      <c r="E600" s="20" t="str">
        <f aca="false">E599</f>
        <v>000010</v>
      </c>
      <c r="F600" s="36" t="n">
        <v>39500</v>
      </c>
      <c r="G600" s="37" t="s">
        <v>19</v>
      </c>
      <c r="H600" s="38" t="n">
        <v>2666.3</v>
      </c>
      <c r="I600" s="19" t="n">
        <v>0</v>
      </c>
      <c r="J600" s="19" t="n">
        <f aca="false">+H600+I600</f>
        <v>2666.3</v>
      </c>
      <c r="K600" s="19" t="n">
        <v>0</v>
      </c>
      <c r="L600" s="19" t="n">
        <f aca="false">+J600-K600</f>
        <v>2666.3</v>
      </c>
    </row>
    <row r="601" customFormat="false" ht="13.8" hidden="true" customHeight="false" outlineLevel="0" collapsed="false">
      <c r="A601" s="1" t="str">
        <f aca="false">VLOOKUP(B601,Hoja3!$A$2:$B$12,2,0)</f>
        <v>UMIN</v>
      </c>
      <c r="B601" s="13" t="str">
        <f aca="false">B600</f>
        <v>UNIDAD DE MINERIA</v>
      </c>
      <c r="C601" s="20" t="str">
        <f aca="false">C600</f>
        <v>02020102</v>
      </c>
      <c r="D601" s="13" t="str">
        <f aca="false">D600</f>
        <v>Ejecutar el pago por concepto de patentes  Mineras gestion 2016.</v>
      </c>
      <c r="E601" s="20" t="str">
        <f aca="false">E600</f>
        <v>000010</v>
      </c>
      <c r="F601" s="36" t="n">
        <v>86100</v>
      </c>
      <c r="G601" s="37" t="s">
        <v>441</v>
      </c>
      <c r="H601" s="38" t="n">
        <v>290000</v>
      </c>
      <c r="I601" s="19" t="n">
        <v>0</v>
      </c>
      <c r="J601" s="19" t="n">
        <f aca="false">+H601+I601</f>
        <v>290000</v>
      </c>
      <c r="K601" s="19" t="n">
        <v>0</v>
      </c>
      <c r="L601" s="19" t="n">
        <f aca="false">+J601-K601</f>
        <v>290000</v>
      </c>
    </row>
    <row r="602" customFormat="false" ht="13.8" hidden="true" customHeight="false" outlineLevel="0" collapsed="false">
      <c r="A602" s="1" t="str">
        <f aca="false">VLOOKUP(B602,Hoja3!$A$2:$B$12,2,0)</f>
        <v>UMIN</v>
      </c>
      <c r="B602" s="33" t="s">
        <v>434</v>
      </c>
      <c r="C602" s="63" t="s">
        <v>33</v>
      </c>
      <c r="D602" s="64" t="s">
        <v>442</v>
      </c>
      <c r="E602" s="63" t="s">
        <v>436</v>
      </c>
      <c r="F602" s="36" t="n">
        <v>11400</v>
      </c>
      <c r="G602" s="37" t="s">
        <v>331</v>
      </c>
      <c r="H602" s="38" t="n">
        <v>12000</v>
      </c>
      <c r="I602" s="19" t="n">
        <v>0</v>
      </c>
      <c r="J602" s="19" t="n">
        <f aca="false">+H602+I602</f>
        <v>12000</v>
      </c>
      <c r="K602" s="31" t="n">
        <v>0</v>
      </c>
      <c r="L602" s="19" t="n">
        <f aca="false">+J602-K602</f>
        <v>12000</v>
      </c>
    </row>
    <row r="603" customFormat="false" ht="13.8" hidden="true" customHeight="false" outlineLevel="0" collapsed="false">
      <c r="A603" s="1" t="str">
        <f aca="false">VLOOKUP(B603,Hoja3!$A$2:$B$12,2,0)</f>
        <v>UMIN</v>
      </c>
      <c r="B603" s="13" t="str">
        <f aca="false">B602</f>
        <v>UNIDAD DE MINERIA</v>
      </c>
      <c r="C603" s="20" t="str">
        <f aca="false">C602</f>
        <v>02020103</v>
      </c>
      <c r="D603" s="13" t="str">
        <f aca="false">D602</f>
        <v>Contratar un Asesor legal para la Unidad de  Mineria.</v>
      </c>
      <c r="E603" s="20" t="str">
        <f aca="false">E602</f>
        <v>000010</v>
      </c>
      <c r="F603" s="36" t="n">
        <v>12100</v>
      </c>
      <c r="G603" s="37" t="s">
        <v>335</v>
      </c>
      <c r="H603" s="38" t="n">
        <v>144000</v>
      </c>
      <c r="I603" s="19" t="n">
        <v>0</v>
      </c>
      <c r="J603" s="19" t="n">
        <f aca="false">+H603+I603</f>
        <v>144000</v>
      </c>
      <c r="K603" s="31" t="n">
        <v>0</v>
      </c>
      <c r="L603" s="19" t="n">
        <f aca="false">+J603-K603</f>
        <v>144000</v>
      </c>
    </row>
    <row r="604" customFormat="false" ht="13.8" hidden="true" customHeight="false" outlineLevel="0" collapsed="false">
      <c r="A604" s="1" t="str">
        <f aca="false">VLOOKUP(B604,Hoja3!$A$2:$B$12,2,0)</f>
        <v>UMIN</v>
      </c>
      <c r="B604" s="13" t="str">
        <f aca="false">B603</f>
        <v>UNIDAD DE MINERIA</v>
      </c>
      <c r="C604" s="20" t="str">
        <f aca="false">C603</f>
        <v>02020103</v>
      </c>
      <c r="D604" s="13" t="str">
        <f aca="false">D603</f>
        <v>Contratar un Asesor legal para la Unidad de  Mineria.</v>
      </c>
      <c r="E604" s="20" t="str">
        <f aca="false">E603</f>
        <v>000010</v>
      </c>
      <c r="F604" s="36" t="n">
        <v>13110</v>
      </c>
      <c r="G604" s="37" t="s">
        <v>336</v>
      </c>
      <c r="H604" s="38" t="n">
        <v>14400</v>
      </c>
      <c r="I604" s="19" t="n">
        <v>0</v>
      </c>
      <c r="J604" s="19" t="n">
        <f aca="false">+H604+I604</f>
        <v>14400</v>
      </c>
      <c r="K604" s="31" t="n">
        <v>0</v>
      </c>
      <c r="L604" s="19" t="n">
        <f aca="false">+J604-K604</f>
        <v>14400</v>
      </c>
    </row>
    <row r="605" customFormat="false" ht="13.8" hidden="true" customHeight="false" outlineLevel="0" collapsed="false">
      <c r="A605" s="1" t="str">
        <f aca="false">VLOOKUP(B605,Hoja3!$A$2:$B$12,2,0)</f>
        <v>UMIN</v>
      </c>
      <c r="B605" s="13" t="str">
        <f aca="false">B604</f>
        <v>UNIDAD DE MINERIA</v>
      </c>
      <c r="C605" s="20" t="str">
        <f aca="false">C604</f>
        <v>02020103</v>
      </c>
      <c r="D605" s="13" t="str">
        <f aca="false">D604</f>
        <v>Contratar un Asesor legal para la Unidad de  Mineria.</v>
      </c>
      <c r="E605" s="20" t="str">
        <f aca="false">E604</f>
        <v>000010</v>
      </c>
      <c r="F605" s="36" t="n">
        <v>13120</v>
      </c>
      <c r="G605" s="37" t="s">
        <v>337</v>
      </c>
      <c r="H605" s="38" t="n">
        <v>2462</v>
      </c>
      <c r="I605" s="19" t="n">
        <v>0</v>
      </c>
      <c r="J605" s="19" t="n">
        <f aca="false">+H605+I605</f>
        <v>2462</v>
      </c>
      <c r="K605" s="31" t="n">
        <v>0</v>
      </c>
      <c r="L605" s="19" t="n">
        <f aca="false">+J605-K605</f>
        <v>2462</v>
      </c>
    </row>
    <row r="606" customFormat="false" ht="13.8" hidden="true" customHeight="false" outlineLevel="0" collapsed="false">
      <c r="A606" s="1" t="str">
        <f aca="false">VLOOKUP(B606,Hoja3!$A$2:$B$12,2,0)</f>
        <v>UMIN</v>
      </c>
      <c r="B606" s="13" t="str">
        <f aca="false">B605</f>
        <v>UNIDAD DE MINERIA</v>
      </c>
      <c r="C606" s="20" t="str">
        <f aca="false">C605</f>
        <v>02020103</v>
      </c>
      <c r="D606" s="13" t="str">
        <f aca="false">D605</f>
        <v>Contratar un Asesor legal para la Unidad de  Mineria.</v>
      </c>
      <c r="E606" s="20" t="str">
        <f aca="false">E605</f>
        <v>000010</v>
      </c>
      <c r="F606" s="36" t="n">
        <v>13131</v>
      </c>
      <c r="G606" s="37" t="s">
        <v>338</v>
      </c>
      <c r="H606" s="38" t="n">
        <v>4320</v>
      </c>
      <c r="I606" s="19" t="n">
        <v>0</v>
      </c>
      <c r="J606" s="19" t="n">
        <f aca="false">+H606+I606</f>
        <v>4320</v>
      </c>
      <c r="K606" s="31" t="n">
        <v>0</v>
      </c>
      <c r="L606" s="19" t="n">
        <f aca="false">+J606-K606</f>
        <v>4320</v>
      </c>
    </row>
    <row r="607" customFormat="false" ht="13.8" hidden="true" customHeight="false" outlineLevel="0" collapsed="false">
      <c r="A607" s="1" t="str">
        <f aca="false">VLOOKUP(B607,Hoja3!$A$2:$B$12,2,0)</f>
        <v>UMIN</v>
      </c>
      <c r="B607" s="13" t="str">
        <f aca="false">B606</f>
        <v>UNIDAD DE MINERIA</v>
      </c>
      <c r="C607" s="20" t="str">
        <f aca="false">C606</f>
        <v>02020103</v>
      </c>
      <c r="D607" s="13" t="str">
        <f aca="false">D606</f>
        <v>Contratar un Asesor legal para la Unidad de  Mineria.</v>
      </c>
      <c r="E607" s="20" t="str">
        <f aca="false">E606</f>
        <v>000010</v>
      </c>
      <c r="F607" s="36" t="n">
        <v>13200</v>
      </c>
      <c r="G607" s="37" t="s">
        <v>339</v>
      </c>
      <c r="H607" s="38" t="n">
        <v>2880</v>
      </c>
      <c r="I607" s="19" t="n">
        <v>0</v>
      </c>
      <c r="J607" s="19" t="n">
        <f aca="false">+H607+I607</f>
        <v>2880</v>
      </c>
      <c r="K607" s="31" t="n">
        <v>0</v>
      </c>
      <c r="L607" s="19" t="n">
        <f aca="false">+J607-K607</f>
        <v>2880</v>
      </c>
    </row>
    <row r="608" customFormat="false" ht="13.8" hidden="true" customHeight="false" outlineLevel="0" collapsed="false">
      <c r="A608" s="1" t="str">
        <f aca="false">VLOOKUP(B608,Hoja3!$A$2:$B$12,2,0)</f>
        <v>UMIN</v>
      </c>
      <c r="B608" s="13" t="str">
        <f aca="false">B607</f>
        <v>UNIDAD DE MINERIA</v>
      </c>
      <c r="C608" s="20" t="str">
        <f aca="false">C607</f>
        <v>02020103</v>
      </c>
      <c r="D608" s="13" t="str">
        <f aca="false">D607</f>
        <v>Contratar un Asesor legal para la Unidad de  Mineria.</v>
      </c>
      <c r="E608" s="20" t="str">
        <f aca="false">E607</f>
        <v>000010</v>
      </c>
      <c r="F608" s="36" t="n">
        <v>32100</v>
      </c>
      <c r="G608" s="37" t="s">
        <v>16</v>
      </c>
      <c r="H608" s="38" t="n">
        <v>962</v>
      </c>
      <c r="I608" s="19" t="n">
        <v>0</v>
      </c>
      <c r="J608" s="19" t="n">
        <f aca="false">+H608+I608</f>
        <v>962</v>
      </c>
      <c r="K608" s="31" t="n">
        <v>0</v>
      </c>
      <c r="L608" s="19" t="n">
        <f aca="false">+J608-K608</f>
        <v>962</v>
      </c>
    </row>
    <row r="609" customFormat="false" ht="13.8" hidden="true" customHeight="false" outlineLevel="0" collapsed="false">
      <c r="A609" s="1" t="str">
        <f aca="false">VLOOKUP(B609,Hoja3!$A$2:$B$12,2,0)</f>
        <v>UMIN</v>
      </c>
      <c r="B609" s="13" t="str">
        <f aca="false">B608</f>
        <v>UNIDAD DE MINERIA</v>
      </c>
      <c r="C609" s="20" t="str">
        <f aca="false">C608</f>
        <v>02020103</v>
      </c>
      <c r="D609" s="13" t="str">
        <f aca="false">D608</f>
        <v>Contratar un Asesor legal para la Unidad de  Mineria.</v>
      </c>
      <c r="E609" s="20" t="str">
        <f aca="false">E608</f>
        <v>000010</v>
      </c>
      <c r="F609" s="36" t="n">
        <v>32200</v>
      </c>
      <c r="G609" s="37" t="s">
        <v>341</v>
      </c>
      <c r="H609" s="38" t="n">
        <v>4311.5</v>
      </c>
      <c r="I609" s="19" t="n">
        <v>0</v>
      </c>
      <c r="J609" s="19" t="n">
        <f aca="false">+H609+I609</f>
        <v>4311.5</v>
      </c>
      <c r="K609" s="31" t="n">
        <v>0</v>
      </c>
      <c r="L609" s="19" t="n">
        <f aca="false">+J609-K609</f>
        <v>4311.5</v>
      </c>
    </row>
    <row r="610" customFormat="false" ht="13.8" hidden="true" customHeight="false" outlineLevel="0" collapsed="false">
      <c r="A610" s="1" t="str">
        <f aca="false">VLOOKUP(B610,Hoja3!$A$2:$B$12,2,0)</f>
        <v>UMIN</v>
      </c>
      <c r="B610" s="13" t="str">
        <f aca="false">B609</f>
        <v>UNIDAD DE MINERIA</v>
      </c>
      <c r="C610" s="20" t="str">
        <f aca="false">C609</f>
        <v>02020103</v>
      </c>
      <c r="D610" s="13" t="str">
        <f aca="false">D609</f>
        <v>Contratar un Asesor legal para la Unidad de  Mineria.</v>
      </c>
      <c r="E610" s="20" t="str">
        <f aca="false">E609</f>
        <v>000010</v>
      </c>
      <c r="F610" s="36" t="n">
        <v>39500</v>
      </c>
      <c r="G610" s="37" t="s">
        <v>19</v>
      </c>
      <c r="H610" s="38" t="n">
        <v>2010.8</v>
      </c>
      <c r="I610" s="19" t="n">
        <v>0</v>
      </c>
      <c r="J610" s="19" t="n">
        <f aca="false">+H610+I610</f>
        <v>2010.8</v>
      </c>
      <c r="K610" s="31" t="n">
        <v>0</v>
      </c>
      <c r="L610" s="19" t="n">
        <f aca="false">+J610-K610</f>
        <v>2010.8</v>
      </c>
    </row>
    <row r="611" customFormat="false" ht="24.25" hidden="true" customHeight="false" outlineLevel="0" collapsed="false">
      <c r="A611" s="1" t="str">
        <f aca="false">VLOOKUP(B611,Hoja3!$A$2:$B$12,2,0)</f>
        <v>UMIN</v>
      </c>
      <c r="B611" s="33" t="s">
        <v>434</v>
      </c>
      <c r="C611" s="63" t="s">
        <v>132</v>
      </c>
      <c r="D611" s="64" t="s">
        <v>443</v>
      </c>
      <c r="E611" s="63" t="s">
        <v>436</v>
      </c>
      <c r="F611" s="36" t="n">
        <v>32100</v>
      </c>
      <c r="G611" s="37" t="s">
        <v>16</v>
      </c>
      <c r="H611" s="38" t="n">
        <v>1293.9</v>
      </c>
      <c r="I611" s="19" t="n">
        <v>0</v>
      </c>
      <c r="J611" s="19" t="n">
        <f aca="false">+H611+I611</f>
        <v>1293.9</v>
      </c>
      <c r="K611" s="19" t="n">
        <v>0</v>
      </c>
      <c r="L611" s="19" t="n">
        <f aca="false">+J611-K611</f>
        <v>1293.9</v>
      </c>
    </row>
    <row r="612" customFormat="false" ht="13.8" hidden="true" customHeight="false" outlineLevel="0" collapsed="false">
      <c r="A612" s="1" t="str">
        <f aca="false">VLOOKUP(B612,Hoja3!$A$2:$B$12,2,0)</f>
        <v>UMIN</v>
      </c>
      <c r="B612" s="13" t="str">
        <f aca="false">B611</f>
        <v>UNIDAD DE MINERIA</v>
      </c>
      <c r="C612" s="20" t="str">
        <f aca="false">C611</f>
        <v>02020104</v>
      </c>
      <c r="D612" s="13" t="str">
        <f aca="false">D611</f>
        <v>Efectuar por lo menos OCHO (8) Procedimientos Administrativos para la firma de contratos de acuerdo a la norma legal vigente.</v>
      </c>
      <c r="E612" s="20" t="str">
        <f aca="false">E611</f>
        <v>000010</v>
      </c>
      <c r="F612" s="36" t="n">
        <v>32200</v>
      </c>
      <c r="G612" s="37" t="s">
        <v>341</v>
      </c>
      <c r="H612" s="38" t="n">
        <v>2302</v>
      </c>
      <c r="I612" s="19" t="n">
        <v>0</v>
      </c>
      <c r="J612" s="19" t="n">
        <f aca="false">+H612+I612</f>
        <v>2302</v>
      </c>
      <c r="K612" s="19" t="n">
        <v>0</v>
      </c>
      <c r="L612" s="19" t="n">
        <f aca="false">+J612-K612</f>
        <v>2302</v>
      </c>
    </row>
    <row r="613" customFormat="false" ht="13.8" hidden="true" customHeight="false" outlineLevel="0" collapsed="false">
      <c r="A613" s="1" t="str">
        <f aca="false">VLOOKUP(B613,Hoja3!$A$2:$B$12,2,0)</f>
        <v>UMIN</v>
      </c>
      <c r="B613" s="13" t="str">
        <f aca="false">B612</f>
        <v>UNIDAD DE MINERIA</v>
      </c>
      <c r="C613" s="20" t="str">
        <f aca="false">C612</f>
        <v>02020104</v>
      </c>
      <c r="D613" s="13" t="str">
        <f aca="false">D612</f>
        <v>Efectuar por lo menos OCHO (8) Procedimientos Administrativos para la firma de contratos de acuerdo a la norma legal vigente.</v>
      </c>
      <c r="E613" s="20" t="str">
        <f aca="false">E612</f>
        <v>000010</v>
      </c>
      <c r="F613" s="36" t="n">
        <v>39500</v>
      </c>
      <c r="G613" s="37" t="s">
        <v>19</v>
      </c>
      <c r="H613" s="38" t="n">
        <v>3229.6</v>
      </c>
      <c r="I613" s="19" t="n">
        <v>0</v>
      </c>
      <c r="J613" s="19" t="n">
        <f aca="false">+H613+I613</f>
        <v>3229.6</v>
      </c>
      <c r="K613" s="19" t="n">
        <v>0</v>
      </c>
      <c r="L613" s="19" t="n">
        <f aca="false">+J613-K613</f>
        <v>3229.6</v>
      </c>
    </row>
    <row r="614" customFormat="false" ht="24.25" hidden="true" customHeight="false" outlineLevel="0" collapsed="false">
      <c r="A614" s="1" t="str">
        <f aca="false">VLOOKUP(B614,Hoja3!$A$2:$B$12,2,0)</f>
        <v>UMIN</v>
      </c>
      <c r="B614" s="33" t="s">
        <v>434</v>
      </c>
      <c r="C614" s="63" t="s">
        <v>220</v>
      </c>
      <c r="D614" s="64" t="s">
        <v>444</v>
      </c>
      <c r="E614" s="63" t="s">
        <v>436</v>
      </c>
      <c r="F614" s="36" t="n">
        <v>32100</v>
      </c>
      <c r="G614" s="37" t="s">
        <v>16</v>
      </c>
      <c r="H614" s="38" t="n">
        <v>977</v>
      </c>
      <c r="I614" s="19" t="n">
        <v>0</v>
      </c>
      <c r="J614" s="19" t="n">
        <f aca="false">+H614+I614</f>
        <v>977</v>
      </c>
      <c r="K614" s="19" t="n">
        <v>0</v>
      </c>
      <c r="L614" s="19" t="n">
        <f aca="false">+J614-K614</f>
        <v>977</v>
      </c>
    </row>
    <row r="615" customFormat="false" ht="13.8" hidden="true" customHeight="false" outlineLevel="0" collapsed="false">
      <c r="A615" s="1" t="str">
        <f aca="false">VLOOKUP(B615,Hoja3!$A$2:$B$12,2,0)</f>
        <v>UMIN</v>
      </c>
      <c r="B615" s="13" t="str">
        <f aca="false">B614</f>
        <v>UNIDAD DE MINERIA</v>
      </c>
      <c r="C615" s="20" t="str">
        <f aca="false">C614</f>
        <v>02020105</v>
      </c>
      <c r="D615" s="13" t="str">
        <f aca="false">D614</f>
        <v>Realizar la Regularizacion de las ATE´s de COFADENA, acuerdo a la norma legal vigente.</v>
      </c>
      <c r="E615" s="20" t="str">
        <f aca="false">E614</f>
        <v>000010</v>
      </c>
      <c r="F615" s="36" t="n">
        <v>32200</v>
      </c>
      <c r="G615" s="37" t="s">
        <v>341</v>
      </c>
      <c r="H615" s="38" t="n">
        <v>435.6</v>
      </c>
      <c r="I615" s="19" t="n">
        <v>0</v>
      </c>
      <c r="J615" s="19" t="n">
        <f aca="false">+H615+I615</f>
        <v>435.6</v>
      </c>
      <c r="K615" s="19" t="n">
        <v>0</v>
      </c>
      <c r="L615" s="19" t="n">
        <f aca="false">+J615-K615</f>
        <v>435.6</v>
      </c>
    </row>
    <row r="616" customFormat="false" ht="13.8" hidden="true" customHeight="false" outlineLevel="0" collapsed="false">
      <c r="A616" s="1" t="str">
        <f aca="false">VLOOKUP(B616,Hoja3!$A$2:$B$12,2,0)</f>
        <v>UMIN</v>
      </c>
      <c r="B616" s="13" t="str">
        <f aca="false">B615</f>
        <v>UNIDAD DE MINERIA</v>
      </c>
      <c r="C616" s="20" t="str">
        <f aca="false">C615</f>
        <v>02020105</v>
      </c>
      <c r="D616" s="13" t="str">
        <f aca="false">D615</f>
        <v>Realizar la Regularizacion de las ATE´s de COFADENA, acuerdo a la norma legal vigente.</v>
      </c>
      <c r="E616" s="20" t="str">
        <f aca="false">E615</f>
        <v>000010</v>
      </c>
      <c r="F616" s="36" t="n">
        <v>39500</v>
      </c>
      <c r="G616" s="37" t="s">
        <v>19</v>
      </c>
      <c r="H616" s="38" t="n">
        <v>2787</v>
      </c>
      <c r="I616" s="19" t="n">
        <v>0</v>
      </c>
      <c r="J616" s="19" t="n">
        <f aca="false">+H616+I616</f>
        <v>2787</v>
      </c>
      <c r="K616" s="19" t="n">
        <v>0</v>
      </c>
      <c r="L616" s="19" t="n">
        <f aca="false">+J616-K616</f>
        <v>2787</v>
      </c>
    </row>
    <row r="617" customFormat="false" ht="13.8" hidden="true" customHeight="false" outlineLevel="0" collapsed="false">
      <c r="A617" s="1" t="str">
        <f aca="false">VLOOKUP(B617,Hoja3!$A$2:$B$12,2,0)</f>
        <v>UMIN</v>
      </c>
      <c r="B617" s="33" t="s">
        <v>434</v>
      </c>
      <c r="C617" s="63" t="s">
        <v>307</v>
      </c>
      <c r="D617" s="64" t="s">
        <v>445</v>
      </c>
      <c r="E617" s="63" t="s">
        <v>436</v>
      </c>
      <c r="F617" s="36" t="n">
        <v>25600</v>
      </c>
      <c r="G617" s="37" t="s">
        <v>108</v>
      </c>
      <c r="H617" s="38" t="n">
        <v>1900</v>
      </c>
      <c r="I617" s="19" t="n">
        <v>0</v>
      </c>
      <c r="J617" s="19" t="n">
        <f aca="false">+H617+I617</f>
        <v>1900</v>
      </c>
      <c r="K617" s="19" t="n">
        <v>1821</v>
      </c>
      <c r="L617" s="19" t="n">
        <f aca="false">+J617-K617</f>
        <v>79</v>
      </c>
    </row>
    <row r="618" customFormat="false" ht="13.8" hidden="true" customHeight="false" outlineLevel="0" collapsed="false">
      <c r="A618" s="1" t="str">
        <f aca="false">VLOOKUP(B618,Hoja3!$A$2:$B$12,2,0)</f>
        <v>UMIN</v>
      </c>
      <c r="B618" s="13" t="str">
        <f aca="false">B617</f>
        <v>UNIDAD DE MINERIA</v>
      </c>
      <c r="C618" s="20" t="str">
        <f aca="false">C617</f>
        <v>02020106</v>
      </c>
      <c r="D618" s="13" t="str">
        <f aca="false">D617</f>
        <v>Elaborar la Documentacion Administrativa Recurrente</v>
      </c>
      <c r="E618" s="20" t="str">
        <f aca="false">E617</f>
        <v>000010</v>
      </c>
      <c r="F618" s="36" t="n">
        <v>25900</v>
      </c>
      <c r="G618" s="37" t="s">
        <v>56</v>
      </c>
      <c r="H618" s="38" t="n">
        <v>6000</v>
      </c>
      <c r="I618" s="19" t="n">
        <v>0</v>
      </c>
      <c r="J618" s="19" t="n">
        <f aca="false">+H618+I618</f>
        <v>6000</v>
      </c>
      <c r="K618" s="19" t="n">
        <v>0</v>
      </c>
      <c r="L618" s="19" t="n">
        <f aca="false">+J618-K618</f>
        <v>6000</v>
      </c>
    </row>
    <row r="619" customFormat="false" ht="13.8" hidden="true" customHeight="false" outlineLevel="0" collapsed="false">
      <c r="A619" s="1" t="str">
        <f aca="false">VLOOKUP(B619,Hoja3!$A$2:$B$12,2,0)</f>
        <v>UMIN</v>
      </c>
      <c r="B619" s="13" t="str">
        <f aca="false">B618</f>
        <v>UNIDAD DE MINERIA</v>
      </c>
      <c r="C619" s="20" t="str">
        <f aca="false">C618</f>
        <v>02020106</v>
      </c>
      <c r="D619" s="13" t="str">
        <f aca="false">D618</f>
        <v>Elaborar la Documentacion Administrativa Recurrente</v>
      </c>
      <c r="E619" s="20" t="str">
        <f aca="false">E618</f>
        <v>000010</v>
      </c>
      <c r="F619" s="36" t="n">
        <v>32100</v>
      </c>
      <c r="G619" s="37" t="s">
        <v>16</v>
      </c>
      <c r="H619" s="38" t="n">
        <v>737.9</v>
      </c>
      <c r="I619" s="19" t="n">
        <v>0</v>
      </c>
      <c r="J619" s="19" t="n">
        <f aca="false">+H619+I619</f>
        <v>737.9</v>
      </c>
      <c r="K619" s="19" t="n">
        <v>0</v>
      </c>
      <c r="L619" s="19" t="n">
        <f aca="false">+J619-K619</f>
        <v>737.9</v>
      </c>
    </row>
    <row r="620" customFormat="false" ht="13.8" hidden="true" customHeight="false" outlineLevel="0" collapsed="false">
      <c r="A620" s="1" t="str">
        <f aca="false">VLOOKUP(B620,Hoja3!$A$2:$B$12,2,0)</f>
        <v>UMIN</v>
      </c>
      <c r="B620" s="13" t="str">
        <f aca="false">B619</f>
        <v>UNIDAD DE MINERIA</v>
      </c>
      <c r="C620" s="20" t="str">
        <f aca="false">C619</f>
        <v>02020106</v>
      </c>
      <c r="D620" s="13" t="str">
        <f aca="false">D619</f>
        <v>Elaborar la Documentacion Administrativa Recurrente</v>
      </c>
      <c r="E620" s="20" t="str">
        <f aca="false">E619</f>
        <v>000010</v>
      </c>
      <c r="F620" s="36" t="n">
        <v>32200</v>
      </c>
      <c r="G620" s="37" t="s">
        <v>341</v>
      </c>
      <c r="H620" s="38" t="n">
        <v>298.8</v>
      </c>
      <c r="I620" s="19" t="n">
        <v>0</v>
      </c>
      <c r="J620" s="19" t="n">
        <f aca="false">+H620+I620</f>
        <v>298.8</v>
      </c>
      <c r="K620" s="19" t="n">
        <v>0</v>
      </c>
      <c r="L620" s="19" t="n">
        <f aca="false">+J620-K620</f>
        <v>298.8</v>
      </c>
    </row>
    <row r="621" customFormat="false" ht="13.8" hidden="true" customHeight="false" outlineLevel="0" collapsed="false">
      <c r="A621" s="1" t="str">
        <f aca="false">VLOOKUP(B621,Hoja3!$A$2:$B$12,2,0)</f>
        <v>UMIN</v>
      </c>
      <c r="B621" s="13" t="str">
        <f aca="false">B620</f>
        <v>UNIDAD DE MINERIA</v>
      </c>
      <c r="C621" s="20" t="str">
        <f aca="false">C620</f>
        <v>02020106</v>
      </c>
      <c r="D621" s="13" t="str">
        <f aca="false">D620</f>
        <v>Elaborar la Documentacion Administrativa Recurrente</v>
      </c>
      <c r="E621" s="20" t="str">
        <f aca="false">E620</f>
        <v>000010</v>
      </c>
      <c r="F621" s="36" t="n">
        <v>32300</v>
      </c>
      <c r="G621" s="37" t="s">
        <v>168</v>
      </c>
      <c r="H621" s="38" t="n">
        <v>3000</v>
      </c>
      <c r="I621" s="19" t="n">
        <v>0</v>
      </c>
      <c r="J621" s="19" t="n">
        <f aca="false">+H621+I621</f>
        <v>3000</v>
      </c>
      <c r="K621" s="19" t="n">
        <v>0</v>
      </c>
      <c r="L621" s="19" t="n">
        <f aca="false">+J621-K621</f>
        <v>3000</v>
      </c>
    </row>
    <row r="622" customFormat="false" ht="13.8" hidden="true" customHeight="false" outlineLevel="0" collapsed="false">
      <c r="A622" s="1" t="str">
        <f aca="false">VLOOKUP(B622,Hoja3!$A$2:$B$12,2,0)</f>
        <v>UMIN</v>
      </c>
      <c r="B622" s="13" t="str">
        <f aca="false">B621</f>
        <v>UNIDAD DE MINERIA</v>
      </c>
      <c r="C622" s="20" t="str">
        <f aca="false">C621</f>
        <v>02020106</v>
      </c>
      <c r="D622" s="13" t="str">
        <f aca="false">D621</f>
        <v>Elaborar la Documentacion Administrativa Recurrente</v>
      </c>
      <c r="E622" s="20" t="str">
        <f aca="false">E621</f>
        <v>000010</v>
      </c>
      <c r="F622" s="36" t="n">
        <v>39100</v>
      </c>
      <c r="G622" s="37" t="s">
        <v>62</v>
      </c>
      <c r="H622" s="38" t="n">
        <v>160</v>
      </c>
      <c r="I622" s="19" t="n">
        <v>0</v>
      </c>
      <c r="J622" s="19" t="n">
        <f aca="false">+H622+I622</f>
        <v>160</v>
      </c>
      <c r="K622" s="19" t="n">
        <v>0</v>
      </c>
      <c r="L622" s="19" t="n">
        <f aca="false">+J622-K622</f>
        <v>160</v>
      </c>
    </row>
    <row r="623" customFormat="false" ht="13.8" hidden="true" customHeight="false" outlineLevel="0" collapsed="false">
      <c r="A623" s="1" t="str">
        <f aca="false">VLOOKUP(B623,Hoja3!$A$2:$B$12,2,0)</f>
        <v>UMIN</v>
      </c>
      <c r="B623" s="13" t="str">
        <f aca="false">B622</f>
        <v>UNIDAD DE MINERIA</v>
      </c>
      <c r="C623" s="20" t="str">
        <f aca="false">C622</f>
        <v>02020106</v>
      </c>
      <c r="D623" s="13" t="str">
        <f aca="false">D622</f>
        <v>Elaborar la Documentacion Administrativa Recurrente</v>
      </c>
      <c r="E623" s="20" t="str">
        <f aca="false">E622</f>
        <v>000010</v>
      </c>
      <c r="F623" s="36" t="n">
        <v>39500</v>
      </c>
      <c r="G623" s="37" t="s">
        <v>19</v>
      </c>
      <c r="H623" s="38" t="n">
        <v>908.2</v>
      </c>
      <c r="I623" s="19" t="n">
        <v>0</v>
      </c>
      <c r="J623" s="19" t="n">
        <f aca="false">+H623+I623</f>
        <v>908.2</v>
      </c>
      <c r="K623" s="19" t="n">
        <v>0</v>
      </c>
      <c r="L623" s="19" t="n">
        <f aca="false">+J623-K623</f>
        <v>908.2</v>
      </c>
    </row>
    <row r="624" customFormat="false" ht="13.8" hidden="true" customHeight="false" outlineLevel="0" collapsed="false">
      <c r="A624" s="1" t="str">
        <f aca="false">VLOOKUP(B624,Hoja3!$A$2:$B$12,2,0)</f>
        <v>UMIN</v>
      </c>
      <c r="B624" s="13" t="str">
        <f aca="false">B623</f>
        <v>UNIDAD DE MINERIA</v>
      </c>
      <c r="C624" s="20" t="str">
        <f aca="false">C623</f>
        <v>02020106</v>
      </c>
      <c r="D624" s="13" t="str">
        <f aca="false">D623</f>
        <v>Elaborar la Documentacion Administrativa Recurrente</v>
      </c>
      <c r="E624" s="20" t="str">
        <f aca="false">E623</f>
        <v>000010</v>
      </c>
      <c r="F624" s="36" t="n">
        <v>39990</v>
      </c>
      <c r="G624" s="37" t="s">
        <v>65</v>
      </c>
      <c r="H624" s="38" t="n">
        <v>5000</v>
      </c>
      <c r="I624" s="19" t="n">
        <v>0</v>
      </c>
      <c r="J624" s="19" t="n">
        <f aca="false">+H624+I624</f>
        <v>5000</v>
      </c>
      <c r="K624" s="19" t="n">
        <v>0</v>
      </c>
      <c r="L624" s="19" t="n">
        <f aca="false">+J624-K624</f>
        <v>5000</v>
      </c>
    </row>
    <row r="625" customFormat="false" ht="13.8" hidden="true" customHeight="false" outlineLevel="0" collapsed="false">
      <c r="A625" s="1" t="str">
        <f aca="false">VLOOKUP(B625,Hoja3!$A$2:$B$12,2,0)</f>
        <v>UMIN</v>
      </c>
      <c r="B625" s="33" t="s">
        <v>434</v>
      </c>
      <c r="C625" s="63" t="s">
        <v>38</v>
      </c>
      <c r="D625" s="64" t="s">
        <v>446</v>
      </c>
      <c r="E625" s="63" t="s">
        <v>436</v>
      </c>
      <c r="F625" s="36" t="n">
        <v>32100</v>
      </c>
      <c r="G625" s="37" t="s">
        <v>16</v>
      </c>
      <c r="H625" s="38" t="n">
        <v>592.9</v>
      </c>
      <c r="I625" s="26" t="n">
        <v>0</v>
      </c>
      <c r="J625" s="19" t="n">
        <f aca="false">+H625+I625</f>
        <v>592.9</v>
      </c>
      <c r="K625" s="19" t="n">
        <v>0</v>
      </c>
      <c r="L625" s="19" t="n">
        <f aca="false">+J625-K625</f>
        <v>592.9</v>
      </c>
    </row>
    <row r="626" customFormat="false" ht="13.8" hidden="true" customHeight="false" outlineLevel="0" collapsed="false">
      <c r="A626" s="1" t="str">
        <f aca="false">VLOOKUP(B626,Hoja3!$A$2:$B$12,2,0)</f>
        <v>UMIN</v>
      </c>
      <c r="B626" s="13" t="str">
        <f aca="false">B625</f>
        <v>UNIDAD DE MINERIA</v>
      </c>
      <c r="C626" s="20" t="str">
        <f aca="false">C625</f>
        <v>02020201</v>
      </c>
      <c r="D626" s="13" t="str">
        <f aca="false">D625</f>
        <v>Elaboracion un proyecto de creacion  de Empresa Filial Minera.</v>
      </c>
      <c r="E626" s="20" t="str">
        <f aca="false">E625</f>
        <v>000010</v>
      </c>
      <c r="F626" s="36" t="n">
        <v>32200</v>
      </c>
      <c r="G626" s="37" t="s">
        <v>341</v>
      </c>
      <c r="H626" s="38" t="n">
        <v>4301.5</v>
      </c>
      <c r="I626" s="26" t="n">
        <v>0</v>
      </c>
      <c r="J626" s="19" t="n">
        <f aca="false">+H626+I626</f>
        <v>4301.5</v>
      </c>
      <c r="K626" s="19" t="n">
        <v>0</v>
      </c>
      <c r="L626" s="19" t="n">
        <f aca="false">+J626-K626</f>
        <v>4301.5</v>
      </c>
    </row>
    <row r="627" customFormat="false" ht="13.8" hidden="true" customHeight="false" outlineLevel="0" collapsed="false">
      <c r="A627" s="1" t="str">
        <f aca="false">VLOOKUP(B627,Hoja3!$A$2:$B$12,2,0)</f>
        <v>UMIN</v>
      </c>
      <c r="B627" s="13" t="str">
        <f aca="false">B626</f>
        <v>UNIDAD DE MINERIA</v>
      </c>
      <c r="C627" s="20" t="str">
        <f aca="false">C626</f>
        <v>02020201</v>
      </c>
      <c r="D627" s="13" t="str">
        <f aca="false">D626</f>
        <v>Elaboracion un proyecto de creacion  de Empresa Filial Minera.</v>
      </c>
      <c r="E627" s="20" t="str">
        <f aca="false">E626</f>
        <v>000010</v>
      </c>
      <c r="F627" s="36" t="n">
        <v>39500</v>
      </c>
      <c r="G627" s="37" t="s">
        <v>19</v>
      </c>
      <c r="H627" s="38" t="n">
        <v>2740</v>
      </c>
      <c r="I627" s="26" t="n">
        <v>0</v>
      </c>
      <c r="J627" s="19" t="n">
        <f aca="false">+H627+I627</f>
        <v>2740</v>
      </c>
      <c r="K627" s="19" t="n">
        <v>0</v>
      </c>
      <c r="L627" s="19" t="n">
        <f aca="false">+J627-K627</f>
        <v>2740</v>
      </c>
    </row>
    <row r="628" customFormat="false" ht="13.8" hidden="true" customHeight="false" outlineLevel="0" collapsed="false">
      <c r="A628" s="1" t="str">
        <f aca="false">VLOOKUP(B628,Hoja3!$A$2:$B$12,2,0)</f>
        <v>UMIN</v>
      </c>
      <c r="B628" s="33" t="s">
        <v>434</v>
      </c>
      <c r="C628" s="63" t="s">
        <v>79</v>
      </c>
      <c r="D628" s="64" t="s">
        <v>447</v>
      </c>
      <c r="E628" s="63" t="s">
        <v>436</v>
      </c>
      <c r="F628" s="36" t="n">
        <v>32100</v>
      </c>
      <c r="G628" s="37" t="s">
        <v>16</v>
      </c>
      <c r="H628" s="38" t="n">
        <v>737</v>
      </c>
      <c r="I628" s="26" t="n">
        <v>0</v>
      </c>
      <c r="J628" s="19" t="n">
        <f aca="false">+H628+I628</f>
        <v>737</v>
      </c>
      <c r="K628" s="26" t="n">
        <v>0</v>
      </c>
      <c r="L628" s="19" t="n">
        <f aca="false">+J628-K628</f>
        <v>737</v>
      </c>
    </row>
    <row r="629" customFormat="false" ht="13.8" hidden="true" customHeight="false" outlineLevel="0" collapsed="false">
      <c r="A629" s="1" t="str">
        <f aca="false">VLOOKUP(B629,Hoja3!$A$2:$B$12,2,0)</f>
        <v>UMIN</v>
      </c>
      <c r="B629" s="13" t="str">
        <f aca="false">B628</f>
        <v>UNIDAD DE MINERIA</v>
      </c>
      <c r="C629" s="20" t="str">
        <f aca="false">C628</f>
        <v>02020202</v>
      </c>
      <c r="D629" s="13" t="str">
        <f aca="false">D628</f>
        <v>Revision  del Proyecto de creacion  Empresa Filial  Minera.</v>
      </c>
      <c r="E629" s="20" t="str">
        <f aca="false">E628</f>
        <v>000010</v>
      </c>
      <c r="F629" s="36" t="n">
        <v>32200</v>
      </c>
      <c r="G629" s="37" t="s">
        <v>341</v>
      </c>
      <c r="H629" s="38" t="n">
        <v>2258.8</v>
      </c>
      <c r="I629" s="26" t="n">
        <v>0</v>
      </c>
      <c r="J629" s="19" t="n">
        <f aca="false">+H629+I629</f>
        <v>2258.8</v>
      </c>
      <c r="K629" s="26" t="n">
        <v>0</v>
      </c>
      <c r="L629" s="19" t="n">
        <f aca="false">+J629-K629</f>
        <v>2258.8</v>
      </c>
    </row>
    <row r="630" customFormat="false" ht="13.8" hidden="true" customHeight="false" outlineLevel="0" collapsed="false">
      <c r="A630" s="1" t="str">
        <f aca="false">VLOOKUP(B630,Hoja3!$A$2:$B$12,2,0)</f>
        <v>UMIN</v>
      </c>
      <c r="B630" s="13" t="str">
        <f aca="false">B629</f>
        <v>UNIDAD DE MINERIA</v>
      </c>
      <c r="C630" s="20" t="str">
        <f aca="false">C629</f>
        <v>02020202</v>
      </c>
      <c r="D630" s="13" t="str">
        <f aca="false">D629</f>
        <v>Revision  del Proyecto de creacion  Empresa Filial  Minera.</v>
      </c>
      <c r="E630" s="20" t="str">
        <f aca="false">E629</f>
        <v>000010</v>
      </c>
      <c r="F630" s="36" t="n">
        <v>39500</v>
      </c>
      <c r="G630" s="37" t="s">
        <v>19</v>
      </c>
      <c r="H630" s="38" t="n">
        <v>2085.6</v>
      </c>
      <c r="I630" s="26" t="n">
        <v>0</v>
      </c>
      <c r="J630" s="19" t="n">
        <f aca="false">+H630+I630</f>
        <v>2085.6</v>
      </c>
      <c r="K630" s="26" t="n">
        <v>0</v>
      </c>
      <c r="L630" s="19" t="n">
        <f aca="false">+J630-K630</f>
        <v>2085.6</v>
      </c>
    </row>
    <row r="631" customFormat="false" ht="13.8" hidden="true" customHeight="false" outlineLevel="0" collapsed="false">
      <c r="A631" s="1" t="str">
        <f aca="false">VLOOKUP(B631,Hoja3!$A$2:$B$12,2,0)</f>
        <v>UMIN</v>
      </c>
      <c r="B631" s="33" t="s">
        <v>434</v>
      </c>
      <c r="C631" s="63" t="s">
        <v>448</v>
      </c>
      <c r="D631" s="64" t="s">
        <v>449</v>
      </c>
      <c r="E631" s="63" t="s">
        <v>436</v>
      </c>
      <c r="F631" s="36" t="n">
        <v>32100</v>
      </c>
      <c r="G631" s="37" t="s">
        <v>16</v>
      </c>
      <c r="H631" s="38" t="n">
        <v>276</v>
      </c>
      <c r="I631" s="26" t="n">
        <v>0</v>
      </c>
      <c r="J631" s="19" t="n">
        <f aca="false">+H631+I631</f>
        <v>276</v>
      </c>
      <c r="K631" s="26" t="n">
        <v>0</v>
      </c>
      <c r="L631" s="19" t="n">
        <f aca="false">+J631-K631</f>
        <v>276</v>
      </c>
    </row>
    <row r="632" customFormat="false" ht="13.8" hidden="true" customHeight="false" outlineLevel="0" collapsed="false">
      <c r="A632" s="1" t="str">
        <f aca="false">VLOOKUP(B632,Hoja3!$A$2:$B$12,2,0)</f>
        <v>UMIN</v>
      </c>
      <c r="B632" s="13" t="str">
        <f aca="false">B631</f>
        <v>UNIDAD DE MINERIA</v>
      </c>
      <c r="C632" s="20" t="str">
        <f aca="false">C631</f>
        <v>02020204</v>
      </c>
      <c r="D632" s="13" t="str">
        <f aca="false">D631</f>
        <v>Elaboracion de un Proyecto de Estatutos para la nueva Empresa Filial  Minera.</v>
      </c>
      <c r="E632" s="20" t="str">
        <f aca="false">E631</f>
        <v>000010</v>
      </c>
      <c r="F632" s="36" t="n">
        <v>39500</v>
      </c>
      <c r="G632" s="37" t="s">
        <v>19</v>
      </c>
      <c r="H632" s="38" t="n">
        <v>2321.4</v>
      </c>
      <c r="I632" s="26" t="n">
        <v>0</v>
      </c>
      <c r="J632" s="19" t="n">
        <f aca="false">+H632+I632</f>
        <v>2321.4</v>
      </c>
      <c r="K632" s="26" t="n">
        <v>0</v>
      </c>
      <c r="L632" s="19" t="n">
        <f aca="false">+J632-K632</f>
        <v>2321.4</v>
      </c>
    </row>
    <row r="633" customFormat="false" ht="13.8" hidden="true" customHeight="false" outlineLevel="0" collapsed="false">
      <c r="A633" s="1" t="str">
        <f aca="false">VLOOKUP(B633,Hoja3!$A$2:$B$12,2,0)</f>
        <v>UMIN</v>
      </c>
      <c r="B633" s="33" t="s">
        <v>434</v>
      </c>
      <c r="C633" s="63" t="s">
        <v>40</v>
      </c>
      <c r="D633" s="64" t="s">
        <v>450</v>
      </c>
      <c r="E633" s="63" t="s">
        <v>436</v>
      </c>
      <c r="F633" s="36" t="n">
        <v>32100</v>
      </c>
      <c r="G633" s="37" t="s">
        <v>16</v>
      </c>
      <c r="H633" s="38" t="n">
        <v>280</v>
      </c>
      <c r="I633" s="26" t="n">
        <v>0</v>
      </c>
      <c r="J633" s="19" t="n">
        <f aca="false">+H633+I633</f>
        <v>280</v>
      </c>
      <c r="K633" s="26" t="n">
        <v>0</v>
      </c>
      <c r="L633" s="19" t="n">
        <f aca="false">+J633-K633</f>
        <v>280</v>
      </c>
    </row>
    <row r="634" customFormat="false" ht="13.8" hidden="true" customHeight="false" outlineLevel="0" collapsed="false">
      <c r="A634" s="1" t="str">
        <f aca="false">VLOOKUP(B634,Hoja3!$A$2:$B$12,2,0)</f>
        <v>UMIN</v>
      </c>
      <c r="B634" s="13" t="str">
        <f aca="false">B633</f>
        <v>UNIDAD DE MINERIA</v>
      </c>
      <c r="C634" s="20" t="str">
        <f aca="false">C633</f>
        <v>02020301</v>
      </c>
      <c r="D634" s="13" t="str">
        <f aca="false">D633</f>
        <v>Iniciar Procesos Legales a Operadores Mineros Infractores acuerdo ley 535 y 367</v>
      </c>
      <c r="E634" s="20" t="str">
        <f aca="false">E633</f>
        <v>000010</v>
      </c>
      <c r="F634" s="36" t="n">
        <v>39500</v>
      </c>
      <c r="G634" s="37" t="s">
        <v>19</v>
      </c>
      <c r="H634" s="38" t="n">
        <v>2320.6</v>
      </c>
      <c r="I634" s="26" t="n">
        <v>0</v>
      </c>
      <c r="J634" s="19" t="n">
        <f aca="false">+H634+I634</f>
        <v>2320.6</v>
      </c>
      <c r="K634" s="26" t="n">
        <v>0</v>
      </c>
      <c r="L634" s="19" t="n">
        <f aca="false">+J634-K634</f>
        <v>2320.6</v>
      </c>
    </row>
    <row r="635" customFormat="false" ht="13.8" hidden="true" customHeight="false" outlineLevel="0" collapsed="false">
      <c r="A635" s="1" t="str">
        <f aca="false">VLOOKUP(B635,Hoja3!$A$2:$B$12,2,0)</f>
        <v>UEPII</v>
      </c>
      <c r="B635" s="33" t="s">
        <v>451</v>
      </c>
      <c r="C635" s="63" t="s">
        <v>13</v>
      </c>
      <c r="D635" s="64" t="s">
        <v>452</v>
      </c>
      <c r="E635" s="65" t="s">
        <v>453</v>
      </c>
      <c r="F635" s="36" t="n">
        <v>32100</v>
      </c>
      <c r="G635" s="37" t="s">
        <v>16</v>
      </c>
      <c r="H635" s="38" t="n">
        <v>35</v>
      </c>
      <c r="I635" s="19" t="n">
        <v>0</v>
      </c>
      <c r="J635" s="19" t="n">
        <f aca="false">+H635+I635</f>
        <v>35</v>
      </c>
      <c r="K635" s="19" t="n">
        <v>12.5</v>
      </c>
      <c r="L635" s="19" t="n">
        <f aca="false">+J635-K635</f>
        <v>22.5</v>
      </c>
    </row>
    <row r="636" customFormat="false" ht="13.8" hidden="true" customHeight="false" outlineLevel="0" collapsed="false">
      <c r="A636" s="1" t="str">
        <f aca="false">VLOOKUP(B636,Hoja3!$A$2:$B$12,2,0)</f>
        <v>UEPII</v>
      </c>
      <c r="B636" s="13" t="str">
        <f aca="false">B635</f>
        <v>UEPII</v>
      </c>
      <c r="C636" s="20" t="str">
        <f aca="false">C635</f>
        <v>02010101</v>
      </c>
      <c r="D636" s="13" t="str">
        <f aca="false">D635</f>
        <v>Consolidacion de la organizacionn y organigrama de la UEPII</v>
      </c>
      <c r="E636" s="20" t="str">
        <f aca="false">E635</f>
        <v>000101</v>
      </c>
      <c r="F636" s="36" t="n">
        <v>39500</v>
      </c>
      <c r="G636" s="37" t="s">
        <v>19</v>
      </c>
      <c r="H636" s="38" t="n">
        <v>695</v>
      </c>
      <c r="I636" s="19" t="n">
        <v>0</v>
      </c>
      <c r="J636" s="19" t="n">
        <f aca="false">+H636+I636</f>
        <v>695</v>
      </c>
      <c r="K636" s="19" t="n">
        <v>35.6</v>
      </c>
      <c r="L636" s="19" t="n">
        <f aca="false">+J636-K636</f>
        <v>659.4</v>
      </c>
    </row>
    <row r="637" customFormat="false" ht="13.8" hidden="true" customHeight="false" outlineLevel="0" collapsed="false">
      <c r="A637" s="1" t="str">
        <f aca="false">VLOOKUP(B637,Hoja3!$A$2:$B$12,2,0)</f>
        <v>UEPII</v>
      </c>
      <c r="B637" s="33" t="s">
        <v>451</v>
      </c>
      <c r="C637" s="63" t="s">
        <v>17</v>
      </c>
      <c r="D637" s="64" t="s">
        <v>454</v>
      </c>
      <c r="E637" s="65" t="s">
        <v>453</v>
      </c>
      <c r="F637" s="36" t="n">
        <v>32100</v>
      </c>
      <c r="G637" s="37" t="s">
        <v>16</v>
      </c>
      <c r="H637" s="38" t="n">
        <v>70</v>
      </c>
      <c r="I637" s="19"/>
      <c r="J637" s="19" t="n">
        <f aca="false">+H637+I637</f>
        <v>70</v>
      </c>
      <c r="K637" s="19" t="n">
        <v>12.5</v>
      </c>
      <c r="L637" s="19" t="n">
        <f aca="false">+J637-K637</f>
        <v>57.5</v>
      </c>
    </row>
    <row r="638" customFormat="false" ht="13.8" hidden="true" customHeight="false" outlineLevel="0" collapsed="false">
      <c r="A638" s="1" t="str">
        <f aca="false">VLOOKUP(B638,Hoja3!$A$2:$B$12,2,0)</f>
        <v>UEPII</v>
      </c>
      <c r="B638" s="13" t="str">
        <f aca="false">B637</f>
        <v>UEPII</v>
      </c>
      <c r="C638" s="20" t="str">
        <f aca="false">C637</f>
        <v>02010102</v>
      </c>
      <c r="D638" s="13" t="str">
        <f aca="false">D637</f>
        <v>Implementación de 1 Manual de Procedimientos de COFADENA.</v>
      </c>
      <c r="E638" s="20" t="str">
        <f aca="false">E637</f>
        <v>000101</v>
      </c>
      <c r="F638" s="36" t="n">
        <v>39500</v>
      </c>
      <c r="G638" s="37" t="s">
        <v>19</v>
      </c>
      <c r="H638" s="38" t="n">
        <v>695</v>
      </c>
      <c r="I638" s="19" t="n">
        <v>0</v>
      </c>
      <c r="J638" s="19" t="n">
        <f aca="false">+H638+I638</f>
        <v>695</v>
      </c>
      <c r="K638" s="19" t="n">
        <v>35.6</v>
      </c>
      <c r="L638" s="19" t="n">
        <f aca="false">+J638-K638</f>
        <v>659.4</v>
      </c>
    </row>
    <row r="639" customFormat="false" ht="13.8" hidden="true" customHeight="false" outlineLevel="0" collapsed="false">
      <c r="A639" s="1" t="str">
        <f aca="false">VLOOKUP(B639,Hoja3!$A$2:$B$12,2,0)</f>
        <v>UEPII</v>
      </c>
      <c r="B639" s="33" t="s">
        <v>451</v>
      </c>
      <c r="C639" s="63" t="s">
        <v>127</v>
      </c>
      <c r="D639" s="64" t="s">
        <v>455</v>
      </c>
      <c r="E639" s="65" t="s">
        <v>453</v>
      </c>
      <c r="F639" s="36" t="n">
        <v>32100</v>
      </c>
      <c r="G639" s="37" t="s">
        <v>16</v>
      </c>
      <c r="H639" s="38" t="n">
        <v>70</v>
      </c>
      <c r="I639" s="19"/>
      <c r="J639" s="19" t="n">
        <f aca="false">+H639+I639</f>
        <v>70</v>
      </c>
      <c r="K639" s="19" t="n">
        <v>12.5</v>
      </c>
      <c r="L639" s="19" t="n">
        <f aca="false">+J639-K639</f>
        <v>57.5</v>
      </c>
    </row>
    <row r="640" customFormat="false" ht="13.8" hidden="true" customHeight="false" outlineLevel="0" collapsed="false">
      <c r="A640" s="1" t="str">
        <f aca="false">VLOOKUP(B640,Hoja3!$A$2:$B$12,2,0)</f>
        <v>UEPII</v>
      </c>
      <c r="B640" s="13" t="str">
        <f aca="false">B639</f>
        <v>UEPII</v>
      </c>
      <c r="C640" s="20" t="str">
        <f aca="false">C639</f>
        <v>02010103</v>
      </c>
      <c r="D640" s="13" t="str">
        <f aca="false">D639</f>
        <v>Implementación de 1 Manual de funciónes de la UEPII.</v>
      </c>
      <c r="E640" s="20" t="str">
        <f aca="false">E639</f>
        <v>000101</v>
      </c>
      <c r="F640" s="36" t="n">
        <v>39500</v>
      </c>
      <c r="G640" s="37" t="s">
        <v>19</v>
      </c>
      <c r="H640" s="38" t="n">
        <v>695</v>
      </c>
      <c r="I640" s="19"/>
      <c r="J640" s="19" t="n">
        <f aca="false">+H640+I640</f>
        <v>695</v>
      </c>
      <c r="K640" s="19" t="n">
        <v>35.6</v>
      </c>
      <c r="L640" s="19" t="n">
        <f aca="false">+J640-K640</f>
        <v>659.4</v>
      </c>
    </row>
    <row r="641" customFormat="false" ht="13.8" hidden="true" customHeight="false" outlineLevel="0" collapsed="false">
      <c r="A641" s="1" t="str">
        <f aca="false">VLOOKUP(B641,Hoja3!$A$2:$B$12,2,0)</f>
        <v>UEPII</v>
      </c>
      <c r="B641" s="33" t="s">
        <v>451</v>
      </c>
      <c r="C641" s="63" t="s">
        <v>22</v>
      </c>
      <c r="D641" s="64" t="s">
        <v>456</v>
      </c>
      <c r="E641" s="65" t="s">
        <v>453</v>
      </c>
      <c r="F641" s="36" t="n">
        <v>22110</v>
      </c>
      <c r="G641" s="37" t="s">
        <v>35</v>
      </c>
      <c r="H641" s="38" t="n">
        <v>92500</v>
      </c>
      <c r="I641" s="19" t="n">
        <v>0</v>
      </c>
      <c r="J641" s="19" t="n">
        <f aca="false">+H641+I641</f>
        <v>92500</v>
      </c>
      <c r="K641" s="19" t="n">
        <v>26450</v>
      </c>
      <c r="L641" s="19" t="n">
        <f aca="false">+J641-K641</f>
        <v>66050</v>
      </c>
    </row>
    <row r="642" customFormat="false" ht="13.8" hidden="true" customHeight="false" outlineLevel="0" collapsed="false">
      <c r="A642" s="1" t="str">
        <f aca="false">VLOOKUP(B642,Hoja3!$A$2:$B$12,2,0)</f>
        <v>UEPII</v>
      </c>
      <c r="B642" s="13" t="str">
        <f aca="false">B641</f>
        <v>UEPII</v>
      </c>
      <c r="C642" s="20" t="str">
        <f aca="false">C641</f>
        <v>02020101</v>
      </c>
      <c r="D642" s="13" t="str">
        <f aca="false">D641</f>
        <v>Ejecución administrativa de la UEPII. de acuerdo a normativa legal vigente.</v>
      </c>
      <c r="E642" s="20" t="str">
        <f aca="false">E641</f>
        <v>000101</v>
      </c>
      <c r="F642" s="36" t="n">
        <v>22210</v>
      </c>
      <c r="G642" s="37" t="s">
        <v>75</v>
      </c>
      <c r="H642" s="38" t="n">
        <v>99320.21</v>
      </c>
      <c r="I642" s="19" t="n">
        <v>0</v>
      </c>
      <c r="J642" s="19" t="n">
        <f aca="false">+H642+I642</f>
        <v>99320.21</v>
      </c>
      <c r="K642" s="19" t="n">
        <f aca="false">1113*10</f>
        <v>11130</v>
      </c>
      <c r="L642" s="19" t="n">
        <f aca="false">+J642-K642</f>
        <v>88190.21</v>
      </c>
    </row>
    <row r="643" customFormat="false" ht="13.8" hidden="true" customHeight="false" outlineLevel="0" collapsed="false">
      <c r="A643" s="1" t="str">
        <f aca="false">VLOOKUP(B643,Hoja3!$A$2:$B$12,2,0)</f>
        <v>UEPII</v>
      </c>
      <c r="B643" s="13" t="str">
        <f aca="false">B642</f>
        <v>UEPII</v>
      </c>
      <c r="C643" s="20" t="str">
        <f aca="false">C642</f>
        <v>02020101</v>
      </c>
      <c r="D643" s="13" t="str">
        <f aca="false">D642</f>
        <v>Ejecución administrativa de la UEPII. de acuerdo a normativa legal vigente.</v>
      </c>
      <c r="E643" s="20" t="str">
        <f aca="false">E642</f>
        <v>000101</v>
      </c>
      <c r="F643" s="36" t="n">
        <v>24110</v>
      </c>
      <c r="G643" s="37" t="s">
        <v>318</v>
      </c>
      <c r="H643" s="38" t="n">
        <v>10000</v>
      </c>
      <c r="I643" s="19" t="n">
        <v>0</v>
      </c>
      <c r="J643" s="19" t="n">
        <f aca="false">+H643+I643</f>
        <v>10000</v>
      </c>
      <c r="K643" s="19" t="n">
        <v>7500</v>
      </c>
      <c r="L643" s="19" t="n">
        <f aca="false">+J643-K643</f>
        <v>2500</v>
      </c>
    </row>
    <row r="644" customFormat="false" ht="13.8" hidden="true" customHeight="false" outlineLevel="0" collapsed="false">
      <c r="A644" s="1" t="str">
        <f aca="false">VLOOKUP(B644,Hoja3!$A$2:$B$12,2,0)</f>
        <v>UEPII</v>
      </c>
      <c r="B644" s="13" t="str">
        <f aca="false">B643</f>
        <v>UEPII</v>
      </c>
      <c r="C644" s="20" t="str">
        <f aca="false">C643</f>
        <v>02020101</v>
      </c>
      <c r="D644" s="13" t="str">
        <f aca="false">D643</f>
        <v>Ejecución administrativa de la UEPII. de acuerdo a normativa legal vigente.</v>
      </c>
      <c r="E644" s="20" t="str">
        <f aca="false">E643</f>
        <v>000101</v>
      </c>
      <c r="F644" s="36" t="n">
        <v>24120</v>
      </c>
      <c r="G644" s="37" t="s">
        <v>54</v>
      </c>
      <c r="H644" s="38" t="n">
        <v>20000</v>
      </c>
      <c r="I644" s="19" t="n">
        <v>0</v>
      </c>
      <c r="J644" s="19" t="n">
        <f aca="false">+H644+I644</f>
        <v>20000</v>
      </c>
      <c r="K644" s="19" t="n">
        <v>8000</v>
      </c>
      <c r="L644" s="19" t="n">
        <f aca="false">+J644-K644</f>
        <v>12000</v>
      </c>
    </row>
    <row r="645" customFormat="false" ht="13.8" hidden="true" customHeight="false" outlineLevel="0" collapsed="false">
      <c r="A645" s="1" t="str">
        <f aca="false">VLOOKUP(B645,Hoja3!$A$2:$B$12,2,0)</f>
        <v>UEPII</v>
      </c>
      <c r="B645" s="13" t="str">
        <f aca="false">B644</f>
        <v>UEPII</v>
      </c>
      <c r="C645" s="20" t="str">
        <f aca="false">C644</f>
        <v>02020101</v>
      </c>
      <c r="D645" s="13" t="str">
        <f aca="false">D644</f>
        <v>Ejecución administrativa de la UEPII. de acuerdo a normativa legal vigente.</v>
      </c>
      <c r="E645" s="20" t="str">
        <f aca="false">E644</f>
        <v>000101</v>
      </c>
      <c r="F645" s="36" t="n">
        <v>24130</v>
      </c>
      <c r="G645" s="37" t="s">
        <v>318</v>
      </c>
      <c r="H645" s="38" t="n">
        <v>5000</v>
      </c>
      <c r="I645" s="19" t="n">
        <v>0</v>
      </c>
      <c r="J645" s="19" t="n">
        <f aca="false">+H645+I645</f>
        <v>5000</v>
      </c>
      <c r="K645" s="19" t="n">
        <v>4750</v>
      </c>
      <c r="L645" s="19" t="n">
        <f aca="false">+J645-K645</f>
        <v>250</v>
      </c>
    </row>
    <row r="646" customFormat="false" ht="13.8" hidden="true" customHeight="false" outlineLevel="0" collapsed="false">
      <c r="A646" s="1" t="str">
        <f aca="false">VLOOKUP(B646,Hoja3!$A$2:$B$12,2,0)</f>
        <v>UEPII</v>
      </c>
      <c r="B646" s="13" t="str">
        <f aca="false">B645</f>
        <v>UEPII</v>
      </c>
      <c r="C646" s="20" t="str">
        <f aca="false">C645</f>
        <v>02020101</v>
      </c>
      <c r="D646" s="13" t="str">
        <f aca="false">D645</f>
        <v>Ejecución administrativa de la UEPII. de acuerdo a normativa legal vigente.</v>
      </c>
      <c r="E646" s="20" t="str">
        <f aca="false">E645</f>
        <v>000101</v>
      </c>
      <c r="F646" s="36" t="n">
        <v>25400</v>
      </c>
      <c r="G646" s="37" t="s">
        <v>457</v>
      </c>
      <c r="H646" s="38" t="n">
        <v>5000</v>
      </c>
      <c r="I646" s="19" t="n">
        <v>0</v>
      </c>
      <c r="J646" s="19" t="n">
        <f aca="false">+H646+I646</f>
        <v>5000</v>
      </c>
      <c r="K646" s="19" t="n">
        <v>3652</v>
      </c>
      <c r="L646" s="19" t="n">
        <f aca="false">+J646-K646</f>
        <v>1348</v>
      </c>
    </row>
    <row r="647" customFormat="false" ht="13.8" hidden="true" customHeight="false" outlineLevel="0" collapsed="false">
      <c r="A647" s="1" t="str">
        <f aca="false">VLOOKUP(B647,Hoja3!$A$2:$B$12,2,0)</f>
        <v>UEPII</v>
      </c>
      <c r="B647" s="13" t="str">
        <f aca="false">B646</f>
        <v>UEPII</v>
      </c>
      <c r="C647" s="20" t="str">
        <f aca="false">C646</f>
        <v>02020101</v>
      </c>
      <c r="D647" s="13" t="str">
        <f aca="false">D646</f>
        <v>Ejecución administrativa de la UEPII. de acuerdo a normativa legal vigente.</v>
      </c>
      <c r="E647" s="20" t="str">
        <f aca="false">E646</f>
        <v>000101</v>
      </c>
      <c r="F647" s="36" t="n">
        <v>25900</v>
      </c>
      <c r="G647" s="37" t="s">
        <v>56</v>
      </c>
      <c r="H647" s="38" t="n">
        <v>3000</v>
      </c>
      <c r="I647" s="19" t="n">
        <v>0</v>
      </c>
      <c r="J647" s="19" t="n">
        <f aca="false">+H647+I647</f>
        <v>3000</v>
      </c>
      <c r="K647" s="19" t="n">
        <v>3000</v>
      </c>
      <c r="L647" s="19" t="n">
        <f aca="false">+J647-K647</f>
        <v>0</v>
      </c>
    </row>
    <row r="648" customFormat="false" ht="13.8" hidden="true" customHeight="false" outlineLevel="0" collapsed="false">
      <c r="A648" s="1" t="str">
        <f aca="false">VLOOKUP(B648,Hoja3!$A$2:$B$12,2,0)</f>
        <v>UEPII</v>
      </c>
      <c r="B648" s="13" t="str">
        <f aca="false">B647</f>
        <v>UEPII</v>
      </c>
      <c r="C648" s="20" t="str">
        <f aca="false">C647</f>
        <v>02020101</v>
      </c>
      <c r="D648" s="13" t="str">
        <f aca="false">D647</f>
        <v>Ejecución administrativa de la UEPII. de acuerdo a normativa legal vigente.</v>
      </c>
      <c r="E648" s="20" t="str">
        <f aca="false">E647</f>
        <v>000101</v>
      </c>
      <c r="F648" s="36" t="n">
        <v>26930</v>
      </c>
      <c r="G648" s="37" t="s">
        <v>458</v>
      </c>
      <c r="H648" s="38" t="n">
        <v>3024</v>
      </c>
      <c r="I648" s="19" t="n">
        <v>0</v>
      </c>
      <c r="J648" s="19" t="n">
        <f aca="false">+H648+I648</f>
        <v>3024</v>
      </c>
      <c r="K648" s="19" t="n">
        <v>2653</v>
      </c>
      <c r="L648" s="19" t="n">
        <f aca="false">+J648-K648</f>
        <v>371</v>
      </c>
    </row>
    <row r="649" customFormat="false" ht="13.8" hidden="true" customHeight="false" outlineLevel="0" collapsed="false">
      <c r="A649" s="1" t="str">
        <f aca="false">VLOOKUP(B649,Hoja3!$A$2:$B$12,2,0)</f>
        <v>UEPII</v>
      </c>
      <c r="B649" s="13" t="str">
        <f aca="false">B648</f>
        <v>UEPII</v>
      </c>
      <c r="C649" s="20" t="str">
        <f aca="false">C648</f>
        <v>02020101</v>
      </c>
      <c r="D649" s="13" t="str">
        <f aca="false">D648</f>
        <v>Ejecución administrativa de la UEPII. de acuerdo a normativa legal vigente.</v>
      </c>
      <c r="E649" s="20" t="str">
        <f aca="false">E648</f>
        <v>000101</v>
      </c>
      <c r="F649" s="36" t="n">
        <v>31110</v>
      </c>
      <c r="G649" s="37" t="s">
        <v>340</v>
      </c>
      <c r="H649" s="38" t="n">
        <v>60000</v>
      </c>
      <c r="I649" s="19" t="n">
        <v>0</v>
      </c>
      <c r="J649" s="19" t="n">
        <f aca="false">+H649+I649</f>
        <v>60000</v>
      </c>
      <c r="K649" s="19" t="n">
        <v>0</v>
      </c>
      <c r="L649" s="19" t="n">
        <f aca="false">+J649-K649</f>
        <v>60000</v>
      </c>
    </row>
    <row r="650" customFormat="false" ht="13.8" hidden="true" customHeight="false" outlineLevel="0" collapsed="false">
      <c r="A650" s="1" t="str">
        <f aca="false">VLOOKUP(B650,Hoja3!$A$2:$B$12,2,0)</f>
        <v>UEPII</v>
      </c>
      <c r="B650" s="13" t="str">
        <f aca="false">B649</f>
        <v>UEPII</v>
      </c>
      <c r="C650" s="20" t="str">
        <f aca="false">C649</f>
        <v>02020101</v>
      </c>
      <c r="D650" s="13" t="str">
        <f aca="false">D649</f>
        <v>Ejecución administrativa de la UEPII. de acuerdo a normativa legal vigente.</v>
      </c>
      <c r="E650" s="20" t="str">
        <f aca="false">E649</f>
        <v>000101</v>
      </c>
      <c r="F650" s="36" t="n">
        <v>32100</v>
      </c>
      <c r="G650" s="37" t="s">
        <v>16</v>
      </c>
      <c r="H650" s="38" t="n">
        <v>790</v>
      </c>
      <c r="I650" s="19" t="n">
        <v>0</v>
      </c>
      <c r="J650" s="19" t="n">
        <f aca="false">+H650+I650</f>
        <v>790</v>
      </c>
      <c r="K650" s="19" t="n">
        <v>862</v>
      </c>
      <c r="L650" s="19" t="n">
        <f aca="false">+J650-K650</f>
        <v>-72</v>
      </c>
    </row>
    <row r="651" customFormat="false" ht="13.8" hidden="true" customHeight="false" outlineLevel="0" collapsed="false">
      <c r="A651" s="1" t="str">
        <f aca="false">VLOOKUP(B651,Hoja3!$A$2:$B$12,2,0)</f>
        <v>UEPII</v>
      </c>
      <c r="B651" s="13" t="str">
        <f aca="false">B650</f>
        <v>UEPII</v>
      </c>
      <c r="C651" s="20" t="str">
        <f aca="false">C650</f>
        <v>02020101</v>
      </c>
      <c r="D651" s="13" t="str">
        <f aca="false">D650</f>
        <v>Ejecución administrativa de la UEPII. de acuerdo a normativa legal vigente.</v>
      </c>
      <c r="E651" s="20" t="str">
        <f aca="false">E650</f>
        <v>000101</v>
      </c>
      <c r="F651" s="36" t="n">
        <v>32300</v>
      </c>
      <c r="G651" s="37" t="s">
        <v>168</v>
      </c>
      <c r="H651" s="38" t="n">
        <v>7000</v>
      </c>
      <c r="I651" s="19" t="n">
        <v>0</v>
      </c>
      <c r="J651" s="19" t="n">
        <f aca="false">+H651+I651</f>
        <v>7000</v>
      </c>
      <c r="K651" s="19" t="n">
        <v>1320</v>
      </c>
      <c r="L651" s="19" t="n">
        <f aca="false">+J651-K651</f>
        <v>5680</v>
      </c>
    </row>
    <row r="652" customFormat="false" ht="13.8" hidden="true" customHeight="false" outlineLevel="0" collapsed="false">
      <c r="A652" s="1" t="str">
        <f aca="false">VLOOKUP(B652,Hoja3!$A$2:$B$12,2,0)</f>
        <v>UEPII</v>
      </c>
      <c r="B652" s="13" t="str">
        <f aca="false">B651</f>
        <v>UEPII</v>
      </c>
      <c r="C652" s="20" t="str">
        <f aca="false">C651</f>
        <v>02020101</v>
      </c>
      <c r="D652" s="13" t="str">
        <f aca="false">D651</f>
        <v>Ejecución administrativa de la UEPII. de acuerdo a normativa legal vigente.</v>
      </c>
      <c r="E652" s="20" t="str">
        <f aca="false">E651</f>
        <v>000101</v>
      </c>
      <c r="F652" s="36" t="n">
        <v>33300</v>
      </c>
      <c r="G652" s="37" t="s">
        <v>321</v>
      </c>
      <c r="H652" s="38" t="n">
        <v>18000</v>
      </c>
      <c r="I652" s="19" t="n">
        <v>0</v>
      </c>
      <c r="J652" s="19" t="n">
        <f aca="false">+H652+I652</f>
        <v>18000</v>
      </c>
      <c r="K652" s="19" t="n">
        <v>15830</v>
      </c>
      <c r="L652" s="19" t="n">
        <f aca="false">+J652-K652</f>
        <v>2170</v>
      </c>
    </row>
    <row r="653" customFormat="false" ht="13.8" hidden="true" customHeight="false" outlineLevel="0" collapsed="false">
      <c r="A653" s="1" t="str">
        <f aca="false">VLOOKUP(B653,Hoja3!$A$2:$B$12,2,0)</f>
        <v>UEPII</v>
      </c>
      <c r="B653" s="13" t="str">
        <f aca="false">B652</f>
        <v>UEPII</v>
      </c>
      <c r="C653" s="20" t="str">
        <f aca="false">C652</f>
        <v>02020101</v>
      </c>
      <c r="D653" s="13" t="str">
        <f aca="false">D652</f>
        <v>Ejecución administrativa de la UEPII. de acuerdo a normativa legal vigente.</v>
      </c>
      <c r="E653" s="20" t="str">
        <f aca="false">E652</f>
        <v>000101</v>
      </c>
      <c r="F653" s="36" t="n">
        <v>33400</v>
      </c>
      <c r="G653" s="37" t="s">
        <v>322</v>
      </c>
      <c r="H653" s="38" t="n">
        <v>12000</v>
      </c>
      <c r="I653" s="19" t="n">
        <v>0</v>
      </c>
      <c r="J653" s="19" t="n">
        <f aca="false">+H653+I653</f>
        <v>12000</v>
      </c>
      <c r="K653" s="19" t="n">
        <v>9658</v>
      </c>
      <c r="L653" s="19" t="n">
        <f aca="false">+J653-K653</f>
        <v>2342</v>
      </c>
    </row>
    <row r="654" customFormat="false" ht="13.8" hidden="true" customHeight="false" outlineLevel="0" collapsed="false">
      <c r="A654" s="1" t="str">
        <f aca="false">VLOOKUP(B654,Hoja3!$A$2:$B$12,2,0)</f>
        <v>UEPII</v>
      </c>
      <c r="B654" s="13" t="str">
        <f aca="false">B653</f>
        <v>UEPII</v>
      </c>
      <c r="C654" s="20" t="str">
        <f aca="false">C653</f>
        <v>02020101</v>
      </c>
      <c r="D654" s="13" t="str">
        <f aca="false">D653</f>
        <v>Ejecución administrativa de la UEPII. de acuerdo a normativa legal vigente.</v>
      </c>
      <c r="E654" s="20" t="str">
        <f aca="false">E653</f>
        <v>000101</v>
      </c>
      <c r="F654" s="36" t="n">
        <v>34110</v>
      </c>
      <c r="G654" s="37" t="s">
        <v>252</v>
      </c>
      <c r="H654" s="38" t="n">
        <v>7000</v>
      </c>
      <c r="I654" s="19" t="n">
        <v>0</v>
      </c>
      <c r="J654" s="19" t="n">
        <f aca="false">+H654+I654</f>
        <v>7000</v>
      </c>
      <c r="K654" s="19" t="n">
        <v>6984.56</v>
      </c>
      <c r="L654" s="19" t="n">
        <f aca="false">+J654-K654</f>
        <v>15.4399999999996</v>
      </c>
    </row>
    <row r="655" customFormat="false" ht="13.8" hidden="true" customHeight="false" outlineLevel="0" collapsed="false">
      <c r="A655" s="1" t="str">
        <f aca="false">VLOOKUP(B655,Hoja3!$A$2:$B$12,2,0)</f>
        <v>UEPII</v>
      </c>
      <c r="B655" s="13" t="str">
        <f aca="false">B654</f>
        <v>UEPII</v>
      </c>
      <c r="C655" s="20" t="str">
        <f aca="false">C654</f>
        <v>02020101</v>
      </c>
      <c r="D655" s="13" t="str">
        <f aca="false">D654</f>
        <v>Ejecución administrativa de la UEPII. de acuerdo a normativa legal vigente.</v>
      </c>
      <c r="E655" s="20" t="str">
        <f aca="false">E654</f>
        <v>000101</v>
      </c>
      <c r="F655" s="36" t="n">
        <v>34300</v>
      </c>
      <c r="G655" s="37" t="s">
        <v>61</v>
      </c>
      <c r="H655" s="38" t="n">
        <v>5600</v>
      </c>
      <c r="I655" s="19" t="n">
        <v>0</v>
      </c>
      <c r="J655" s="19" t="n">
        <f aca="false">+H655+I655</f>
        <v>5600</v>
      </c>
      <c r="K655" s="19" t="n">
        <v>4685</v>
      </c>
      <c r="L655" s="19" t="n">
        <f aca="false">+J655-K655</f>
        <v>915</v>
      </c>
    </row>
    <row r="656" customFormat="false" ht="13.8" hidden="true" customHeight="false" outlineLevel="0" collapsed="false">
      <c r="A656" s="1" t="str">
        <f aca="false">VLOOKUP(B656,Hoja3!$A$2:$B$12,2,0)</f>
        <v>UEPII</v>
      </c>
      <c r="B656" s="13" t="str">
        <f aca="false">B655</f>
        <v>UEPII</v>
      </c>
      <c r="C656" s="20" t="str">
        <f aca="false">C655</f>
        <v>02020101</v>
      </c>
      <c r="D656" s="13" t="str">
        <f aca="false">D655</f>
        <v>Ejecución administrativa de la UEPII. de acuerdo a normativa legal vigente.</v>
      </c>
      <c r="E656" s="20" t="str">
        <f aca="false">E655</f>
        <v>000101</v>
      </c>
      <c r="F656" s="36" t="n">
        <v>39100</v>
      </c>
      <c r="G656" s="37" t="s">
        <v>62</v>
      </c>
      <c r="H656" s="38" t="n">
        <v>3500</v>
      </c>
      <c r="I656" s="19" t="n">
        <v>0</v>
      </c>
      <c r="J656" s="19" t="n">
        <f aca="false">+H656+I656</f>
        <v>3500</v>
      </c>
      <c r="K656" s="19" t="n">
        <v>2685.9</v>
      </c>
      <c r="L656" s="19" t="n">
        <f aca="false">+J656-K656</f>
        <v>814.1</v>
      </c>
    </row>
    <row r="657" customFormat="false" ht="13.8" hidden="true" customHeight="false" outlineLevel="0" collapsed="false">
      <c r="A657" s="1" t="str">
        <f aca="false">VLOOKUP(B657,Hoja3!$A$2:$B$12,2,0)</f>
        <v>UEPII</v>
      </c>
      <c r="B657" s="13" t="str">
        <f aca="false">B656</f>
        <v>UEPII</v>
      </c>
      <c r="C657" s="20" t="str">
        <f aca="false">C656</f>
        <v>02020101</v>
      </c>
      <c r="D657" s="13" t="str">
        <f aca="false">D656</f>
        <v>Ejecución administrativa de la UEPII. de acuerdo a normativa legal vigente.</v>
      </c>
      <c r="E657" s="20" t="str">
        <f aca="false">E656</f>
        <v>000101</v>
      </c>
      <c r="F657" s="36" t="n">
        <v>39200</v>
      </c>
      <c r="G657" s="37" t="s">
        <v>326</v>
      </c>
      <c r="H657" s="38" t="n">
        <v>7000</v>
      </c>
      <c r="I657" s="19" t="n">
        <v>0</v>
      </c>
      <c r="J657" s="19" t="n">
        <f aca="false">+H657+I657</f>
        <v>7000</v>
      </c>
      <c r="K657" s="19" t="n">
        <v>0</v>
      </c>
      <c r="L657" s="19" t="n">
        <f aca="false">+J657-K657</f>
        <v>7000</v>
      </c>
    </row>
    <row r="658" customFormat="false" ht="13.8" hidden="true" customHeight="false" outlineLevel="0" collapsed="false">
      <c r="A658" s="1" t="str">
        <f aca="false">VLOOKUP(B658,Hoja3!$A$2:$B$12,2,0)</f>
        <v>UEPII</v>
      </c>
      <c r="B658" s="13" t="str">
        <f aca="false">B657</f>
        <v>UEPII</v>
      </c>
      <c r="C658" s="20" t="str">
        <f aca="false">C657</f>
        <v>02020101</v>
      </c>
      <c r="D658" s="13" t="str">
        <f aca="false">D657</f>
        <v>Ejecución administrativa de la UEPII. de acuerdo a normativa legal vigente.</v>
      </c>
      <c r="E658" s="20" t="str">
        <f aca="false">E657</f>
        <v>000101</v>
      </c>
      <c r="F658" s="36" t="n">
        <v>43120</v>
      </c>
      <c r="G658" s="37" t="s">
        <v>102</v>
      </c>
      <c r="H658" s="38" t="n">
        <v>45000</v>
      </c>
      <c r="I658" s="19" t="n">
        <v>0</v>
      </c>
      <c r="J658" s="19" t="n">
        <f aca="false">+H658+I658</f>
        <v>45000</v>
      </c>
      <c r="K658" s="19" t="n">
        <v>43254.56</v>
      </c>
      <c r="L658" s="19" t="n">
        <f aca="false">+J658-K658</f>
        <v>1745.44</v>
      </c>
    </row>
    <row r="659" customFormat="false" ht="13.8" hidden="true" customHeight="false" outlineLevel="0" collapsed="false">
      <c r="A659" s="1" t="str">
        <f aca="false">VLOOKUP(B659,Hoja3!$A$2:$B$12,2,0)</f>
        <v>UEPII</v>
      </c>
      <c r="B659" s="33" t="s">
        <v>451</v>
      </c>
      <c r="C659" s="63" t="s">
        <v>229</v>
      </c>
      <c r="D659" s="64" t="s">
        <v>459</v>
      </c>
      <c r="E659" s="65" t="s">
        <v>453</v>
      </c>
      <c r="F659" s="36" t="n">
        <v>21200</v>
      </c>
      <c r="G659" s="37" t="s">
        <v>313</v>
      </c>
      <c r="H659" s="38" t="n">
        <v>20000</v>
      </c>
      <c r="I659" s="19" t="n">
        <v>0</v>
      </c>
      <c r="J659" s="19" t="n">
        <f aca="false">+H659+I659</f>
        <v>20000</v>
      </c>
      <c r="K659" s="19" t="n">
        <v>17692.96</v>
      </c>
      <c r="L659" s="19" t="n">
        <f aca="false">+J659-K659</f>
        <v>2307.04</v>
      </c>
    </row>
    <row r="660" customFormat="false" ht="13.8" hidden="true" customHeight="false" outlineLevel="0" collapsed="false">
      <c r="A660" s="1" t="str">
        <f aca="false">VLOOKUP(B660,Hoja3!$A$2:$B$12,2,0)</f>
        <v>UEPII</v>
      </c>
      <c r="B660" s="13" t="str">
        <f aca="false">B659</f>
        <v>UEPII</v>
      </c>
      <c r="C660" s="20" t="str">
        <f aca="false">C659</f>
        <v>04010101</v>
      </c>
      <c r="D660" s="13" t="str">
        <f aca="false">D659</f>
        <v>Producción y comercialización de 1000 m3 de hormigón premezclado.</v>
      </c>
      <c r="E660" s="20" t="str">
        <f aca="false">E659</f>
        <v>000101</v>
      </c>
      <c r="F660" s="36" t="n">
        <v>21300</v>
      </c>
      <c r="G660" s="37" t="s">
        <v>314</v>
      </c>
      <c r="H660" s="38" t="n">
        <v>15000</v>
      </c>
      <c r="I660" s="19" t="n">
        <v>0</v>
      </c>
      <c r="J660" s="19" t="n">
        <f aca="false">+H660+I660</f>
        <v>15000</v>
      </c>
      <c r="K660" s="19" t="n">
        <v>14589.85</v>
      </c>
      <c r="L660" s="19" t="n">
        <f aca="false">+J660-K660</f>
        <v>410.15</v>
      </c>
    </row>
    <row r="661" customFormat="false" ht="13.8" hidden="true" customHeight="false" outlineLevel="0" collapsed="false">
      <c r="A661" s="1" t="str">
        <f aca="false">VLOOKUP(B661,Hoja3!$A$2:$B$12,2,0)</f>
        <v>UEPII</v>
      </c>
      <c r="B661" s="13" t="str">
        <f aca="false">B660</f>
        <v>UEPII</v>
      </c>
      <c r="C661" s="20" t="str">
        <f aca="false">C660</f>
        <v>04010101</v>
      </c>
      <c r="D661" s="13" t="str">
        <f aca="false">D660</f>
        <v>Producción y comercialización de 1000 m3 de hormigón premezclado.</v>
      </c>
      <c r="E661" s="20" t="str">
        <f aca="false">E660</f>
        <v>000101</v>
      </c>
      <c r="F661" s="36" t="n">
        <v>22300</v>
      </c>
      <c r="G661" s="37" t="s">
        <v>53</v>
      </c>
      <c r="H661" s="38" t="n">
        <v>10000</v>
      </c>
      <c r="I661" s="19" t="n">
        <v>0</v>
      </c>
      <c r="J661" s="19" t="n">
        <f aca="false">+H661+I661</f>
        <v>10000</v>
      </c>
      <c r="K661" s="19" t="n">
        <v>4580</v>
      </c>
      <c r="L661" s="19" t="n">
        <f aca="false">+J661-K661</f>
        <v>5420</v>
      </c>
    </row>
    <row r="662" customFormat="false" ht="13.8" hidden="true" customHeight="false" outlineLevel="0" collapsed="false">
      <c r="A662" s="1" t="str">
        <f aca="false">VLOOKUP(B662,Hoja3!$A$2:$B$12,2,0)</f>
        <v>UEPII</v>
      </c>
      <c r="B662" s="13" t="str">
        <f aca="false">B661</f>
        <v>UEPII</v>
      </c>
      <c r="C662" s="20" t="str">
        <f aca="false">C661</f>
        <v>04010101</v>
      </c>
      <c r="D662" s="13" t="str">
        <f aca="false">D661</f>
        <v>Producción y comercialización de 1000 m3 de hormigón premezclado.</v>
      </c>
      <c r="E662" s="20" t="str">
        <f aca="false">E661</f>
        <v>000101</v>
      </c>
      <c r="F662" s="36" t="n">
        <v>22500</v>
      </c>
      <c r="G662" s="37" t="s">
        <v>250</v>
      </c>
      <c r="H662" s="38" t="n">
        <v>12000</v>
      </c>
      <c r="I662" s="19" t="n">
        <v>0</v>
      </c>
      <c r="J662" s="19" t="n">
        <f aca="false">+H662+I662</f>
        <v>12000</v>
      </c>
      <c r="K662" s="19" t="n">
        <v>4862</v>
      </c>
      <c r="L662" s="19" t="n">
        <f aca="false">+J662-K662</f>
        <v>7138</v>
      </c>
    </row>
    <row r="663" customFormat="false" ht="13.8" hidden="true" customHeight="false" outlineLevel="0" collapsed="false">
      <c r="A663" s="1" t="str">
        <f aca="false">VLOOKUP(B663,Hoja3!$A$2:$B$12,2,0)</f>
        <v>UEPII</v>
      </c>
      <c r="B663" s="13" t="str">
        <f aca="false">B662</f>
        <v>UEPII</v>
      </c>
      <c r="C663" s="20" t="str">
        <f aca="false">C662</f>
        <v>04010101</v>
      </c>
      <c r="D663" s="13" t="str">
        <f aca="false">D662</f>
        <v>Producción y comercialización de 1000 m3 de hormigón premezclado.</v>
      </c>
      <c r="E663" s="20" t="str">
        <f aca="false">E662</f>
        <v>000101</v>
      </c>
      <c r="F663" s="36" t="n">
        <v>24110</v>
      </c>
      <c r="G663" s="37" t="s">
        <v>318</v>
      </c>
      <c r="H663" s="38" t="n">
        <v>5000</v>
      </c>
      <c r="I663" s="19" t="n">
        <v>0</v>
      </c>
      <c r="J663" s="19" t="n">
        <f aca="false">+H663+I663</f>
        <v>5000</v>
      </c>
      <c r="K663" s="19" t="n">
        <v>2585.9</v>
      </c>
      <c r="L663" s="19" t="n">
        <f aca="false">+J663-K663</f>
        <v>2414.1</v>
      </c>
    </row>
    <row r="664" customFormat="false" ht="13.8" hidden="true" customHeight="false" outlineLevel="0" collapsed="false">
      <c r="A664" s="1" t="str">
        <f aca="false">VLOOKUP(B664,Hoja3!$A$2:$B$12,2,0)</f>
        <v>UEPII</v>
      </c>
      <c r="B664" s="13" t="str">
        <f aca="false">B663</f>
        <v>UEPII</v>
      </c>
      <c r="C664" s="20" t="str">
        <f aca="false">C663</f>
        <v>04010101</v>
      </c>
      <c r="D664" s="13" t="str">
        <f aca="false">D663</f>
        <v>Producción y comercialización de 1000 m3 de hormigón premezclado.</v>
      </c>
      <c r="E664" s="20" t="str">
        <f aca="false">E663</f>
        <v>000101</v>
      </c>
      <c r="F664" s="36" t="n">
        <v>24120</v>
      </c>
      <c r="G664" s="37" t="s">
        <v>54</v>
      </c>
      <c r="H664" s="38" t="n">
        <v>40316.13</v>
      </c>
      <c r="I664" s="19" t="n">
        <v>0</v>
      </c>
      <c r="J664" s="19" t="n">
        <f aca="false">+H664+I664</f>
        <v>40316.13</v>
      </c>
      <c r="K664" s="19" t="n">
        <v>2015.2</v>
      </c>
      <c r="L664" s="19" t="n">
        <f aca="false">+J664-K664</f>
        <v>38300.93</v>
      </c>
    </row>
    <row r="665" customFormat="false" ht="13.8" hidden="true" customHeight="false" outlineLevel="0" collapsed="false">
      <c r="A665" s="1" t="str">
        <f aca="false">VLOOKUP(B665,Hoja3!$A$2:$B$12,2,0)</f>
        <v>UEPII</v>
      </c>
      <c r="B665" s="13" t="str">
        <f aca="false">B664</f>
        <v>UEPII</v>
      </c>
      <c r="C665" s="20" t="str">
        <f aca="false">C664</f>
        <v>04010101</v>
      </c>
      <c r="D665" s="13" t="str">
        <f aca="false">D664</f>
        <v>Producción y comercialización de 1000 m3 de hormigón premezclado.</v>
      </c>
      <c r="E665" s="20" t="str">
        <f aca="false">E664</f>
        <v>000101</v>
      </c>
      <c r="F665" s="36" t="n">
        <v>24130</v>
      </c>
      <c r="G665" s="37" t="s">
        <v>460</v>
      </c>
      <c r="H665" s="38" t="n">
        <v>5000</v>
      </c>
      <c r="I665" s="19" t="n">
        <v>0</v>
      </c>
      <c r="J665" s="19" t="n">
        <f aca="false">+H665+I665</f>
        <v>5000</v>
      </c>
      <c r="K665" s="19" t="n">
        <v>1018.15</v>
      </c>
      <c r="L665" s="19" t="n">
        <f aca="false">+J665-K665</f>
        <v>3981.85</v>
      </c>
    </row>
    <row r="666" customFormat="false" ht="13.8" hidden="true" customHeight="false" outlineLevel="0" collapsed="false">
      <c r="A666" s="1" t="str">
        <f aca="false">VLOOKUP(B666,Hoja3!$A$2:$B$12,2,0)</f>
        <v>UEPII</v>
      </c>
      <c r="B666" s="13" t="str">
        <f aca="false">B665</f>
        <v>UEPII</v>
      </c>
      <c r="C666" s="20" t="str">
        <f aca="false">C665</f>
        <v>04010101</v>
      </c>
      <c r="D666" s="13" t="str">
        <f aca="false">D665</f>
        <v>Producción y comercialización de 1000 m3 de hormigón premezclado.</v>
      </c>
      <c r="E666" s="20" t="str">
        <f aca="false">E665</f>
        <v>000101</v>
      </c>
      <c r="F666" s="36" t="n">
        <v>25210</v>
      </c>
      <c r="G666" s="37" t="s">
        <v>212</v>
      </c>
      <c r="H666" s="38" t="n">
        <v>30000</v>
      </c>
      <c r="I666" s="19" t="n">
        <v>0</v>
      </c>
      <c r="J666" s="19" t="n">
        <f aca="false">+H666+I666</f>
        <v>30000</v>
      </c>
      <c r="K666" s="19" t="n">
        <v>305.333333333333</v>
      </c>
      <c r="L666" s="19" t="n">
        <f aca="false">+J666-K666</f>
        <v>29694.6666666667</v>
      </c>
    </row>
    <row r="667" customFormat="false" ht="13.8" hidden="true" customHeight="false" outlineLevel="0" collapsed="false">
      <c r="A667" s="1" t="str">
        <f aca="false">VLOOKUP(B667,Hoja3!$A$2:$B$12,2,0)</f>
        <v>UEPII</v>
      </c>
      <c r="B667" s="13" t="str">
        <f aca="false">B666</f>
        <v>UEPII</v>
      </c>
      <c r="C667" s="20" t="str">
        <f aca="false">C666</f>
        <v>04010101</v>
      </c>
      <c r="D667" s="13" t="str">
        <f aca="false">D666</f>
        <v>Producción y comercialización de 1000 m3 de hormigón premezclado.</v>
      </c>
      <c r="E667" s="20" t="str">
        <f aca="false">E666</f>
        <v>000101</v>
      </c>
      <c r="F667" s="36" t="n">
        <v>25600</v>
      </c>
      <c r="G667" s="37" t="s">
        <v>108</v>
      </c>
      <c r="H667" s="38" t="n">
        <v>1000</v>
      </c>
      <c r="I667" s="19" t="n">
        <v>0</v>
      </c>
      <c r="J667" s="19" t="n">
        <f aca="false">+H667+I667</f>
        <v>1000</v>
      </c>
      <c r="K667" s="19" t="n">
        <v>478.42</v>
      </c>
      <c r="L667" s="19" t="n">
        <f aca="false">+J667-K667</f>
        <v>521.58</v>
      </c>
    </row>
    <row r="668" customFormat="false" ht="13.8" hidden="true" customHeight="false" outlineLevel="0" collapsed="false">
      <c r="A668" s="1" t="str">
        <f aca="false">VLOOKUP(B668,Hoja3!$A$2:$B$12,2,0)</f>
        <v>UEPII</v>
      </c>
      <c r="B668" s="13" t="str">
        <f aca="false">B667</f>
        <v>UEPII</v>
      </c>
      <c r="C668" s="20" t="str">
        <f aca="false">C667</f>
        <v>04010101</v>
      </c>
      <c r="D668" s="13" t="str">
        <f aca="false">D667</f>
        <v>Producción y comercialización de 1000 m3 de hormigón premezclado.</v>
      </c>
      <c r="E668" s="20" t="str">
        <f aca="false">E667</f>
        <v>000101</v>
      </c>
      <c r="F668" s="36" t="n">
        <v>25700</v>
      </c>
      <c r="G668" s="37" t="s">
        <v>186</v>
      </c>
      <c r="H668" s="38" t="n">
        <v>10000</v>
      </c>
      <c r="I668" s="19" t="n">
        <v>0</v>
      </c>
      <c r="J668" s="19" t="n">
        <f aca="false">+H668+I668</f>
        <v>10000</v>
      </c>
      <c r="K668" s="19" t="n">
        <v>6589</v>
      </c>
      <c r="L668" s="19" t="n">
        <f aca="false">+J668-K668</f>
        <v>3411</v>
      </c>
    </row>
    <row r="669" customFormat="false" ht="13.8" hidden="true" customHeight="false" outlineLevel="0" collapsed="false">
      <c r="A669" s="1" t="str">
        <f aca="false">VLOOKUP(B669,Hoja3!$A$2:$B$12,2,0)</f>
        <v>UEPII</v>
      </c>
      <c r="B669" s="13" t="str">
        <f aca="false">B668</f>
        <v>UEPII</v>
      </c>
      <c r="C669" s="20" t="str">
        <f aca="false">C668</f>
        <v>04010101</v>
      </c>
      <c r="D669" s="13" t="str">
        <f aca="false">D668</f>
        <v>Producción y comercialización de 1000 m3 de hormigón premezclado.</v>
      </c>
      <c r="E669" s="20" t="str">
        <f aca="false">E668</f>
        <v>000101</v>
      </c>
      <c r="F669" s="36" t="n">
        <v>25900</v>
      </c>
      <c r="G669" s="37" t="s">
        <v>56</v>
      </c>
      <c r="H669" s="38" t="n">
        <v>25000</v>
      </c>
      <c r="I669" s="19" t="n">
        <v>0</v>
      </c>
      <c r="J669" s="19" t="n">
        <f aca="false">+H669+I669</f>
        <v>25000</v>
      </c>
      <c r="K669" s="19" t="n">
        <v>24589</v>
      </c>
      <c r="L669" s="19" t="n">
        <f aca="false">+J669-K669</f>
        <v>411</v>
      </c>
    </row>
    <row r="670" customFormat="false" ht="13.8" hidden="true" customHeight="false" outlineLevel="0" collapsed="false">
      <c r="A670" s="1" t="str">
        <f aca="false">VLOOKUP(B670,Hoja3!$A$2:$B$12,2,0)</f>
        <v>UEPII</v>
      </c>
      <c r="B670" s="13" t="str">
        <f aca="false">B669</f>
        <v>UEPII</v>
      </c>
      <c r="C670" s="20" t="str">
        <f aca="false">C669</f>
        <v>04010101</v>
      </c>
      <c r="D670" s="13" t="str">
        <f aca="false">D669</f>
        <v>Producción y comercialización de 1000 m3 de hormigón premezclado.</v>
      </c>
      <c r="E670" s="20" t="str">
        <f aca="false">E669</f>
        <v>000101</v>
      </c>
      <c r="F670" s="36" t="n">
        <v>26990</v>
      </c>
      <c r="G670" s="37" t="s">
        <v>24</v>
      </c>
      <c r="H670" s="38" t="n">
        <v>120000</v>
      </c>
      <c r="I670" s="19" t="n">
        <v>0</v>
      </c>
      <c r="J670" s="19" t="n">
        <f aca="false">+H670+I670</f>
        <v>120000</v>
      </c>
      <c r="K670" s="19" t="n">
        <v>58962.25</v>
      </c>
      <c r="L670" s="19" t="n">
        <f aca="false">+J670-K670</f>
        <v>61037.75</v>
      </c>
    </row>
    <row r="671" customFormat="false" ht="13.8" hidden="true" customHeight="false" outlineLevel="0" collapsed="false">
      <c r="A671" s="1" t="str">
        <f aca="false">VLOOKUP(B671,Hoja3!$A$2:$B$12,2,0)</f>
        <v>UEPII</v>
      </c>
      <c r="B671" s="13" t="str">
        <f aca="false">B670</f>
        <v>UEPII</v>
      </c>
      <c r="C671" s="20" t="str">
        <f aca="false">C670</f>
        <v>04010101</v>
      </c>
      <c r="D671" s="13" t="str">
        <f aca="false">D670</f>
        <v>Producción y comercialización de 1000 m3 de hormigón premezclado.</v>
      </c>
      <c r="E671" s="20" t="str">
        <f aca="false">E670</f>
        <v>000101</v>
      </c>
      <c r="F671" s="36" t="n">
        <v>31120</v>
      </c>
      <c r="G671" s="37" t="s">
        <v>37</v>
      </c>
      <c r="H671" s="38" t="n">
        <v>74250</v>
      </c>
      <c r="I671" s="19" t="n">
        <v>0</v>
      </c>
      <c r="J671" s="19" t="n">
        <f aca="false">+H671+I671</f>
        <v>74250</v>
      </c>
      <c r="K671" s="19" t="n">
        <v>58962.25</v>
      </c>
      <c r="L671" s="19" t="n">
        <f aca="false">+J671-K671</f>
        <v>15287.75</v>
      </c>
    </row>
    <row r="672" customFormat="false" ht="13.8" hidden="true" customHeight="false" outlineLevel="0" collapsed="false">
      <c r="A672" s="1" t="str">
        <f aca="false">VLOOKUP(B672,Hoja3!$A$2:$B$12,2,0)</f>
        <v>UEPII</v>
      </c>
      <c r="B672" s="13" t="str">
        <f aca="false">B671</f>
        <v>UEPII</v>
      </c>
      <c r="C672" s="20" t="str">
        <f aca="false">C671</f>
        <v>04010101</v>
      </c>
      <c r="D672" s="13" t="str">
        <f aca="false">D671</f>
        <v>Producción y comercialización de 1000 m3 de hormigón premezclado.</v>
      </c>
      <c r="E672" s="20" t="str">
        <f aca="false">E671</f>
        <v>000101</v>
      </c>
      <c r="F672" s="36" t="n">
        <v>31300</v>
      </c>
      <c r="G672" s="37" t="s">
        <v>320</v>
      </c>
      <c r="H672" s="38" t="n">
        <v>15000</v>
      </c>
      <c r="I672" s="19" t="n">
        <v>0</v>
      </c>
      <c r="J672" s="19" t="n">
        <f aca="false">+H672+I672</f>
        <v>15000</v>
      </c>
      <c r="K672" s="19" t="n">
        <v>14956</v>
      </c>
      <c r="L672" s="19" t="n">
        <f aca="false">+J672-K672</f>
        <v>44</v>
      </c>
    </row>
    <row r="673" customFormat="false" ht="13.8" hidden="true" customHeight="false" outlineLevel="0" collapsed="false">
      <c r="A673" s="1" t="str">
        <f aca="false">VLOOKUP(B673,Hoja3!$A$2:$B$12,2,0)</f>
        <v>UEPII</v>
      </c>
      <c r="B673" s="13" t="str">
        <f aca="false">B672</f>
        <v>UEPII</v>
      </c>
      <c r="C673" s="20" t="str">
        <f aca="false">C672</f>
        <v>04010101</v>
      </c>
      <c r="D673" s="13" t="str">
        <f aca="false">D672</f>
        <v>Producción y comercialización de 1000 m3 de hormigón premezclado.</v>
      </c>
      <c r="E673" s="20" t="str">
        <f aca="false">E672</f>
        <v>000101</v>
      </c>
      <c r="F673" s="36" t="n">
        <v>32100</v>
      </c>
      <c r="G673" s="37" t="s">
        <v>16</v>
      </c>
      <c r="H673" s="38" t="n">
        <v>3500</v>
      </c>
      <c r="I673" s="19" t="n">
        <v>0</v>
      </c>
      <c r="J673" s="19" t="n">
        <f aca="false">+H673+I673</f>
        <v>3500</v>
      </c>
      <c r="K673" s="19" t="n">
        <v>2596</v>
      </c>
      <c r="L673" s="19" t="n">
        <f aca="false">+J673-K673</f>
        <v>904</v>
      </c>
    </row>
    <row r="674" customFormat="false" ht="13.8" hidden="true" customHeight="false" outlineLevel="0" collapsed="false">
      <c r="A674" s="1" t="str">
        <f aca="false">VLOOKUP(B674,Hoja3!$A$2:$B$12,2,0)</f>
        <v>UEPII</v>
      </c>
      <c r="B674" s="13" t="str">
        <f aca="false">B673</f>
        <v>UEPII</v>
      </c>
      <c r="C674" s="20" t="str">
        <f aca="false">C673</f>
        <v>04010101</v>
      </c>
      <c r="D674" s="13" t="str">
        <f aca="false">D673</f>
        <v>Producción y comercialización de 1000 m3 de hormigón premezclado.</v>
      </c>
      <c r="E674" s="20" t="str">
        <f aca="false">E673</f>
        <v>000101</v>
      </c>
      <c r="F674" s="36" t="n">
        <v>32200</v>
      </c>
      <c r="G674" s="37" t="s">
        <v>57</v>
      </c>
      <c r="H674" s="38" t="n">
        <v>1200</v>
      </c>
      <c r="I674" s="19" t="n">
        <v>0</v>
      </c>
      <c r="J674" s="19" t="n">
        <f aca="false">+H674+I674</f>
        <v>1200</v>
      </c>
      <c r="K674" s="19" t="n">
        <v>925</v>
      </c>
      <c r="L674" s="19" t="n">
        <f aca="false">+J674-K674</f>
        <v>275</v>
      </c>
    </row>
    <row r="675" customFormat="false" ht="13.8" hidden="true" customHeight="false" outlineLevel="0" collapsed="false">
      <c r="A675" s="1" t="str">
        <f aca="false">VLOOKUP(B675,Hoja3!$A$2:$B$12,2,0)</f>
        <v>UEPII</v>
      </c>
      <c r="B675" s="13" t="str">
        <f aca="false">B674</f>
        <v>UEPII</v>
      </c>
      <c r="C675" s="20" t="str">
        <f aca="false">C674</f>
        <v>04010101</v>
      </c>
      <c r="D675" s="13" t="str">
        <f aca="false">D674</f>
        <v>Producción y comercialización de 1000 m3 de hormigón premezclado.</v>
      </c>
      <c r="E675" s="20" t="str">
        <f aca="false">E674</f>
        <v>000101</v>
      </c>
      <c r="F675" s="36" t="n">
        <v>32300</v>
      </c>
      <c r="G675" s="37" t="s">
        <v>168</v>
      </c>
      <c r="H675" s="38" t="n">
        <v>1000</v>
      </c>
      <c r="I675" s="19" t="n">
        <v>0</v>
      </c>
      <c r="J675" s="19" t="n">
        <f aca="false">+H675+I675</f>
        <v>1000</v>
      </c>
      <c r="K675" s="19" t="n">
        <v>0</v>
      </c>
      <c r="L675" s="19" t="n">
        <f aca="false">+J675-K675</f>
        <v>1000</v>
      </c>
    </row>
    <row r="676" customFormat="false" ht="13.8" hidden="true" customHeight="false" outlineLevel="0" collapsed="false">
      <c r="A676" s="1" t="str">
        <f aca="false">VLOOKUP(B676,Hoja3!$A$2:$B$12,2,0)</f>
        <v>UEPII</v>
      </c>
      <c r="B676" s="13" t="str">
        <f aca="false">B675</f>
        <v>UEPII</v>
      </c>
      <c r="C676" s="20" t="str">
        <f aca="false">C675</f>
        <v>04010101</v>
      </c>
      <c r="D676" s="13" t="str">
        <f aca="false">D675</f>
        <v>Producción y comercialización de 1000 m3 de hormigón premezclado.</v>
      </c>
      <c r="E676" s="20" t="str">
        <f aca="false">E675</f>
        <v>000101</v>
      </c>
      <c r="F676" s="36" t="n">
        <v>33200</v>
      </c>
      <c r="G676" s="37" t="s">
        <v>251</v>
      </c>
      <c r="H676" s="38" t="n">
        <v>20000</v>
      </c>
      <c r="I676" s="19" t="n">
        <v>0</v>
      </c>
      <c r="J676" s="19" t="n">
        <f aca="false">+H676+I676</f>
        <v>20000</v>
      </c>
      <c r="K676" s="19" t="n">
        <v>0</v>
      </c>
      <c r="L676" s="19" t="n">
        <f aca="false">+J676-K676</f>
        <v>20000</v>
      </c>
    </row>
    <row r="677" customFormat="false" ht="13.8" hidden="true" customHeight="false" outlineLevel="0" collapsed="false">
      <c r="A677" s="1" t="str">
        <f aca="false">VLOOKUP(B677,Hoja3!$A$2:$B$12,2,0)</f>
        <v>UEPII</v>
      </c>
      <c r="B677" s="13" t="str">
        <f aca="false">B676</f>
        <v>UEPII</v>
      </c>
      <c r="C677" s="20" t="str">
        <f aca="false">C676</f>
        <v>04010101</v>
      </c>
      <c r="D677" s="13" t="str">
        <f aca="false">D676</f>
        <v>Producción y comercialización de 1000 m3 de hormigón premezclado.</v>
      </c>
      <c r="E677" s="20" t="str">
        <f aca="false">E676</f>
        <v>000101</v>
      </c>
      <c r="F677" s="36" t="n">
        <v>33300</v>
      </c>
      <c r="G677" s="37" t="s">
        <v>321</v>
      </c>
      <c r="H677" s="38" t="n">
        <v>16110</v>
      </c>
      <c r="I677" s="19" t="n">
        <v>0</v>
      </c>
      <c r="J677" s="19" t="n">
        <f aca="false">+H677+I677</f>
        <v>16110</v>
      </c>
      <c r="K677" s="19" t="n">
        <v>2548</v>
      </c>
      <c r="L677" s="19" t="n">
        <f aca="false">+J677-K677</f>
        <v>13562</v>
      </c>
    </row>
    <row r="678" customFormat="false" ht="13.8" hidden="true" customHeight="false" outlineLevel="0" collapsed="false">
      <c r="A678" s="1" t="str">
        <f aca="false">VLOOKUP(B678,Hoja3!$A$2:$B$12,2,0)</f>
        <v>UEPII</v>
      </c>
      <c r="B678" s="13" t="str">
        <f aca="false">B677</f>
        <v>UEPII</v>
      </c>
      <c r="C678" s="20" t="str">
        <f aca="false">C677</f>
        <v>04010101</v>
      </c>
      <c r="D678" s="13" t="str">
        <f aca="false">D677</f>
        <v>Producción y comercialización de 1000 m3 de hormigón premezclado.</v>
      </c>
      <c r="E678" s="20" t="str">
        <f aca="false">E677</f>
        <v>000101</v>
      </c>
      <c r="F678" s="36" t="n">
        <v>33400</v>
      </c>
      <c r="G678" s="37" t="s">
        <v>461</v>
      </c>
      <c r="H678" s="38" t="n">
        <v>13050</v>
      </c>
      <c r="I678" s="19" t="n">
        <v>0</v>
      </c>
      <c r="J678" s="19" t="n">
        <f aca="false">+H678+I678</f>
        <v>13050</v>
      </c>
      <c r="K678" s="19" t="n">
        <v>11560</v>
      </c>
      <c r="L678" s="19" t="n">
        <f aca="false">+J678-K678</f>
        <v>1490</v>
      </c>
    </row>
    <row r="679" customFormat="false" ht="13.8" hidden="true" customHeight="false" outlineLevel="0" collapsed="false">
      <c r="A679" s="1" t="str">
        <f aca="false">VLOOKUP(B679,Hoja3!$A$2:$B$12,2,0)</f>
        <v>UEPII</v>
      </c>
      <c r="B679" s="13" t="str">
        <f aca="false">B678</f>
        <v>UEPII</v>
      </c>
      <c r="C679" s="20" t="str">
        <f aca="false">C678</f>
        <v>04010101</v>
      </c>
      <c r="D679" s="13" t="str">
        <f aca="false">D678</f>
        <v>Producción y comercialización de 1000 m3 de hormigón premezclado.</v>
      </c>
      <c r="E679" s="20" t="str">
        <f aca="false">E678</f>
        <v>000101</v>
      </c>
      <c r="F679" s="36" t="n">
        <v>34110</v>
      </c>
      <c r="G679" s="37" t="s">
        <v>252</v>
      </c>
      <c r="H679" s="38" t="n">
        <v>16970.44</v>
      </c>
      <c r="I679" s="19" t="n">
        <v>0</v>
      </c>
      <c r="J679" s="19" t="n">
        <f aca="false">+H679+I679</f>
        <v>16970.44</v>
      </c>
      <c r="K679" s="19" t="n">
        <v>15489</v>
      </c>
      <c r="L679" s="19" t="n">
        <f aca="false">+J679-K679</f>
        <v>1481.44</v>
      </c>
    </row>
    <row r="680" customFormat="false" ht="13.8" hidden="true" customHeight="false" outlineLevel="0" collapsed="false">
      <c r="A680" s="1" t="str">
        <f aca="false">VLOOKUP(B680,Hoja3!$A$2:$B$12,2,0)</f>
        <v>UEPII</v>
      </c>
      <c r="B680" s="13" t="str">
        <f aca="false">B679</f>
        <v>UEPII</v>
      </c>
      <c r="C680" s="20" t="str">
        <f aca="false">C679</f>
        <v>04010101</v>
      </c>
      <c r="D680" s="13" t="str">
        <f aca="false">D679</f>
        <v>Producción y comercialización de 1000 m3 de hormigón premezclado.</v>
      </c>
      <c r="E680" s="20" t="str">
        <f aca="false">E679</f>
        <v>000101</v>
      </c>
      <c r="F680" s="36" t="n">
        <v>34200</v>
      </c>
      <c r="G680" s="37" t="s">
        <v>323</v>
      </c>
      <c r="H680" s="38" t="n">
        <v>47572.52</v>
      </c>
      <c r="I680" s="19" t="n">
        <v>0</v>
      </c>
      <c r="J680" s="19" t="n">
        <f aca="false">+H680+I680</f>
        <v>47572.52</v>
      </c>
      <c r="K680" s="19" t="n">
        <v>43569</v>
      </c>
      <c r="L680" s="19" t="n">
        <f aca="false">+J680-K680</f>
        <v>4003.52</v>
      </c>
    </row>
    <row r="681" customFormat="false" ht="13.8" hidden="true" customHeight="false" outlineLevel="0" collapsed="false">
      <c r="A681" s="1" t="str">
        <f aca="false">VLOOKUP(B681,Hoja3!$A$2:$B$12,2,0)</f>
        <v>UEPII</v>
      </c>
      <c r="B681" s="13" t="str">
        <f aca="false">B680</f>
        <v>UEPII</v>
      </c>
      <c r="C681" s="20" t="str">
        <f aca="false">C680</f>
        <v>04010101</v>
      </c>
      <c r="D681" s="13" t="str">
        <f aca="false">D680</f>
        <v>Producción y comercialización de 1000 m3 de hormigón premezclado.</v>
      </c>
      <c r="E681" s="20" t="str">
        <f aca="false">E680</f>
        <v>000101</v>
      </c>
      <c r="F681" s="36" t="n">
        <v>34300</v>
      </c>
      <c r="G681" s="37" t="s">
        <v>61</v>
      </c>
      <c r="H681" s="38" t="n">
        <v>7800</v>
      </c>
      <c r="I681" s="19" t="n">
        <v>0</v>
      </c>
      <c r="J681" s="19" t="n">
        <f aca="false">+H681+I681</f>
        <v>7800</v>
      </c>
      <c r="K681" s="19" t="n">
        <v>0</v>
      </c>
      <c r="L681" s="19" t="n">
        <f aca="false">+J681-K681</f>
        <v>7800</v>
      </c>
    </row>
    <row r="682" customFormat="false" ht="13.8" hidden="true" customHeight="false" outlineLevel="0" collapsed="false">
      <c r="A682" s="1" t="str">
        <f aca="false">VLOOKUP(B682,Hoja3!$A$2:$B$12,2,0)</f>
        <v>UEPII</v>
      </c>
      <c r="B682" s="13" t="str">
        <f aca="false">B681</f>
        <v>UEPII</v>
      </c>
      <c r="C682" s="20" t="str">
        <f aca="false">C681</f>
        <v>04010101</v>
      </c>
      <c r="D682" s="13" t="str">
        <f aca="false">D681</f>
        <v>Producción y comercialización de 1000 m3 de hormigón premezclado.</v>
      </c>
      <c r="E682" s="20" t="str">
        <f aca="false">E681</f>
        <v>000101</v>
      </c>
      <c r="F682" s="36" t="n">
        <v>34400</v>
      </c>
      <c r="G682" s="37" t="s">
        <v>253</v>
      </c>
      <c r="H682" s="38" t="n">
        <v>2000</v>
      </c>
      <c r="I682" s="19" t="n">
        <v>0</v>
      </c>
      <c r="J682" s="19" t="n">
        <f aca="false">+H682+I682</f>
        <v>2000</v>
      </c>
      <c r="K682" s="19" t="n">
        <v>0</v>
      </c>
      <c r="L682" s="19" t="n">
        <f aca="false">+J682-K682</f>
        <v>2000</v>
      </c>
    </row>
    <row r="683" customFormat="false" ht="13.8" hidden="true" customHeight="false" outlineLevel="0" collapsed="false">
      <c r="A683" s="1" t="str">
        <f aca="false">VLOOKUP(B683,Hoja3!$A$2:$B$12,2,0)</f>
        <v>UEPII</v>
      </c>
      <c r="B683" s="13" t="str">
        <f aca="false">B682</f>
        <v>UEPII</v>
      </c>
      <c r="C683" s="20" t="str">
        <f aca="false">C682</f>
        <v>04010101</v>
      </c>
      <c r="D683" s="13" t="str">
        <f aca="false">D682</f>
        <v>Producción y comercialización de 1000 m3 de hormigón premezclado.</v>
      </c>
      <c r="E683" s="20" t="str">
        <f aca="false">E682</f>
        <v>000101</v>
      </c>
      <c r="F683" s="36" t="n">
        <v>34500</v>
      </c>
      <c r="G683" s="37" t="s">
        <v>462</v>
      </c>
      <c r="H683" s="38" t="n">
        <v>556014.92</v>
      </c>
      <c r="I683" s="19" t="n">
        <v>0</v>
      </c>
      <c r="J683" s="19" t="n">
        <f aca="false">+H683+I683</f>
        <v>556014.92</v>
      </c>
      <c r="K683" s="19" t="n">
        <v>548963</v>
      </c>
      <c r="L683" s="19" t="n">
        <f aca="false">+J683-K683</f>
        <v>7051.92000000004</v>
      </c>
    </row>
    <row r="684" customFormat="false" ht="13.8" hidden="true" customHeight="false" outlineLevel="0" collapsed="false">
      <c r="A684" s="1" t="str">
        <f aca="false">VLOOKUP(B684,Hoja3!$A$2:$B$12,2,0)</f>
        <v>UEPII</v>
      </c>
      <c r="B684" s="13" t="str">
        <f aca="false">B683</f>
        <v>UEPII</v>
      </c>
      <c r="C684" s="20" t="str">
        <f aca="false">C683</f>
        <v>04010101</v>
      </c>
      <c r="D684" s="13" t="str">
        <f aca="false">D683</f>
        <v>Producción y comercialización de 1000 m3 de hormigón premezclado.</v>
      </c>
      <c r="E684" s="20" t="str">
        <f aca="false">E683</f>
        <v>000101</v>
      </c>
      <c r="F684" s="36" t="n">
        <v>34600</v>
      </c>
      <c r="G684" s="37" t="s">
        <v>203</v>
      </c>
      <c r="H684" s="38" t="n">
        <v>346358.47</v>
      </c>
      <c r="I684" s="19" t="n">
        <v>0</v>
      </c>
      <c r="J684" s="19" t="n">
        <f aca="false">+H684+I684</f>
        <v>346358.47</v>
      </c>
      <c r="K684" s="19" t="n">
        <v>345896</v>
      </c>
      <c r="L684" s="19" t="n">
        <f aca="false">+J684-K684</f>
        <v>462.469999999972</v>
      </c>
    </row>
    <row r="685" customFormat="false" ht="13.8" hidden="true" customHeight="false" outlineLevel="0" collapsed="false">
      <c r="A685" s="1" t="str">
        <f aca="false">VLOOKUP(B685,Hoja3!$A$2:$B$12,2,0)</f>
        <v>UEPII</v>
      </c>
      <c r="B685" s="13" t="str">
        <f aca="false">B684</f>
        <v>UEPII</v>
      </c>
      <c r="C685" s="20" t="str">
        <f aca="false">C684</f>
        <v>04010101</v>
      </c>
      <c r="D685" s="13" t="str">
        <f aca="false">D684</f>
        <v>Producción y comercialización de 1000 m3 de hormigón premezclado.</v>
      </c>
      <c r="E685" s="20" t="str">
        <f aca="false">E684</f>
        <v>000101</v>
      </c>
      <c r="F685" s="36" t="n">
        <v>34700</v>
      </c>
      <c r="G685" s="37" t="s">
        <v>298</v>
      </c>
      <c r="H685" s="38" t="n">
        <v>84409.3</v>
      </c>
      <c r="I685" s="19" t="n">
        <v>0</v>
      </c>
      <c r="J685" s="19" t="n">
        <f aca="false">+H685+I685</f>
        <v>84409.3</v>
      </c>
      <c r="K685" s="19" t="n">
        <v>0</v>
      </c>
      <c r="L685" s="19" t="n">
        <f aca="false">+J685-K685</f>
        <v>84409.3</v>
      </c>
    </row>
    <row r="686" customFormat="false" ht="13.8" hidden="true" customHeight="false" outlineLevel="0" collapsed="false">
      <c r="A686" s="1" t="str">
        <f aca="false">VLOOKUP(B686,Hoja3!$A$2:$B$12,2,0)</f>
        <v>UEPII</v>
      </c>
      <c r="B686" s="13" t="str">
        <f aca="false">B685</f>
        <v>UEPII</v>
      </c>
      <c r="C686" s="20" t="str">
        <f aca="false">C685</f>
        <v>04010101</v>
      </c>
      <c r="D686" s="13" t="str">
        <f aca="false">D685</f>
        <v>Producción y comercialización de 1000 m3 de hormigón premezclado.</v>
      </c>
      <c r="E686" s="20" t="str">
        <f aca="false">E685</f>
        <v>000101</v>
      </c>
      <c r="F686" s="36" t="n">
        <v>34800</v>
      </c>
      <c r="G686" s="37" t="s">
        <v>408</v>
      </c>
      <c r="H686" s="38" t="n">
        <v>17590</v>
      </c>
      <c r="I686" s="19" t="n">
        <v>0</v>
      </c>
      <c r="J686" s="19" t="n">
        <f aca="false">+H686+I686</f>
        <v>17590</v>
      </c>
      <c r="K686" s="19" t="n">
        <v>15894.58</v>
      </c>
      <c r="L686" s="19" t="n">
        <f aca="false">+J686-K686</f>
        <v>1695.42</v>
      </c>
    </row>
    <row r="687" customFormat="false" ht="13.8" hidden="true" customHeight="false" outlineLevel="0" collapsed="false">
      <c r="A687" s="1" t="str">
        <f aca="false">VLOOKUP(B687,Hoja3!$A$2:$B$12,2,0)</f>
        <v>UEPII</v>
      </c>
      <c r="B687" s="13" t="str">
        <f aca="false">B686</f>
        <v>UEPII</v>
      </c>
      <c r="C687" s="20" t="str">
        <f aca="false">C686</f>
        <v>04010101</v>
      </c>
      <c r="D687" s="13" t="str">
        <f aca="false">D686</f>
        <v>Producción y comercialización de 1000 m3 de hormigón premezclado.</v>
      </c>
      <c r="E687" s="20" t="str">
        <f aca="false">E686</f>
        <v>000101</v>
      </c>
      <c r="F687" s="36" t="n">
        <v>39100</v>
      </c>
      <c r="G687" s="37" t="s">
        <v>62</v>
      </c>
      <c r="H687" s="38" t="n">
        <v>1872.48</v>
      </c>
      <c r="I687" s="19" t="n">
        <v>0</v>
      </c>
      <c r="J687" s="19" t="n">
        <f aca="false">+H687+I687</f>
        <v>1872.48</v>
      </c>
      <c r="K687" s="19" t="n">
        <v>0</v>
      </c>
      <c r="L687" s="19" t="n">
        <f aca="false">+J687-K687</f>
        <v>1872.48</v>
      </c>
    </row>
    <row r="688" customFormat="false" ht="13.8" hidden="true" customHeight="false" outlineLevel="0" collapsed="false">
      <c r="A688" s="1" t="str">
        <f aca="false">VLOOKUP(B688,Hoja3!$A$2:$B$12,2,0)</f>
        <v>UEPII</v>
      </c>
      <c r="B688" s="13" t="str">
        <f aca="false">B687</f>
        <v>UEPII</v>
      </c>
      <c r="C688" s="20" t="str">
        <f aca="false">C687</f>
        <v>04010101</v>
      </c>
      <c r="D688" s="13" t="str">
        <f aca="false">D687</f>
        <v>Producción y comercialización de 1000 m3 de hormigón premezclado.</v>
      </c>
      <c r="E688" s="20" t="str">
        <f aca="false">E687</f>
        <v>000101</v>
      </c>
      <c r="F688" s="36" t="n">
        <v>39300</v>
      </c>
      <c r="G688" s="37" t="s">
        <v>327</v>
      </c>
      <c r="H688" s="38" t="n">
        <v>1500</v>
      </c>
      <c r="I688" s="19" t="n">
        <v>0</v>
      </c>
      <c r="J688" s="19" t="n">
        <f aca="false">+H688+I688</f>
        <v>1500</v>
      </c>
      <c r="K688" s="19" t="n">
        <v>0</v>
      </c>
      <c r="L688" s="19" t="n">
        <f aca="false">+J688-K688</f>
        <v>1500</v>
      </c>
    </row>
    <row r="689" customFormat="false" ht="13.8" hidden="true" customHeight="false" outlineLevel="0" collapsed="false">
      <c r="A689" s="1" t="str">
        <f aca="false">VLOOKUP(B689,Hoja3!$A$2:$B$12,2,0)</f>
        <v>UEPII</v>
      </c>
      <c r="B689" s="13" t="str">
        <f aca="false">B688</f>
        <v>UEPII</v>
      </c>
      <c r="C689" s="20" t="str">
        <f aca="false">C688</f>
        <v>04010101</v>
      </c>
      <c r="D689" s="13" t="str">
        <f aca="false">D688</f>
        <v>Producción y comercialización de 1000 m3 de hormigón premezclado.</v>
      </c>
      <c r="E689" s="20" t="str">
        <f aca="false">E688</f>
        <v>000101</v>
      </c>
      <c r="F689" s="36" t="n">
        <v>39500</v>
      </c>
      <c r="G689" s="37" t="s">
        <v>19</v>
      </c>
      <c r="H689" s="38" t="n">
        <v>3943.22</v>
      </c>
      <c r="I689" s="19" t="n">
        <v>0</v>
      </c>
      <c r="J689" s="19" t="n">
        <f aca="false">+H689+I689</f>
        <v>3943.22</v>
      </c>
      <c r="K689" s="19" t="n">
        <v>0</v>
      </c>
      <c r="L689" s="19" t="n">
        <f aca="false">+J689-K689</f>
        <v>3943.22</v>
      </c>
    </row>
    <row r="690" customFormat="false" ht="13.8" hidden="true" customHeight="false" outlineLevel="0" collapsed="false">
      <c r="A690" s="1" t="str">
        <f aca="false">VLOOKUP(B690,Hoja3!$A$2:$B$12,2,0)</f>
        <v>UEPII</v>
      </c>
      <c r="B690" s="13" t="str">
        <f aca="false">B689</f>
        <v>UEPII</v>
      </c>
      <c r="C690" s="20" t="str">
        <f aca="false">C689</f>
        <v>04010101</v>
      </c>
      <c r="D690" s="13" t="str">
        <f aca="false">D689</f>
        <v>Producción y comercialización de 1000 m3 de hormigón premezclado.</v>
      </c>
      <c r="E690" s="20" t="str">
        <f aca="false">E689</f>
        <v>000101</v>
      </c>
      <c r="F690" s="36" t="n">
        <v>39700</v>
      </c>
      <c r="G690" s="37" t="s">
        <v>63</v>
      </c>
      <c r="H690" s="38" t="n">
        <v>122853.59</v>
      </c>
      <c r="I690" s="19" t="n">
        <v>0</v>
      </c>
      <c r="J690" s="19" t="n">
        <f aca="false">+H690+I690</f>
        <v>122853.59</v>
      </c>
      <c r="K690" s="19" t="n">
        <v>99352</v>
      </c>
      <c r="L690" s="19" t="n">
        <f aca="false">+J690-K690</f>
        <v>23501.59</v>
      </c>
    </row>
    <row r="691" customFormat="false" ht="13.8" hidden="true" customHeight="false" outlineLevel="0" collapsed="false">
      <c r="A691" s="1" t="str">
        <f aca="false">VLOOKUP(B691,Hoja3!$A$2:$B$12,2,0)</f>
        <v>UEPII</v>
      </c>
      <c r="B691" s="13" t="str">
        <f aca="false">B690</f>
        <v>UEPII</v>
      </c>
      <c r="C691" s="20" t="str">
        <f aca="false">C690</f>
        <v>04010101</v>
      </c>
      <c r="D691" s="13" t="str">
        <f aca="false">D690</f>
        <v>Producción y comercialización de 1000 m3 de hormigón premezclado.</v>
      </c>
      <c r="E691" s="20" t="str">
        <f aca="false">E690</f>
        <v>000101</v>
      </c>
      <c r="F691" s="36" t="n">
        <v>43110</v>
      </c>
      <c r="G691" s="37" t="s">
        <v>147</v>
      </c>
      <c r="H691" s="38" t="n">
        <v>6200</v>
      </c>
      <c r="I691" s="19" t="n">
        <v>0</v>
      </c>
      <c r="J691" s="19" t="n">
        <f aca="false">+H691+I691</f>
        <v>6200</v>
      </c>
      <c r="K691" s="19" t="n">
        <v>3620</v>
      </c>
      <c r="L691" s="19" t="n">
        <f aca="false">+J691-K691</f>
        <v>2580</v>
      </c>
    </row>
    <row r="692" customFormat="false" ht="13.8" hidden="true" customHeight="false" outlineLevel="0" collapsed="false">
      <c r="A692" s="1" t="str">
        <f aca="false">VLOOKUP(B692,Hoja3!$A$2:$B$12,2,0)</f>
        <v>UEPII</v>
      </c>
      <c r="B692" s="13" t="str">
        <f aca="false">B691</f>
        <v>UEPII</v>
      </c>
      <c r="C692" s="20" t="str">
        <f aca="false">C691</f>
        <v>04010101</v>
      </c>
      <c r="D692" s="13" t="str">
        <f aca="false">D691</f>
        <v>Producción y comercialización de 1000 m3 de hormigón premezclado.</v>
      </c>
      <c r="E692" s="20" t="str">
        <f aca="false">E691</f>
        <v>000101</v>
      </c>
      <c r="F692" s="36" t="n">
        <v>43200</v>
      </c>
      <c r="G692" s="37" t="s">
        <v>463</v>
      </c>
      <c r="H692" s="38" t="n">
        <v>35000</v>
      </c>
      <c r="I692" s="19" t="n">
        <v>0</v>
      </c>
      <c r="J692" s="19" t="n">
        <f aca="false">+H692+I692</f>
        <v>35000</v>
      </c>
      <c r="K692" s="19" t="n">
        <v>15000</v>
      </c>
      <c r="L692" s="19" t="n">
        <f aca="false">+J692-K692</f>
        <v>20000</v>
      </c>
    </row>
    <row r="693" customFormat="false" ht="13.8" hidden="true" customHeight="false" outlineLevel="0" collapsed="false">
      <c r="A693" s="1" t="str">
        <f aca="false">VLOOKUP(B693,Hoja3!$A$2:$B$12,2,0)</f>
        <v>UEPII</v>
      </c>
      <c r="B693" s="13" t="str">
        <f aca="false">B692</f>
        <v>UEPII</v>
      </c>
      <c r="C693" s="20" t="str">
        <f aca="false">C692</f>
        <v>04010101</v>
      </c>
      <c r="D693" s="13" t="str">
        <f aca="false">D692</f>
        <v>Producción y comercialización de 1000 m3 de hormigón premezclado.</v>
      </c>
      <c r="E693" s="20" t="str">
        <f aca="false">E692</f>
        <v>000101</v>
      </c>
      <c r="F693" s="36" t="n">
        <v>43330</v>
      </c>
      <c r="G693" s="37" t="s">
        <v>464</v>
      </c>
      <c r="H693" s="38" t="n">
        <v>8837.5</v>
      </c>
      <c r="I693" s="19" t="n">
        <v>0</v>
      </c>
      <c r="J693" s="19" t="n">
        <f aca="false">+H693+I693</f>
        <v>8837.5</v>
      </c>
      <c r="K693" s="19" t="n">
        <v>7523</v>
      </c>
      <c r="L693" s="19" t="n">
        <f aca="false">+J693-K693</f>
        <v>1314.5</v>
      </c>
    </row>
    <row r="694" customFormat="false" ht="13.8" hidden="true" customHeight="false" outlineLevel="0" collapsed="false">
      <c r="A694" s="1" t="str">
        <f aca="false">VLOOKUP(B694,Hoja3!$A$2:$B$12,2,0)</f>
        <v>UEPII</v>
      </c>
      <c r="B694" s="13" t="str">
        <f aca="false">B693</f>
        <v>UEPII</v>
      </c>
      <c r="C694" s="20" t="str">
        <f aca="false">C693</f>
        <v>04010101</v>
      </c>
      <c r="D694" s="13" t="str">
        <f aca="false">D693</f>
        <v>Producción y comercialización de 1000 m3 de hormigón premezclado.</v>
      </c>
      <c r="E694" s="20" t="str">
        <f aca="false">E693</f>
        <v>000101</v>
      </c>
      <c r="F694" s="36" t="n">
        <v>81200</v>
      </c>
      <c r="G694" s="37" t="s">
        <v>299</v>
      </c>
      <c r="H694" s="38" t="n">
        <v>98230.15</v>
      </c>
      <c r="I694" s="19" t="n">
        <v>0</v>
      </c>
      <c r="J694" s="19" t="n">
        <f aca="false">+H694+I694</f>
        <v>98230.15</v>
      </c>
      <c r="K694" s="19" t="n">
        <v>0</v>
      </c>
      <c r="L694" s="19" t="n">
        <f aca="false">+J694-K694</f>
        <v>98230.15</v>
      </c>
    </row>
    <row r="695" customFormat="false" ht="13.8" hidden="true" customHeight="false" outlineLevel="0" collapsed="false">
      <c r="A695" s="1" t="str">
        <f aca="false">VLOOKUP(B695,Hoja3!$A$2:$B$12,2,0)</f>
        <v>UEPII</v>
      </c>
      <c r="B695" s="13" t="str">
        <f aca="false">B694</f>
        <v>UEPII</v>
      </c>
      <c r="C695" s="20" t="str">
        <f aca="false">C694</f>
        <v>04010101</v>
      </c>
      <c r="D695" s="13" t="str">
        <f aca="false">D694</f>
        <v>Producción y comercialización de 1000 m3 de hormigón premezclado.</v>
      </c>
      <c r="E695" s="20" t="str">
        <f aca="false">E694</f>
        <v>000101</v>
      </c>
      <c r="F695" s="36" t="n">
        <v>81300</v>
      </c>
      <c r="G695" s="37" t="s">
        <v>465</v>
      </c>
      <c r="H695" s="38" t="n">
        <v>63579.39</v>
      </c>
      <c r="I695" s="19" t="n">
        <v>0</v>
      </c>
      <c r="J695" s="19" t="n">
        <f aca="false">+H695+I695</f>
        <v>63579.39</v>
      </c>
      <c r="K695" s="19" t="n">
        <v>0</v>
      </c>
      <c r="L695" s="19" t="n">
        <f aca="false">+J695-K695</f>
        <v>63579.39</v>
      </c>
    </row>
    <row r="696" customFormat="false" ht="13.8" hidden="true" customHeight="false" outlineLevel="0" collapsed="false">
      <c r="A696" s="1" t="str">
        <f aca="false">VLOOKUP(B696,Hoja3!$A$2:$B$12,2,0)</f>
        <v>UEPII</v>
      </c>
      <c r="B696" s="33" t="s">
        <v>451</v>
      </c>
      <c r="C696" s="63" t="s">
        <v>236</v>
      </c>
      <c r="D696" s="64" t="s">
        <v>466</v>
      </c>
      <c r="E696" s="65" t="s">
        <v>453</v>
      </c>
      <c r="F696" s="36" t="n">
        <v>32200</v>
      </c>
      <c r="G696" s="37" t="s">
        <v>467</v>
      </c>
      <c r="H696" s="38" t="n">
        <v>500</v>
      </c>
      <c r="I696" s="26" t="n">
        <v>0</v>
      </c>
      <c r="J696" s="19" t="n">
        <f aca="false">+H696+I696</f>
        <v>500</v>
      </c>
      <c r="K696" s="26" t="n">
        <v>0</v>
      </c>
      <c r="L696" s="19" t="n">
        <f aca="false">+J696-K696</f>
        <v>500</v>
      </c>
    </row>
    <row r="697" customFormat="false" ht="13.8" hidden="false" customHeight="false" outlineLevel="0" collapsed="false">
      <c r="A697" s="1" t="str">
        <f aca="false">VLOOKUP(B697,Hoja3!$A$2:$B$12,2,0)</f>
        <v>UEPII</v>
      </c>
      <c r="B697" s="33" t="s">
        <v>451</v>
      </c>
      <c r="C697" s="63" t="s">
        <v>238</v>
      </c>
      <c r="D697" s="64" t="s">
        <v>468</v>
      </c>
      <c r="E697" s="65" t="s">
        <v>469</v>
      </c>
      <c r="F697" s="36" t="n">
        <v>22500</v>
      </c>
      <c r="G697" s="37" t="s">
        <v>250</v>
      </c>
      <c r="H697" s="38" t="n">
        <v>28800</v>
      </c>
      <c r="I697" s="19" t="n">
        <v>0</v>
      </c>
      <c r="J697" s="19" t="n">
        <f aca="false">+H697+I697</f>
        <v>28800</v>
      </c>
      <c r="K697" s="19" t="n">
        <v>15842</v>
      </c>
      <c r="L697" s="19" t="n">
        <f aca="false">+J697-K697</f>
        <v>12958</v>
      </c>
    </row>
    <row r="698" customFormat="false" ht="13.8" hidden="false" customHeight="false" outlineLevel="0" collapsed="false">
      <c r="A698" s="1" t="str">
        <f aca="false">VLOOKUP(B698,Hoja3!$A$2:$B$12,2,0)</f>
        <v>UEPII</v>
      </c>
      <c r="B698" s="13" t="str">
        <f aca="false">B697</f>
        <v>UEPII</v>
      </c>
      <c r="C698" s="20" t="str">
        <f aca="false">C697</f>
        <v>04010202</v>
      </c>
      <c r="D698" s="13" t="str">
        <f aca="false">D697</f>
        <v>Ejecución de proyecto de obra civil Movimiento de tierras autopista 2do contrato.</v>
      </c>
      <c r="E698" s="20" t="str">
        <f aca="false">E697</f>
        <v>000201</v>
      </c>
      <c r="F698" s="36" t="n">
        <v>24110</v>
      </c>
      <c r="G698" s="37" t="s">
        <v>318</v>
      </c>
      <c r="H698" s="38" t="n">
        <v>3000</v>
      </c>
      <c r="I698" s="19" t="n">
        <v>0</v>
      </c>
      <c r="J698" s="19" t="n">
        <f aca="false">+H698+I698</f>
        <v>3000</v>
      </c>
      <c r="K698" s="19" t="n">
        <v>1563</v>
      </c>
      <c r="L698" s="19" t="n">
        <f aca="false">+J698-K698</f>
        <v>1437</v>
      </c>
    </row>
    <row r="699" customFormat="false" ht="13.8" hidden="false" customHeight="false" outlineLevel="0" collapsed="false">
      <c r="A699" s="1" t="str">
        <f aca="false">VLOOKUP(B699,Hoja3!$A$2:$B$12,2,0)</f>
        <v>UEPII</v>
      </c>
      <c r="B699" s="13" t="str">
        <f aca="false">B698</f>
        <v>UEPII</v>
      </c>
      <c r="C699" s="20" t="str">
        <f aca="false">C698</f>
        <v>04010202</v>
      </c>
      <c r="D699" s="13" t="str">
        <f aca="false">D698</f>
        <v>Ejecución de proyecto de obra civil Movimiento de tierras autopista 2do contrato.</v>
      </c>
      <c r="E699" s="20" t="str">
        <f aca="false">E698</f>
        <v>000201</v>
      </c>
      <c r="F699" s="36" t="n">
        <v>24120</v>
      </c>
      <c r="G699" s="37" t="s">
        <v>54</v>
      </c>
      <c r="H699" s="38" t="n">
        <v>140314.52</v>
      </c>
      <c r="I699" s="19" t="n">
        <v>0</v>
      </c>
      <c r="J699" s="19" t="n">
        <f aca="false">+H699+I699</f>
        <v>140314.52</v>
      </c>
      <c r="K699" s="19" t="n">
        <v>125690</v>
      </c>
      <c r="L699" s="19" t="n">
        <f aca="false">+J699-K699</f>
        <v>14624.52</v>
      </c>
    </row>
    <row r="700" customFormat="false" ht="13.8" hidden="false" customHeight="false" outlineLevel="0" collapsed="false">
      <c r="A700" s="1" t="str">
        <f aca="false">VLOOKUP(B700,Hoja3!$A$2:$B$12,2,0)</f>
        <v>UEPII</v>
      </c>
      <c r="B700" s="13" t="str">
        <f aca="false">B699</f>
        <v>UEPII</v>
      </c>
      <c r="C700" s="20" t="str">
        <f aca="false">C699</f>
        <v>04010202</v>
      </c>
      <c r="D700" s="13" t="str">
        <f aca="false">D699</f>
        <v>Ejecución de proyecto de obra civil Movimiento de tierras autopista 2do contrato.</v>
      </c>
      <c r="E700" s="20" t="str">
        <f aca="false">E699</f>
        <v>000201</v>
      </c>
      <c r="F700" s="36" t="n">
        <v>24300</v>
      </c>
      <c r="G700" s="37" t="s">
        <v>470</v>
      </c>
      <c r="H700" s="38" t="n">
        <v>4000</v>
      </c>
      <c r="I700" s="19" t="n">
        <v>0</v>
      </c>
      <c r="J700" s="19" t="n">
        <f aca="false">+H700+I700</f>
        <v>4000</v>
      </c>
      <c r="K700" s="19" t="n">
        <v>3651</v>
      </c>
      <c r="L700" s="19" t="n">
        <f aca="false">+J700-K700</f>
        <v>349</v>
      </c>
    </row>
    <row r="701" customFormat="false" ht="13.8" hidden="false" customHeight="false" outlineLevel="0" collapsed="false">
      <c r="A701" s="1" t="str">
        <f aca="false">VLOOKUP(B701,Hoja3!$A$2:$B$12,2,0)</f>
        <v>UEPII</v>
      </c>
      <c r="B701" s="13" t="str">
        <f aca="false">B700</f>
        <v>UEPII</v>
      </c>
      <c r="C701" s="20" t="str">
        <f aca="false">C700</f>
        <v>04010202</v>
      </c>
      <c r="D701" s="13" t="str">
        <f aca="false">D700</f>
        <v>Ejecución de proyecto de obra civil Movimiento de tierras autopista 2do contrato.</v>
      </c>
      <c r="E701" s="20" t="str">
        <f aca="false">E700</f>
        <v>000201</v>
      </c>
      <c r="F701" s="36" t="n">
        <v>25700</v>
      </c>
      <c r="G701" s="37" t="s">
        <v>186</v>
      </c>
      <c r="H701" s="38" t="n">
        <v>8000</v>
      </c>
      <c r="I701" s="19" t="n">
        <v>0</v>
      </c>
      <c r="J701" s="19" t="n">
        <f aca="false">+H701+I701</f>
        <v>8000</v>
      </c>
      <c r="K701" s="19" t="n">
        <v>4852</v>
      </c>
      <c r="L701" s="19" t="n">
        <f aca="false">+J701-K701</f>
        <v>3148</v>
      </c>
    </row>
    <row r="702" customFormat="false" ht="13.8" hidden="false" customHeight="false" outlineLevel="0" collapsed="false">
      <c r="A702" s="1" t="str">
        <f aca="false">VLOOKUP(B702,Hoja3!$A$2:$B$12,2,0)</f>
        <v>UEPII</v>
      </c>
      <c r="B702" s="13" t="str">
        <f aca="false">B701</f>
        <v>UEPII</v>
      </c>
      <c r="C702" s="20" t="str">
        <f aca="false">C701</f>
        <v>04010202</v>
      </c>
      <c r="D702" s="13" t="str">
        <f aca="false">D701</f>
        <v>Ejecución de proyecto de obra civil Movimiento de tierras autopista 2do contrato.</v>
      </c>
      <c r="E702" s="20" t="str">
        <f aca="false">E701</f>
        <v>000201</v>
      </c>
      <c r="F702" s="36" t="n">
        <v>25900</v>
      </c>
      <c r="G702" s="37" t="s">
        <v>56</v>
      </c>
      <c r="H702" s="38" t="n">
        <v>9000</v>
      </c>
      <c r="I702" s="19" t="n">
        <v>0</v>
      </c>
      <c r="J702" s="19" t="n">
        <f aca="false">+H702+I702</f>
        <v>9000</v>
      </c>
      <c r="K702" s="19" t="n">
        <v>3652</v>
      </c>
      <c r="L702" s="19" t="n">
        <f aca="false">+J702-K702</f>
        <v>5348</v>
      </c>
    </row>
    <row r="703" customFormat="false" ht="13.8" hidden="false" customHeight="false" outlineLevel="0" collapsed="false">
      <c r="A703" s="1" t="str">
        <f aca="false">VLOOKUP(B703,Hoja3!$A$2:$B$12,2,0)</f>
        <v>UEPII</v>
      </c>
      <c r="B703" s="13" t="str">
        <f aca="false">B702</f>
        <v>UEPII</v>
      </c>
      <c r="C703" s="20" t="str">
        <f aca="false">C702</f>
        <v>04010202</v>
      </c>
      <c r="D703" s="13" t="str">
        <f aca="false">D702</f>
        <v>Ejecución de proyecto de obra civil Movimiento de tierras autopista 2do contrato.</v>
      </c>
      <c r="E703" s="20" t="str">
        <f aca="false">E702</f>
        <v>000201</v>
      </c>
      <c r="F703" s="36" t="n">
        <v>26990</v>
      </c>
      <c r="G703" s="37" t="s">
        <v>24</v>
      </c>
      <c r="H703" s="38" t="n">
        <v>244167</v>
      </c>
      <c r="I703" s="19" t="n">
        <v>0</v>
      </c>
      <c r="J703" s="19" t="n">
        <f aca="false">+H703+I703</f>
        <v>244167</v>
      </c>
      <c r="K703" s="19" t="n">
        <v>235896</v>
      </c>
      <c r="L703" s="19" t="n">
        <f aca="false">+J703-K703</f>
        <v>8271</v>
      </c>
    </row>
    <row r="704" customFormat="false" ht="13.8" hidden="false" customHeight="false" outlineLevel="0" collapsed="false">
      <c r="A704" s="1" t="str">
        <f aca="false">VLOOKUP(B704,Hoja3!$A$2:$B$12,2,0)</f>
        <v>UEPII</v>
      </c>
      <c r="B704" s="13" t="str">
        <f aca="false">B703</f>
        <v>UEPII</v>
      </c>
      <c r="C704" s="20" t="str">
        <f aca="false">C703</f>
        <v>04010202</v>
      </c>
      <c r="D704" s="13" t="str">
        <f aca="false">D703</f>
        <v>Ejecución de proyecto de obra civil Movimiento de tierras autopista 2do contrato.</v>
      </c>
      <c r="E704" s="20" t="str">
        <f aca="false">E703</f>
        <v>000201</v>
      </c>
      <c r="F704" s="36" t="n">
        <v>31120</v>
      </c>
      <c r="G704" s="37" t="s">
        <v>37</v>
      </c>
      <c r="H704" s="38" t="n">
        <v>97200</v>
      </c>
      <c r="I704" s="19" t="n">
        <v>0</v>
      </c>
      <c r="J704" s="19" t="n">
        <f aca="false">+H704+I704</f>
        <v>97200</v>
      </c>
      <c r="K704" s="19" t="n">
        <v>2583</v>
      </c>
      <c r="L704" s="19" t="n">
        <f aca="false">+J704-K704</f>
        <v>94617</v>
      </c>
    </row>
    <row r="705" customFormat="false" ht="13.8" hidden="false" customHeight="false" outlineLevel="0" collapsed="false">
      <c r="A705" s="1" t="str">
        <f aca="false">VLOOKUP(B705,Hoja3!$A$2:$B$12,2,0)</f>
        <v>UEPII</v>
      </c>
      <c r="B705" s="13" t="str">
        <f aca="false">B704</f>
        <v>UEPII</v>
      </c>
      <c r="C705" s="20" t="str">
        <f aca="false">C704</f>
        <v>04010202</v>
      </c>
      <c r="D705" s="13" t="str">
        <f aca="false">D704</f>
        <v>Ejecución de proyecto de obra civil Movimiento de tierras autopista 2do contrato.</v>
      </c>
      <c r="E705" s="20" t="str">
        <f aca="false">E704</f>
        <v>000201</v>
      </c>
      <c r="F705" s="39" t="n">
        <v>31300</v>
      </c>
      <c r="G705" s="37" t="s">
        <v>320</v>
      </c>
      <c r="H705" s="38" t="n">
        <v>1050</v>
      </c>
      <c r="I705" s="19" t="n">
        <v>0</v>
      </c>
      <c r="J705" s="19" t="n">
        <f aca="false">+H705+I705</f>
        <v>1050</v>
      </c>
      <c r="K705" s="19" t="n">
        <v>236</v>
      </c>
      <c r="L705" s="19" t="n">
        <f aca="false">+J705-K705</f>
        <v>814</v>
      </c>
      <c r="N705" s="0" t="n">
        <v>31130</v>
      </c>
    </row>
    <row r="706" customFormat="false" ht="13.8" hidden="false" customHeight="false" outlineLevel="0" collapsed="false">
      <c r="A706" s="1" t="str">
        <f aca="false">VLOOKUP(B706,Hoja3!$A$2:$B$12,2,0)</f>
        <v>UEPII</v>
      </c>
      <c r="B706" s="13" t="str">
        <f aca="false">B705</f>
        <v>UEPII</v>
      </c>
      <c r="C706" s="20" t="str">
        <f aca="false">C705</f>
        <v>04010202</v>
      </c>
      <c r="D706" s="13" t="str">
        <f aca="false">D705</f>
        <v>Ejecución de proyecto de obra civil Movimiento de tierras autopista 2do contrato.</v>
      </c>
      <c r="E706" s="20" t="str">
        <f aca="false">E705</f>
        <v>000201</v>
      </c>
      <c r="F706" s="39" t="n">
        <v>32100</v>
      </c>
      <c r="G706" s="37" t="s">
        <v>16</v>
      </c>
      <c r="H706" s="38" t="n">
        <v>344.5</v>
      </c>
      <c r="I706" s="19" t="n">
        <v>0</v>
      </c>
      <c r="J706" s="19" t="n">
        <f aca="false">+H706+I706</f>
        <v>344.5</v>
      </c>
      <c r="K706" s="19" t="n">
        <v>150</v>
      </c>
      <c r="L706" s="19" t="n">
        <f aca="false">+J706-K706</f>
        <v>194.5</v>
      </c>
      <c r="N706" s="0" t="n">
        <v>32110</v>
      </c>
    </row>
    <row r="707" customFormat="false" ht="13.8" hidden="false" customHeight="false" outlineLevel="0" collapsed="false">
      <c r="A707" s="1" t="str">
        <f aca="false">VLOOKUP(B707,Hoja3!$A$2:$B$12,2,0)</f>
        <v>UEPII</v>
      </c>
      <c r="B707" s="13" t="str">
        <f aca="false">B706</f>
        <v>UEPII</v>
      </c>
      <c r="C707" s="20" t="str">
        <f aca="false">C706</f>
        <v>04010202</v>
      </c>
      <c r="D707" s="13" t="str">
        <f aca="false">D706</f>
        <v>Ejecución de proyecto de obra civil Movimiento de tierras autopista 2do contrato.</v>
      </c>
      <c r="E707" s="20" t="str">
        <f aca="false">E706</f>
        <v>000201</v>
      </c>
      <c r="F707" s="36" t="n">
        <v>32200</v>
      </c>
      <c r="G707" s="37" t="s">
        <v>467</v>
      </c>
      <c r="H707" s="38" t="n">
        <v>2612</v>
      </c>
      <c r="I707" s="19" t="n">
        <v>0</v>
      </c>
      <c r="J707" s="19" t="n">
        <f aca="false">+H707+I707</f>
        <v>2612</v>
      </c>
      <c r="K707" s="19" t="n">
        <v>0</v>
      </c>
      <c r="L707" s="19" t="n">
        <f aca="false">+J707-K707</f>
        <v>2612</v>
      </c>
    </row>
    <row r="708" customFormat="false" ht="13.8" hidden="false" customHeight="false" outlineLevel="0" collapsed="false">
      <c r="A708" s="1" t="str">
        <f aca="false">VLOOKUP(B708,Hoja3!$A$2:$B$12,2,0)</f>
        <v>UEPII</v>
      </c>
      <c r="B708" s="13" t="str">
        <f aca="false">B707</f>
        <v>UEPII</v>
      </c>
      <c r="C708" s="20" t="str">
        <f aca="false">C707</f>
        <v>04010202</v>
      </c>
      <c r="D708" s="13" t="str">
        <f aca="false">D707</f>
        <v>Ejecución de proyecto de obra civil Movimiento de tierras autopista 2do contrato.</v>
      </c>
      <c r="E708" s="20" t="str">
        <f aca="false">E707</f>
        <v>000201</v>
      </c>
      <c r="F708" s="36" t="n">
        <v>33300</v>
      </c>
      <c r="G708" s="37" t="s">
        <v>321</v>
      </c>
      <c r="H708" s="38" t="n">
        <v>10431</v>
      </c>
      <c r="I708" s="19" t="n">
        <v>0</v>
      </c>
      <c r="J708" s="19" t="n">
        <f aca="false">+H708+I708</f>
        <v>10431</v>
      </c>
      <c r="K708" s="19" t="n">
        <v>9564</v>
      </c>
      <c r="L708" s="19" t="n">
        <f aca="false">+J708-K708</f>
        <v>867</v>
      </c>
    </row>
    <row r="709" customFormat="false" ht="13.8" hidden="false" customHeight="false" outlineLevel="0" collapsed="false">
      <c r="A709" s="1" t="str">
        <f aca="false">VLOOKUP(B709,Hoja3!$A$2:$B$12,2,0)</f>
        <v>UEPII</v>
      </c>
      <c r="B709" s="13" t="str">
        <f aca="false">B708</f>
        <v>UEPII</v>
      </c>
      <c r="C709" s="20" t="str">
        <f aca="false">C708</f>
        <v>04010202</v>
      </c>
      <c r="D709" s="13" t="str">
        <f aca="false">D708</f>
        <v>Ejecución de proyecto de obra civil Movimiento de tierras autopista 2do contrato.</v>
      </c>
      <c r="E709" s="20" t="str">
        <f aca="false">E708</f>
        <v>000201</v>
      </c>
      <c r="F709" s="36" t="n">
        <v>33400</v>
      </c>
      <c r="G709" s="37" t="s">
        <v>322</v>
      </c>
      <c r="H709" s="38" t="n">
        <v>7000</v>
      </c>
      <c r="I709" s="19" t="n">
        <v>0</v>
      </c>
      <c r="J709" s="19" t="n">
        <f aca="false">+H709+I709</f>
        <v>7000</v>
      </c>
      <c r="K709" s="19" t="n">
        <v>1600</v>
      </c>
      <c r="L709" s="19" t="n">
        <f aca="false">+J709-K709</f>
        <v>5400</v>
      </c>
    </row>
    <row r="710" customFormat="false" ht="13.8" hidden="false" customHeight="false" outlineLevel="0" collapsed="false">
      <c r="A710" s="1" t="str">
        <f aca="false">VLOOKUP(B710,Hoja3!$A$2:$B$12,2,0)</f>
        <v>UEPII</v>
      </c>
      <c r="B710" s="13" t="str">
        <f aca="false">B709</f>
        <v>UEPII</v>
      </c>
      <c r="C710" s="20" t="str">
        <f aca="false">C709</f>
        <v>04010202</v>
      </c>
      <c r="D710" s="13" t="str">
        <f aca="false">D709</f>
        <v>Ejecución de proyecto de obra civil Movimiento de tierras autopista 2do contrato.</v>
      </c>
      <c r="E710" s="20" t="str">
        <f aca="false">E709</f>
        <v>000201</v>
      </c>
      <c r="F710" s="36" t="n">
        <v>34110</v>
      </c>
      <c r="G710" s="37" t="s">
        <v>252</v>
      </c>
      <c r="H710" s="38" t="n">
        <v>391426.79</v>
      </c>
      <c r="I710" s="19" t="n">
        <v>-1000</v>
      </c>
      <c r="J710" s="19" t="n">
        <f aca="false">+H710+I710</f>
        <v>390426.79</v>
      </c>
      <c r="K710" s="19" t="n">
        <v>348962.52</v>
      </c>
      <c r="L710" s="19" t="n">
        <f aca="false">+J710-K710</f>
        <v>41464.27</v>
      </c>
    </row>
    <row r="711" customFormat="false" ht="13.8" hidden="false" customHeight="false" outlineLevel="0" collapsed="false">
      <c r="A711" s="1" t="str">
        <f aca="false">VLOOKUP(B711,Hoja3!$A$2:$B$12,2,0)</f>
        <v>UEPII</v>
      </c>
      <c r="B711" s="13" t="str">
        <f aca="false">B710</f>
        <v>UEPII</v>
      </c>
      <c r="C711" s="20" t="str">
        <f aca="false">C710</f>
        <v>04010202</v>
      </c>
      <c r="D711" s="13" t="str">
        <f aca="false">D710</f>
        <v>Ejecución de proyecto de obra civil Movimiento de tierras autopista 2do contrato.</v>
      </c>
      <c r="E711" s="20" t="str">
        <f aca="false">E710</f>
        <v>000201</v>
      </c>
      <c r="F711" s="36" t="n">
        <v>34200</v>
      </c>
      <c r="G711" s="37" t="s">
        <v>323</v>
      </c>
      <c r="H711" s="38" t="n">
        <v>5075.38</v>
      </c>
      <c r="I711" s="19" t="n">
        <v>0</v>
      </c>
      <c r="J711" s="19" t="n">
        <f aca="false">+H711+I711</f>
        <v>5075.38</v>
      </c>
      <c r="K711" s="19" t="n">
        <v>4000</v>
      </c>
      <c r="L711" s="19" t="n">
        <f aca="false">+J711-K711</f>
        <v>1075.38</v>
      </c>
    </row>
    <row r="712" customFormat="false" ht="13.8" hidden="false" customHeight="false" outlineLevel="0" collapsed="false">
      <c r="A712" s="1" t="str">
        <f aca="false">VLOOKUP(B712,Hoja3!$A$2:$B$12,2,0)</f>
        <v>UEPII</v>
      </c>
      <c r="B712" s="13" t="str">
        <f aca="false">B711</f>
        <v>UEPII</v>
      </c>
      <c r="C712" s="20" t="str">
        <f aca="false">C711</f>
        <v>04010202</v>
      </c>
      <c r="D712" s="13" t="str">
        <f aca="false">D711</f>
        <v>Ejecución de proyecto de obra civil Movimiento de tierras autopista 2do contrato.</v>
      </c>
      <c r="E712" s="20" t="str">
        <f aca="false">E711</f>
        <v>000201</v>
      </c>
      <c r="F712" s="36" t="n">
        <v>34300</v>
      </c>
      <c r="G712" s="37" t="s">
        <v>61</v>
      </c>
      <c r="H712" s="38" t="n">
        <v>65572.96</v>
      </c>
      <c r="I712" s="19" t="n">
        <v>0</v>
      </c>
      <c r="J712" s="19" t="n">
        <f aca="false">+H712+I712</f>
        <v>65572.96</v>
      </c>
      <c r="K712" s="19" t="n">
        <v>56800</v>
      </c>
      <c r="L712" s="19" t="n">
        <f aca="false">+J712-K712</f>
        <v>8772.96000000001</v>
      </c>
    </row>
    <row r="713" customFormat="false" ht="13.8" hidden="false" customHeight="false" outlineLevel="0" collapsed="false">
      <c r="A713" s="1" t="str">
        <f aca="false">VLOOKUP(B713,Hoja3!$A$2:$B$12,2,0)</f>
        <v>UEPII</v>
      </c>
      <c r="B713" s="13" t="str">
        <f aca="false">B712</f>
        <v>UEPII</v>
      </c>
      <c r="C713" s="20" t="str">
        <f aca="false">C712</f>
        <v>04010202</v>
      </c>
      <c r="D713" s="13" t="str">
        <f aca="false">D712</f>
        <v>Ejecución de proyecto de obra civil Movimiento de tierras autopista 2do contrato.</v>
      </c>
      <c r="E713" s="20" t="str">
        <f aca="false">E712</f>
        <v>000201</v>
      </c>
      <c r="F713" s="36" t="n">
        <v>34800</v>
      </c>
      <c r="G713" s="37" t="s">
        <v>408</v>
      </c>
      <c r="H713" s="38" t="n">
        <v>820</v>
      </c>
      <c r="I713" s="19" t="n">
        <v>0</v>
      </c>
      <c r="J713" s="19" t="n">
        <f aca="false">+H713+I713</f>
        <v>820</v>
      </c>
      <c r="K713" s="19" t="n">
        <v>0</v>
      </c>
      <c r="L713" s="19" t="n">
        <f aca="false">+J713-K713</f>
        <v>820</v>
      </c>
    </row>
    <row r="714" customFormat="false" ht="13.8" hidden="false" customHeight="false" outlineLevel="0" collapsed="false">
      <c r="A714" s="1" t="str">
        <f aca="false">VLOOKUP(B714,Hoja3!$A$2:$B$12,2,0)</f>
        <v>UEPII</v>
      </c>
      <c r="B714" s="13" t="str">
        <f aca="false">B713</f>
        <v>UEPII</v>
      </c>
      <c r="C714" s="20" t="str">
        <f aca="false">C713</f>
        <v>04010202</v>
      </c>
      <c r="D714" s="13" t="str">
        <f aca="false">D713</f>
        <v>Ejecución de proyecto de obra civil Movimiento de tierras autopista 2do contrato.</v>
      </c>
      <c r="E714" s="20" t="str">
        <f aca="false">E713</f>
        <v>000201</v>
      </c>
      <c r="F714" s="36" t="n">
        <v>39100</v>
      </c>
      <c r="G714" s="37" t="s">
        <v>62</v>
      </c>
      <c r="H714" s="38" t="n">
        <v>100</v>
      </c>
      <c r="I714" s="19" t="n">
        <v>1000</v>
      </c>
      <c r="J714" s="19" t="n">
        <f aca="false">+H714+I714</f>
        <v>1100</v>
      </c>
      <c r="K714" s="19" t="n">
        <v>720</v>
      </c>
      <c r="L714" s="19" t="n">
        <f aca="false">+J714-K714</f>
        <v>380</v>
      </c>
    </row>
    <row r="715" customFormat="false" ht="13.8" hidden="false" customHeight="false" outlineLevel="0" collapsed="false">
      <c r="A715" s="1" t="str">
        <f aca="false">VLOOKUP(B715,Hoja3!$A$2:$B$12,2,0)</f>
        <v>UEPII</v>
      </c>
      <c r="B715" s="13" t="str">
        <f aca="false">B714</f>
        <v>UEPII</v>
      </c>
      <c r="C715" s="20" t="str">
        <f aca="false">C714</f>
        <v>04010202</v>
      </c>
      <c r="D715" s="13" t="str">
        <f aca="false">D714</f>
        <v>Ejecución de proyecto de obra civil Movimiento de tierras autopista 2do contrato.</v>
      </c>
      <c r="E715" s="20" t="str">
        <f aca="false">E714</f>
        <v>000201</v>
      </c>
      <c r="F715" s="36" t="n">
        <v>39300</v>
      </c>
      <c r="G715" s="37" t="s">
        <v>327</v>
      </c>
      <c r="H715" s="38" t="n">
        <v>500</v>
      </c>
      <c r="I715" s="19" t="n">
        <v>0</v>
      </c>
      <c r="J715" s="19" t="n">
        <f aca="false">+H715+I715</f>
        <v>500</v>
      </c>
      <c r="K715" s="19" t="n">
        <v>0</v>
      </c>
      <c r="L715" s="19" t="n">
        <f aca="false">+J715-K715</f>
        <v>500</v>
      </c>
    </row>
    <row r="716" customFormat="false" ht="13.8" hidden="false" customHeight="false" outlineLevel="0" collapsed="false">
      <c r="A716" s="1" t="str">
        <f aca="false">VLOOKUP(B716,Hoja3!$A$2:$B$12,2,0)</f>
        <v>UEPII</v>
      </c>
      <c r="B716" s="13" t="str">
        <f aca="false">B715</f>
        <v>UEPII</v>
      </c>
      <c r="C716" s="20" t="str">
        <f aca="false">C715</f>
        <v>04010202</v>
      </c>
      <c r="D716" s="13" t="str">
        <f aca="false">D715</f>
        <v>Ejecución de proyecto de obra civil Movimiento de tierras autopista 2do contrato.</v>
      </c>
      <c r="E716" s="20" t="str">
        <f aca="false">E715</f>
        <v>000201</v>
      </c>
      <c r="F716" s="36" t="n">
        <v>39500</v>
      </c>
      <c r="G716" s="37" t="s">
        <v>19</v>
      </c>
      <c r="H716" s="38" t="n">
        <v>1462.4</v>
      </c>
      <c r="I716" s="19" t="n">
        <v>0</v>
      </c>
      <c r="J716" s="19" t="n">
        <f aca="false">+H716+I716</f>
        <v>1462.4</v>
      </c>
      <c r="K716" s="19" t="n">
        <v>0</v>
      </c>
      <c r="L716" s="19" t="n">
        <f aca="false">+J716-K716</f>
        <v>1462.4</v>
      </c>
    </row>
    <row r="717" customFormat="false" ht="13.8" hidden="false" customHeight="false" outlineLevel="0" collapsed="false">
      <c r="A717" s="1" t="str">
        <f aca="false">VLOOKUP(B717,Hoja3!$A$2:$B$12,2,0)</f>
        <v>UEPII</v>
      </c>
      <c r="B717" s="13" t="str">
        <f aca="false">B716</f>
        <v>UEPII</v>
      </c>
      <c r="C717" s="20" t="str">
        <f aca="false">C716</f>
        <v>04010202</v>
      </c>
      <c r="D717" s="13" t="str">
        <f aca="false">D716</f>
        <v>Ejecución de proyecto de obra civil Movimiento de tierras autopista 2do contrato.</v>
      </c>
      <c r="E717" s="20" t="str">
        <f aca="false">E716</f>
        <v>000201</v>
      </c>
      <c r="F717" s="36" t="n">
        <v>39700</v>
      </c>
      <c r="G717" s="37" t="s">
        <v>63</v>
      </c>
      <c r="H717" s="38" t="n">
        <v>3320</v>
      </c>
      <c r="I717" s="19" t="n">
        <v>0</v>
      </c>
      <c r="J717" s="19" t="n">
        <f aca="false">+H717+I717</f>
        <v>3320</v>
      </c>
      <c r="K717" s="19" t="n">
        <v>0</v>
      </c>
      <c r="L717" s="19" t="n">
        <f aca="false">+J717-K717</f>
        <v>3320</v>
      </c>
    </row>
    <row r="718" customFormat="false" ht="13.8" hidden="false" customHeight="false" outlineLevel="0" collapsed="false">
      <c r="A718" s="1" t="str">
        <f aca="false">VLOOKUP(B718,Hoja3!$A$2:$B$12,2,0)</f>
        <v>UEPII</v>
      </c>
      <c r="B718" s="13" t="str">
        <f aca="false">B717</f>
        <v>UEPII</v>
      </c>
      <c r="C718" s="20" t="str">
        <f aca="false">C717</f>
        <v>04010202</v>
      </c>
      <c r="D718" s="13" t="str">
        <f aca="false">D717</f>
        <v>Ejecución de proyecto de obra civil Movimiento de tierras autopista 2do contrato.</v>
      </c>
      <c r="E718" s="20" t="str">
        <f aca="false">E717</f>
        <v>000201</v>
      </c>
      <c r="F718" s="36" t="n">
        <v>39800</v>
      </c>
      <c r="G718" s="37" t="s">
        <v>64</v>
      </c>
      <c r="H718" s="38" t="n">
        <v>19348.8</v>
      </c>
      <c r="I718" s="19" t="n">
        <v>0</v>
      </c>
      <c r="J718" s="19" t="n">
        <f aca="false">+H718+I718</f>
        <v>19348.8</v>
      </c>
      <c r="K718" s="19" t="n">
        <v>11256.2</v>
      </c>
      <c r="L718" s="19" t="n">
        <f aca="false">+J718-K718</f>
        <v>8092.6</v>
      </c>
    </row>
    <row r="719" customFormat="false" ht="13.8" hidden="false" customHeight="false" outlineLevel="0" collapsed="false">
      <c r="A719" s="1" t="str">
        <f aca="false">VLOOKUP(B719,Hoja3!$A$2:$B$12,2,0)</f>
        <v>UEPII</v>
      </c>
      <c r="B719" s="13" t="str">
        <f aca="false">B718</f>
        <v>UEPII</v>
      </c>
      <c r="C719" s="20" t="str">
        <f aca="false">C718</f>
        <v>04010202</v>
      </c>
      <c r="D719" s="13" t="str">
        <f aca="false">D718</f>
        <v>Ejecución de proyecto de obra civil Movimiento de tierras autopista 2do contrato.</v>
      </c>
      <c r="E719" s="20" t="str">
        <f aca="false">E718</f>
        <v>000201</v>
      </c>
      <c r="F719" s="36" t="n">
        <v>39990</v>
      </c>
      <c r="G719" s="37" t="s">
        <v>65</v>
      </c>
      <c r="H719" s="38" t="n">
        <v>1460</v>
      </c>
      <c r="I719" s="19" t="n">
        <v>0</v>
      </c>
      <c r="J719" s="19" t="n">
        <f aca="false">+H719+I719</f>
        <v>1460</v>
      </c>
      <c r="K719" s="19" t="n">
        <v>756</v>
      </c>
      <c r="L719" s="19" t="n">
        <f aca="false">+J719-K719</f>
        <v>704</v>
      </c>
    </row>
    <row r="720" customFormat="false" ht="13.8" hidden="false" customHeight="false" outlineLevel="0" collapsed="false">
      <c r="A720" s="1" t="str">
        <f aca="false">VLOOKUP(B720,Hoja3!$A$2:$B$12,2,0)</f>
        <v>UEPII</v>
      </c>
      <c r="B720" s="13" t="str">
        <f aca="false">B719</f>
        <v>UEPII</v>
      </c>
      <c r="C720" s="20" t="str">
        <f aca="false">C719</f>
        <v>04010202</v>
      </c>
      <c r="D720" s="13" t="str">
        <f aca="false">D719</f>
        <v>Ejecución de proyecto de obra civil Movimiento de tierras autopista 2do contrato.</v>
      </c>
      <c r="E720" s="20" t="str">
        <f aca="false">E719</f>
        <v>000201</v>
      </c>
      <c r="F720" s="36" t="n">
        <v>43120</v>
      </c>
      <c r="G720" s="37" t="s">
        <v>102</v>
      </c>
      <c r="H720" s="38" t="n">
        <v>1800</v>
      </c>
      <c r="I720" s="19" t="n">
        <v>0</v>
      </c>
      <c r="J720" s="19" t="n">
        <f aca="false">+H720+I720</f>
        <v>1800</v>
      </c>
      <c r="K720" s="19" t="n">
        <v>0</v>
      </c>
      <c r="L720" s="19" t="n">
        <f aca="false">+J720-K720</f>
        <v>1800</v>
      </c>
    </row>
    <row r="721" customFormat="false" ht="13.8" hidden="false" customHeight="false" outlineLevel="0" collapsed="false">
      <c r="A721" s="1" t="str">
        <f aca="false">VLOOKUP(B721,Hoja3!$A$2:$B$12,2,0)</f>
        <v>UEPII</v>
      </c>
      <c r="B721" s="13" t="str">
        <f aca="false">B720</f>
        <v>UEPII</v>
      </c>
      <c r="C721" s="20" t="str">
        <f aca="false">C720</f>
        <v>04010202</v>
      </c>
      <c r="D721" s="13" t="str">
        <f aca="false">D720</f>
        <v>Ejecución de proyecto de obra civil Movimiento de tierras autopista 2do contrato.</v>
      </c>
      <c r="E721" s="20" t="str">
        <f aca="false">E720</f>
        <v>000201</v>
      </c>
      <c r="F721" s="36" t="n">
        <v>43200</v>
      </c>
      <c r="G721" s="37" t="s">
        <v>463</v>
      </c>
      <c r="H721" s="38" t="n">
        <v>1200</v>
      </c>
      <c r="I721" s="19" t="n">
        <v>0</v>
      </c>
      <c r="J721" s="19" t="n">
        <f aca="false">+H721+I721</f>
        <v>1200</v>
      </c>
      <c r="K721" s="19" t="n">
        <v>0</v>
      </c>
      <c r="L721" s="19" t="n">
        <f aca="false">+J721-K721</f>
        <v>1200</v>
      </c>
    </row>
    <row r="722" customFormat="false" ht="13.8" hidden="false" customHeight="false" outlineLevel="0" collapsed="false">
      <c r="A722" s="1" t="str">
        <f aca="false">VLOOKUP(B722,Hoja3!$A$2:$B$12,2,0)</f>
        <v>UEPII</v>
      </c>
      <c r="B722" s="13" t="str">
        <f aca="false">B721</f>
        <v>UEPII</v>
      </c>
      <c r="C722" s="20" t="str">
        <f aca="false">C721</f>
        <v>04010202</v>
      </c>
      <c r="D722" s="13" t="str">
        <f aca="false">D721</f>
        <v>Ejecución de proyecto de obra civil Movimiento de tierras autopista 2do contrato.</v>
      </c>
      <c r="E722" s="20" t="str">
        <f aca="false">E721</f>
        <v>000201</v>
      </c>
      <c r="F722" s="36" t="n">
        <v>43330</v>
      </c>
      <c r="G722" s="37" t="s">
        <v>464</v>
      </c>
      <c r="H722" s="38" t="n">
        <v>227259.12</v>
      </c>
      <c r="I722" s="19" t="n">
        <v>0</v>
      </c>
      <c r="J722" s="19" t="n">
        <f aca="false">+H722+I722</f>
        <v>227259.12</v>
      </c>
      <c r="K722" s="19" t="n">
        <v>190586</v>
      </c>
      <c r="L722" s="19" t="n">
        <f aca="false">+J722-K722</f>
        <v>36673.12</v>
      </c>
    </row>
    <row r="723" customFormat="false" ht="13.8" hidden="false" customHeight="false" outlineLevel="0" collapsed="false">
      <c r="A723" s="1" t="str">
        <f aca="false">VLOOKUP(B723,Hoja3!$A$2:$B$12,2,0)</f>
        <v>UEPII</v>
      </c>
      <c r="B723" s="13" t="str">
        <f aca="false">B722</f>
        <v>UEPII</v>
      </c>
      <c r="C723" s="20" t="str">
        <f aca="false">C722</f>
        <v>04010202</v>
      </c>
      <c r="D723" s="13" t="str">
        <f aca="false">D722</f>
        <v>Ejecución de proyecto de obra civil Movimiento de tierras autopista 2do contrato.</v>
      </c>
      <c r="E723" s="20" t="str">
        <f aca="false">E722</f>
        <v>000201</v>
      </c>
      <c r="F723" s="36" t="n">
        <v>81200</v>
      </c>
      <c r="G723" s="37" t="s">
        <v>299</v>
      </c>
      <c r="H723" s="38" t="n">
        <v>45063.69</v>
      </c>
      <c r="I723" s="19" t="n">
        <v>0</v>
      </c>
      <c r="J723" s="19" t="n">
        <f aca="false">+H723+I723</f>
        <v>45063.69</v>
      </c>
      <c r="K723" s="19" t="n">
        <v>0</v>
      </c>
      <c r="L723" s="19" t="n">
        <f aca="false">+J723-K723</f>
        <v>45063.69</v>
      </c>
    </row>
    <row r="724" customFormat="false" ht="13.8" hidden="false" customHeight="false" outlineLevel="0" collapsed="false">
      <c r="A724" s="1" t="str">
        <f aca="false">VLOOKUP(B724,Hoja3!$A$2:$B$12,2,0)</f>
        <v>UEPII</v>
      </c>
      <c r="B724" s="13" t="str">
        <f aca="false">B723</f>
        <v>UEPII</v>
      </c>
      <c r="C724" s="20" t="str">
        <f aca="false">C723</f>
        <v>04010202</v>
      </c>
      <c r="D724" s="13" t="str">
        <f aca="false">D723</f>
        <v>Ejecución de proyecto de obra civil Movimiento de tierras autopista 2do contrato.</v>
      </c>
      <c r="E724" s="20" t="str">
        <f aca="false">E723</f>
        <v>000201</v>
      </c>
      <c r="F724" s="36" t="n">
        <v>81300</v>
      </c>
      <c r="G724" s="37" t="s">
        <v>465</v>
      </c>
      <c r="H724" s="38" t="n">
        <v>23803.95</v>
      </c>
      <c r="I724" s="19" t="n">
        <v>0</v>
      </c>
      <c r="J724" s="19" t="n">
        <f aca="false">+H724+I724</f>
        <v>23803.95</v>
      </c>
      <c r="K724" s="19" t="n">
        <v>0</v>
      </c>
      <c r="L724" s="19" t="n">
        <f aca="false">+J724-K724</f>
        <v>23803.95</v>
      </c>
    </row>
    <row r="725" customFormat="false" ht="13.8" hidden="false" customHeight="false" outlineLevel="0" collapsed="false">
      <c r="A725" s="1" t="str">
        <f aca="false">VLOOKUP(B725,Hoja3!$A$2:$B$12,2,0)</f>
        <v>UEPII</v>
      </c>
      <c r="B725" s="13" t="str">
        <f aca="false">B724</f>
        <v>UEPII</v>
      </c>
      <c r="C725" s="20" t="str">
        <f aca="false">C724</f>
        <v>04010202</v>
      </c>
      <c r="D725" s="13" t="str">
        <f aca="false">D724</f>
        <v>Ejecución de proyecto de obra civil Movimiento de tierras autopista 2do contrato.</v>
      </c>
      <c r="E725" s="20" t="str">
        <f aca="false">E724</f>
        <v>000201</v>
      </c>
      <c r="F725" s="36" t="n">
        <v>85100</v>
      </c>
      <c r="G725" s="37" t="s">
        <v>169</v>
      </c>
      <c r="H725" s="38" t="n">
        <v>2000</v>
      </c>
      <c r="I725" s="19" t="n">
        <v>0</v>
      </c>
      <c r="J725" s="19" t="n">
        <f aca="false">+H725+I725</f>
        <v>2000</v>
      </c>
      <c r="K725" s="19" t="n">
        <v>2000</v>
      </c>
      <c r="L725" s="19" t="n">
        <f aca="false">+J725-K725</f>
        <v>0</v>
      </c>
    </row>
    <row r="726" customFormat="false" ht="13.8" hidden="true" customHeight="false" outlineLevel="0" collapsed="false">
      <c r="A726" s="1" t="str">
        <f aca="false">VLOOKUP(B726,Hoja3!$A$2:$B$12,2,0)</f>
        <v>UEPII</v>
      </c>
      <c r="B726" s="33" t="s">
        <v>451</v>
      </c>
      <c r="C726" s="63" t="s">
        <v>471</v>
      </c>
      <c r="D726" s="64" t="s">
        <v>472</v>
      </c>
      <c r="E726" s="65" t="s">
        <v>473</v>
      </c>
      <c r="F726" s="36" t="n">
        <v>22110</v>
      </c>
      <c r="G726" s="37" t="s">
        <v>35</v>
      </c>
      <c r="H726" s="38" t="n">
        <v>2400</v>
      </c>
      <c r="I726" s="19" t="n">
        <v>0</v>
      </c>
      <c r="J726" s="19" t="n">
        <f aca="false">+H726+I726</f>
        <v>2400</v>
      </c>
      <c r="K726" s="19" t="n">
        <v>0</v>
      </c>
      <c r="L726" s="19" t="n">
        <f aca="false">+J726-K726</f>
        <v>2400</v>
      </c>
    </row>
    <row r="727" customFormat="false" ht="13.8" hidden="true" customHeight="false" outlineLevel="0" collapsed="false">
      <c r="A727" s="1" t="str">
        <f aca="false">VLOOKUP(B727,Hoja3!$A$2:$B$12,2,0)</f>
        <v>UEPII</v>
      </c>
      <c r="B727" s="13" t="str">
        <f aca="false">B726</f>
        <v>UEPII</v>
      </c>
      <c r="C727" s="20" t="str">
        <f aca="false">C726</f>
        <v>04010203</v>
      </c>
      <c r="D727" s="13" t="str">
        <f aca="false">D726</f>
        <v>Ejecución de proyecto de obra civil Contrucción comedor MAXAM-FANEXA.</v>
      </c>
      <c r="E727" s="20" t="str">
        <f aca="false">E726</f>
        <v>000301</v>
      </c>
      <c r="F727" s="36" t="n">
        <v>22210</v>
      </c>
      <c r="G727" s="37" t="s">
        <v>75</v>
      </c>
      <c r="H727" s="38" t="n">
        <v>7420</v>
      </c>
      <c r="I727" s="19" t="n">
        <v>0</v>
      </c>
      <c r="J727" s="19" t="n">
        <f aca="false">+H727+I727</f>
        <v>7420</v>
      </c>
      <c r="K727" s="19" t="n">
        <v>0</v>
      </c>
      <c r="L727" s="19" t="n">
        <f aca="false">+J727-K727</f>
        <v>7420</v>
      </c>
    </row>
    <row r="728" customFormat="false" ht="13.8" hidden="true" customHeight="false" outlineLevel="0" collapsed="false">
      <c r="A728" s="1" t="str">
        <f aca="false">VLOOKUP(B728,Hoja3!$A$2:$B$12,2,0)</f>
        <v>UEPII</v>
      </c>
      <c r="B728" s="13" t="str">
        <f aca="false">B727</f>
        <v>UEPII</v>
      </c>
      <c r="C728" s="20" t="str">
        <f aca="false">C727</f>
        <v>04010203</v>
      </c>
      <c r="D728" s="13" t="str">
        <f aca="false">D727</f>
        <v>Ejecución de proyecto de obra civil Contrucción comedor MAXAM-FANEXA.</v>
      </c>
      <c r="E728" s="20" t="str">
        <f aca="false">E727</f>
        <v>000301</v>
      </c>
      <c r="F728" s="36" t="n">
        <v>22500</v>
      </c>
      <c r="G728" s="37" t="s">
        <v>250</v>
      </c>
      <c r="H728" s="38" t="n">
        <v>2781</v>
      </c>
      <c r="I728" s="19" t="n">
        <v>0</v>
      </c>
      <c r="J728" s="19" t="n">
        <f aca="false">+H728+I728</f>
        <v>2781</v>
      </c>
      <c r="K728" s="19" t="n">
        <v>0</v>
      </c>
      <c r="L728" s="19" t="n">
        <f aca="false">+J728-K728</f>
        <v>2781</v>
      </c>
    </row>
    <row r="729" customFormat="false" ht="13.8" hidden="true" customHeight="false" outlineLevel="0" collapsed="false">
      <c r="A729" s="1" t="str">
        <f aca="false">VLOOKUP(B729,Hoja3!$A$2:$B$12,2,0)</f>
        <v>UEPII</v>
      </c>
      <c r="B729" s="13" t="str">
        <f aca="false">B728</f>
        <v>UEPII</v>
      </c>
      <c r="C729" s="20" t="str">
        <f aca="false">C728</f>
        <v>04010203</v>
      </c>
      <c r="D729" s="13" t="str">
        <f aca="false">D728</f>
        <v>Ejecución de proyecto de obra civil Contrucción comedor MAXAM-FANEXA.</v>
      </c>
      <c r="E729" s="20" t="str">
        <f aca="false">E728</f>
        <v>000301</v>
      </c>
      <c r="F729" s="36" t="n">
        <v>23100</v>
      </c>
      <c r="G729" s="37" t="s">
        <v>474</v>
      </c>
      <c r="H729" s="38" t="n">
        <v>12123</v>
      </c>
      <c r="I729" s="19" t="n">
        <v>0</v>
      </c>
      <c r="J729" s="19" t="n">
        <f aca="false">+H729+I729</f>
        <v>12123</v>
      </c>
      <c r="K729" s="19" t="n">
        <v>0</v>
      </c>
      <c r="L729" s="19" t="n">
        <f aca="false">+J729-K729</f>
        <v>12123</v>
      </c>
    </row>
    <row r="730" customFormat="false" ht="13.8" hidden="true" customHeight="false" outlineLevel="0" collapsed="false">
      <c r="A730" s="1" t="str">
        <f aca="false">VLOOKUP(B730,Hoja3!$A$2:$B$12,2,0)</f>
        <v>UEPII</v>
      </c>
      <c r="B730" s="13" t="str">
        <f aca="false">B729</f>
        <v>UEPII</v>
      </c>
      <c r="C730" s="20" t="str">
        <f aca="false">C729</f>
        <v>04010203</v>
      </c>
      <c r="D730" s="13" t="str">
        <f aca="false">D729</f>
        <v>Ejecución de proyecto de obra civil Contrucción comedor MAXAM-FANEXA.</v>
      </c>
      <c r="E730" s="20" t="str">
        <f aca="false">E729</f>
        <v>000301</v>
      </c>
      <c r="F730" s="36" t="n">
        <v>23200</v>
      </c>
      <c r="G730" s="37" t="s">
        <v>219</v>
      </c>
      <c r="H730" s="38" t="n">
        <v>152353.32</v>
      </c>
      <c r="I730" s="19" t="n">
        <v>0</v>
      </c>
      <c r="J730" s="19" t="n">
        <f aca="false">+H730+I730</f>
        <v>152353.32</v>
      </c>
      <c r="K730" s="19" t="n">
        <v>145692</v>
      </c>
      <c r="L730" s="19" t="n">
        <f aca="false">+J730-K730</f>
        <v>6661.32000000001</v>
      </c>
    </row>
    <row r="731" customFormat="false" ht="13.8" hidden="true" customHeight="false" outlineLevel="0" collapsed="false">
      <c r="A731" s="1" t="str">
        <f aca="false">VLOOKUP(B731,Hoja3!$A$2:$B$12,2,0)</f>
        <v>UEPII</v>
      </c>
      <c r="B731" s="13" t="str">
        <f aca="false">B730</f>
        <v>UEPII</v>
      </c>
      <c r="C731" s="20" t="str">
        <f aca="false">C730</f>
        <v>04010203</v>
      </c>
      <c r="D731" s="13" t="str">
        <f aca="false">D730</f>
        <v>Ejecución de proyecto de obra civil Contrucción comedor MAXAM-FANEXA.</v>
      </c>
      <c r="E731" s="20" t="str">
        <f aca="false">E730</f>
        <v>000301</v>
      </c>
      <c r="F731" s="36" t="n">
        <v>24120</v>
      </c>
      <c r="G731" s="37" t="s">
        <v>54</v>
      </c>
      <c r="H731" s="38" t="n">
        <v>6970</v>
      </c>
      <c r="I731" s="19" t="n">
        <v>0</v>
      </c>
      <c r="J731" s="19" t="n">
        <f aca="false">+H731+I731</f>
        <v>6970</v>
      </c>
      <c r="K731" s="19" t="n">
        <v>0</v>
      </c>
      <c r="L731" s="19" t="n">
        <f aca="false">+J731-K731</f>
        <v>6970</v>
      </c>
    </row>
    <row r="732" customFormat="false" ht="13.8" hidden="true" customHeight="false" outlineLevel="0" collapsed="false">
      <c r="A732" s="1" t="str">
        <f aca="false">VLOOKUP(B732,Hoja3!$A$2:$B$12,2,0)</f>
        <v>UEPII</v>
      </c>
      <c r="B732" s="13" t="str">
        <f aca="false">B731</f>
        <v>UEPII</v>
      </c>
      <c r="C732" s="20" t="str">
        <f aca="false">C731</f>
        <v>04010203</v>
      </c>
      <c r="D732" s="13" t="str">
        <f aca="false">D731</f>
        <v>Ejecución de proyecto de obra civil Contrucción comedor MAXAM-FANEXA.</v>
      </c>
      <c r="E732" s="20" t="str">
        <f aca="false">E731</f>
        <v>000301</v>
      </c>
      <c r="F732" s="36" t="n">
        <v>25500</v>
      </c>
      <c r="G732" s="37" t="s">
        <v>99</v>
      </c>
      <c r="H732" s="38" t="n">
        <v>2800</v>
      </c>
      <c r="I732" s="19" t="n">
        <v>0</v>
      </c>
      <c r="J732" s="19" t="n">
        <f aca="false">+H732+I732</f>
        <v>2800</v>
      </c>
      <c r="K732" s="19" t="n">
        <v>0</v>
      </c>
      <c r="L732" s="19" t="n">
        <f aca="false">+J732-K732</f>
        <v>2800</v>
      </c>
    </row>
    <row r="733" customFormat="false" ht="13.8" hidden="true" customHeight="false" outlineLevel="0" collapsed="false">
      <c r="A733" s="1" t="str">
        <f aca="false">VLOOKUP(B733,Hoja3!$A$2:$B$12,2,0)</f>
        <v>UEPII</v>
      </c>
      <c r="B733" s="13" t="str">
        <f aca="false">B732</f>
        <v>UEPII</v>
      </c>
      <c r="C733" s="20" t="str">
        <f aca="false">C732</f>
        <v>04010203</v>
      </c>
      <c r="D733" s="13" t="str">
        <f aca="false">D732</f>
        <v>Ejecución de proyecto de obra civil Contrucción comedor MAXAM-FANEXA.</v>
      </c>
      <c r="E733" s="20" t="str">
        <f aca="false">E732</f>
        <v>000301</v>
      </c>
      <c r="F733" s="36" t="n">
        <v>25900</v>
      </c>
      <c r="G733" s="37" t="s">
        <v>56</v>
      </c>
      <c r="H733" s="38" t="n">
        <v>587952.27</v>
      </c>
      <c r="I733" s="19" t="n">
        <v>0</v>
      </c>
      <c r="J733" s="19" t="n">
        <f aca="false">+H733+I733</f>
        <v>587952.27</v>
      </c>
      <c r="K733" s="19" t="n">
        <v>583645</v>
      </c>
      <c r="L733" s="19" t="n">
        <f aca="false">+J733-K733</f>
        <v>4307.27000000002</v>
      </c>
    </row>
    <row r="734" customFormat="false" ht="13.8" hidden="true" customHeight="false" outlineLevel="0" collapsed="false">
      <c r="A734" s="1" t="str">
        <f aca="false">VLOOKUP(B734,Hoja3!$A$2:$B$12,2,0)</f>
        <v>UEPII</v>
      </c>
      <c r="B734" s="13" t="str">
        <f aca="false">B733</f>
        <v>UEPII</v>
      </c>
      <c r="C734" s="20" t="str">
        <f aca="false">C733</f>
        <v>04010203</v>
      </c>
      <c r="D734" s="13" t="str">
        <f aca="false">D733</f>
        <v>Ejecución de proyecto de obra civil Contrucción comedor MAXAM-FANEXA.</v>
      </c>
      <c r="E734" s="20" t="str">
        <f aca="false">E733</f>
        <v>000301</v>
      </c>
      <c r="F734" s="36" t="n">
        <v>31120</v>
      </c>
      <c r="G734" s="37" t="s">
        <v>37</v>
      </c>
      <c r="H734" s="38" t="n">
        <v>53700</v>
      </c>
      <c r="I734" s="19" t="n">
        <v>0</v>
      </c>
      <c r="J734" s="19" t="n">
        <f aca="false">+H734+I734</f>
        <v>53700</v>
      </c>
      <c r="K734" s="19" t="n">
        <v>48562</v>
      </c>
      <c r="L734" s="19" t="n">
        <f aca="false">+J734-K734</f>
        <v>5138</v>
      </c>
    </row>
    <row r="735" customFormat="false" ht="13.8" hidden="true" customHeight="false" outlineLevel="0" collapsed="false">
      <c r="A735" s="1" t="str">
        <f aca="false">VLOOKUP(B735,Hoja3!$A$2:$B$12,2,0)</f>
        <v>UEPII</v>
      </c>
      <c r="B735" s="13" t="str">
        <f aca="false">B734</f>
        <v>UEPII</v>
      </c>
      <c r="C735" s="20" t="str">
        <f aca="false">C734</f>
        <v>04010203</v>
      </c>
      <c r="D735" s="13" t="str">
        <f aca="false">D734</f>
        <v>Ejecución de proyecto de obra civil Contrucción comedor MAXAM-FANEXA.</v>
      </c>
      <c r="E735" s="20" t="str">
        <f aca="false">E734</f>
        <v>000301</v>
      </c>
      <c r="F735" s="36" t="n">
        <v>31300</v>
      </c>
      <c r="G735" s="37" t="s">
        <v>320</v>
      </c>
      <c r="H735" s="38" t="n">
        <v>42455.52</v>
      </c>
      <c r="I735" s="19" t="n">
        <v>0</v>
      </c>
      <c r="J735" s="19" t="n">
        <f aca="false">+H735+I735</f>
        <v>42455.52</v>
      </c>
      <c r="K735" s="19" t="n">
        <v>38486</v>
      </c>
      <c r="L735" s="19" t="n">
        <f aca="false">+J735-K735</f>
        <v>3969.52</v>
      </c>
    </row>
    <row r="736" customFormat="false" ht="13.8" hidden="true" customHeight="false" outlineLevel="0" collapsed="false">
      <c r="A736" s="1" t="str">
        <f aca="false">VLOOKUP(B736,Hoja3!$A$2:$B$12,2,0)</f>
        <v>UEPII</v>
      </c>
      <c r="B736" s="13" t="str">
        <f aca="false">B735</f>
        <v>UEPII</v>
      </c>
      <c r="C736" s="20" t="str">
        <f aca="false">C735</f>
        <v>04010203</v>
      </c>
      <c r="D736" s="13" t="str">
        <f aca="false">D735</f>
        <v>Ejecución de proyecto de obra civil Contrucción comedor MAXAM-FANEXA.</v>
      </c>
      <c r="E736" s="20" t="str">
        <f aca="false">E735</f>
        <v>000301</v>
      </c>
      <c r="F736" s="36" t="n">
        <v>32100</v>
      </c>
      <c r="G736" s="37" t="s">
        <v>16</v>
      </c>
      <c r="H736" s="38" t="n">
        <v>600.25</v>
      </c>
      <c r="I736" s="19" t="n">
        <v>0</v>
      </c>
      <c r="J736" s="19" t="n">
        <f aca="false">+H736+I736</f>
        <v>600.25</v>
      </c>
      <c r="K736" s="19" t="n">
        <v>421.17</v>
      </c>
      <c r="L736" s="19" t="n">
        <f aca="false">+J736-K736</f>
        <v>179.08</v>
      </c>
    </row>
    <row r="737" customFormat="false" ht="13.8" hidden="true" customHeight="false" outlineLevel="0" collapsed="false">
      <c r="A737" s="1" t="str">
        <f aca="false">VLOOKUP(B737,Hoja3!$A$2:$B$12,2,0)</f>
        <v>UEPII</v>
      </c>
      <c r="B737" s="13" t="str">
        <f aca="false">B736</f>
        <v>UEPII</v>
      </c>
      <c r="C737" s="20" t="str">
        <f aca="false">C736</f>
        <v>04010203</v>
      </c>
      <c r="D737" s="13" t="str">
        <f aca="false">D736</f>
        <v>Ejecución de proyecto de obra civil Contrucción comedor MAXAM-FANEXA.</v>
      </c>
      <c r="E737" s="20" t="str">
        <f aca="false">E736</f>
        <v>000301</v>
      </c>
      <c r="F737" s="36" t="n">
        <v>33300</v>
      </c>
      <c r="G737" s="37" t="s">
        <v>321</v>
      </c>
      <c r="H737" s="38" t="n">
        <v>2514</v>
      </c>
      <c r="I737" s="19" t="n">
        <v>0</v>
      </c>
      <c r="J737" s="19" t="n">
        <f aca="false">+H737+I737</f>
        <v>2514</v>
      </c>
      <c r="K737" s="19" t="n">
        <v>1759.8</v>
      </c>
      <c r="L737" s="19" t="n">
        <f aca="false">+J737-K737</f>
        <v>754.2</v>
      </c>
    </row>
    <row r="738" customFormat="false" ht="13.8" hidden="true" customHeight="false" outlineLevel="0" collapsed="false">
      <c r="A738" s="1" t="str">
        <f aca="false">VLOOKUP(B738,Hoja3!$A$2:$B$12,2,0)</f>
        <v>UEPII</v>
      </c>
      <c r="B738" s="13" t="str">
        <f aca="false">B737</f>
        <v>UEPII</v>
      </c>
      <c r="C738" s="20" t="str">
        <f aca="false">C737</f>
        <v>04010203</v>
      </c>
      <c r="D738" s="13" t="str">
        <f aca="false">D737</f>
        <v>Ejecución de proyecto de obra civil Contrucción comedor MAXAM-FANEXA.</v>
      </c>
      <c r="E738" s="20" t="str">
        <f aca="false">E737</f>
        <v>000301</v>
      </c>
      <c r="F738" s="36" t="n">
        <v>33400</v>
      </c>
      <c r="G738" s="37" t="s">
        <v>322</v>
      </c>
      <c r="H738" s="38" t="n">
        <v>4020</v>
      </c>
      <c r="I738" s="19" t="n">
        <v>0</v>
      </c>
      <c r="J738" s="19" t="n">
        <f aca="false">+H738+I738</f>
        <v>4020</v>
      </c>
      <c r="K738" s="19" t="n">
        <v>2814</v>
      </c>
      <c r="L738" s="19" t="n">
        <f aca="false">+J738-K738</f>
        <v>1206</v>
      </c>
    </row>
    <row r="739" customFormat="false" ht="13.8" hidden="true" customHeight="false" outlineLevel="0" collapsed="false">
      <c r="A739" s="1" t="str">
        <f aca="false">VLOOKUP(B739,Hoja3!$A$2:$B$12,2,0)</f>
        <v>UEPII</v>
      </c>
      <c r="B739" s="13" t="str">
        <f aca="false">B738</f>
        <v>UEPII</v>
      </c>
      <c r="C739" s="20" t="str">
        <f aca="false">C738</f>
        <v>04010203</v>
      </c>
      <c r="D739" s="13" t="str">
        <f aca="false">D738</f>
        <v>Ejecución de proyecto de obra civil Contrucción comedor MAXAM-FANEXA.</v>
      </c>
      <c r="E739" s="20" t="str">
        <f aca="false">E738</f>
        <v>000301</v>
      </c>
      <c r="F739" s="36" t="n">
        <v>34110</v>
      </c>
      <c r="G739" s="37" t="s">
        <v>252</v>
      </c>
      <c r="H739" s="38" t="n">
        <v>8566</v>
      </c>
      <c r="I739" s="19" t="n">
        <v>0</v>
      </c>
      <c r="J739" s="19" t="n">
        <f aca="false">+H739+I739</f>
        <v>8566</v>
      </c>
      <c r="K739" s="19" t="n">
        <v>5996.2</v>
      </c>
      <c r="L739" s="19" t="n">
        <f aca="false">+J739-K739</f>
        <v>2569.8</v>
      </c>
    </row>
    <row r="740" customFormat="false" ht="13.8" hidden="true" customHeight="false" outlineLevel="0" collapsed="false">
      <c r="A740" s="1" t="str">
        <f aca="false">VLOOKUP(B740,Hoja3!$A$2:$B$12,2,0)</f>
        <v>UEPII</v>
      </c>
      <c r="B740" s="13" t="str">
        <f aca="false">B739</f>
        <v>UEPII</v>
      </c>
      <c r="C740" s="20" t="str">
        <f aca="false">C739</f>
        <v>04010203</v>
      </c>
      <c r="D740" s="13" t="str">
        <f aca="false">D739</f>
        <v>Ejecución de proyecto de obra civil Contrucción comedor MAXAM-FANEXA.</v>
      </c>
      <c r="E740" s="20" t="str">
        <f aca="false">E739</f>
        <v>000301</v>
      </c>
      <c r="F740" s="36" t="n">
        <v>34200</v>
      </c>
      <c r="G740" s="37" t="s">
        <v>323</v>
      </c>
      <c r="H740" s="38" t="n">
        <v>14597.38</v>
      </c>
      <c r="I740" s="19" t="n">
        <v>0</v>
      </c>
      <c r="J740" s="19" t="n">
        <f aca="false">+H740+I740</f>
        <v>14597.38</v>
      </c>
      <c r="K740" s="19" t="n">
        <v>10218.17</v>
      </c>
      <c r="L740" s="19" t="n">
        <f aca="false">+J740-K740</f>
        <v>4379.21</v>
      </c>
    </row>
    <row r="741" customFormat="false" ht="13.8" hidden="true" customHeight="false" outlineLevel="0" collapsed="false">
      <c r="A741" s="1" t="str">
        <f aca="false">VLOOKUP(B741,Hoja3!$A$2:$B$12,2,0)</f>
        <v>UEPII</v>
      </c>
      <c r="B741" s="13" t="str">
        <f aca="false">B740</f>
        <v>UEPII</v>
      </c>
      <c r="C741" s="20" t="str">
        <f aca="false">C740</f>
        <v>04010203</v>
      </c>
      <c r="D741" s="13" t="str">
        <f aca="false">D740</f>
        <v>Ejecución de proyecto de obra civil Contrucción comedor MAXAM-FANEXA.</v>
      </c>
      <c r="E741" s="20" t="str">
        <f aca="false">E740</f>
        <v>000301</v>
      </c>
      <c r="F741" s="36" t="n">
        <v>34300</v>
      </c>
      <c r="G741" s="37" t="s">
        <v>61</v>
      </c>
      <c r="H741" s="38" t="n">
        <v>2100</v>
      </c>
      <c r="I741" s="19" t="n">
        <v>0</v>
      </c>
      <c r="J741" s="19" t="n">
        <f aca="false">+H741+I741</f>
        <v>2100</v>
      </c>
      <c r="K741" s="19" t="n">
        <v>1470</v>
      </c>
      <c r="L741" s="19" t="n">
        <f aca="false">+J741-K741</f>
        <v>630</v>
      </c>
    </row>
    <row r="742" customFormat="false" ht="13.8" hidden="true" customHeight="false" outlineLevel="0" collapsed="false">
      <c r="A742" s="1" t="str">
        <f aca="false">VLOOKUP(B742,Hoja3!$A$2:$B$12,2,0)</f>
        <v>UEPII</v>
      </c>
      <c r="B742" s="13" t="str">
        <f aca="false">B741</f>
        <v>UEPII</v>
      </c>
      <c r="C742" s="20" t="str">
        <f aca="false">C741</f>
        <v>04010203</v>
      </c>
      <c r="D742" s="13" t="str">
        <f aca="false">D741</f>
        <v>Ejecución de proyecto de obra civil Contrucción comedor MAXAM-FANEXA.</v>
      </c>
      <c r="E742" s="20" t="str">
        <f aca="false">E741</f>
        <v>000301</v>
      </c>
      <c r="F742" s="36" t="n">
        <v>34500</v>
      </c>
      <c r="G742" s="37" t="s">
        <v>462</v>
      </c>
      <c r="H742" s="38" t="n">
        <v>297469.29</v>
      </c>
      <c r="I742" s="19" t="n">
        <v>0</v>
      </c>
      <c r="J742" s="19" t="n">
        <f aca="false">+H742+I742</f>
        <v>297469.29</v>
      </c>
      <c r="K742" s="19" t="n">
        <v>208228.5</v>
      </c>
      <c r="L742" s="19" t="n">
        <f aca="false">+J742-K742</f>
        <v>89240.79</v>
      </c>
    </row>
    <row r="743" customFormat="false" ht="13.8" hidden="true" customHeight="false" outlineLevel="0" collapsed="false">
      <c r="A743" s="1" t="str">
        <f aca="false">VLOOKUP(B743,Hoja3!$A$2:$B$12,2,0)</f>
        <v>UEPII</v>
      </c>
      <c r="B743" s="13" t="str">
        <f aca="false">B742</f>
        <v>UEPII</v>
      </c>
      <c r="C743" s="20" t="str">
        <f aca="false">C742</f>
        <v>04010203</v>
      </c>
      <c r="D743" s="13" t="str">
        <f aca="false">D742</f>
        <v>Ejecución de proyecto de obra civil Contrucción comedor MAXAM-FANEXA.</v>
      </c>
      <c r="E743" s="20" t="str">
        <f aca="false">E742</f>
        <v>000301</v>
      </c>
      <c r="F743" s="36" t="n">
        <v>34600</v>
      </c>
      <c r="G743" s="37" t="s">
        <v>203</v>
      </c>
      <c r="H743" s="38" t="n">
        <v>276991.39</v>
      </c>
      <c r="I743" s="19" t="n">
        <v>0</v>
      </c>
      <c r="J743" s="19" t="n">
        <f aca="false">+H743+I743</f>
        <v>276991.39</v>
      </c>
      <c r="K743" s="19" t="n">
        <v>193894</v>
      </c>
      <c r="L743" s="19" t="n">
        <f aca="false">+J743-K743</f>
        <v>83097.39</v>
      </c>
    </row>
    <row r="744" customFormat="false" ht="13.8" hidden="true" customHeight="false" outlineLevel="0" collapsed="false">
      <c r="A744" s="1" t="str">
        <f aca="false">VLOOKUP(B744,Hoja3!$A$2:$B$12,2,0)</f>
        <v>UEPII</v>
      </c>
      <c r="B744" s="13" t="str">
        <f aca="false">B743</f>
        <v>UEPII</v>
      </c>
      <c r="C744" s="20" t="str">
        <f aca="false">C743</f>
        <v>04010203</v>
      </c>
      <c r="D744" s="13" t="str">
        <f aca="false">D743</f>
        <v>Ejecución de proyecto de obra civil Contrucción comedor MAXAM-FANEXA.</v>
      </c>
      <c r="E744" s="20" t="str">
        <f aca="false">E743</f>
        <v>000301</v>
      </c>
      <c r="F744" s="36" t="n">
        <v>34700</v>
      </c>
      <c r="G744" s="37" t="s">
        <v>298</v>
      </c>
      <c r="H744" s="38" t="n">
        <v>33748.2</v>
      </c>
      <c r="I744" s="19" t="n">
        <v>0</v>
      </c>
      <c r="J744" s="19" t="n">
        <f aca="false">+H744+I744</f>
        <v>33748.2</v>
      </c>
      <c r="K744" s="19" t="n">
        <v>23623.74</v>
      </c>
      <c r="L744" s="19" t="n">
        <f aca="false">+J744-K744</f>
        <v>10124.46</v>
      </c>
    </row>
    <row r="745" customFormat="false" ht="13.8" hidden="true" customHeight="false" outlineLevel="0" collapsed="false">
      <c r="A745" s="1" t="str">
        <f aca="false">VLOOKUP(B745,Hoja3!$A$2:$B$12,2,0)</f>
        <v>UEPII</v>
      </c>
      <c r="B745" s="13" t="str">
        <f aca="false">B744</f>
        <v>UEPII</v>
      </c>
      <c r="C745" s="20" t="str">
        <f aca="false">C744</f>
        <v>04010203</v>
      </c>
      <c r="D745" s="13" t="str">
        <f aca="false">D744</f>
        <v>Ejecución de proyecto de obra civil Contrucción comedor MAXAM-FANEXA.</v>
      </c>
      <c r="E745" s="20" t="str">
        <f aca="false">E744</f>
        <v>000301</v>
      </c>
      <c r="F745" s="36" t="n">
        <v>34800</v>
      </c>
      <c r="G745" s="37" t="s">
        <v>408</v>
      </c>
      <c r="H745" s="38" t="n">
        <v>447.68</v>
      </c>
      <c r="I745" s="19" t="n">
        <v>0</v>
      </c>
      <c r="J745" s="19" t="n">
        <f aca="false">+H745+I745</f>
        <v>447.68</v>
      </c>
      <c r="K745" s="19" t="n">
        <v>313</v>
      </c>
      <c r="L745" s="19" t="n">
        <f aca="false">+J745-K745</f>
        <v>134.68</v>
      </c>
    </row>
    <row r="746" customFormat="false" ht="13.8" hidden="true" customHeight="false" outlineLevel="0" collapsed="false">
      <c r="A746" s="1" t="str">
        <f aca="false">VLOOKUP(B746,Hoja3!$A$2:$B$12,2,0)</f>
        <v>UEPII</v>
      </c>
      <c r="B746" s="13" t="str">
        <f aca="false">B745</f>
        <v>UEPII</v>
      </c>
      <c r="C746" s="20" t="str">
        <f aca="false">C745</f>
        <v>04010203</v>
      </c>
      <c r="D746" s="13" t="str">
        <f aca="false">D745</f>
        <v>Ejecución de proyecto de obra civil Contrucción comedor MAXAM-FANEXA.</v>
      </c>
      <c r="E746" s="20" t="str">
        <f aca="false">E745</f>
        <v>000301</v>
      </c>
      <c r="F746" s="36" t="n">
        <v>39100</v>
      </c>
      <c r="G746" s="37" t="s">
        <v>62</v>
      </c>
      <c r="H746" s="38" t="n">
        <v>3224.52</v>
      </c>
      <c r="I746" s="19" t="n">
        <v>0</v>
      </c>
      <c r="J746" s="19" t="n">
        <f aca="false">+H746+I746</f>
        <v>3224.52</v>
      </c>
      <c r="K746" s="19" t="n">
        <v>2257.16</v>
      </c>
      <c r="L746" s="19" t="n">
        <f aca="false">+J746-K746</f>
        <v>967.36</v>
      </c>
    </row>
    <row r="747" customFormat="false" ht="13.8" hidden="true" customHeight="false" outlineLevel="0" collapsed="false">
      <c r="A747" s="1" t="str">
        <f aca="false">VLOOKUP(B747,Hoja3!$A$2:$B$12,2,0)</f>
        <v>UEPII</v>
      </c>
      <c r="B747" s="13" t="str">
        <f aca="false">B746</f>
        <v>UEPII</v>
      </c>
      <c r="C747" s="20" t="str">
        <f aca="false">C746</f>
        <v>04010203</v>
      </c>
      <c r="D747" s="13" t="str">
        <f aca="false">D746</f>
        <v>Ejecución de proyecto de obra civil Contrucción comedor MAXAM-FANEXA.</v>
      </c>
      <c r="E747" s="20" t="str">
        <f aca="false">E746</f>
        <v>000301</v>
      </c>
      <c r="F747" s="36" t="n">
        <v>39500</v>
      </c>
      <c r="G747" s="37" t="s">
        <v>19</v>
      </c>
      <c r="H747" s="38" t="n">
        <v>639.22</v>
      </c>
      <c r="I747" s="19" t="n">
        <v>0</v>
      </c>
      <c r="J747" s="19" t="n">
        <f aca="false">+H747+I747</f>
        <v>639.22</v>
      </c>
      <c r="K747" s="19" t="n">
        <v>447</v>
      </c>
      <c r="L747" s="19" t="n">
        <f aca="false">+J747-K747</f>
        <v>192.22</v>
      </c>
    </row>
    <row r="748" customFormat="false" ht="13.8" hidden="true" customHeight="false" outlineLevel="0" collapsed="false">
      <c r="A748" s="1" t="str">
        <f aca="false">VLOOKUP(B748,Hoja3!$A$2:$B$12,2,0)</f>
        <v>UEPII</v>
      </c>
      <c r="B748" s="13" t="str">
        <f aca="false">B747</f>
        <v>UEPII</v>
      </c>
      <c r="C748" s="20" t="str">
        <f aca="false">C747</f>
        <v>04010203</v>
      </c>
      <c r="D748" s="13" t="str">
        <f aca="false">D747</f>
        <v>Ejecución de proyecto de obra civil Contrucción comedor MAXAM-FANEXA.</v>
      </c>
      <c r="E748" s="20" t="str">
        <f aca="false">E747</f>
        <v>000301</v>
      </c>
      <c r="F748" s="36" t="n">
        <v>39700</v>
      </c>
      <c r="G748" s="37" t="s">
        <v>63</v>
      </c>
      <c r="H748" s="38" t="n">
        <v>81470</v>
      </c>
      <c r="I748" s="19" t="n">
        <v>0</v>
      </c>
      <c r="J748" s="19" t="n">
        <f aca="false">+H748+I748</f>
        <v>81470</v>
      </c>
      <c r="K748" s="19" t="n">
        <v>57029</v>
      </c>
      <c r="L748" s="19" t="n">
        <f aca="false">+J748-K748</f>
        <v>24441</v>
      </c>
    </row>
    <row r="749" customFormat="false" ht="13.8" hidden="true" customHeight="false" outlineLevel="0" collapsed="false">
      <c r="A749" s="1" t="str">
        <f aca="false">VLOOKUP(B749,Hoja3!$A$2:$B$12,2,0)</f>
        <v>UEPII</v>
      </c>
      <c r="B749" s="13" t="str">
        <f aca="false">B748</f>
        <v>UEPII</v>
      </c>
      <c r="C749" s="20" t="str">
        <f aca="false">C748</f>
        <v>04010203</v>
      </c>
      <c r="D749" s="13" t="str">
        <f aca="false">D748</f>
        <v>Ejecución de proyecto de obra civil Contrucción comedor MAXAM-FANEXA.</v>
      </c>
      <c r="E749" s="20" t="str">
        <f aca="false">E748</f>
        <v>000301</v>
      </c>
      <c r="F749" s="36" t="n">
        <v>43200</v>
      </c>
      <c r="G749" s="37" t="s">
        <v>463</v>
      </c>
      <c r="H749" s="38" t="n">
        <v>14800</v>
      </c>
      <c r="I749" s="19" t="n">
        <v>0</v>
      </c>
      <c r="J749" s="19" t="n">
        <f aca="false">+H749+I749</f>
        <v>14800</v>
      </c>
      <c r="K749" s="19" t="n">
        <v>10360</v>
      </c>
      <c r="L749" s="19" t="n">
        <f aca="false">+J749-K749</f>
        <v>4440</v>
      </c>
    </row>
    <row r="750" customFormat="false" ht="13.8" hidden="true" customHeight="false" outlineLevel="0" collapsed="false">
      <c r="A750" s="1" t="str">
        <f aca="false">VLOOKUP(B750,Hoja3!$A$2:$B$12,2,0)</f>
        <v>UEPII</v>
      </c>
      <c r="B750" s="13" t="str">
        <f aca="false">B749</f>
        <v>UEPII</v>
      </c>
      <c r="C750" s="20" t="str">
        <f aca="false">C749</f>
        <v>04010203</v>
      </c>
      <c r="D750" s="13" t="str">
        <f aca="false">D749</f>
        <v>Ejecución de proyecto de obra civil Contrucción comedor MAXAM-FANEXA.</v>
      </c>
      <c r="E750" s="20" t="str">
        <f aca="false">E749</f>
        <v>000301</v>
      </c>
      <c r="F750" s="36" t="n">
        <v>43300</v>
      </c>
      <c r="G750" s="37" t="s">
        <v>475</v>
      </c>
      <c r="H750" s="38" t="n">
        <v>6970</v>
      </c>
      <c r="I750" s="19" t="n">
        <v>0</v>
      </c>
      <c r="J750" s="19" t="n">
        <f aca="false">+H750+I750</f>
        <v>6970</v>
      </c>
      <c r="K750" s="19" t="n">
        <v>4879</v>
      </c>
      <c r="L750" s="19" t="n">
        <f aca="false">+J750-K750</f>
        <v>2091</v>
      </c>
    </row>
    <row r="751" customFormat="false" ht="13.8" hidden="true" customHeight="false" outlineLevel="0" collapsed="false">
      <c r="A751" s="1" t="str">
        <f aca="false">VLOOKUP(B751,Hoja3!$A$2:$B$12,2,0)</f>
        <v>UEPII</v>
      </c>
      <c r="B751" s="13" t="str">
        <f aca="false">B750</f>
        <v>UEPII</v>
      </c>
      <c r="C751" s="20" t="str">
        <f aca="false">C750</f>
        <v>04010203</v>
      </c>
      <c r="D751" s="13" t="str">
        <f aca="false">D750</f>
        <v>Ejecución de proyecto de obra civil Contrucción comedor MAXAM-FANEXA.</v>
      </c>
      <c r="E751" s="20" t="str">
        <f aca="false">E750</f>
        <v>000301</v>
      </c>
      <c r="F751" s="36" t="n">
        <v>81200</v>
      </c>
      <c r="G751" s="37" t="s">
        <v>476</v>
      </c>
      <c r="H751" s="38" t="n">
        <v>52458.3</v>
      </c>
      <c r="I751" s="19" t="n">
        <v>0</v>
      </c>
      <c r="J751" s="19" t="n">
        <f aca="false">+H751+I751</f>
        <v>52458.3</v>
      </c>
      <c r="K751" s="19" t="n">
        <v>26720.81</v>
      </c>
      <c r="L751" s="19" t="n">
        <f aca="false">+J751-K751</f>
        <v>25737.49</v>
      </c>
    </row>
    <row r="752" customFormat="false" ht="13.8" hidden="true" customHeight="false" outlineLevel="0" collapsed="false">
      <c r="A752" s="1" t="str">
        <f aca="false">VLOOKUP(B752,Hoja3!$A$2:$B$12,2,0)</f>
        <v>UEPII</v>
      </c>
      <c r="B752" s="13" t="str">
        <f aca="false">B751</f>
        <v>UEPII</v>
      </c>
      <c r="C752" s="20" t="str">
        <f aca="false">C751</f>
        <v>04010203</v>
      </c>
      <c r="D752" s="13" t="str">
        <f aca="false">D751</f>
        <v>Ejecución de proyecto de obra civil Contrucción comedor MAXAM-FANEXA.</v>
      </c>
      <c r="E752" s="20" t="str">
        <f aca="false">E751</f>
        <v>000301</v>
      </c>
      <c r="F752" s="36" t="n">
        <v>81300</v>
      </c>
      <c r="G752" s="37" t="s">
        <v>465</v>
      </c>
      <c r="H752" s="38" t="n">
        <v>101860.78</v>
      </c>
      <c r="I752" s="19" t="n">
        <v>0</v>
      </c>
      <c r="J752" s="19" t="n">
        <f aca="false">+H752+I752</f>
        <v>101860.78</v>
      </c>
      <c r="K752" s="19" t="n">
        <v>71302.9</v>
      </c>
      <c r="L752" s="19" t="n">
        <f aca="false">+J752-K752</f>
        <v>30557.88</v>
      </c>
    </row>
    <row r="753" customFormat="false" ht="13.8" hidden="true" customHeight="false" outlineLevel="0" collapsed="false">
      <c r="A753" s="1" t="str">
        <f aca="false">VLOOKUP(B753,Hoja3!$A$2:$B$12,2,0)</f>
        <v>UEPII</v>
      </c>
      <c r="B753" s="33" t="s">
        <v>451</v>
      </c>
      <c r="C753" s="63" t="s">
        <v>477</v>
      </c>
      <c r="D753" s="64" t="s">
        <v>478</v>
      </c>
      <c r="E753" s="65" t="s">
        <v>479</v>
      </c>
      <c r="F753" s="36" t="n">
        <v>11400</v>
      </c>
      <c r="G753" s="37" t="s">
        <v>331</v>
      </c>
      <c r="H753" s="38" t="n">
        <v>3947.5</v>
      </c>
      <c r="I753" s="19" t="n">
        <v>0</v>
      </c>
      <c r="J753" s="19" t="n">
        <f aca="false">+H753+I753</f>
        <v>3947.5</v>
      </c>
      <c r="K753" s="19" t="n">
        <v>2763.25</v>
      </c>
      <c r="L753" s="19" t="n">
        <f aca="false">+J753-K753</f>
        <v>1184.25</v>
      </c>
    </row>
    <row r="754" customFormat="false" ht="13.8" hidden="true" customHeight="false" outlineLevel="0" collapsed="false">
      <c r="A754" s="1" t="str">
        <f aca="false">VLOOKUP(B754,Hoja3!$A$2:$B$12,2,0)</f>
        <v>UEPII</v>
      </c>
      <c r="B754" s="13" t="str">
        <f aca="false">B753</f>
        <v>UEPII</v>
      </c>
      <c r="C754" s="20" t="str">
        <f aca="false">C753</f>
        <v>04010204</v>
      </c>
      <c r="D754" s="13" t="str">
        <f aca="false">D753</f>
        <v>Ejecución de proyecto de obra civil Contrucción 16 Dptos. Colegio Militar.</v>
      </c>
      <c r="E754" s="20" t="str">
        <f aca="false">E753</f>
        <v>000401</v>
      </c>
      <c r="F754" s="36" t="n">
        <v>12100</v>
      </c>
      <c r="G754" s="37" t="s">
        <v>335</v>
      </c>
      <c r="H754" s="38" t="n">
        <v>47729</v>
      </c>
      <c r="I754" s="19" t="n">
        <v>0</v>
      </c>
      <c r="J754" s="19" t="n">
        <f aca="false">+H754+I754</f>
        <v>47729</v>
      </c>
      <c r="K754" s="19" t="n">
        <v>33410</v>
      </c>
      <c r="L754" s="19" t="n">
        <f aca="false">+J754-K754</f>
        <v>14319</v>
      </c>
    </row>
    <row r="755" customFormat="false" ht="13.8" hidden="true" customHeight="false" outlineLevel="0" collapsed="false">
      <c r="A755" s="1" t="str">
        <f aca="false">VLOOKUP(B755,Hoja3!$A$2:$B$12,2,0)</f>
        <v>UEPII</v>
      </c>
      <c r="B755" s="13" t="str">
        <f aca="false">B754</f>
        <v>UEPII</v>
      </c>
      <c r="C755" s="20" t="str">
        <f aca="false">C754</f>
        <v>04010204</v>
      </c>
      <c r="D755" s="13" t="str">
        <f aca="false">D754</f>
        <v>Ejecución de proyecto de obra civil Contrucción 16 Dptos. Colegio Militar.</v>
      </c>
      <c r="E755" s="20" t="str">
        <f aca="false">E754</f>
        <v>000401</v>
      </c>
      <c r="F755" s="36" t="n">
        <v>21200</v>
      </c>
      <c r="G755" s="37" t="s">
        <v>313</v>
      </c>
      <c r="H755" s="38" t="n">
        <v>4615</v>
      </c>
      <c r="I755" s="19" t="n">
        <v>0</v>
      </c>
      <c r="J755" s="19" t="n">
        <f aca="false">+H755+I755</f>
        <v>4615</v>
      </c>
      <c r="K755" s="19" t="n">
        <v>3230.5</v>
      </c>
      <c r="L755" s="19" t="n">
        <f aca="false">+J755-K755</f>
        <v>1384.5</v>
      </c>
    </row>
    <row r="756" customFormat="false" ht="13.8" hidden="true" customHeight="false" outlineLevel="0" collapsed="false">
      <c r="A756" s="1" t="str">
        <f aca="false">VLOOKUP(B756,Hoja3!$A$2:$B$12,2,0)</f>
        <v>UEPII</v>
      </c>
      <c r="B756" s="13" t="str">
        <f aca="false">B755</f>
        <v>UEPII</v>
      </c>
      <c r="C756" s="20" t="str">
        <f aca="false">C755</f>
        <v>04010204</v>
      </c>
      <c r="D756" s="13" t="str">
        <f aca="false">D755</f>
        <v>Ejecución de proyecto de obra civil Contrucción 16 Dptos. Colegio Militar.</v>
      </c>
      <c r="E756" s="20" t="str">
        <f aca="false">E755</f>
        <v>000401</v>
      </c>
      <c r="F756" s="36" t="n">
        <v>22300</v>
      </c>
      <c r="G756" s="37" t="s">
        <v>53</v>
      </c>
      <c r="H756" s="38" t="n">
        <v>10535.93</v>
      </c>
      <c r="I756" s="19" t="n">
        <v>0</v>
      </c>
      <c r="J756" s="19" t="n">
        <f aca="false">+H756+I756</f>
        <v>10535.93</v>
      </c>
      <c r="K756" s="19" t="n">
        <v>7375.15</v>
      </c>
      <c r="L756" s="19" t="n">
        <f aca="false">+J756-K756</f>
        <v>3160.78</v>
      </c>
    </row>
    <row r="757" customFormat="false" ht="13.8" hidden="true" customHeight="false" outlineLevel="0" collapsed="false">
      <c r="A757" s="1" t="str">
        <f aca="false">VLOOKUP(B757,Hoja3!$A$2:$B$12,2,0)</f>
        <v>UEPII</v>
      </c>
      <c r="B757" s="13" t="str">
        <f aca="false">B756</f>
        <v>UEPII</v>
      </c>
      <c r="C757" s="20" t="str">
        <f aca="false">C756</f>
        <v>04010204</v>
      </c>
      <c r="D757" s="13" t="str">
        <f aca="false">D756</f>
        <v>Ejecución de proyecto de obra civil Contrucción 16 Dptos. Colegio Militar.</v>
      </c>
      <c r="E757" s="20" t="str">
        <f aca="false">E756</f>
        <v>000401</v>
      </c>
      <c r="F757" s="36" t="n">
        <v>22500</v>
      </c>
      <c r="G757" s="37" t="s">
        <v>250</v>
      </c>
      <c r="H757" s="38" t="n">
        <v>574.7</v>
      </c>
      <c r="I757" s="19" t="n">
        <v>0</v>
      </c>
      <c r="J757" s="19" t="n">
        <f aca="false">+H757+I757</f>
        <v>574.7</v>
      </c>
      <c r="K757" s="19" t="n">
        <v>402.29</v>
      </c>
      <c r="L757" s="19" t="n">
        <f aca="false">+J757-K757</f>
        <v>172.41</v>
      </c>
    </row>
    <row r="758" customFormat="false" ht="13.8" hidden="true" customHeight="false" outlineLevel="0" collapsed="false">
      <c r="A758" s="1" t="str">
        <f aca="false">VLOOKUP(B758,Hoja3!$A$2:$B$12,2,0)</f>
        <v>UEPII</v>
      </c>
      <c r="B758" s="13" t="str">
        <f aca="false">B757</f>
        <v>UEPII</v>
      </c>
      <c r="C758" s="20" t="str">
        <f aca="false">C757</f>
        <v>04010204</v>
      </c>
      <c r="D758" s="13" t="str">
        <f aca="false">D757</f>
        <v>Ejecución de proyecto de obra civil Contrucción 16 Dptos. Colegio Militar.</v>
      </c>
      <c r="E758" s="20" t="str">
        <f aca="false">E757</f>
        <v>000401</v>
      </c>
      <c r="F758" s="36" t="n">
        <v>24120</v>
      </c>
      <c r="G758" s="37" t="s">
        <v>54</v>
      </c>
      <c r="H758" s="38" t="n">
        <v>11844.18</v>
      </c>
      <c r="I758" s="19" t="n">
        <v>0</v>
      </c>
      <c r="J758" s="19" t="n">
        <f aca="false">+H758+I758</f>
        <v>11844.18</v>
      </c>
      <c r="K758" s="19" t="n">
        <v>8290.92</v>
      </c>
      <c r="L758" s="19" t="n">
        <f aca="false">+J758-K758</f>
        <v>3553.26</v>
      </c>
    </row>
    <row r="759" customFormat="false" ht="13.8" hidden="true" customHeight="false" outlineLevel="0" collapsed="false">
      <c r="A759" s="1" t="str">
        <f aca="false">VLOOKUP(B759,Hoja3!$A$2:$B$12,2,0)</f>
        <v>UEPII</v>
      </c>
      <c r="B759" s="13" t="str">
        <f aca="false">B758</f>
        <v>UEPII</v>
      </c>
      <c r="C759" s="20" t="str">
        <f aca="false">C758</f>
        <v>04010204</v>
      </c>
      <c r="D759" s="13" t="str">
        <f aca="false">D758</f>
        <v>Ejecución de proyecto de obra civil Contrucción 16 Dptos. Colegio Militar.</v>
      </c>
      <c r="E759" s="20" t="str">
        <f aca="false">E758</f>
        <v>000401</v>
      </c>
      <c r="F759" s="36" t="n">
        <v>25210</v>
      </c>
      <c r="G759" s="37" t="s">
        <v>212</v>
      </c>
      <c r="H759" s="38" t="n">
        <v>6900</v>
      </c>
      <c r="I759" s="19" t="n">
        <v>0</v>
      </c>
      <c r="J759" s="19" t="n">
        <f aca="false">+H759+I759</f>
        <v>6900</v>
      </c>
      <c r="K759" s="19" t="n">
        <v>4830</v>
      </c>
      <c r="L759" s="19" t="n">
        <f aca="false">+J759-K759</f>
        <v>2070</v>
      </c>
    </row>
    <row r="760" customFormat="false" ht="13.8" hidden="true" customHeight="false" outlineLevel="0" collapsed="false">
      <c r="A760" s="1" t="str">
        <f aca="false">VLOOKUP(B760,Hoja3!$A$2:$B$12,2,0)</f>
        <v>UEPII</v>
      </c>
      <c r="B760" s="13" t="str">
        <f aca="false">B759</f>
        <v>UEPII</v>
      </c>
      <c r="C760" s="20" t="str">
        <f aca="false">C759</f>
        <v>04010204</v>
      </c>
      <c r="D760" s="13" t="str">
        <f aca="false">D759</f>
        <v>Ejecución de proyecto de obra civil Contrucción 16 Dptos. Colegio Militar.</v>
      </c>
      <c r="E760" s="20" t="str">
        <f aca="false">E759</f>
        <v>000401</v>
      </c>
      <c r="F760" s="36" t="n">
        <v>25900</v>
      </c>
      <c r="G760" s="37" t="s">
        <v>56</v>
      </c>
      <c r="H760" s="38" t="n">
        <v>110000</v>
      </c>
      <c r="I760" s="19" t="n">
        <v>0</v>
      </c>
      <c r="J760" s="19" t="n">
        <f aca="false">+H760+I760</f>
        <v>110000</v>
      </c>
      <c r="K760" s="19" t="n">
        <v>77700</v>
      </c>
      <c r="L760" s="19" t="n">
        <f aca="false">+J760-K760</f>
        <v>32300</v>
      </c>
    </row>
    <row r="761" customFormat="false" ht="13.8" hidden="true" customHeight="false" outlineLevel="0" collapsed="false">
      <c r="A761" s="1" t="str">
        <f aca="false">VLOOKUP(B761,Hoja3!$A$2:$B$12,2,0)</f>
        <v>UEPII</v>
      </c>
      <c r="B761" s="13" t="str">
        <f aca="false">B760</f>
        <v>UEPII</v>
      </c>
      <c r="C761" s="20" t="str">
        <f aca="false">C760</f>
        <v>04010204</v>
      </c>
      <c r="D761" s="13" t="str">
        <f aca="false">D760</f>
        <v>Ejecución de proyecto de obra civil Contrucción 16 Dptos. Colegio Militar.</v>
      </c>
      <c r="E761" s="20" t="str">
        <f aca="false">E760</f>
        <v>000401</v>
      </c>
      <c r="F761" s="36" t="n">
        <v>26990</v>
      </c>
      <c r="G761" s="37" t="s">
        <v>24</v>
      </c>
      <c r="H761" s="38" t="n">
        <v>1101613</v>
      </c>
      <c r="I761" s="19" t="n">
        <v>0</v>
      </c>
      <c r="J761" s="19" t="n">
        <f aca="false">+H761+I761</f>
        <v>1101613</v>
      </c>
      <c r="K761" s="19" t="n">
        <v>771129.1</v>
      </c>
      <c r="L761" s="19" t="n">
        <f aca="false">+J761-K761</f>
        <v>330483.9</v>
      </c>
    </row>
    <row r="762" customFormat="false" ht="13.8" hidden="true" customHeight="false" outlineLevel="0" collapsed="false">
      <c r="A762" s="1" t="str">
        <f aca="false">VLOOKUP(B762,Hoja3!$A$2:$B$12,2,0)</f>
        <v>UEPII</v>
      </c>
      <c r="B762" s="13" t="str">
        <f aca="false">B761</f>
        <v>UEPII</v>
      </c>
      <c r="C762" s="20" t="str">
        <f aca="false">C761</f>
        <v>04010204</v>
      </c>
      <c r="D762" s="13" t="str">
        <f aca="false">D761</f>
        <v>Ejecución de proyecto de obra civil Contrucción 16 Dptos. Colegio Militar.</v>
      </c>
      <c r="E762" s="20" t="str">
        <f aca="false">E761</f>
        <v>000401</v>
      </c>
      <c r="F762" s="36" t="n">
        <v>31120</v>
      </c>
      <c r="G762" s="37" t="s">
        <v>37</v>
      </c>
      <c r="H762" s="38" t="n">
        <v>56889</v>
      </c>
      <c r="I762" s="19" t="n">
        <v>0</v>
      </c>
      <c r="J762" s="19" t="n">
        <f aca="false">+H762+I762</f>
        <v>56889</v>
      </c>
      <c r="K762" s="19" t="n">
        <v>39822.3</v>
      </c>
      <c r="L762" s="19" t="n">
        <f aca="false">+J762-K762</f>
        <v>17066.7</v>
      </c>
    </row>
    <row r="763" customFormat="false" ht="13.8" hidden="true" customHeight="false" outlineLevel="0" collapsed="false">
      <c r="A763" s="1" t="str">
        <f aca="false">VLOOKUP(B763,Hoja3!$A$2:$B$12,2,0)</f>
        <v>UEPII</v>
      </c>
      <c r="B763" s="13" t="str">
        <f aca="false">B762</f>
        <v>UEPII</v>
      </c>
      <c r="C763" s="20" t="str">
        <f aca="false">C762</f>
        <v>04010204</v>
      </c>
      <c r="D763" s="13" t="str">
        <f aca="false">D762</f>
        <v>Ejecución de proyecto de obra civil Contrucción 16 Dptos. Colegio Militar.</v>
      </c>
      <c r="E763" s="20" t="str">
        <f aca="false">E762</f>
        <v>000401</v>
      </c>
      <c r="F763" s="36" t="n">
        <v>31300</v>
      </c>
      <c r="G763" s="37" t="s">
        <v>320</v>
      </c>
      <c r="H763" s="38" t="n">
        <v>90427.02</v>
      </c>
      <c r="I763" s="19" t="n">
        <v>0</v>
      </c>
      <c r="J763" s="19" t="n">
        <f aca="false">+H763+I763</f>
        <v>90427.02</v>
      </c>
      <c r="K763" s="19" t="n">
        <v>63298</v>
      </c>
      <c r="L763" s="19" t="n">
        <f aca="false">+J763-K763</f>
        <v>27129.02</v>
      </c>
    </row>
    <row r="764" customFormat="false" ht="13.8" hidden="true" customHeight="false" outlineLevel="0" collapsed="false">
      <c r="A764" s="1" t="str">
        <f aca="false">VLOOKUP(B764,Hoja3!$A$2:$B$12,2,0)</f>
        <v>UEPII</v>
      </c>
      <c r="B764" s="13" t="str">
        <f aca="false">B763</f>
        <v>UEPII</v>
      </c>
      <c r="C764" s="20" t="str">
        <f aca="false">C763</f>
        <v>04010204</v>
      </c>
      <c r="D764" s="13" t="str">
        <f aca="false">D763</f>
        <v>Ejecución de proyecto de obra civil Contrucción 16 Dptos. Colegio Militar.</v>
      </c>
      <c r="E764" s="20" t="str">
        <f aca="false">E763</f>
        <v>000401</v>
      </c>
      <c r="F764" s="36" t="n">
        <v>32100</v>
      </c>
      <c r="G764" s="37" t="s">
        <v>16</v>
      </c>
      <c r="H764" s="38" t="n">
        <v>1500</v>
      </c>
      <c r="I764" s="19" t="n">
        <v>0</v>
      </c>
      <c r="J764" s="19" t="n">
        <f aca="false">+H764+I764</f>
        <v>1500</v>
      </c>
      <c r="K764" s="19" t="n">
        <v>1050</v>
      </c>
      <c r="L764" s="19" t="n">
        <f aca="false">+J764-K764</f>
        <v>450</v>
      </c>
    </row>
    <row r="765" customFormat="false" ht="13.8" hidden="true" customHeight="false" outlineLevel="0" collapsed="false">
      <c r="A765" s="1" t="str">
        <f aca="false">VLOOKUP(B765,Hoja3!$A$2:$B$12,2,0)</f>
        <v>UEPII</v>
      </c>
      <c r="B765" s="13" t="str">
        <f aca="false">B764</f>
        <v>UEPII</v>
      </c>
      <c r="C765" s="20" t="str">
        <f aca="false">C764</f>
        <v>04010204</v>
      </c>
      <c r="D765" s="13" t="str">
        <f aca="false">D764</f>
        <v>Ejecución de proyecto de obra civil Contrucción 16 Dptos. Colegio Militar.</v>
      </c>
      <c r="E765" s="20" t="str">
        <f aca="false">E764</f>
        <v>000401</v>
      </c>
      <c r="F765" s="36" t="n">
        <v>32200</v>
      </c>
      <c r="G765" s="37" t="s">
        <v>467</v>
      </c>
      <c r="H765" s="38" t="n">
        <v>970.59</v>
      </c>
      <c r="I765" s="19" t="n">
        <v>0</v>
      </c>
      <c r="J765" s="19" t="n">
        <f aca="false">+H765+I765</f>
        <v>970.59</v>
      </c>
      <c r="K765" s="19" t="n">
        <v>0</v>
      </c>
      <c r="L765" s="19" t="n">
        <f aca="false">+J765-K765</f>
        <v>970.59</v>
      </c>
    </row>
    <row r="766" customFormat="false" ht="13.8" hidden="true" customHeight="false" outlineLevel="0" collapsed="false">
      <c r="A766" s="1" t="str">
        <f aca="false">VLOOKUP(B766,Hoja3!$A$2:$B$12,2,0)</f>
        <v>UEPII</v>
      </c>
      <c r="B766" s="13" t="str">
        <f aca="false">B765</f>
        <v>UEPII</v>
      </c>
      <c r="C766" s="20" t="str">
        <f aca="false">C765</f>
        <v>04010204</v>
      </c>
      <c r="D766" s="13" t="str">
        <f aca="false">D765</f>
        <v>Ejecución de proyecto de obra civil Contrucción 16 Dptos. Colegio Militar.</v>
      </c>
      <c r="E766" s="20" t="str">
        <f aca="false">E765</f>
        <v>000401</v>
      </c>
      <c r="F766" s="36" t="n">
        <v>33300</v>
      </c>
      <c r="G766" s="37" t="s">
        <v>321</v>
      </c>
      <c r="H766" s="38" t="n">
        <v>940</v>
      </c>
      <c r="I766" s="19" t="n">
        <v>0</v>
      </c>
      <c r="J766" s="19" t="n">
        <f aca="false">+H766+I766</f>
        <v>940</v>
      </c>
      <c r="K766" s="19" t="n">
        <v>658</v>
      </c>
      <c r="L766" s="19" t="n">
        <f aca="false">+J766-K766</f>
        <v>282</v>
      </c>
    </row>
    <row r="767" customFormat="false" ht="13.8" hidden="true" customHeight="false" outlineLevel="0" collapsed="false">
      <c r="A767" s="1" t="str">
        <f aca="false">VLOOKUP(B767,Hoja3!$A$2:$B$12,2,0)</f>
        <v>UEPII</v>
      </c>
      <c r="B767" s="13" t="str">
        <f aca="false">B766</f>
        <v>UEPII</v>
      </c>
      <c r="C767" s="20" t="str">
        <f aca="false">C766</f>
        <v>04010204</v>
      </c>
      <c r="D767" s="13" t="str">
        <f aca="false">D766</f>
        <v>Ejecución de proyecto de obra civil Contrucción 16 Dptos. Colegio Militar.</v>
      </c>
      <c r="E767" s="20" t="str">
        <f aca="false">E766</f>
        <v>000401</v>
      </c>
      <c r="F767" s="36" t="n">
        <v>33400</v>
      </c>
      <c r="G767" s="37" t="s">
        <v>322</v>
      </c>
      <c r="H767" s="38" t="n">
        <v>520</v>
      </c>
      <c r="I767" s="19" t="n">
        <v>0</v>
      </c>
      <c r="J767" s="19" t="n">
        <f aca="false">+H767+I767</f>
        <v>520</v>
      </c>
      <c r="K767" s="19" t="n">
        <v>364</v>
      </c>
      <c r="L767" s="19" t="n">
        <f aca="false">+J767-K767</f>
        <v>156</v>
      </c>
    </row>
    <row r="768" customFormat="false" ht="13.8" hidden="true" customHeight="false" outlineLevel="0" collapsed="false">
      <c r="A768" s="1" t="str">
        <f aca="false">VLOOKUP(B768,Hoja3!$A$2:$B$12,2,0)</f>
        <v>UEPII</v>
      </c>
      <c r="B768" s="13" t="str">
        <f aca="false">B767</f>
        <v>UEPII</v>
      </c>
      <c r="C768" s="20" t="str">
        <f aca="false">C767</f>
        <v>04010204</v>
      </c>
      <c r="D768" s="13" t="str">
        <f aca="false">D767</f>
        <v>Ejecución de proyecto de obra civil Contrucción 16 Dptos. Colegio Militar.</v>
      </c>
      <c r="E768" s="20" t="str">
        <f aca="false">E767</f>
        <v>000401</v>
      </c>
      <c r="F768" s="36" t="n">
        <v>34110</v>
      </c>
      <c r="G768" s="37" t="s">
        <v>252</v>
      </c>
      <c r="H768" s="38" t="n">
        <v>37997.44</v>
      </c>
      <c r="I768" s="19" t="n">
        <v>0</v>
      </c>
      <c r="J768" s="19" t="n">
        <f aca="false">+H768+I768</f>
        <v>37997.44</v>
      </c>
      <c r="K768" s="19" t="n">
        <v>26598.21</v>
      </c>
      <c r="L768" s="19" t="n">
        <f aca="false">+J768-K768</f>
        <v>11399.23</v>
      </c>
    </row>
    <row r="769" customFormat="false" ht="13.8" hidden="true" customHeight="false" outlineLevel="0" collapsed="false">
      <c r="A769" s="1" t="str">
        <f aca="false">VLOOKUP(B769,Hoja3!$A$2:$B$12,2,0)</f>
        <v>UEPII</v>
      </c>
      <c r="B769" s="13" t="str">
        <f aca="false">B768</f>
        <v>UEPII</v>
      </c>
      <c r="C769" s="20" t="str">
        <f aca="false">C768</f>
        <v>04010204</v>
      </c>
      <c r="D769" s="13" t="str">
        <f aca="false">D768</f>
        <v>Ejecución de proyecto de obra civil Contrucción 16 Dptos. Colegio Militar.</v>
      </c>
      <c r="E769" s="20" t="str">
        <f aca="false">E768</f>
        <v>000401</v>
      </c>
      <c r="F769" s="36" t="n">
        <v>34200</v>
      </c>
      <c r="G769" s="37" t="s">
        <v>323</v>
      </c>
      <c r="H769" s="38" t="n">
        <v>43299.57</v>
      </c>
      <c r="I769" s="19" t="n">
        <v>0</v>
      </c>
      <c r="J769" s="19" t="n">
        <f aca="false">+H769+I769</f>
        <v>43299.57</v>
      </c>
      <c r="K769" s="19" t="n">
        <v>30309.7</v>
      </c>
      <c r="L769" s="19" t="n">
        <f aca="false">+J769-K769</f>
        <v>12989.87</v>
      </c>
    </row>
    <row r="770" customFormat="false" ht="13.8" hidden="true" customHeight="false" outlineLevel="0" collapsed="false">
      <c r="A770" s="1" t="str">
        <f aca="false">VLOOKUP(B770,Hoja3!$A$2:$B$12,2,0)</f>
        <v>UEPII</v>
      </c>
      <c r="B770" s="13" t="str">
        <f aca="false">B769</f>
        <v>UEPII</v>
      </c>
      <c r="C770" s="20" t="str">
        <f aca="false">C769</f>
        <v>04010204</v>
      </c>
      <c r="D770" s="13" t="str">
        <f aca="false">D769</f>
        <v>Ejecución de proyecto de obra civil Contrucción 16 Dptos. Colegio Militar.</v>
      </c>
      <c r="E770" s="20" t="str">
        <f aca="false">E769</f>
        <v>000401</v>
      </c>
      <c r="F770" s="36" t="n">
        <v>34300</v>
      </c>
      <c r="G770" s="37" t="s">
        <v>61</v>
      </c>
      <c r="H770" s="38" t="n">
        <v>1140</v>
      </c>
      <c r="I770" s="19" t="n">
        <v>0</v>
      </c>
      <c r="J770" s="19" t="n">
        <f aca="false">+H770+I770</f>
        <v>1140</v>
      </c>
      <c r="K770" s="19" t="n">
        <v>798</v>
      </c>
      <c r="L770" s="19" t="n">
        <f aca="false">+J770-K770</f>
        <v>342</v>
      </c>
    </row>
    <row r="771" customFormat="false" ht="13.8" hidden="true" customHeight="false" outlineLevel="0" collapsed="false">
      <c r="A771" s="1" t="str">
        <f aca="false">VLOOKUP(B771,Hoja3!$A$2:$B$12,2,0)</f>
        <v>UEPII</v>
      </c>
      <c r="B771" s="13" t="str">
        <f aca="false">B770</f>
        <v>UEPII</v>
      </c>
      <c r="C771" s="20" t="str">
        <f aca="false">C770</f>
        <v>04010204</v>
      </c>
      <c r="D771" s="13" t="str">
        <f aca="false">D770</f>
        <v>Ejecución de proyecto de obra civil Contrucción 16 Dptos. Colegio Militar.</v>
      </c>
      <c r="E771" s="20" t="str">
        <f aca="false">E770</f>
        <v>000401</v>
      </c>
      <c r="F771" s="36" t="n">
        <v>34500</v>
      </c>
      <c r="G771" s="37" t="s">
        <v>462</v>
      </c>
      <c r="H771" s="38" t="n">
        <v>370991.47</v>
      </c>
      <c r="I771" s="19" t="n">
        <v>0</v>
      </c>
      <c r="J771" s="19" t="n">
        <f aca="false">+H771+I771</f>
        <v>370991.47</v>
      </c>
      <c r="K771" s="19" t="n">
        <v>259694</v>
      </c>
      <c r="L771" s="19" t="n">
        <f aca="false">+J771-K771</f>
        <v>111297.47</v>
      </c>
    </row>
    <row r="772" customFormat="false" ht="13.8" hidden="true" customHeight="false" outlineLevel="0" collapsed="false">
      <c r="A772" s="1" t="str">
        <f aca="false">VLOOKUP(B772,Hoja3!$A$2:$B$12,2,0)</f>
        <v>UEPII</v>
      </c>
      <c r="B772" s="13" t="str">
        <f aca="false">B771</f>
        <v>UEPII</v>
      </c>
      <c r="C772" s="20" t="str">
        <f aca="false">C771</f>
        <v>04010204</v>
      </c>
      <c r="D772" s="13" t="str">
        <f aca="false">D771</f>
        <v>Ejecución de proyecto de obra civil Contrucción 16 Dptos. Colegio Militar.</v>
      </c>
      <c r="E772" s="20" t="str">
        <f aca="false">E771</f>
        <v>000401</v>
      </c>
      <c r="F772" s="36" t="n">
        <v>34600</v>
      </c>
      <c r="G772" s="37" t="s">
        <v>203</v>
      </c>
      <c r="H772" s="38" t="n">
        <v>203376.5</v>
      </c>
      <c r="I772" s="19" t="n">
        <v>0</v>
      </c>
      <c r="J772" s="19" t="n">
        <f aca="false">+H772+I772</f>
        <v>203376.5</v>
      </c>
      <c r="K772" s="19" t="n">
        <v>142363.6</v>
      </c>
      <c r="L772" s="19" t="n">
        <f aca="false">+J772-K772</f>
        <v>61012.9</v>
      </c>
    </row>
    <row r="773" customFormat="false" ht="13.8" hidden="true" customHeight="false" outlineLevel="0" collapsed="false">
      <c r="A773" s="1" t="str">
        <f aca="false">VLOOKUP(B773,Hoja3!$A$2:$B$12,2,0)</f>
        <v>UEPII</v>
      </c>
      <c r="B773" s="13" t="str">
        <f aca="false">B772</f>
        <v>UEPII</v>
      </c>
      <c r="C773" s="20" t="str">
        <f aca="false">C772</f>
        <v>04010204</v>
      </c>
      <c r="D773" s="13" t="str">
        <f aca="false">D772</f>
        <v>Ejecución de proyecto de obra civil Contrucción 16 Dptos. Colegio Militar.</v>
      </c>
      <c r="E773" s="20" t="str">
        <f aca="false">E772</f>
        <v>000401</v>
      </c>
      <c r="F773" s="36" t="n">
        <v>34700</v>
      </c>
      <c r="G773" s="37" t="s">
        <v>298</v>
      </c>
      <c r="H773" s="38" t="n">
        <v>21709.3</v>
      </c>
      <c r="I773" s="19" t="n">
        <v>0</v>
      </c>
      <c r="J773" s="19" t="n">
        <f aca="false">+H773+I773</f>
        <v>21709.3</v>
      </c>
      <c r="K773" s="19" t="n">
        <v>15191</v>
      </c>
      <c r="L773" s="19" t="n">
        <f aca="false">+J773-K773</f>
        <v>6518.3</v>
      </c>
    </row>
    <row r="774" customFormat="false" ht="13.8" hidden="true" customHeight="false" outlineLevel="0" collapsed="false">
      <c r="A774" s="1" t="str">
        <f aca="false">VLOOKUP(B774,Hoja3!$A$2:$B$12,2,0)</f>
        <v>UEPII</v>
      </c>
      <c r="B774" s="13" t="str">
        <f aca="false">B773</f>
        <v>UEPII</v>
      </c>
      <c r="C774" s="20" t="str">
        <f aca="false">C773</f>
        <v>04010204</v>
      </c>
      <c r="D774" s="13" t="str">
        <f aca="false">D773</f>
        <v>Ejecución de proyecto de obra civil Contrucción 16 Dptos. Colegio Militar.</v>
      </c>
      <c r="E774" s="20" t="str">
        <f aca="false">E773</f>
        <v>000401</v>
      </c>
      <c r="F774" s="36" t="n">
        <v>34800</v>
      </c>
      <c r="G774" s="37" t="s">
        <v>408</v>
      </c>
      <c r="H774" s="38" t="n">
        <v>7705</v>
      </c>
      <c r="I774" s="19" t="n">
        <v>0</v>
      </c>
      <c r="J774" s="19" t="n">
        <f aca="false">+H774+I774</f>
        <v>7705</v>
      </c>
      <c r="K774" s="19" t="n">
        <v>5393.5</v>
      </c>
      <c r="L774" s="19" t="n">
        <f aca="false">+J774-K774</f>
        <v>2311.5</v>
      </c>
    </row>
    <row r="775" customFormat="false" ht="13.8" hidden="true" customHeight="false" outlineLevel="0" collapsed="false">
      <c r="A775" s="1" t="str">
        <f aca="false">VLOOKUP(B775,Hoja3!$A$2:$B$12,2,0)</f>
        <v>UEPII</v>
      </c>
      <c r="B775" s="13" t="str">
        <f aca="false">B774</f>
        <v>UEPII</v>
      </c>
      <c r="C775" s="20" t="str">
        <f aca="false">C774</f>
        <v>04010204</v>
      </c>
      <c r="D775" s="13" t="str">
        <f aca="false">D774</f>
        <v>Ejecución de proyecto de obra civil Contrucción 16 Dptos. Colegio Militar.</v>
      </c>
      <c r="E775" s="20" t="str">
        <f aca="false">E774</f>
        <v>000401</v>
      </c>
      <c r="F775" s="36" t="n">
        <v>39100</v>
      </c>
      <c r="G775" s="37" t="s">
        <v>62</v>
      </c>
      <c r="H775" s="38" t="n">
        <v>1872.48</v>
      </c>
      <c r="I775" s="19" t="n">
        <v>0</v>
      </c>
      <c r="J775" s="19" t="n">
        <f aca="false">+H775+I775</f>
        <v>1872.48</v>
      </c>
      <c r="K775" s="19" t="n">
        <v>1310.736</v>
      </c>
      <c r="L775" s="19" t="n">
        <f aca="false">+J775-K775</f>
        <v>561.744</v>
      </c>
    </row>
    <row r="776" customFormat="false" ht="13.8" hidden="true" customHeight="false" outlineLevel="0" collapsed="false">
      <c r="A776" s="1" t="str">
        <f aca="false">VLOOKUP(B776,Hoja3!$A$2:$B$12,2,0)</f>
        <v>UEPII</v>
      </c>
      <c r="B776" s="13" t="str">
        <f aca="false">B775</f>
        <v>UEPII</v>
      </c>
      <c r="C776" s="20" t="str">
        <f aca="false">C775</f>
        <v>04010204</v>
      </c>
      <c r="D776" s="13" t="str">
        <f aca="false">D775</f>
        <v>Ejecución de proyecto de obra civil Contrucción 16 Dptos. Colegio Militar.</v>
      </c>
      <c r="E776" s="20" t="str">
        <f aca="false">E775</f>
        <v>000401</v>
      </c>
      <c r="F776" s="36" t="n">
        <v>39700</v>
      </c>
      <c r="G776" s="37" t="s">
        <v>63</v>
      </c>
      <c r="H776" s="38" t="n">
        <v>138974.23</v>
      </c>
      <c r="I776" s="19" t="n">
        <v>0</v>
      </c>
      <c r="J776" s="19" t="n">
        <f aca="false">+H776+I776</f>
        <v>138974.23</v>
      </c>
      <c r="K776" s="19" t="n">
        <v>89562</v>
      </c>
      <c r="L776" s="19" t="n">
        <f aca="false">+J776-K776</f>
        <v>49412.23</v>
      </c>
    </row>
    <row r="777" customFormat="false" ht="13.8" hidden="true" customHeight="false" outlineLevel="0" collapsed="false">
      <c r="A777" s="1" t="str">
        <f aca="false">VLOOKUP(B777,Hoja3!$A$2:$B$12,2,0)</f>
        <v>UEPII</v>
      </c>
      <c r="B777" s="13" t="str">
        <f aca="false">B776</f>
        <v>UEPII</v>
      </c>
      <c r="C777" s="20" t="str">
        <f aca="false">C776</f>
        <v>04010204</v>
      </c>
      <c r="D777" s="13" t="str">
        <f aca="false">D776</f>
        <v>Ejecución de proyecto de obra civil Contrucción 16 Dptos. Colegio Militar.</v>
      </c>
      <c r="E777" s="20" t="str">
        <f aca="false">E776</f>
        <v>000401</v>
      </c>
      <c r="F777" s="36" t="n">
        <v>43200</v>
      </c>
      <c r="G777" s="37" t="s">
        <v>463</v>
      </c>
      <c r="H777" s="38" t="n">
        <v>17800</v>
      </c>
      <c r="I777" s="19" t="n">
        <v>0</v>
      </c>
      <c r="J777" s="19" t="n">
        <f aca="false">+H777+I777</f>
        <v>17800</v>
      </c>
      <c r="K777" s="19" t="n">
        <v>12460</v>
      </c>
      <c r="L777" s="19" t="n">
        <f aca="false">+J777-K777</f>
        <v>5340</v>
      </c>
    </row>
    <row r="778" customFormat="false" ht="13.8" hidden="true" customHeight="false" outlineLevel="0" collapsed="false">
      <c r="A778" s="1" t="str">
        <f aca="false">VLOOKUP(B778,Hoja3!$A$2:$B$12,2,0)</f>
        <v>UEPII</v>
      </c>
      <c r="B778" s="13" t="str">
        <f aca="false">B777</f>
        <v>UEPII</v>
      </c>
      <c r="C778" s="20" t="str">
        <f aca="false">C777</f>
        <v>04010204</v>
      </c>
      <c r="D778" s="13" t="str">
        <f aca="false">D777</f>
        <v>Ejecución de proyecto de obra civil Contrucción 16 Dptos. Colegio Militar.</v>
      </c>
      <c r="E778" s="20" t="str">
        <f aca="false">E777</f>
        <v>000401</v>
      </c>
      <c r="F778" s="36" t="n">
        <v>81200</v>
      </c>
      <c r="G778" s="37" t="s">
        <v>299</v>
      </c>
      <c r="H778" s="38" t="n">
        <v>98221.71</v>
      </c>
      <c r="I778" s="19" t="n">
        <v>0</v>
      </c>
      <c r="J778" s="19" t="n">
        <f aca="false">+H778+I778</f>
        <v>98221.71</v>
      </c>
      <c r="K778" s="19" t="n">
        <v>0</v>
      </c>
      <c r="L778" s="19" t="n">
        <f aca="false">+J778-K778</f>
        <v>98221.71</v>
      </c>
    </row>
    <row r="779" customFormat="false" ht="13.8" hidden="true" customHeight="false" outlineLevel="0" collapsed="false">
      <c r="A779" s="1" t="str">
        <f aca="false">VLOOKUP(B779,Hoja3!$A$2:$B$12,2,0)</f>
        <v>UEPII</v>
      </c>
      <c r="B779" s="13" t="str">
        <f aca="false">B778</f>
        <v>UEPII</v>
      </c>
      <c r="C779" s="20" t="str">
        <f aca="false">C778</f>
        <v>04010204</v>
      </c>
      <c r="D779" s="13" t="str">
        <f aca="false">D778</f>
        <v>Ejecución de proyecto de obra civil Contrucción 16 Dptos. Colegio Militar.</v>
      </c>
      <c r="E779" s="20" t="str">
        <f aca="false">E778</f>
        <v>000401</v>
      </c>
      <c r="F779" s="36" t="n">
        <v>81300</v>
      </c>
      <c r="G779" s="37" t="s">
        <v>465</v>
      </c>
      <c r="H779" s="38" t="n">
        <v>63573.93</v>
      </c>
      <c r="I779" s="19" t="n">
        <v>0</v>
      </c>
      <c r="J779" s="19" t="n">
        <f aca="false">+H779+I779</f>
        <v>63573.93</v>
      </c>
      <c r="K779" s="19" t="n">
        <v>0</v>
      </c>
      <c r="L779" s="19" t="n">
        <f aca="false">+J779-K779</f>
        <v>63573.93</v>
      </c>
    </row>
    <row r="780" customFormat="false" ht="24.25" hidden="true" customHeight="false" outlineLevel="0" collapsed="false">
      <c r="A780" s="1" t="str">
        <f aca="false">VLOOKUP(B780,Hoja3!$A$2:$B$12,2,0)</f>
        <v>UEPII</v>
      </c>
      <c r="B780" s="33" t="s">
        <v>451</v>
      </c>
      <c r="C780" s="63" t="s">
        <v>480</v>
      </c>
      <c r="D780" s="64" t="s">
        <v>481</v>
      </c>
      <c r="E780" s="65" t="s">
        <v>482</v>
      </c>
      <c r="F780" s="36" t="n">
        <v>22110</v>
      </c>
      <c r="G780" s="37" t="s">
        <v>35</v>
      </c>
      <c r="H780" s="38" t="n">
        <v>2800</v>
      </c>
      <c r="I780" s="19" t="n">
        <v>0</v>
      </c>
      <c r="J780" s="19" t="n">
        <f aca="false">+H780+I780</f>
        <v>2800</v>
      </c>
      <c r="K780" s="19" t="n">
        <v>1960</v>
      </c>
      <c r="L780" s="19" t="n">
        <f aca="false">+J780-K780</f>
        <v>840</v>
      </c>
    </row>
    <row r="781" customFormat="false" ht="13.8" hidden="true" customHeight="false" outlineLevel="0" collapsed="false">
      <c r="A781" s="1" t="str">
        <f aca="false">VLOOKUP(B781,Hoja3!$A$2:$B$12,2,0)</f>
        <v>UEPII</v>
      </c>
      <c r="B781" s="13" t="str">
        <f aca="false">B780</f>
        <v>UEPII</v>
      </c>
      <c r="C781" s="20" t="str">
        <f aca="false">C780</f>
        <v>04010205</v>
      </c>
      <c r="D781" s="13" t="str">
        <f aca="false">D780</f>
        <v>Ejecución de proyecto de obra civil Construcción de cancha de cesped sintetico BATING V.</v>
      </c>
      <c r="E781" s="20" t="str">
        <f aca="false">E780</f>
        <v>000501</v>
      </c>
      <c r="F781" s="36" t="n">
        <v>22210</v>
      </c>
      <c r="G781" s="37" t="s">
        <v>75</v>
      </c>
      <c r="H781" s="38" t="n">
        <v>3720</v>
      </c>
      <c r="I781" s="19" t="n">
        <v>0</v>
      </c>
      <c r="J781" s="19" t="n">
        <f aca="false">+H781+I781</f>
        <v>3720</v>
      </c>
      <c r="K781" s="19" t="n">
        <v>2601</v>
      </c>
      <c r="L781" s="19" t="n">
        <f aca="false">+J781-K781</f>
        <v>1119</v>
      </c>
    </row>
    <row r="782" customFormat="false" ht="13.8" hidden="true" customHeight="false" outlineLevel="0" collapsed="false">
      <c r="A782" s="1" t="str">
        <f aca="false">VLOOKUP(B782,Hoja3!$A$2:$B$12,2,0)</f>
        <v>UEPII</v>
      </c>
      <c r="B782" s="13" t="str">
        <f aca="false">B781</f>
        <v>UEPII</v>
      </c>
      <c r="C782" s="20" t="str">
        <f aca="false">C781</f>
        <v>04010205</v>
      </c>
      <c r="D782" s="13" t="str">
        <f aca="false">D781</f>
        <v>Ejecución de proyecto de obra civil Construcción de cancha de cesped sintetico BATING V.</v>
      </c>
      <c r="E782" s="20" t="str">
        <f aca="false">E781</f>
        <v>000501</v>
      </c>
      <c r="F782" s="36" t="n">
        <v>22500</v>
      </c>
      <c r="G782" s="37" t="s">
        <v>250</v>
      </c>
      <c r="H782" s="38" t="n">
        <v>3500</v>
      </c>
      <c r="I782" s="19" t="n">
        <v>0</v>
      </c>
      <c r="J782" s="19" t="n">
        <f aca="false">+H782+I782</f>
        <v>3500</v>
      </c>
      <c r="K782" s="19" t="n">
        <v>2450</v>
      </c>
      <c r="L782" s="19" t="n">
        <f aca="false">+J782-K782</f>
        <v>1050</v>
      </c>
    </row>
    <row r="783" customFormat="false" ht="13.8" hidden="true" customHeight="false" outlineLevel="0" collapsed="false">
      <c r="A783" s="1" t="str">
        <f aca="false">VLOOKUP(B783,Hoja3!$A$2:$B$12,2,0)</f>
        <v>UEPII</v>
      </c>
      <c r="B783" s="13" t="str">
        <f aca="false">B782</f>
        <v>UEPII</v>
      </c>
      <c r="C783" s="20" t="str">
        <f aca="false">C782</f>
        <v>04010205</v>
      </c>
      <c r="D783" s="13" t="str">
        <f aca="false">D782</f>
        <v>Ejecución de proyecto de obra civil Construcción de cancha de cesped sintetico BATING V.</v>
      </c>
      <c r="E783" s="20" t="str">
        <f aca="false">E782</f>
        <v>000501</v>
      </c>
      <c r="F783" s="36" t="n">
        <v>23100</v>
      </c>
      <c r="G783" s="37" t="s">
        <v>474</v>
      </c>
      <c r="H783" s="38" t="n">
        <v>6000</v>
      </c>
      <c r="I783" s="19" t="n">
        <v>0</v>
      </c>
      <c r="J783" s="19" t="n">
        <f aca="false">+H783+I783</f>
        <v>6000</v>
      </c>
      <c r="K783" s="19" t="n">
        <v>4200</v>
      </c>
      <c r="L783" s="19" t="n">
        <f aca="false">+J783-K783</f>
        <v>1800</v>
      </c>
    </row>
    <row r="784" customFormat="false" ht="13.8" hidden="true" customHeight="false" outlineLevel="0" collapsed="false">
      <c r="A784" s="1" t="str">
        <f aca="false">VLOOKUP(B784,Hoja3!$A$2:$B$12,2,0)</f>
        <v>UEPII</v>
      </c>
      <c r="B784" s="13" t="str">
        <f aca="false">B783</f>
        <v>UEPII</v>
      </c>
      <c r="C784" s="20" t="str">
        <f aca="false">C783</f>
        <v>04010205</v>
      </c>
      <c r="D784" s="13" t="str">
        <f aca="false">D783</f>
        <v>Ejecución de proyecto de obra civil Construcción de cancha de cesped sintetico BATING V.</v>
      </c>
      <c r="E784" s="20" t="str">
        <f aca="false">E783</f>
        <v>000501</v>
      </c>
      <c r="F784" s="36" t="n">
        <v>24120</v>
      </c>
      <c r="G784" s="37" t="s">
        <v>54</v>
      </c>
      <c r="H784" s="38" t="n">
        <v>2088</v>
      </c>
      <c r="I784" s="19" t="n">
        <v>0</v>
      </c>
      <c r="J784" s="19" t="n">
        <f aca="false">+H784+I784</f>
        <v>2088</v>
      </c>
      <c r="K784" s="19" t="n">
        <v>1461</v>
      </c>
      <c r="L784" s="19" t="n">
        <f aca="false">+J784-K784</f>
        <v>627</v>
      </c>
    </row>
    <row r="785" customFormat="false" ht="13.8" hidden="true" customHeight="false" outlineLevel="0" collapsed="false">
      <c r="A785" s="1" t="str">
        <f aca="false">VLOOKUP(B785,Hoja3!$A$2:$B$12,2,0)</f>
        <v>UEPII</v>
      </c>
      <c r="B785" s="13" t="str">
        <f aca="false">B784</f>
        <v>UEPII</v>
      </c>
      <c r="C785" s="20" t="str">
        <f aca="false">C784</f>
        <v>04010205</v>
      </c>
      <c r="D785" s="13" t="str">
        <f aca="false">D784</f>
        <v>Ejecución de proyecto de obra civil Construcción de cancha de cesped sintetico BATING V.</v>
      </c>
      <c r="E785" s="20" t="str">
        <f aca="false">E784</f>
        <v>000501</v>
      </c>
      <c r="F785" s="36" t="n">
        <v>25600</v>
      </c>
      <c r="G785" s="37" t="s">
        <v>108</v>
      </c>
      <c r="H785" s="38" t="n">
        <v>500</v>
      </c>
      <c r="I785" s="19" t="n">
        <v>0</v>
      </c>
      <c r="J785" s="19" t="n">
        <f aca="false">+H785+I785</f>
        <v>500</v>
      </c>
      <c r="K785" s="19" t="n">
        <v>350</v>
      </c>
      <c r="L785" s="19" t="n">
        <f aca="false">+J785-K785</f>
        <v>150</v>
      </c>
    </row>
    <row r="786" customFormat="false" ht="13.8" hidden="true" customHeight="false" outlineLevel="0" collapsed="false">
      <c r="A786" s="1" t="str">
        <f aca="false">VLOOKUP(B786,Hoja3!$A$2:$B$12,2,0)</f>
        <v>UEPII</v>
      </c>
      <c r="B786" s="13" t="str">
        <f aca="false">B785</f>
        <v>UEPII</v>
      </c>
      <c r="C786" s="20" t="str">
        <f aca="false">C785</f>
        <v>04010205</v>
      </c>
      <c r="D786" s="13" t="str">
        <f aca="false">D785</f>
        <v>Ejecución de proyecto de obra civil Construcción de cancha de cesped sintetico BATING V.</v>
      </c>
      <c r="E786" s="20" t="str">
        <f aca="false">E785</f>
        <v>000501</v>
      </c>
      <c r="F786" s="36" t="n">
        <v>26990</v>
      </c>
      <c r="G786" s="37" t="s">
        <v>24</v>
      </c>
      <c r="H786" s="38" t="n">
        <v>474214.04</v>
      </c>
      <c r="I786" s="19" t="n">
        <v>0</v>
      </c>
      <c r="J786" s="19" t="n">
        <f aca="false">+H786+I786</f>
        <v>474214.04</v>
      </c>
      <c r="K786" s="19" t="n">
        <v>27299.33</v>
      </c>
      <c r="L786" s="19" t="n">
        <f aca="false">+J786-K786</f>
        <v>446914.71</v>
      </c>
    </row>
    <row r="787" customFormat="false" ht="13.8" hidden="true" customHeight="false" outlineLevel="0" collapsed="false">
      <c r="A787" s="1" t="str">
        <f aca="false">VLOOKUP(B787,Hoja3!$A$2:$B$12,2,0)</f>
        <v>UEPII</v>
      </c>
      <c r="B787" s="13" t="str">
        <f aca="false">B786</f>
        <v>UEPII</v>
      </c>
      <c r="C787" s="20" t="str">
        <f aca="false">C786</f>
        <v>04010205</v>
      </c>
      <c r="D787" s="13" t="str">
        <f aca="false">D786</f>
        <v>Ejecución de proyecto de obra civil Construcción de cancha de cesped sintetico BATING V.</v>
      </c>
      <c r="E787" s="20" t="str">
        <f aca="false">E786</f>
        <v>000501</v>
      </c>
      <c r="F787" s="36" t="n">
        <v>31120</v>
      </c>
      <c r="G787" s="37" t="s">
        <v>37</v>
      </c>
      <c r="H787" s="38" t="n">
        <v>4050</v>
      </c>
      <c r="I787" s="19" t="n">
        <v>0</v>
      </c>
      <c r="J787" s="19" t="n">
        <f aca="false">+H787+I787</f>
        <v>4050</v>
      </c>
      <c r="K787" s="19" t="n">
        <v>1250</v>
      </c>
      <c r="L787" s="19" t="n">
        <f aca="false">+J787-K787</f>
        <v>2800</v>
      </c>
    </row>
    <row r="788" customFormat="false" ht="13.8" hidden="true" customHeight="false" outlineLevel="0" collapsed="false">
      <c r="A788" s="1" t="str">
        <f aca="false">VLOOKUP(B788,Hoja3!$A$2:$B$12,2,0)</f>
        <v>UEPII</v>
      </c>
      <c r="B788" s="13" t="str">
        <f aca="false">B787</f>
        <v>UEPII</v>
      </c>
      <c r="C788" s="20" t="str">
        <f aca="false">C787</f>
        <v>04010205</v>
      </c>
      <c r="D788" s="13" t="str">
        <f aca="false">D787</f>
        <v>Ejecución de proyecto de obra civil Construcción de cancha de cesped sintetico BATING V.</v>
      </c>
      <c r="E788" s="20" t="str">
        <f aca="false">E787</f>
        <v>000501</v>
      </c>
      <c r="F788" s="36" t="n">
        <v>31300</v>
      </c>
      <c r="G788" s="37" t="s">
        <v>320</v>
      </c>
      <c r="H788" s="38" t="n">
        <v>6055.2</v>
      </c>
      <c r="I788" s="19" t="n">
        <v>0</v>
      </c>
      <c r="J788" s="19" t="n">
        <f aca="false">+H788+I788</f>
        <v>6055.2</v>
      </c>
      <c r="K788" s="19" t="n">
        <v>4238.64</v>
      </c>
      <c r="L788" s="19" t="n">
        <f aca="false">+J788-K788</f>
        <v>1816.56</v>
      </c>
    </row>
    <row r="789" customFormat="false" ht="13.8" hidden="true" customHeight="false" outlineLevel="0" collapsed="false">
      <c r="A789" s="1" t="str">
        <f aca="false">VLOOKUP(B789,Hoja3!$A$2:$B$12,2,0)</f>
        <v>UEPII</v>
      </c>
      <c r="B789" s="13" t="str">
        <f aca="false">B788</f>
        <v>UEPII</v>
      </c>
      <c r="C789" s="20" t="str">
        <f aca="false">C788</f>
        <v>04010205</v>
      </c>
      <c r="D789" s="13" t="str">
        <f aca="false">D788</f>
        <v>Ejecución de proyecto de obra civil Construcción de cancha de cesped sintetico BATING V.</v>
      </c>
      <c r="E789" s="20" t="str">
        <f aca="false">E788</f>
        <v>000501</v>
      </c>
      <c r="F789" s="36" t="n">
        <v>32100</v>
      </c>
      <c r="G789" s="37" t="s">
        <v>16</v>
      </c>
      <c r="H789" s="38" t="n">
        <v>344.5</v>
      </c>
      <c r="I789" s="19" t="n">
        <v>0</v>
      </c>
      <c r="J789" s="19" t="n">
        <f aca="false">+H789+I789</f>
        <v>344.5</v>
      </c>
      <c r="K789" s="19" t="n">
        <v>241.15</v>
      </c>
      <c r="L789" s="19" t="n">
        <f aca="false">+J789-K789</f>
        <v>103.35</v>
      </c>
    </row>
    <row r="790" customFormat="false" ht="13.8" hidden="true" customHeight="false" outlineLevel="0" collapsed="false">
      <c r="A790" s="1" t="str">
        <f aca="false">VLOOKUP(B790,Hoja3!$A$2:$B$12,2,0)</f>
        <v>UEPII</v>
      </c>
      <c r="B790" s="13" t="str">
        <f aca="false">B789</f>
        <v>UEPII</v>
      </c>
      <c r="C790" s="20" t="str">
        <f aca="false">C789</f>
        <v>04010205</v>
      </c>
      <c r="D790" s="13" t="str">
        <f aca="false">D789</f>
        <v>Ejecución de proyecto de obra civil Construcción de cancha de cesped sintetico BATING V.</v>
      </c>
      <c r="E790" s="20" t="str">
        <f aca="false">E789</f>
        <v>000501</v>
      </c>
      <c r="F790" s="36" t="n">
        <v>32200</v>
      </c>
      <c r="G790" s="37" t="s">
        <v>467</v>
      </c>
      <c r="H790" s="38" t="n">
        <v>1696</v>
      </c>
      <c r="I790" s="19" t="n">
        <v>0</v>
      </c>
      <c r="J790" s="19" t="n">
        <f aca="false">+H790+I790</f>
        <v>1696</v>
      </c>
      <c r="K790" s="19" t="n">
        <v>1187</v>
      </c>
      <c r="L790" s="19" t="n">
        <f aca="false">+J790-K790</f>
        <v>509</v>
      </c>
    </row>
    <row r="791" customFormat="false" ht="13.8" hidden="true" customHeight="false" outlineLevel="0" collapsed="false">
      <c r="A791" s="1" t="str">
        <f aca="false">VLOOKUP(B791,Hoja3!$A$2:$B$12,2,0)</f>
        <v>UEPII</v>
      </c>
      <c r="B791" s="13" t="str">
        <f aca="false">B790</f>
        <v>UEPII</v>
      </c>
      <c r="C791" s="20" t="str">
        <f aca="false">C790</f>
        <v>04010205</v>
      </c>
      <c r="D791" s="13" t="str">
        <f aca="false">D790</f>
        <v>Ejecución de proyecto de obra civil Construcción de cancha de cesped sintetico BATING V.</v>
      </c>
      <c r="E791" s="20" t="str">
        <f aca="false">E790</f>
        <v>000501</v>
      </c>
      <c r="F791" s="36" t="n">
        <v>33300</v>
      </c>
      <c r="G791" s="37" t="s">
        <v>321</v>
      </c>
      <c r="H791" s="38" t="n">
        <v>608</v>
      </c>
      <c r="I791" s="19" t="n">
        <v>0</v>
      </c>
      <c r="J791" s="19" t="n">
        <f aca="false">+H791+I791</f>
        <v>608</v>
      </c>
      <c r="K791" s="19" t="n">
        <v>425</v>
      </c>
      <c r="L791" s="19" t="n">
        <f aca="false">+J791-K791</f>
        <v>183</v>
      </c>
    </row>
    <row r="792" customFormat="false" ht="13.8" hidden="true" customHeight="false" outlineLevel="0" collapsed="false">
      <c r="A792" s="1" t="str">
        <f aca="false">VLOOKUP(B792,Hoja3!$A$2:$B$12,2,0)</f>
        <v>UEPII</v>
      </c>
      <c r="B792" s="13" t="str">
        <f aca="false">B791</f>
        <v>UEPII</v>
      </c>
      <c r="C792" s="20" t="str">
        <f aca="false">C791</f>
        <v>04010205</v>
      </c>
      <c r="D792" s="13" t="str">
        <f aca="false">D791</f>
        <v>Ejecución de proyecto de obra civil Construcción de cancha de cesped sintetico BATING V.</v>
      </c>
      <c r="E792" s="20" t="str">
        <f aca="false">E791</f>
        <v>000501</v>
      </c>
      <c r="F792" s="36" t="n">
        <v>33400</v>
      </c>
      <c r="G792" s="37" t="s">
        <v>322</v>
      </c>
      <c r="H792" s="38" t="n">
        <v>350</v>
      </c>
      <c r="I792" s="19" t="n">
        <v>0</v>
      </c>
      <c r="J792" s="19" t="n">
        <f aca="false">+H792+I792</f>
        <v>350</v>
      </c>
      <c r="K792" s="19" t="n">
        <v>245</v>
      </c>
      <c r="L792" s="19" t="n">
        <f aca="false">+J792-K792</f>
        <v>105</v>
      </c>
    </row>
    <row r="793" customFormat="false" ht="13.8" hidden="true" customHeight="false" outlineLevel="0" collapsed="false">
      <c r="A793" s="1" t="str">
        <f aca="false">VLOOKUP(B793,Hoja3!$A$2:$B$12,2,0)</f>
        <v>UEPII</v>
      </c>
      <c r="B793" s="13" t="str">
        <f aca="false">B792</f>
        <v>UEPII</v>
      </c>
      <c r="C793" s="20" t="str">
        <f aca="false">C792</f>
        <v>04010205</v>
      </c>
      <c r="D793" s="13" t="str">
        <f aca="false">D792</f>
        <v>Ejecución de proyecto de obra civil Construcción de cancha de cesped sintetico BATING V.</v>
      </c>
      <c r="E793" s="20" t="str">
        <f aca="false">E792</f>
        <v>000501</v>
      </c>
      <c r="F793" s="36" t="n">
        <v>34110</v>
      </c>
      <c r="G793" s="37" t="s">
        <v>252</v>
      </c>
      <c r="H793" s="38" t="n">
        <v>39085</v>
      </c>
      <c r="I793" s="19" t="n">
        <v>0</v>
      </c>
      <c r="J793" s="19" t="n">
        <f aca="false">+H793+I793</f>
        <v>39085</v>
      </c>
      <c r="K793" s="19" t="n">
        <v>0</v>
      </c>
      <c r="L793" s="19" t="n">
        <f aca="false">+J793-K793</f>
        <v>39085</v>
      </c>
    </row>
    <row r="794" customFormat="false" ht="13.8" hidden="true" customHeight="false" outlineLevel="0" collapsed="false">
      <c r="A794" s="1" t="str">
        <f aca="false">VLOOKUP(B794,Hoja3!$A$2:$B$12,2,0)</f>
        <v>UEPII</v>
      </c>
      <c r="B794" s="13" t="str">
        <f aca="false">B793</f>
        <v>UEPII</v>
      </c>
      <c r="C794" s="20" t="str">
        <f aca="false">C793</f>
        <v>04010205</v>
      </c>
      <c r="D794" s="13" t="str">
        <f aca="false">D793</f>
        <v>Ejecución de proyecto de obra civil Construcción de cancha de cesped sintetico BATING V.</v>
      </c>
      <c r="E794" s="20" t="str">
        <f aca="false">E793</f>
        <v>000501</v>
      </c>
      <c r="F794" s="36" t="n">
        <v>34200</v>
      </c>
      <c r="G794" s="37" t="s">
        <v>323</v>
      </c>
      <c r="H794" s="38" t="n">
        <v>62126.24</v>
      </c>
      <c r="I794" s="19" t="n">
        <v>0</v>
      </c>
      <c r="J794" s="19" t="n">
        <f aca="false">+H794+I794</f>
        <v>62126.24</v>
      </c>
      <c r="K794" s="19" t="n">
        <v>43652</v>
      </c>
      <c r="L794" s="19" t="n">
        <f aca="false">+J794-K794</f>
        <v>18474.24</v>
      </c>
    </row>
    <row r="795" customFormat="false" ht="13.8" hidden="true" customHeight="false" outlineLevel="0" collapsed="false">
      <c r="A795" s="1" t="str">
        <f aca="false">VLOOKUP(B795,Hoja3!$A$2:$B$12,2,0)</f>
        <v>UEPII</v>
      </c>
      <c r="B795" s="13" t="str">
        <f aca="false">B794</f>
        <v>UEPII</v>
      </c>
      <c r="C795" s="20" t="str">
        <f aca="false">C794</f>
        <v>04010205</v>
      </c>
      <c r="D795" s="13" t="str">
        <f aca="false">D794</f>
        <v>Ejecución de proyecto de obra civil Construcción de cancha de cesped sintetico BATING V.</v>
      </c>
      <c r="E795" s="20" t="str">
        <f aca="false">E794</f>
        <v>000501</v>
      </c>
      <c r="F795" s="36" t="n">
        <v>34300</v>
      </c>
      <c r="G795" s="37" t="s">
        <v>61</v>
      </c>
      <c r="H795" s="38" t="n">
        <v>1252.8</v>
      </c>
      <c r="I795" s="19" t="n">
        <v>0</v>
      </c>
      <c r="J795" s="19" t="n">
        <f aca="false">+H795+I795</f>
        <v>1252.8</v>
      </c>
      <c r="K795" s="19" t="n">
        <v>0</v>
      </c>
      <c r="L795" s="19" t="n">
        <f aca="false">+J795-K795</f>
        <v>1252.8</v>
      </c>
    </row>
    <row r="796" customFormat="false" ht="13.8" hidden="true" customHeight="false" outlineLevel="0" collapsed="false">
      <c r="A796" s="1" t="str">
        <f aca="false">VLOOKUP(B796,Hoja3!$A$2:$B$12,2,0)</f>
        <v>UEPII</v>
      </c>
      <c r="B796" s="13" t="str">
        <f aca="false">B795</f>
        <v>UEPII</v>
      </c>
      <c r="C796" s="20" t="str">
        <f aca="false">C795</f>
        <v>04010205</v>
      </c>
      <c r="D796" s="13" t="str">
        <f aca="false">D795</f>
        <v>Ejecución de proyecto de obra civil Construcción de cancha de cesped sintetico BATING V.</v>
      </c>
      <c r="E796" s="20" t="str">
        <f aca="false">E795</f>
        <v>000501</v>
      </c>
      <c r="F796" s="36" t="n">
        <v>34400</v>
      </c>
      <c r="G796" s="37" t="s">
        <v>253</v>
      </c>
      <c r="H796" s="38" t="n">
        <v>299112</v>
      </c>
      <c r="I796" s="19" t="n">
        <v>0</v>
      </c>
      <c r="J796" s="19" t="n">
        <f aca="false">+H796+I796</f>
        <v>299112</v>
      </c>
      <c r="K796" s="19" t="n">
        <v>209378.26</v>
      </c>
      <c r="L796" s="19" t="n">
        <f aca="false">+J796-K796</f>
        <v>89733.74</v>
      </c>
    </row>
    <row r="797" customFormat="false" ht="13.8" hidden="true" customHeight="false" outlineLevel="0" collapsed="false">
      <c r="A797" s="1" t="str">
        <f aca="false">VLOOKUP(B797,Hoja3!$A$2:$B$12,2,0)</f>
        <v>UEPII</v>
      </c>
      <c r="B797" s="13" t="str">
        <f aca="false">B796</f>
        <v>UEPII</v>
      </c>
      <c r="C797" s="20" t="str">
        <f aca="false">C796</f>
        <v>04010205</v>
      </c>
      <c r="D797" s="13" t="str">
        <f aca="false">D796</f>
        <v>Ejecución de proyecto de obra civil Construcción de cancha de cesped sintetico BATING V.</v>
      </c>
      <c r="E797" s="20" t="str">
        <f aca="false">E796</f>
        <v>000501</v>
      </c>
      <c r="F797" s="36" t="n">
        <v>34500</v>
      </c>
      <c r="G797" s="37" t="s">
        <v>462</v>
      </c>
      <c r="H797" s="38" t="n">
        <v>79678.94</v>
      </c>
      <c r="I797" s="19" t="n">
        <v>0</v>
      </c>
      <c r="J797" s="19" t="n">
        <f aca="false">+H797+I797</f>
        <v>79678.94</v>
      </c>
      <c r="K797" s="19" t="n">
        <v>55775.98</v>
      </c>
      <c r="L797" s="19" t="n">
        <f aca="false">+J797-K797</f>
        <v>23902.96</v>
      </c>
    </row>
    <row r="798" customFormat="false" ht="13.8" hidden="true" customHeight="false" outlineLevel="0" collapsed="false">
      <c r="A798" s="1" t="str">
        <f aca="false">VLOOKUP(B798,Hoja3!$A$2:$B$12,2,0)</f>
        <v>UEPII</v>
      </c>
      <c r="B798" s="13" t="str">
        <f aca="false">B797</f>
        <v>UEPII</v>
      </c>
      <c r="C798" s="20" t="str">
        <f aca="false">C797</f>
        <v>04010205</v>
      </c>
      <c r="D798" s="13" t="str">
        <f aca="false">D797</f>
        <v>Ejecución de proyecto de obra civil Construcción de cancha de cesped sintetico BATING V.</v>
      </c>
      <c r="E798" s="20" t="str">
        <f aca="false">E797</f>
        <v>000501</v>
      </c>
      <c r="F798" s="36" t="n">
        <v>34600</v>
      </c>
      <c r="G798" s="37" t="s">
        <v>203</v>
      </c>
      <c r="H798" s="38" t="n">
        <v>2868.4</v>
      </c>
      <c r="I798" s="19" t="n">
        <v>0</v>
      </c>
      <c r="J798" s="19" t="n">
        <f aca="false">+H798+I798</f>
        <v>2868.4</v>
      </c>
      <c r="K798" s="19" t="n">
        <v>2007</v>
      </c>
      <c r="L798" s="19" t="n">
        <f aca="false">+J798-K798</f>
        <v>861.4</v>
      </c>
    </row>
    <row r="799" customFormat="false" ht="13.8" hidden="true" customHeight="false" outlineLevel="0" collapsed="false">
      <c r="A799" s="1" t="str">
        <f aca="false">VLOOKUP(B799,Hoja3!$A$2:$B$12,2,0)</f>
        <v>UEPII</v>
      </c>
      <c r="B799" s="13" t="str">
        <f aca="false">B798</f>
        <v>UEPII</v>
      </c>
      <c r="C799" s="20" t="str">
        <f aca="false">C798</f>
        <v>04010205</v>
      </c>
      <c r="D799" s="13" t="str">
        <f aca="false">D798</f>
        <v>Ejecución de proyecto de obra civil Construcción de cancha de cesped sintetico BATING V.</v>
      </c>
      <c r="E799" s="20" t="str">
        <f aca="false">E798</f>
        <v>000501</v>
      </c>
      <c r="F799" s="36" t="n">
        <v>34700</v>
      </c>
      <c r="G799" s="37" t="s">
        <v>298</v>
      </c>
      <c r="H799" s="38" t="n">
        <v>124631.95</v>
      </c>
      <c r="I799" s="19" t="n">
        <v>0</v>
      </c>
      <c r="J799" s="19" t="n">
        <f aca="false">+H799+I799</f>
        <v>124631.95</v>
      </c>
      <c r="K799" s="19" t="n">
        <v>87242.37</v>
      </c>
      <c r="L799" s="19" t="n">
        <f aca="false">+J799-K799</f>
        <v>37389.58</v>
      </c>
    </row>
    <row r="800" customFormat="false" ht="13.8" hidden="true" customHeight="false" outlineLevel="0" collapsed="false">
      <c r="A800" s="1" t="str">
        <f aca="false">VLOOKUP(B800,Hoja3!$A$2:$B$12,2,0)</f>
        <v>UEPII</v>
      </c>
      <c r="B800" s="13" t="str">
        <f aca="false">B799</f>
        <v>UEPII</v>
      </c>
      <c r="C800" s="20" t="str">
        <f aca="false">C799</f>
        <v>04010205</v>
      </c>
      <c r="D800" s="13" t="str">
        <f aca="false">D799</f>
        <v>Ejecución de proyecto de obra civil Construcción de cancha de cesped sintetico BATING V.</v>
      </c>
      <c r="E800" s="20" t="str">
        <f aca="false">E799</f>
        <v>000501</v>
      </c>
      <c r="F800" s="36" t="n">
        <v>34800</v>
      </c>
      <c r="G800" s="37" t="s">
        <v>408</v>
      </c>
      <c r="H800" s="38" t="n">
        <v>25</v>
      </c>
      <c r="I800" s="19" t="n">
        <v>0</v>
      </c>
      <c r="J800" s="19" t="n">
        <f aca="false">+H800+I800</f>
        <v>25</v>
      </c>
      <c r="K800" s="19" t="n">
        <v>0</v>
      </c>
      <c r="L800" s="19" t="n">
        <f aca="false">+J800-K800</f>
        <v>25</v>
      </c>
    </row>
    <row r="801" customFormat="false" ht="13.8" hidden="true" customHeight="false" outlineLevel="0" collapsed="false">
      <c r="A801" s="1" t="str">
        <f aca="false">VLOOKUP(B801,Hoja3!$A$2:$B$12,2,0)</f>
        <v>UEPII</v>
      </c>
      <c r="B801" s="13" t="str">
        <f aca="false">B800</f>
        <v>UEPII</v>
      </c>
      <c r="C801" s="20" t="str">
        <f aca="false">C800</f>
        <v>04010205</v>
      </c>
      <c r="D801" s="13" t="str">
        <f aca="false">D800</f>
        <v>Ejecución de proyecto de obra civil Construcción de cancha de cesped sintetico BATING V.</v>
      </c>
      <c r="E801" s="20" t="str">
        <f aca="false">E800</f>
        <v>000501</v>
      </c>
      <c r="F801" s="36" t="n">
        <v>39500</v>
      </c>
      <c r="G801" s="37" t="s">
        <v>19</v>
      </c>
      <c r="H801" s="38" t="n">
        <v>499.9</v>
      </c>
      <c r="I801" s="19" t="n">
        <v>0</v>
      </c>
      <c r="J801" s="19" t="n">
        <f aca="false">+H801+I801</f>
        <v>499.9</v>
      </c>
      <c r="K801" s="19" t="n">
        <v>0</v>
      </c>
      <c r="L801" s="19" t="n">
        <f aca="false">+J801-K801</f>
        <v>499.9</v>
      </c>
    </row>
    <row r="802" customFormat="false" ht="13.8" hidden="true" customHeight="false" outlineLevel="0" collapsed="false">
      <c r="A802" s="1" t="str">
        <f aca="false">VLOOKUP(B802,Hoja3!$A$2:$B$12,2,0)</f>
        <v>UEPII</v>
      </c>
      <c r="B802" s="13" t="str">
        <f aca="false">B801</f>
        <v>UEPII</v>
      </c>
      <c r="C802" s="20" t="str">
        <f aca="false">C801</f>
        <v>04010205</v>
      </c>
      <c r="D802" s="13" t="str">
        <f aca="false">D801</f>
        <v>Ejecución de proyecto de obra civil Construcción de cancha de cesped sintetico BATING V.</v>
      </c>
      <c r="E802" s="20" t="str">
        <f aca="false">E801</f>
        <v>000501</v>
      </c>
      <c r="F802" s="36" t="n">
        <v>39700</v>
      </c>
      <c r="G802" s="37" t="s">
        <v>63</v>
      </c>
      <c r="H802" s="38" t="n">
        <v>125</v>
      </c>
      <c r="I802" s="19" t="n">
        <v>0</v>
      </c>
      <c r="J802" s="19" t="n">
        <f aca="false">+H802+I802</f>
        <v>125</v>
      </c>
      <c r="K802" s="19" t="n">
        <v>0</v>
      </c>
      <c r="L802" s="19" t="n">
        <f aca="false">+J802-K802</f>
        <v>125</v>
      </c>
    </row>
    <row r="803" customFormat="false" ht="13.8" hidden="true" customHeight="false" outlineLevel="0" collapsed="false">
      <c r="A803" s="1" t="str">
        <f aca="false">VLOOKUP(B803,Hoja3!$A$2:$B$12,2,0)</f>
        <v>UEPII</v>
      </c>
      <c r="B803" s="13" t="str">
        <f aca="false">B802</f>
        <v>UEPII</v>
      </c>
      <c r="C803" s="20" t="str">
        <f aca="false">C802</f>
        <v>04010205</v>
      </c>
      <c r="D803" s="13" t="str">
        <f aca="false">D802</f>
        <v>Ejecución de proyecto de obra civil Construcción de cancha de cesped sintetico BATING V.</v>
      </c>
      <c r="E803" s="20" t="str">
        <f aca="false">E802</f>
        <v>000501</v>
      </c>
      <c r="F803" s="36" t="n">
        <v>39990</v>
      </c>
      <c r="G803" s="37" t="s">
        <v>65</v>
      </c>
      <c r="H803" s="38" t="n">
        <v>678712.32</v>
      </c>
      <c r="I803" s="19" t="n">
        <v>0</v>
      </c>
      <c r="J803" s="19" t="n">
        <f aca="false">+H803+I803</f>
        <v>678712.32</v>
      </c>
      <c r="K803" s="19" t="n">
        <v>475098.6</v>
      </c>
      <c r="L803" s="19" t="n">
        <f aca="false">+J803-K803</f>
        <v>203613.72</v>
      </c>
    </row>
    <row r="804" customFormat="false" ht="13.8" hidden="true" customHeight="false" outlineLevel="0" collapsed="false">
      <c r="A804" s="1" t="str">
        <f aca="false">VLOOKUP(B804,Hoja3!$A$2:$B$12,2,0)</f>
        <v>UEPII</v>
      </c>
      <c r="B804" s="13" t="str">
        <f aca="false">B803</f>
        <v>UEPII</v>
      </c>
      <c r="C804" s="20" t="str">
        <f aca="false">C803</f>
        <v>04010205</v>
      </c>
      <c r="D804" s="13" t="str">
        <f aca="false">D803</f>
        <v>Ejecución de proyecto de obra civil Construcción de cancha de cesped sintetico BATING V.</v>
      </c>
      <c r="E804" s="20" t="str">
        <f aca="false">E803</f>
        <v>000501</v>
      </c>
      <c r="F804" s="36" t="n">
        <v>43330</v>
      </c>
      <c r="G804" s="37" t="s">
        <v>464</v>
      </c>
      <c r="H804" s="38" t="n">
        <v>2088</v>
      </c>
      <c r="I804" s="19" t="n">
        <v>0</v>
      </c>
      <c r="J804" s="19" t="n">
        <f aca="false">+H804+I804</f>
        <v>2088</v>
      </c>
      <c r="K804" s="19" t="n">
        <v>0</v>
      </c>
      <c r="L804" s="19" t="n">
        <f aca="false">+J804-K804</f>
        <v>2088</v>
      </c>
    </row>
    <row r="805" customFormat="false" ht="13.8" hidden="true" customHeight="false" outlineLevel="0" collapsed="false">
      <c r="A805" s="1" t="str">
        <f aca="false">VLOOKUP(B805,Hoja3!$A$2:$B$12,2,0)</f>
        <v>UEPII</v>
      </c>
      <c r="B805" s="13" t="str">
        <f aca="false">B804</f>
        <v>UEPII</v>
      </c>
      <c r="C805" s="20" t="str">
        <f aca="false">C804</f>
        <v>04010205</v>
      </c>
      <c r="D805" s="13" t="str">
        <f aca="false">D804</f>
        <v>Ejecución de proyecto de obra civil Construcción de cancha de cesped sintetico BATING V.</v>
      </c>
      <c r="E805" s="20" t="str">
        <f aca="false">E804</f>
        <v>000501</v>
      </c>
      <c r="F805" s="36" t="n">
        <v>81200</v>
      </c>
      <c r="G805" s="37" t="s">
        <v>299</v>
      </c>
      <c r="H805" s="38" t="n">
        <v>56067.18</v>
      </c>
      <c r="I805" s="19" t="n">
        <v>0</v>
      </c>
      <c r="J805" s="19" t="n">
        <f aca="false">+H805+I805</f>
        <v>56067.18</v>
      </c>
      <c r="K805" s="19" t="n">
        <v>0</v>
      </c>
      <c r="L805" s="19" t="n">
        <f aca="false">+J805-K805</f>
        <v>56067.18</v>
      </c>
    </row>
    <row r="806" customFormat="false" ht="13.8" hidden="true" customHeight="false" outlineLevel="0" collapsed="false">
      <c r="A806" s="1" t="str">
        <f aca="false">VLOOKUP(B806,Hoja3!$A$2:$B$12,2,0)</f>
        <v>UEPII</v>
      </c>
      <c r="B806" s="13" t="str">
        <f aca="false">B805</f>
        <v>UEPII</v>
      </c>
      <c r="C806" s="20" t="str">
        <f aca="false">C805</f>
        <v>04010205</v>
      </c>
      <c r="D806" s="13" t="str">
        <f aca="false">D805</f>
        <v>Ejecución de proyecto de obra civil Construcción de cancha de cesped sintetico BATING V.</v>
      </c>
      <c r="E806" s="20" t="str">
        <f aca="false">E805</f>
        <v>000501</v>
      </c>
      <c r="F806" s="36" t="n">
        <v>81300</v>
      </c>
      <c r="G806" s="37" t="s">
        <v>465</v>
      </c>
      <c r="H806" s="38" t="n">
        <v>12190.73</v>
      </c>
      <c r="I806" s="19" t="n">
        <v>0</v>
      </c>
      <c r="J806" s="19" t="n">
        <f aca="false">+H806+I806</f>
        <v>12190.73</v>
      </c>
      <c r="K806" s="19" t="n">
        <v>0</v>
      </c>
      <c r="L806" s="19" t="n">
        <f aca="false">+J806-K806</f>
        <v>12190.73</v>
      </c>
    </row>
    <row r="807" customFormat="false" ht="13.8" hidden="true" customHeight="false" outlineLevel="0" collapsed="false">
      <c r="A807" s="1" t="str">
        <f aca="false">VLOOKUP(B807,Hoja3!$A$2:$B$12,2,0)</f>
        <v>UEPII</v>
      </c>
      <c r="B807" s="33" t="s">
        <v>451</v>
      </c>
      <c r="C807" s="63" t="s">
        <v>483</v>
      </c>
      <c r="D807" s="64" t="s">
        <v>484</v>
      </c>
      <c r="E807" s="65" t="s">
        <v>485</v>
      </c>
      <c r="F807" s="36" t="n">
        <v>22110</v>
      </c>
      <c r="G807" s="37" t="s">
        <v>35</v>
      </c>
      <c r="H807" s="38" t="n">
        <v>2800</v>
      </c>
      <c r="I807" s="19" t="n">
        <v>0</v>
      </c>
      <c r="J807" s="19" t="n">
        <f aca="false">+H807+I807</f>
        <v>2800</v>
      </c>
      <c r="K807" s="19" t="n">
        <v>1960</v>
      </c>
      <c r="L807" s="19" t="n">
        <f aca="false">+J807-K807</f>
        <v>840</v>
      </c>
    </row>
    <row r="808" customFormat="false" ht="13.8" hidden="true" customHeight="false" outlineLevel="0" collapsed="false">
      <c r="A808" s="1" t="str">
        <f aca="false">VLOOKUP(B808,Hoja3!$A$2:$B$12,2,0)</f>
        <v>UEPII</v>
      </c>
      <c r="B808" s="13" t="str">
        <f aca="false">B807</f>
        <v>UEPII</v>
      </c>
      <c r="C808" s="20" t="str">
        <f aca="false">C807</f>
        <v>04010206</v>
      </c>
      <c r="D808" s="13" t="str">
        <f aca="false">D807</f>
        <v>Ejecución de proyecto de obra civil Construcción de cancha de cesped sintetico RI-2.</v>
      </c>
      <c r="E808" s="20" t="str">
        <f aca="false">E807</f>
        <v>000601</v>
      </c>
      <c r="F808" s="36" t="n">
        <v>22210</v>
      </c>
      <c r="G808" s="37" t="s">
        <v>75</v>
      </c>
      <c r="H808" s="38" t="n">
        <v>3720</v>
      </c>
      <c r="I808" s="19" t="n">
        <v>0</v>
      </c>
      <c r="J808" s="19" t="n">
        <f aca="false">+H808+I808</f>
        <v>3720</v>
      </c>
      <c r="K808" s="19" t="n">
        <v>2604</v>
      </c>
      <c r="L808" s="19" t="n">
        <f aca="false">+J808-K808</f>
        <v>1116</v>
      </c>
    </row>
    <row r="809" customFormat="false" ht="13.8" hidden="true" customHeight="false" outlineLevel="0" collapsed="false">
      <c r="A809" s="1" t="str">
        <f aca="false">VLOOKUP(B809,Hoja3!$A$2:$B$12,2,0)</f>
        <v>UEPII</v>
      </c>
      <c r="B809" s="13" t="str">
        <f aca="false">B808</f>
        <v>UEPII</v>
      </c>
      <c r="C809" s="20" t="str">
        <f aca="false">C808</f>
        <v>04010206</v>
      </c>
      <c r="D809" s="13" t="str">
        <f aca="false">D808</f>
        <v>Ejecución de proyecto de obra civil Construcción de cancha de cesped sintetico RI-2.</v>
      </c>
      <c r="E809" s="20" t="str">
        <f aca="false">E808</f>
        <v>000601</v>
      </c>
      <c r="F809" s="36" t="n">
        <v>22500</v>
      </c>
      <c r="G809" s="37" t="s">
        <v>250</v>
      </c>
      <c r="H809" s="38" t="n">
        <v>3500</v>
      </c>
      <c r="I809" s="19" t="n">
        <v>0</v>
      </c>
      <c r="J809" s="19" t="n">
        <f aca="false">+H809+I809</f>
        <v>3500</v>
      </c>
      <c r="K809" s="19" t="n">
        <v>2540</v>
      </c>
      <c r="L809" s="19" t="n">
        <f aca="false">+J809-K809</f>
        <v>960</v>
      </c>
    </row>
    <row r="810" customFormat="false" ht="13.8" hidden="true" customHeight="false" outlineLevel="0" collapsed="false">
      <c r="A810" s="1" t="str">
        <f aca="false">VLOOKUP(B810,Hoja3!$A$2:$B$12,2,0)</f>
        <v>UEPII</v>
      </c>
      <c r="B810" s="13" t="str">
        <f aca="false">B809</f>
        <v>UEPII</v>
      </c>
      <c r="C810" s="20" t="str">
        <f aca="false">C809</f>
        <v>04010206</v>
      </c>
      <c r="D810" s="13" t="str">
        <f aca="false">D809</f>
        <v>Ejecución de proyecto de obra civil Construcción de cancha de cesped sintetico RI-2.</v>
      </c>
      <c r="E810" s="20" t="str">
        <f aca="false">E809</f>
        <v>000601</v>
      </c>
      <c r="F810" s="36" t="n">
        <v>23100</v>
      </c>
      <c r="G810" s="37" t="s">
        <v>486</v>
      </c>
      <c r="H810" s="38" t="n">
        <v>6000</v>
      </c>
      <c r="I810" s="19" t="n">
        <v>0</v>
      </c>
      <c r="J810" s="19" t="n">
        <f aca="false">+H810+I810</f>
        <v>6000</v>
      </c>
      <c r="K810" s="19" t="n">
        <v>4200</v>
      </c>
      <c r="L810" s="19" t="n">
        <f aca="false">+J810-K810</f>
        <v>1800</v>
      </c>
    </row>
    <row r="811" customFormat="false" ht="13.8" hidden="true" customHeight="false" outlineLevel="0" collapsed="false">
      <c r="A811" s="1" t="str">
        <f aca="false">VLOOKUP(B811,Hoja3!$A$2:$B$12,2,0)</f>
        <v>UEPII</v>
      </c>
      <c r="B811" s="13" t="str">
        <f aca="false">B810</f>
        <v>UEPII</v>
      </c>
      <c r="C811" s="20" t="str">
        <f aca="false">C810</f>
        <v>04010206</v>
      </c>
      <c r="D811" s="13" t="str">
        <f aca="false">D810</f>
        <v>Ejecución de proyecto de obra civil Construcción de cancha de cesped sintetico RI-2.</v>
      </c>
      <c r="E811" s="20" t="str">
        <f aca="false">E810</f>
        <v>000601</v>
      </c>
      <c r="F811" s="36" t="n">
        <v>24120</v>
      </c>
      <c r="G811" s="37" t="s">
        <v>54</v>
      </c>
      <c r="H811" s="38" t="n">
        <v>2088</v>
      </c>
      <c r="I811" s="19" t="n">
        <v>0</v>
      </c>
      <c r="J811" s="19" t="n">
        <f aca="false">+H811+I811</f>
        <v>2088</v>
      </c>
      <c r="K811" s="19" t="n">
        <v>1492</v>
      </c>
      <c r="L811" s="19" t="n">
        <f aca="false">+J811-K811</f>
        <v>596</v>
      </c>
    </row>
    <row r="812" customFormat="false" ht="13.8" hidden="true" customHeight="false" outlineLevel="0" collapsed="false">
      <c r="A812" s="1" t="str">
        <f aca="false">VLOOKUP(B812,Hoja3!$A$2:$B$12,2,0)</f>
        <v>UEPII</v>
      </c>
      <c r="B812" s="13" t="str">
        <f aca="false">B811</f>
        <v>UEPII</v>
      </c>
      <c r="C812" s="20" t="str">
        <f aca="false">C811</f>
        <v>04010206</v>
      </c>
      <c r="D812" s="13" t="str">
        <f aca="false">D811</f>
        <v>Ejecución de proyecto de obra civil Construcción de cancha de cesped sintetico RI-2.</v>
      </c>
      <c r="E812" s="20" t="str">
        <f aca="false">E811</f>
        <v>000601</v>
      </c>
      <c r="F812" s="36" t="n">
        <v>25600</v>
      </c>
      <c r="G812" s="37" t="s">
        <v>108</v>
      </c>
      <c r="H812" s="38" t="n">
        <v>500</v>
      </c>
      <c r="I812" s="19" t="n">
        <v>0</v>
      </c>
      <c r="J812" s="19" t="n">
        <f aca="false">+H812+I812</f>
        <v>500</v>
      </c>
      <c r="K812" s="19" t="n">
        <v>356</v>
      </c>
      <c r="L812" s="19" t="n">
        <f aca="false">+J812-K812</f>
        <v>144</v>
      </c>
    </row>
    <row r="813" customFormat="false" ht="13.8" hidden="true" customHeight="false" outlineLevel="0" collapsed="false">
      <c r="A813" s="1" t="str">
        <f aca="false">VLOOKUP(B813,Hoja3!$A$2:$B$12,2,0)</f>
        <v>UEPII</v>
      </c>
      <c r="B813" s="13" t="str">
        <f aca="false">B812</f>
        <v>UEPII</v>
      </c>
      <c r="C813" s="20" t="str">
        <f aca="false">C812</f>
        <v>04010206</v>
      </c>
      <c r="D813" s="13" t="str">
        <f aca="false">D812</f>
        <v>Ejecución de proyecto de obra civil Construcción de cancha de cesped sintetico RI-2.</v>
      </c>
      <c r="E813" s="20" t="str">
        <f aca="false">E812</f>
        <v>000601</v>
      </c>
      <c r="F813" s="36" t="n">
        <v>26990</v>
      </c>
      <c r="G813" s="37" t="s">
        <v>24</v>
      </c>
      <c r="H813" s="38" t="n">
        <v>467214.04</v>
      </c>
      <c r="I813" s="19" t="n">
        <v>0</v>
      </c>
      <c r="J813" s="19" t="n">
        <f aca="false">+H813+I813</f>
        <v>467214.04</v>
      </c>
      <c r="K813" s="19" t="n">
        <v>327049.8</v>
      </c>
      <c r="L813" s="19" t="n">
        <f aca="false">+J813-K813</f>
        <v>140164.24</v>
      </c>
    </row>
    <row r="814" customFormat="false" ht="13.8" hidden="true" customHeight="false" outlineLevel="0" collapsed="false">
      <c r="A814" s="1" t="str">
        <f aca="false">VLOOKUP(B814,Hoja3!$A$2:$B$12,2,0)</f>
        <v>UEPII</v>
      </c>
      <c r="B814" s="13" t="str">
        <f aca="false">B813</f>
        <v>UEPII</v>
      </c>
      <c r="C814" s="20" t="str">
        <f aca="false">C813</f>
        <v>04010206</v>
      </c>
      <c r="D814" s="13" t="str">
        <f aca="false">D813</f>
        <v>Ejecución de proyecto de obra civil Construcción de cancha de cesped sintetico RI-2.</v>
      </c>
      <c r="E814" s="20" t="str">
        <f aca="false">E813</f>
        <v>000601</v>
      </c>
      <c r="F814" s="36" t="n">
        <v>31120</v>
      </c>
      <c r="G814" s="37" t="s">
        <v>37</v>
      </c>
      <c r="H814" s="38" t="n">
        <v>4050</v>
      </c>
      <c r="I814" s="19" t="n">
        <v>0</v>
      </c>
      <c r="J814" s="19" t="n">
        <f aca="false">+H814+I814</f>
        <v>4050</v>
      </c>
      <c r="K814" s="19" t="n">
        <v>2835</v>
      </c>
      <c r="L814" s="19" t="n">
        <f aca="false">+J814-K814</f>
        <v>1215</v>
      </c>
    </row>
    <row r="815" customFormat="false" ht="13.8" hidden="true" customHeight="false" outlineLevel="0" collapsed="false">
      <c r="A815" s="1" t="str">
        <f aca="false">VLOOKUP(B815,Hoja3!$A$2:$B$12,2,0)</f>
        <v>UEPII</v>
      </c>
      <c r="B815" s="13" t="str">
        <f aca="false">B814</f>
        <v>UEPII</v>
      </c>
      <c r="C815" s="20" t="str">
        <f aca="false">C814</f>
        <v>04010206</v>
      </c>
      <c r="D815" s="13" t="str">
        <f aca="false">D814</f>
        <v>Ejecución de proyecto de obra civil Construcción de cancha de cesped sintetico RI-2.</v>
      </c>
      <c r="E815" s="20" t="str">
        <f aca="false">E814</f>
        <v>000601</v>
      </c>
      <c r="F815" s="36" t="n">
        <v>31300</v>
      </c>
      <c r="G815" s="37" t="s">
        <v>320</v>
      </c>
      <c r="H815" s="38" t="n">
        <v>6055.2</v>
      </c>
      <c r="I815" s="19" t="n">
        <v>0</v>
      </c>
      <c r="J815" s="19" t="n">
        <f aca="false">+H815+I815</f>
        <v>6055.2</v>
      </c>
      <c r="K815" s="19" t="n">
        <v>4238.64</v>
      </c>
      <c r="L815" s="19" t="n">
        <f aca="false">+J815-K815</f>
        <v>1816.56</v>
      </c>
    </row>
    <row r="816" customFormat="false" ht="13.8" hidden="true" customHeight="false" outlineLevel="0" collapsed="false">
      <c r="A816" s="1" t="str">
        <f aca="false">VLOOKUP(B816,Hoja3!$A$2:$B$12,2,0)</f>
        <v>UEPII</v>
      </c>
      <c r="B816" s="13" t="str">
        <f aca="false">B815</f>
        <v>UEPII</v>
      </c>
      <c r="C816" s="20" t="str">
        <f aca="false">C815</f>
        <v>04010206</v>
      </c>
      <c r="D816" s="13" t="str">
        <f aca="false">D815</f>
        <v>Ejecución de proyecto de obra civil Construcción de cancha de cesped sintetico RI-2.</v>
      </c>
      <c r="E816" s="20" t="str">
        <f aca="false">E815</f>
        <v>000601</v>
      </c>
      <c r="F816" s="36" t="n">
        <v>32100</v>
      </c>
      <c r="G816" s="37" t="s">
        <v>16</v>
      </c>
      <c r="H816" s="38" t="n">
        <v>344.5</v>
      </c>
      <c r="I816" s="19" t="n">
        <v>0</v>
      </c>
      <c r="J816" s="19" t="n">
        <f aca="false">+H816+I816</f>
        <v>344.5</v>
      </c>
      <c r="K816" s="19" t="n">
        <v>241.15</v>
      </c>
      <c r="L816" s="19" t="n">
        <f aca="false">+J816-K816</f>
        <v>103.35</v>
      </c>
    </row>
    <row r="817" customFormat="false" ht="13.8" hidden="true" customHeight="false" outlineLevel="0" collapsed="false">
      <c r="A817" s="1" t="str">
        <f aca="false">VLOOKUP(B817,Hoja3!$A$2:$B$12,2,0)</f>
        <v>UEPII</v>
      </c>
      <c r="B817" s="13" t="str">
        <f aca="false">B816</f>
        <v>UEPII</v>
      </c>
      <c r="C817" s="20" t="str">
        <f aca="false">C816</f>
        <v>04010206</v>
      </c>
      <c r="D817" s="13" t="str">
        <f aca="false">D816</f>
        <v>Ejecución de proyecto de obra civil Construcción de cancha de cesped sintetico RI-2.</v>
      </c>
      <c r="E817" s="20" t="str">
        <f aca="false">E816</f>
        <v>000601</v>
      </c>
      <c r="F817" s="36" t="n">
        <v>32200</v>
      </c>
      <c r="G817" s="37" t="s">
        <v>467</v>
      </c>
      <c r="H817" s="38" t="n">
        <v>1696</v>
      </c>
      <c r="I817" s="19" t="n">
        <v>0</v>
      </c>
      <c r="J817" s="19" t="n">
        <f aca="false">+H817+I817</f>
        <v>1696</v>
      </c>
      <c r="K817" s="19" t="n">
        <v>0</v>
      </c>
      <c r="L817" s="19" t="n">
        <f aca="false">+J817-K817</f>
        <v>1696</v>
      </c>
    </row>
    <row r="818" customFormat="false" ht="13.8" hidden="true" customHeight="false" outlineLevel="0" collapsed="false">
      <c r="A818" s="1" t="str">
        <f aca="false">VLOOKUP(B818,Hoja3!$A$2:$B$12,2,0)</f>
        <v>UEPII</v>
      </c>
      <c r="B818" s="13" t="str">
        <f aca="false">B817</f>
        <v>UEPII</v>
      </c>
      <c r="C818" s="20" t="str">
        <f aca="false">C817</f>
        <v>04010206</v>
      </c>
      <c r="D818" s="13" t="str">
        <f aca="false">D817</f>
        <v>Ejecución de proyecto de obra civil Construcción de cancha de cesped sintetico RI-2.</v>
      </c>
      <c r="E818" s="20" t="str">
        <f aca="false">E817</f>
        <v>000601</v>
      </c>
      <c r="F818" s="36" t="n">
        <v>33300</v>
      </c>
      <c r="G818" s="37" t="s">
        <v>321</v>
      </c>
      <c r="H818" s="38" t="n">
        <v>608</v>
      </c>
      <c r="I818" s="19" t="n">
        <v>0</v>
      </c>
      <c r="J818" s="19" t="n">
        <f aca="false">+H818+I818</f>
        <v>608</v>
      </c>
      <c r="K818" s="19" t="n">
        <v>0</v>
      </c>
      <c r="L818" s="19" t="n">
        <f aca="false">+J818-K818</f>
        <v>608</v>
      </c>
    </row>
    <row r="819" customFormat="false" ht="13.8" hidden="true" customHeight="false" outlineLevel="0" collapsed="false">
      <c r="A819" s="1" t="str">
        <f aca="false">VLOOKUP(B819,Hoja3!$A$2:$B$12,2,0)</f>
        <v>UEPII</v>
      </c>
      <c r="B819" s="13" t="str">
        <f aca="false">B818</f>
        <v>UEPII</v>
      </c>
      <c r="C819" s="20" t="str">
        <f aca="false">C818</f>
        <v>04010206</v>
      </c>
      <c r="D819" s="13" t="str">
        <f aca="false">D818</f>
        <v>Ejecución de proyecto de obra civil Construcción de cancha de cesped sintetico RI-2.</v>
      </c>
      <c r="E819" s="20" t="str">
        <f aca="false">E818</f>
        <v>000601</v>
      </c>
      <c r="F819" s="36" t="n">
        <v>33400</v>
      </c>
      <c r="G819" s="37" t="s">
        <v>322</v>
      </c>
      <c r="H819" s="38" t="n">
        <v>350</v>
      </c>
      <c r="I819" s="19" t="n">
        <v>0</v>
      </c>
      <c r="J819" s="19" t="n">
        <f aca="false">+H819+I819</f>
        <v>350</v>
      </c>
      <c r="K819" s="19" t="n">
        <v>0</v>
      </c>
      <c r="L819" s="19" t="n">
        <f aca="false">+J819-K819</f>
        <v>350</v>
      </c>
    </row>
    <row r="820" customFormat="false" ht="13.8" hidden="true" customHeight="false" outlineLevel="0" collapsed="false">
      <c r="A820" s="1" t="str">
        <f aca="false">VLOOKUP(B820,Hoja3!$A$2:$B$12,2,0)</f>
        <v>UEPII</v>
      </c>
      <c r="B820" s="13" t="str">
        <f aca="false">B819</f>
        <v>UEPII</v>
      </c>
      <c r="C820" s="20" t="str">
        <f aca="false">C819</f>
        <v>04010206</v>
      </c>
      <c r="D820" s="13" t="str">
        <f aca="false">D819</f>
        <v>Ejecución de proyecto de obra civil Construcción de cancha de cesped sintetico RI-2.</v>
      </c>
      <c r="E820" s="20" t="str">
        <f aca="false">E819</f>
        <v>000601</v>
      </c>
      <c r="F820" s="36" t="n">
        <v>34110</v>
      </c>
      <c r="G820" s="37" t="s">
        <v>252</v>
      </c>
      <c r="H820" s="38" t="n">
        <v>39085</v>
      </c>
      <c r="I820" s="19" t="n">
        <v>0</v>
      </c>
      <c r="J820" s="19" t="n">
        <f aca="false">+H820+I820</f>
        <v>39085</v>
      </c>
      <c r="K820" s="19" t="n">
        <v>0</v>
      </c>
      <c r="L820" s="19" t="n">
        <f aca="false">+J820-K820</f>
        <v>39085</v>
      </c>
    </row>
    <row r="821" customFormat="false" ht="13.8" hidden="true" customHeight="false" outlineLevel="0" collapsed="false">
      <c r="A821" s="1" t="str">
        <f aca="false">VLOOKUP(B821,Hoja3!$A$2:$B$12,2,0)</f>
        <v>UEPII</v>
      </c>
      <c r="B821" s="13" t="str">
        <f aca="false">B820</f>
        <v>UEPII</v>
      </c>
      <c r="C821" s="20" t="str">
        <f aca="false">C820</f>
        <v>04010206</v>
      </c>
      <c r="D821" s="13" t="str">
        <f aca="false">D820</f>
        <v>Ejecución de proyecto de obra civil Construcción de cancha de cesped sintetico RI-2.</v>
      </c>
      <c r="E821" s="20" t="str">
        <f aca="false">E820</f>
        <v>000601</v>
      </c>
      <c r="F821" s="36" t="n">
        <v>34200</v>
      </c>
      <c r="G821" s="37" t="s">
        <v>323</v>
      </c>
      <c r="H821" s="38" t="n">
        <v>62126.24</v>
      </c>
      <c r="I821" s="19" t="n">
        <v>0</v>
      </c>
      <c r="J821" s="19" t="n">
        <f aca="false">+H821+I821</f>
        <v>62126.24</v>
      </c>
      <c r="K821" s="19" t="n">
        <v>43488.37</v>
      </c>
      <c r="L821" s="19" t="n">
        <f aca="false">+J821-K821</f>
        <v>18637.87</v>
      </c>
    </row>
    <row r="822" customFormat="false" ht="13.8" hidden="true" customHeight="false" outlineLevel="0" collapsed="false">
      <c r="A822" s="1" t="str">
        <f aca="false">VLOOKUP(B822,Hoja3!$A$2:$B$12,2,0)</f>
        <v>UEPII</v>
      </c>
      <c r="B822" s="13" t="str">
        <f aca="false">B821</f>
        <v>UEPII</v>
      </c>
      <c r="C822" s="20" t="str">
        <f aca="false">C821</f>
        <v>04010206</v>
      </c>
      <c r="D822" s="13" t="str">
        <f aca="false">D821</f>
        <v>Ejecución de proyecto de obra civil Construcción de cancha de cesped sintetico RI-2.</v>
      </c>
      <c r="E822" s="20" t="str">
        <f aca="false">E821</f>
        <v>000601</v>
      </c>
      <c r="F822" s="36" t="n">
        <v>34300</v>
      </c>
      <c r="G822" s="37" t="s">
        <v>61</v>
      </c>
      <c r="H822" s="38" t="n">
        <v>1252.8</v>
      </c>
      <c r="I822" s="19" t="n">
        <v>0</v>
      </c>
      <c r="J822" s="19" t="n">
        <f aca="false">+H822+I822</f>
        <v>1252.8</v>
      </c>
      <c r="K822" s="19" t="n">
        <v>0</v>
      </c>
      <c r="L822" s="19" t="n">
        <f aca="false">+J822-K822</f>
        <v>1252.8</v>
      </c>
    </row>
    <row r="823" customFormat="false" ht="13.8" hidden="true" customHeight="false" outlineLevel="0" collapsed="false">
      <c r="A823" s="1" t="str">
        <f aca="false">VLOOKUP(B823,Hoja3!$A$2:$B$12,2,0)</f>
        <v>UEPII</v>
      </c>
      <c r="B823" s="13" t="str">
        <f aca="false">B822</f>
        <v>UEPII</v>
      </c>
      <c r="C823" s="20" t="str">
        <f aca="false">C822</f>
        <v>04010206</v>
      </c>
      <c r="D823" s="13" t="str">
        <f aca="false">D822</f>
        <v>Ejecución de proyecto de obra civil Construcción de cancha de cesped sintetico RI-2.</v>
      </c>
      <c r="E823" s="20" t="str">
        <f aca="false">E822</f>
        <v>000601</v>
      </c>
      <c r="F823" s="36" t="n">
        <v>34400</v>
      </c>
      <c r="G823" s="37" t="s">
        <v>253</v>
      </c>
      <c r="H823" s="38" t="n">
        <v>299112</v>
      </c>
      <c r="I823" s="19" t="n">
        <v>0</v>
      </c>
      <c r="J823" s="19" t="n">
        <f aca="false">+H823+I823</f>
        <v>299112</v>
      </c>
      <c r="K823" s="19" t="n">
        <v>209375.5</v>
      </c>
      <c r="L823" s="19" t="n">
        <f aca="false">+J823-K823</f>
        <v>89736.5</v>
      </c>
    </row>
    <row r="824" customFormat="false" ht="13.8" hidden="true" customHeight="false" outlineLevel="0" collapsed="false">
      <c r="A824" s="1" t="str">
        <f aca="false">VLOOKUP(B824,Hoja3!$A$2:$B$12,2,0)</f>
        <v>UEPII</v>
      </c>
      <c r="B824" s="13" t="str">
        <f aca="false">B823</f>
        <v>UEPII</v>
      </c>
      <c r="C824" s="20" t="str">
        <f aca="false">C823</f>
        <v>04010206</v>
      </c>
      <c r="D824" s="13" t="str">
        <f aca="false">D823</f>
        <v>Ejecución de proyecto de obra civil Construcción de cancha de cesped sintetico RI-2.</v>
      </c>
      <c r="E824" s="20" t="str">
        <f aca="false">E823</f>
        <v>000601</v>
      </c>
      <c r="F824" s="36" t="n">
        <v>34500</v>
      </c>
      <c r="G824" s="37" t="s">
        <v>462</v>
      </c>
      <c r="H824" s="38" t="n">
        <v>79678.94</v>
      </c>
      <c r="I824" s="19" t="n">
        <v>0</v>
      </c>
      <c r="J824" s="19" t="n">
        <f aca="false">+H824+I824</f>
        <v>79678.94</v>
      </c>
      <c r="K824" s="19" t="n">
        <v>55771</v>
      </c>
      <c r="L824" s="19" t="n">
        <f aca="false">+J824-K824</f>
        <v>23907.94</v>
      </c>
    </row>
    <row r="825" customFormat="false" ht="13.8" hidden="true" customHeight="false" outlineLevel="0" collapsed="false">
      <c r="A825" s="1" t="str">
        <f aca="false">VLOOKUP(B825,Hoja3!$A$2:$B$12,2,0)</f>
        <v>UEPII</v>
      </c>
      <c r="B825" s="13" t="str">
        <f aca="false">B824</f>
        <v>UEPII</v>
      </c>
      <c r="C825" s="20" t="str">
        <f aca="false">C824</f>
        <v>04010206</v>
      </c>
      <c r="D825" s="13" t="str">
        <f aca="false">D824</f>
        <v>Ejecución de proyecto de obra civil Construcción de cancha de cesped sintetico RI-2.</v>
      </c>
      <c r="E825" s="20" t="str">
        <f aca="false">E824</f>
        <v>000601</v>
      </c>
      <c r="F825" s="36" t="n">
        <v>34600</v>
      </c>
      <c r="G825" s="37" t="s">
        <v>203</v>
      </c>
      <c r="H825" s="38" t="n">
        <v>2868.4</v>
      </c>
      <c r="I825" s="19" t="n">
        <v>0</v>
      </c>
      <c r="J825" s="19" t="n">
        <f aca="false">+H825+I825</f>
        <v>2868.4</v>
      </c>
      <c r="K825" s="19" t="n">
        <v>0</v>
      </c>
      <c r="L825" s="19" t="n">
        <f aca="false">+J825-K825</f>
        <v>2868.4</v>
      </c>
    </row>
    <row r="826" customFormat="false" ht="13.8" hidden="true" customHeight="false" outlineLevel="0" collapsed="false">
      <c r="A826" s="1" t="str">
        <f aca="false">VLOOKUP(B826,Hoja3!$A$2:$B$12,2,0)</f>
        <v>UEPII</v>
      </c>
      <c r="B826" s="13" t="str">
        <f aca="false">B825</f>
        <v>UEPII</v>
      </c>
      <c r="C826" s="20" t="str">
        <f aca="false">C825</f>
        <v>04010206</v>
      </c>
      <c r="D826" s="13" t="str">
        <f aca="false">D825</f>
        <v>Ejecución de proyecto de obra civil Construcción de cancha de cesped sintetico RI-2.</v>
      </c>
      <c r="E826" s="20" t="str">
        <f aca="false">E825</f>
        <v>000601</v>
      </c>
      <c r="F826" s="36" t="n">
        <v>34700</v>
      </c>
      <c r="G826" s="37" t="s">
        <v>298</v>
      </c>
      <c r="H826" s="38" t="n">
        <v>124631.95</v>
      </c>
      <c r="I826" s="19" t="n">
        <v>0</v>
      </c>
      <c r="J826" s="19" t="n">
        <f aca="false">+H826+I826</f>
        <v>124631.95</v>
      </c>
      <c r="K826" s="19" t="n">
        <v>87242.37</v>
      </c>
      <c r="L826" s="19" t="n">
        <f aca="false">+J826-K826</f>
        <v>37389.58</v>
      </c>
    </row>
    <row r="827" customFormat="false" ht="13.8" hidden="true" customHeight="false" outlineLevel="0" collapsed="false">
      <c r="A827" s="1" t="str">
        <f aca="false">VLOOKUP(B827,Hoja3!$A$2:$B$12,2,0)</f>
        <v>UEPII</v>
      </c>
      <c r="B827" s="13" t="str">
        <f aca="false">B826</f>
        <v>UEPII</v>
      </c>
      <c r="C827" s="20" t="str">
        <f aca="false">C826</f>
        <v>04010206</v>
      </c>
      <c r="D827" s="13" t="str">
        <f aca="false">D826</f>
        <v>Ejecución de proyecto de obra civil Construcción de cancha de cesped sintetico RI-2.</v>
      </c>
      <c r="E827" s="20" t="str">
        <f aca="false">E826</f>
        <v>000601</v>
      </c>
      <c r="F827" s="36" t="n">
        <v>34800</v>
      </c>
      <c r="G827" s="37" t="s">
        <v>408</v>
      </c>
      <c r="H827" s="38" t="n">
        <v>25</v>
      </c>
      <c r="I827" s="19" t="n">
        <v>0</v>
      </c>
      <c r="J827" s="19" t="n">
        <f aca="false">+H827+I827</f>
        <v>25</v>
      </c>
      <c r="K827" s="19" t="n">
        <v>0</v>
      </c>
      <c r="L827" s="19" t="n">
        <f aca="false">+J827-K827</f>
        <v>25</v>
      </c>
    </row>
    <row r="828" customFormat="false" ht="13.8" hidden="true" customHeight="false" outlineLevel="0" collapsed="false">
      <c r="A828" s="1" t="str">
        <f aca="false">VLOOKUP(B828,Hoja3!$A$2:$B$12,2,0)</f>
        <v>UEPII</v>
      </c>
      <c r="B828" s="13" t="str">
        <f aca="false">B827</f>
        <v>UEPII</v>
      </c>
      <c r="C828" s="20" t="str">
        <f aca="false">C827</f>
        <v>04010206</v>
      </c>
      <c r="D828" s="13" t="str">
        <f aca="false">D827</f>
        <v>Ejecución de proyecto de obra civil Construcción de cancha de cesped sintetico RI-2.</v>
      </c>
      <c r="E828" s="20" t="str">
        <f aca="false">E827</f>
        <v>000601</v>
      </c>
      <c r="F828" s="36" t="n">
        <v>39500</v>
      </c>
      <c r="G828" s="37" t="s">
        <v>19</v>
      </c>
      <c r="H828" s="38" t="n">
        <v>499.9</v>
      </c>
      <c r="I828" s="19" t="n">
        <v>0</v>
      </c>
      <c r="J828" s="19" t="n">
        <f aca="false">+H828+I828</f>
        <v>499.9</v>
      </c>
      <c r="K828" s="19" t="n">
        <v>0</v>
      </c>
      <c r="L828" s="19" t="n">
        <f aca="false">+J828-K828</f>
        <v>499.9</v>
      </c>
    </row>
    <row r="829" customFormat="false" ht="13.8" hidden="true" customHeight="false" outlineLevel="0" collapsed="false">
      <c r="A829" s="1" t="str">
        <f aca="false">VLOOKUP(B829,Hoja3!$A$2:$B$12,2,0)</f>
        <v>UEPII</v>
      </c>
      <c r="B829" s="13" t="str">
        <f aca="false">B828</f>
        <v>UEPII</v>
      </c>
      <c r="C829" s="20" t="str">
        <f aca="false">C828</f>
        <v>04010206</v>
      </c>
      <c r="D829" s="13" t="str">
        <f aca="false">D828</f>
        <v>Ejecución de proyecto de obra civil Construcción de cancha de cesped sintetico RI-2.</v>
      </c>
      <c r="E829" s="20" t="str">
        <f aca="false">E828</f>
        <v>000601</v>
      </c>
      <c r="F829" s="36" t="n">
        <v>39700</v>
      </c>
      <c r="G829" s="37" t="s">
        <v>63</v>
      </c>
      <c r="H829" s="38" t="n">
        <v>125</v>
      </c>
      <c r="I829" s="19" t="n">
        <v>0</v>
      </c>
      <c r="J829" s="19" t="n">
        <f aca="false">+H829+I829</f>
        <v>125</v>
      </c>
      <c r="K829" s="19" t="n">
        <v>0</v>
      </c>
      <c r="L829" s="19" t="n">
        <f aca="false">+J829-K829</f>
        <v>125</v>
      </c>
    </row>
    <row r="830" customFormat="false" ht="13.8" hidden="true" customHeight="false" outlineLevel="0" collapsed="false">
      <c r="A830" s="1" t="str">
        <f aca="false">VLOOKUP(B830,Hoja3!$A$2:$B$12,2,0)</f>
        <v>UEPII</v>
      </c>
      <c r="B830" s="13" t="str">
        <f aca="false">B829</f>
        <v>UEPII</v>
      </c>
      <c r="C830" s="20" t="str">
        <f aca="false">C829</f>
        <v>04010206</v>
      </c>
      <c r="D830" s="13" t="str">
        <f aca="false">D829</f>
        <v>Ejecución de proyecto de obra civil Construcción de cancha de cesped sintetico RI-2.</v>
      </c>
      <c r="E830" s="20" t="str">
        <f aca="false">E829</f>
        <v>000601</v>
      </c>
      <c r="F830" s="36" t="n">
        <v>39990</v>
      </c>
      <c r="G830" s="37" t="s">
        <v>65</v>
      </c>
      <c r="H830" s="38" t="n">
        <v>678712.32</v>
      </c>
      <c r="I830" s="19" t="n">
        <v>0</v>
      </c>
      <c r="J830" s="19" t="n">
        <f aca="false">+H830+I830</f>
        <v>678712.32</v>
      </c>
      <c r="K830" s="19" t="n">
        <v>475098.6</v>
      </c>
      <c r="L830" s="19" t="n">
        <f aca="false">+J830-K830</f>
        <v>203613.72</v>
      </c>
    </row>
    <row r="831" customFormat="false" ht="13.8" hidden="true" customHeight="false" outlineLevel="0" collapsed="false">
      <c r="A831" s="1" t="str">
        <f aca="false">VLOOKUP(B831,Hoja3!$A$2:$B$12,2,0)</f>
        <v>UEPII</v>
      </c>
      <c r="B831" s="13" t="str">
        <f aca="false">B830</f>
        <v>UEPII</v>
      </c>
      <c r="C831" s="20" t="str">
        <f aca="false">C830</f>
        <v>04010206</v>
      </c>
      <c r="D831" s="13" t="str">
        <f aca="false">D830</f>
        <v>Ejecución de proyecto de obra civil Construcción de cancha de cesped sintetico RI-2.</v>
      </c>
      <c r="E831" s="20" t="str">
        <f aca="false">E830</f>
        <v>000601</v>
      </c>
      <c r="F831" s="36" t="n">
        <v>43330</v>
      </c>
      <c r="G831" s="37" t="s">
        <v>464</v>
      </c>
      <c r="H831" s="38" t="n">
        <v>2088</v>
      </c>
      <c r="I831" s="19" t="n">
        <v>0</v>
      </c>
      <c r="J831" s="19" t="n">
        <f aca="false">+H831+I831</f>
        <v>2088</v>
      </c>
      <c r="K831" s="19" t="n">
        <v>1461</v>
      </c>
      <c r="L831" s="19" t="n">
        <f aca="false">+J831-K831</f>
        <v>627</v>
      </c>
    </row>
    <row r="832" customFormat="false" ht="13.8" hidden="true" customHeight="false" outlineLevel="0" collapsed="false">
      <c r="A832" s="1" t="str">
        <f aca="false">VLOOKUP(B832,Hoja3!$A$2:$B$12,2,0)</f>
        <v>UEPII</v>
      </c>
      <c r="B832" s="13" t="str">
        <f aca="false">B831</f>
        <v>UEPII</v>
      </c>
      <c r="C832" s="20" t="str">
        <f aca="false">C831</f>
        <v>04010206</v>
      </c>
      <c r="D832" s="13" t="str">
        <f aca="false">D831</f>
        <v>Ejecución de proyecto de obra civil Construcción de cancha de cesped sintetico RI-2.</v>
      </c>
      <c r="E832" s="20" t="str">
        <f aca="false">E831</f>
        <v>000601</v>
      </c>
      <c r="F832" s="36" t="n">
        <v>81200</v>
      </c>
      <c r="G832" s="37" t="s">
        <v>476</v>
      </c>
      <c r="H832" s="38" t="n">
        <v>56067.18</v>
      </c>
      <c r="I832" s="19" t="n">
        <v>0</v>
      </c>
      <c r="J832" s="19" t="n">
        <f aca="false">+H832+I832</f>
        <v>56067.18</v>
      </c>
      <c r="K832" s="19" t="n">
        <v>0</v>
      </c>
      <c r="L832" s="19" t="n">
        <f aca="false">+J832-K832</f>
        <v>56067.18</v>
      </c>
    </row>
    <row r="833" customFormat="false" ht="13.8" hidden="true" customHeight="false" outlineLevel="0" collapsed="false">
      <c r="A833" s="1" t="str">
        <f aca="false">VLOOKUP(B833,Hoja3!$A$2:$B$12,2,0)</f>
        <v>UEPII</v>
      </c>
      <c r="B833" s="13" t="str">
        <f aca="false">B832</f>
        <v>UEPII</v>
      </c>
      <c r="C833" s="20" t="str">
        <f aca="false">C832</f>
        <v>04010206</v>
      </c>
      <c r="D833" s="13" t="str">
        <f aca="false">D832</f>
        <v>Ejecución de proyecto de obra civil Construcción de cancha de cesped sintetico RI-2.</v>
      </c>
      <c r="E833" s="20" t="str">
        <f aca="false">E832</f>
        <v>000601</v>
      </c>
      <c r="F833" s="36" t="n">
        <v>81300</v>
      </c>
      <c r="G833" s="37" t="s">
        <v>465</v>
      </c>
      <c r="H833" s="38" t="n">
        <v>12190.73</v>
      </c>
      <c r="I833" s="19" t="n">
        <v>0</v>
      </c>
      <c r="J833" s="19" t="n">
        <f aca="false">+H833+I833</f>
        <v>12190.73</v>
      </c>
      <c r="K833" s="19" t="n">
        <v>0</v>
      </c>
      <c r="L833" s="19" t="n">
        <f aca="false">+J833-K833</f>
        <v>12190.73</v>
      </c>
    </row>
    <row r="834" customFormat="false" ht="13.8" hidden="true" customHeight="false" outlineLevel="0" collapsed="false">
      <c r="A834" s="1" t="str">
        <f aca="false">VLOOKUP(B834,Hoja3!$A$2:$B$12,2,0)</f>
        <v>UEPII</v>
      </c>
      <c r="B834" s="33" t="s">
        <v>451</v>
      </c>
      <c r="C834" s="63" t="s">
        <v>487</v>
      </c>
      <c r="D834" s="64" t="s">
        <v>488</v>
      </c>
      <c r="E834" s="65" t="s">
        <v>489</v>
      </c>
      <c r="F834" s="36" t="n">
        <v>21200</v>
      </c>
      <c r="G834" s="37" t="s">
        <v>313</v>
      </c>
      <c r="H834" s="38" t="n">
        <v>5000</v>
      </c>
      <c r="I834" s="19" t="n">
        <v>0</v>
      </c>
      <c r="J834" s="19" t="n">
        <f aca="false">+H834+I834</f>
        <v>5000</v>
      </c>
      <c r="K834" s="19" t="n">
        <v>3500</v>
      </c>
      <c r="L834" s="19" t="n">
        <f aca="false">+J834-K834</f>
        <v>1500</v>
      </c>
    </row>
    <row r="835" customFormat="false" ht="13.8" hidden="true" customHeight="false" outlineLevel="0" collapsed="false">
      <c r="A835" s="1" t="str">
        <f aca="false">VLOOKUP(B835,Hoja3!$A$2:$B$12,2,0)</f>
        <v>UEPII</v>
      </c>
      <c r="B835" s="13" t="str">
        <f aca="false">B834</f>
        <v>UEPII</v>
      </c>
      <c r="C835" s="20" t="str">
        <f aca="false">C834</f>
        <v>04010207</v>
      </c>
      <c r="D835" s="13" t="str">
        <f aca="false">D834</f>
        <v>Ejecución de proyecto de obra civil Construcción del comedor cocina del RI-2.</v>
      </c>
      <c r="E835" s="20" t="str">
        <f aca="false">E834</f>
        <v>000701</v>
      </c>
      <c r="F835" s="36" t="n">
        <v>21300</v>
      </c>
      <c r="G835" s="37" t="s">
        <v>314</v>
      </c>
      <c r="H835" s="38" t="n">
        <v>2500</v>
      </c>
      <c r="I835" s="19" t="n">
        <v>0</v>
      </c>
      <c r="J835" s="19" t="n">
        <f aca="false">+H835+I835</f>
        <v>2500</v>
      </c>
      <c r="K835" s="19" t="n">
        <v>1750</v>
      </c>
      <c r="L835" s="19" t="n">
        <f aca="false">+J835-K835</f>
        <v>750</v>
      </c>
    </row>
    <row r="836" customFormat="false" ht="13.8" hidden="true" customHeight="false" outlineLevel="0" collapsed="false">
      <c r="A836" s="1" t="str">
        <f aca="false">VLOOKUP(B836,Hoja3!$A$2:$B$12,2,0)</f>
        <v>UEPII</v>
      </c>
      <c r="B836" s="13" t="str">
        <f aca="false">B835</f>
        <v>UEPII</v>
      </c>
      <c r="C836" s="20" t="str">
        <f aca="false">C835</f>
        <v>04010207</v>
      </c>
      <c r="D836" s="13" t="str">
        <f aca="false">D835</f>
        <v>Ejecución de proyecto de obra civil Construcción del comedor cocina del RI-2.</v>
      </c>
      <c r="E836" s="20" t="str">
        <f aca="false">E835</f>
        <v>000701</v>
      </c>
      <c r="F836" s="36" t="n">
        <v>21400</v>
      </c>
      <c r="G836" s="37" t="s">
        <v>315</v>
      </c>
      <c r="H836" s="38" t="n">
        <v>8000</v>
      </c>
      <c r="I836" s="19" t="n">
        <v>0</v>
      </c>
      <c r="J836" s="19" t="n">
        <f aca="false">+H836+I836</f>
        <v>8000</v>
      </c>
      <c r="K836" s="19" t="n">
        <v>5600</v>
      </c>
      <c r="L836" s="19" t="n">
        <f aca="false">+J836-K836</f>
        <v>2400</v>
      </c>
    </row>
    <row r="837" customFormat="false" ht="13.8" hidden="true" customHeight="false" outlineLevel="0" collapsed="false">
      <c r="A837" s="1" t="str">
        <f aca="false">VLOOKUP(B837,Hoja3!$A$2:$B$12,2,0)</f>
        <v>UEPII</v>
      </c>
      <c r="B837" s="13" t="str">
        <f aca="false">B836</f>
        <v>UEPII</v>
      </c>
      <c r="C837" s="20" t="str">
        <f aca="false">C836</f>
        <v>04010207</v>
      </c>
      <c r="D837" s="13" t="str">
        <f aca="false">D836</f>
        <v>Ejecución de proyecto de obra civil Construcción del comedor cocina del RI-2.</v>
      </c>
      <c r="E837" s="20" t="str">
        <f aca="false">E836</f>
        <v>000701</v>
      </c>
      <c r="F837" s="36" t="n">
        <v>21600</v>
      </c>
      <c r="G837" s="37" t="s">
        <v>357</v>
      </c>
      <c r="H837" s="38" t="n">
        <v>4500</v>
      </c>
      <c r="I837" s="19" t="n">
        <v>0</v>
      </c>
      <c r="J837" s="19" t="n">
        <f aca="false">+H837+I837</f>
        <v>4500</v>
      </c>
      <c r="K837" s="19" t="n">
        <v>3150</v>
      </c>
      <c r="L837" s="19" t="n">
        <f aca="false">+J837-K837</f>
        <v>1350</v>
      </c>
    </row>
    <row r="838" customFormat="false" ht="13.8" hidden="true" customHeight="false" outlineLevel="0" collapsed="false">
      <c r="A838" s="1" t="str">
        <f aca="false">VLOOKUP(B838,Hoja3!$A$2:$B$12,2,0)</f>
        <v>UEPII</v>
      </c>
      <c r="B838" s="13" t="str">
        <f aca="false">B837</f>
        <v>UEPII</v>
      </c>
      <c r="C838" s="20" t="str">
        <f aca="false">C837</f>
        <v>04010207</v>
      </c>
      <c r="D838" s="13" t="str">
        <f aca="false">D837</f>
        <v>Ejecución de proyecto de obra civil Construcción del comedor cocina del RI-2.</v>
      </c>
      <c r="E838" s="20" t="str">
        <f aca="false">E837</f>
        <v>000701</v>
      </c>
      <c r="F838" s="36" t="n">
        <v>22110</v>
      </c>
      <c r="G838" s="37" t="s">
        <v>35</v>
      </c>
      <c r="H838" s="38" t="n">
        <v>10000</v>
      </c>
      <c r="I838" s="19" t="n">
        <v>0</v>
      </c>
      <c r="J838" s="19" t="n">
        <f aca="false">+H838+I838</f>
        <v>10000</v>
      </c>
      <c r="K838" s="19" t="n">
        <v>7000</v>
      </c>
      <c r="L838" s="19" t="n">
        <f aca="false">+J838-K838</f>
        <v>3000</v>
      </c>
    </row>
    <row r="839" customFormat="false" ht="13.8" hidden="true" customHeight="false" outlineLevel="0" collapsed="false">
      <c r="A839" s="1" t="str">
        <f aca="false">VLOOKUP(B839,Hoja3!$A$2:$B$12,2,0)</f>
        <v>UEPII</v>
      </c>
      <c r="B839" s="13" t="str">
        <f aca="false">B838</f>
        <v>UEPII</v>
      </c>
      <c r="C839" s="20" t="str">
        <f aca="false">C838</f>
        <v>04010207</v>
      </c>
      <c r="D839" s="13" t="str">
        <f aca="false">D838</f>
        <v>Ejecución de proyecto de obra civil Construcción del comedor cocina del RI-2.</v>
      </c>
      <c r="E839" s="20" t="str">
        <f aca="false">E838</f>
        <v>000701</v>
      </c>
      <c r="F839" s="36" t="n">
        <v>22210</v>
      </c>
      <c r="G839" s="37" t="s">
        <v>75</v>
      </c>
      <c r="H839" s="38" t="n">
        <v>18550</v>
      </c>
      <c r="I839" s="19" t="n">
        <v>0</v>
      </c>
      <c r="J839" s="19" t="n">
        <f aca="false">+H839+I839</f>
        <v>18550</v>
      </c>
      <c r="K839" s="19" t="n">
        <v>12985</v>
      </c>
      <c r="L839" s="19" t="n">
        <f aca="false">+J839-K839</f>
        <v>5565</v>
      </c>
    </row>
    <row r="840" customFormat="false" ht="13.8" hidden="true" customHeight="false" outlineLevel="0" collapsed="false">
      <c r="A840" s="1" t="str">
        <f aca="false">VLOOKUP(B840,Hoja3!$A$2:$B$12,2,0)</f>
        <v>UEPII</v>
      </c>
      <c r="B840" s="13" t="str">
        <f aca="false">B839</f>
        <v>UEPII</v>
      </c>
      <c r="C840" s="20" t="str">
        <f aca="false">C839</f>
        <v>04010207</v>
      </c>
      <c r="D840" s="13" t="str">
        <f aca="false">D839</f>
        <v>Ejecución de proyecto de obra civil Construcción del comedor cocina del RI-2.</v>
      </c>
      <c r="E840" s="20" t="str">
        <f aca="false">E839</f>
        <v>000701</v>
      </c>
      <c r="F840" s="36" t="n">
        <v>22300</v>
      </c>
      <c r="G840" s="37" t="s">
        <v>53</v>
      </c>
      <c r="H840" s="38" t="n">
        <v>102320.2</v>
      </c>
      <c r="I840" s="19" t="n">
        <v>0</v>
      </c>
      <c r="J840" s="19" t="n">
        <f aca="false">+H840+I840</f>
        <v>102320.2</v>
      </c>
      <c r="K840" s="19" t="n">
        <v>71624.14</v>
      </c>
      <c r="L840" s="19" t="n">
        <f aca="false">+J840-K840</f>
        <v>30696.06</v>
      </c>
    </row>
    <row r="841" customFormat="false" ht="13.8" hidden="true" customHeight="false" outlineLevel="0" collapsed="false">
      <c r="A841" s="1" t="str">
        <f aca="false">VLOOKUP(B841,Hoja3!$A$2:$B$12,2,0)</f>
        <v>UEPII</v>
      </c>
      <c r="B841" s="13" t="str">
        <f aca="false">B840</f>
        <v>UEPII</v>
      </c>
      <c r="C841" s="20" t="str">
        <f aca="false">C840</f>
        <v>04010207</v>
      </c>
      <c r="D841" s="13" t="str">
        <f aca="false">D840</f>
        <v>Ejecución de proyecto de obra civil Construcción del comedor cocina del RI-2.</v>
      </c>
      <c r="E841" s="20" t="str">
        <f aca="false">E840</f>
        <v>000701</v>
      </c>
      <c r="F841" s="36" t="n">
        <v>22500</v>
      </c>
      <c r="G841" s="37" t="s">
        <v>250</v>
      </c>
      <c r="H841" s="38" t="n">
        <v>150600</v>
      </c>
      <c r="I841" s="19" t="n">
        <v>0</v>
      </c>
      <c r="J841" s="19" t="n">
        <f aca="false">+H841+I841</f>
        <v>150600</v>
      </c>
      <c r="K841" s="19" t="n">
        <v>105420</v>
      </c>
      <c r="L841" s="19" t="n">
        <f aca="false">+J841-K841</f>
        <v>45180</v>
      </c>
    </row>
    <row r="842" customFormat="false" ht="13.8" hidden="true" customHeight="false" outlineLevel="0" collapsed="false">
      <c r="A842" s="1" t="str">
        <f aca="false">VLOOKUP(B842,Hoja3!$A$2:$B$12,2,0)</f>
        <v>UEPII</v>
      </c>
      <c r="B842" s="13" t="str">
        <f aca="false">B841</f>
        <v>UEPII</v>
      </c>
      <c r="C842" s="20" t="str">
        <f aca="false">C841</f>
        <v>04010207</v>
      </c>
      <c r="D842" s="13" t="str">
        <f aca="false">D841</f>
        <v>Ejecución de proyecto de obra civil Construcción del comedor cocina del RI-2.</v>
      </c>
      <c r="E842" s="20" t="str">
        <f aca="false">E841</f>
        <v>000701</v>
      </c>
      <c r="F842" s="36" t="n">
        <v>23100</v>
      </c>
      <c r="G842" s="37" t="s">
        <v>316</v>
      </c>
      <c r="H842" s="38" t="n">
        <v>10000</v>
      </c>
      <c r="I842" s="19" t="n">
        <v>0</v>
      </c>
      <c r="J842" s="19" t="n">
        <f aca="false">+H842+I842</f>
        <v>10000</v>
      </c>
      <c r="K842" s="19" t="n">
        <v>7000</v>
      </c>
      <c r="L842" s="19" t="n">
        <f aca="false">+J842-K842</f>
        <v>3000</v>
      </c>
    </row>
    <row r="843" customFormat="false" ht="13.8" hidden="true" customHeight="false" outlineLevel="0" collapsed="false">
      <c r="A843" s="1" t="str">
        <f aca="false">VLOOKUP(B843,Hoja3!$A$2:$B$12,2,0)</f>
        <v>UEPII</v>
      </c>
      <c r="B843" s="13" t="str">
        <f aca="false">B842</f>
        <v>UEPII</v>
      </c>
      <c r="C843" s="20" t="str">
        <f aca="false">C842</f>
        <v>04010207</v>
      </c>
      <c r="D843" s="13" t="str">
        <f aca="false">D842</f>
        <v>Ejecución de proyecto de obra civil Construcción del comedor cocina del RI-2.</v>
      </c>
      <c r="E843" s="20" t="str">
        <f aca="false">E842</f>
        <v>000701</v>
      </c>
      <c r="F843" s="36" t="n">
        <v>23200</v>
      </c>
      <c r="G843" s="37" t="s">
        <v>219</v>
      </c>
      <c r="H843" s="38" t="n">
        <v>120000</v>
      </c>
      <c r="I843" s="19" t="n">
        <v>0</v>
      </c>
      <c r="J843" s="19" t="n">
        <f aca="false">+H843+I843</f>
        <v>120000</v>
      </c>
      <c r="K843" s="19" t="n">
        <v>84000</v>
      </c>
      <c r="L843" s="19" t="n">
        <f aca="false">+J843-K843</f>
        <v>36000</v>
      </c>
    </row>
    <row r="844" customFormat="false" ht="13.8" hidden="true" customHeight="false" outlineLevel="0" collapsed="false">
      <c r="A844" s="1" t="str">
        <f aca="false">VLOOKUP(B844,Hoja3!$A$2:$B$12,2,0)</f>
        <v>UEPII</v>
      </c>
      <c r="B844" s="13" t="str">
        <f aca="false">B843</f>
        <v>UEPII</v>
      </c>
      <c r="C844" s="20" t="str">
        <f aca="false">C843</f>
        <v>04010207</v>
      </c>
      <c r="D844" s="13" t="str">
        <f aca="false">D843</f>
        <v>Ejecución de proyecto de obra civil Construcción del comedor cocina del RI-2.</v>
      </c>
      <c r="E844" s="20" t="str">
        <f aca="false">E843</f>
        <v>000701</v>
      </c>
      <c r="F844" s="36" t="n">
        <v>24110</v>
      </c>
      <c r="G844" s="37" t="s">
        <v>490</v>
      </c>
      <c r="H844" s="38" t="n">
        <v>20000</v>
      </c>
      <c r="I844" s="19" t="n">
        <v>0</v>
      </c>
      <c r="J844" s="19" t="n">
        <f aca="false">+H844+I844</f>
        <v>20000</v>
      </c>
      <c r="K844" s="19" t="n">
        <v>14000</v>
      </c>
      <c r="L844" s="19" t="n">
        <f aca="false">+J844-K844</f>
        <v>6000</v>
      </c>
    </row>
    <row r="845" customFormat="false" ht="13.8" hidden="true" customHeight="false" outlineLevel="0" collapsed="false">
      <c r="A845" s="1" t="str">
        <f aca="false">VLOOKUP(B845,Hoja3!$A$2:$B$12,2,0)</f>
        <v>UEPII</v>
      </c>
      <c r="B845" s="13" t="str">
        <f aca="false">B844</f>
        <v>UEPII</v>
      </c>
      <c r="C845" s="20" t="str">
        <f aca="false">C844</f>
        <v>04010207</v>
      </c>
      <c r="D845" s="13" t="str">
        <f aca="false">D844</f>
        <v>Ejecución de proyecto de obra civil Construcción del comedor cocina del RI-2.</v>
      </c>
      <c r="E845" s="20" t="str">
        <f aca="false">E844</f>
        <v>000701</v>
      </c>
      <c r="F845" s="36" t="n">
        <v>24120</v>
      </c>
      <c r="G845" s="37" t="s">
        <v>54</v>
      </c>
      <c r="H845" s="38" t="n">
        <v>110200</v>
      </c>
      <c r="I845" s="19" t="n">
        <v>0</v>
      </c>
      <c r="J845" s="19" t="n">
        <f aca="false">+H845+I845</f>
        <v>110200</v>
      </c>
      <c r="K845" s="19" t="n">
        <v>77140</v>
      </c>
      <c r="L845" s="19" t="n">
        <f aca="false">+J845-K845</f>
        <v>33060</v>
      </c>
    </row>
    <row r="846" customFormat="false" ht="13.8" hidden="true" customHeight="false" outlineLevel="0" collapsed="false">
      <c r="A846" s="1" t="str">
        <f aca="false">VLOOKUP(B846,Hoja3!$A$2:$B$12,2,0)</f>
        <v>UEPII</v>
      </c>
      <c r="B846" s="13" t="str">
        <f aca="false">B845</f>
        <v>UEPII</v>
      </c>
      <c r="C846" s="20" t="str">
        <f aca="false">C845</f>
        <v>04010207</v>
      </c>
      <c r="D846" s="13" t="str">
        <f aca="false">D845</f>
        <v>Ejecución de proyecto de obra civil Construcción del comedor cocina del RI-2.</v>
      </c>
      <c r="E846" s="20" t="str">
        <f aca="false">E845</f>
        <v>000701</v>
      </c>
      <c r="F846" s="36" t="n">
        <v>24130</v>
      </c>
      <c r="G846" s="37" t="s">
        <v>491</v>
      </c>
      <c r="H846" s="38" t="n">
        <v>10000</v>
      </c>
      <c r="I846" s="19" t="n">
        <v>0</v>
      </c>
      <c r="J846" s="19" t="n">
        <f aca="false">+H846+I846</f>
        <v>10000</v>
      </c>
      <c r="K846" s="19" t="n">
        <v>700</v>
      </c>
      <c r="L846" s="19" t="n">
        <f aca="false">+J846-K846</f>
        <v>9300</v>
      </c>
    </row>
    <row r="847" customFormat="false" ht="13.8" hidden="true" customHeight="false" outlineLevel="0" collapsed="false">
      <c r="A847" s="1" t="str">
        <f aca="false">VLOOKUP(B847,Hoja3!$A$2:$B$12,2,0)</f>
        <v>UEPII</v>
      </c>
      <c r="B847" s="13" t="str">
        <f aca="false">B846</f>
        <v>UEPII</v>
      </c>
      <c r="C847" s="20" t="str">
        <f aca="false">C846</f>
        <v>04010207</v>
      </c>
      <c r="D847" s="13" t="str">
        <f aca="false">D846</f>
        <v>Ejecución de proyecto de obra civil Construcción del comedor cocina del RI-2.</v>
      </c>
      <c r="E847" s="20" t="str">
        <f aca="false">E846</f>
        <v>000701</v>
      </c>
      <c r="F847" s="36" t="n">
        <v>25210</v>
      </c>
      <c r="G847" s="37" t="s">
        <v>212</v>
      </c>
      <c r="H847" s="38" t="n">
        <v>18000</v>
      </c>
      <c r="I847" s="19" t="n">
        <v>0</v>
      </c>
      <c r="J847" s="19" t="n">
        <f aca="false">+H847+I847</f>
        <v>18000</v>
      </c>
      <c r="K847" s="19" t="n">
        <v>251</v>
      </c>
      <c r="L847" s="19" t="n">
        <f aca="false">+J847-K847</f>
        <v>17749</v>
      </c>
    </row>
    <row r="848" customFormat="false" ht="13.8" hidden="true" customHeight="false" outlineLevel="0" collapsed="false">
      <c r="A848" s="1" t="str">
        <f aca="false">VLOOKUP(B848,Hoja3!$A$2:$B$12,2,0)</f>
        <v>UEPII</v>
      </c>
      <c r="B848" s="13" t="str">
        <f aca="false">B847</f>
        <v>UEPII</v>
      </c>
      <c r="C848" s="20" t="str">
        <f aca="false">C847</f>
        <v>04010207</v>
      </c>
      <c r="D848" s="13" t="str">
        <f aca="false">D847</f>
        <v>Ejecución de proyecto de obra civil Construcción del comedor cocina del RI-2.</v>
      </c>
      <c r="E848" s="20" t="str">
        <f aca="false">E847</f>
        <v>000701</v>
      </c>
      <c r="F848" s="36" t="n">
        <v>25220</v>
      </c>
      <c r="G848" s="37" t="s">
        <v>84</v>
      </c>
      <c r="H848" s="38" t="n">
        <v>30000</v>
      </c>
      <c r="I848" s="19" t="n">
        <v>0</v>
      </c>
      <c r="J848" s="19" t="n">
        <f aca="false">+H848+I848</f>
        <v>30000</v>
      </c>
      <c r="K848" s="19" t="n">
        <v>259</v>
      </c>
      <c r="L848" s="19" t="n">
        <f aca="false">+J848-K848</f>
        <v>29741</v>
      </c>
    </row>
    <row r="849" customFormat="false" ht="13.8" hidden="true" customHeight="false" outlineLevel="0" collapsed="false">
      <c r="A849" s="1" t="str">
        <f aca="false">VLOOKUP(B849,Hoja3!$A$2:$B$12,2,0)</f>
        <v>UEPII</v>
      </c>
      <c r="B849" s="13" t="str">
        <f aca="false">B848</f>
        <v>UEPII</v>
      </c>
      <c r="C849" s="20" t="str">
        <f aca="false">C848</f>
        <v>04010207</v>
      </c>
      <c r="D849" s="13" t="str">
        <f aca="false">D848</f>
        <v>Ejecución de proyecto de obra civil Construcción del comedor cocina del RI-2.</v>
      </c>
      <c r="E849" s="20" t="str">
        <f aca="false">E848</f>
        <v>000701</v>
      </c>
      <c r="F849" s="36" t="n">
        <v>25600</v>
      </c>
      <c r="G849" s="37" t="s">
        <v>108</v>
      </c>
      <c r="H849" s="38" t="n">
        <v>4000</v>
      </c>
      <c r="I849" s="19" t="n">
        <v>0</v>
      </c>
      <c r="J849" s="19" t="n">
        <f aca="false">+H849+I849</f>
        <v>4000</v>
      </c>
      <c r="K849" s="19" t="n">
        <v>285</v>
      </c>
      <c r="L849" s="19" t="n">
        <f aca="false">+J849-K849</f>
        <v>3715</v>
      </c>
    </row>
    <row r="850" customFormat="false" ht="13.8" hidden="true" customHeight="false" outlineLevel="0" collapsed="false">
      <c r="A850" s="1" t="str">
        <f aca="false">VLOOKUP(B850,Hoja3!$A$2:$B$12,2,0)</f>
        <v>UEPII</v>
      </c>
      <c r="B850" s="13" t="str">
        <f aca="false">B849</f>
        <v>UEPII</v>
      </c>
      <c r="C850" s="20" t="str">
        <f aca="false">C849</f>
        <v>04010207</v>
      </c>
      <c r="D850" s="13" t="str">
        <f aca="false">D849</f>
        <v>Ejecución de proyecto de obra civil Construcción del comedor cocina del RI-2.</v>
      </c>
      <c r="E850" s="20" t="str">
        <f aca="false">E849</f>
        <v>000701</v>
      </c>
      <c r="F850" s="36" t="n">
        <v>25700</v>
      </c>
      <c r="G850" s="37" t="s">
        <v>186</v>
      </c>
      <c r="H850" s="38" t="n">
        <v>5000</v>
      </c>
      <c r="I850" s="19" t="n">
        <v>0</v>
      </c>
      <c r="J850" s="19" t="n">
        <f aca="false">+H850+I850</f>
        <v>5000</v>
      </c>
      <c r="K850" s="19" t="n">
        <v>150</v>
      </c>
      <c r="L850" s="19" t="n">
        <f aca="false">+J850-K850</f>
        <v>4850</v>
      </c>
    </row>
    <row r="851" customFormat="false" ht="13.8" hidden="true" customHeight="false" outlineLevel="0" collapsed="false">
      <c r="A851" s="1" t="str">
        <f aca="false">VLOOKUP(B851,Hoja3!$A$2:$B$12,2,0)</f>
        <v>UEPII</v>
      </c>
      <c r="B851" s="13" t="str">
        <f aca="false">B850</f>
        <v>UEPII</v>
      </c>
      <c r="C851" s="20" t="str">
        <f aca="false">C850</f>
        <v>04010207</v>
      </c>
      <c r="D851" s="13" t="str">
        <f aca="false">D850</f>
        <v>Ejecución de proyecto de obra civil Construcción del comedor cocina del RI-2.</v>
      </c>
      <c r="E851" s="20" t="str">
        <f aca="false">E850</f>
        <v>000701</v>
      </c>
      <c r="F851" s="36" t="n">
        <v>25900</v>
      </c>
      <c r="G851" s="37" t="s">
        <v>56</v>
      </c>
      <c r="H851" s="38" t="n">
        <v>30000</v>
      </c>
      <c r="I851" s="19" t="n">
        <v>0</v>
      </c>
      <c r="J851" s="19" t="n">
        <f aca="false">+H851+I851</f>
        <v>30000</v>
      </c>
      <c r="K851" s="19" t="n">
        <v>2103</v>
      </c>
      <c r="L851" s="19" t="n">
        <f aca="false">+J851-K851</f>
        <v>27897</v>
      </c>
    </row>
    <row r="852" customFormat="false" ht="13.8" hidden="true" customHeight="false" outlineLevel="0" collapsed="false">
      <c r="A852" s="1" t="str">
        <f aca="false">VLOOKUP(B852,Hoja3!$A$2:$B$12,2,0)</f>
        <v>UEPII</v>
      </c>
      <c r="B852" s="13" t="str">
        <f aca="false">B851</f>
        <v>UEPII</v>
      </c>
      <c r="C852" s="20" t="str">
        <f aca="false">C851</f>
        <v>04010207</v>
      </c>
      <c r="D852" s="13" t="str">
        <f aca="false">D851</f>
        <v>Ejecución de proyecto de obra civil Construcción del comedor cocina del RI-2.</v>
      </c>
      <c r="E852" s="20" t="str">
        <f aca="false">E851</f>
        <v>000701</v>
      </c>
      <c r="F852" s="36" t="n">
        <v>26990</v>
      </c>
      <c r="G852" s="37" t="s">
        <v>24</v>
      </c>
      <c r="H852" s="38" t="n">
        <v>150264.32</v>
      </c>
      <c r="I852" s="19" t="n">
        <v>0</v>
      </c>
      <c r="J852" s="19" t="n">
        <f aca="false">+H852+I852</f>
        <v>150264.32</v>
      </c>
      <c r="K852" s="19" t="n">
        <v>10562</v>
      </c>
      <c r="L852" s="19" t="n">
        <f aca="false">+J852-K852</f>
        <v>139702.32</v>
      </c>
    </row>
    <row r="853" customFormat="false" ht="13.8" hidden="true" customHeight="false" outlineLevel="0" collapsed="false">
      <c r="A853" s="1" t="str">
        <f aca="false">VLOOKUP(B853,Hoja3!$A$2:$B$12,2,0)</f>
        <v>UEPII</v>
      </c>
      <c r="B853" s="13" t="str">
        <f aca="false">B852</f>
        <v>UEPII</v>
      </c>
      <c r="C853" s="20" t="str">
        <f aca="false">C852</f>
        <v>04010207</v>
      </c>
      <c r="D853" s="13" t="str">
        <f aca="false">D852</f>
        <v>Ejecución de proyecto de obra civil Construcción del comedor cocina del RI-2.</v>
      </c>
      <c r="E853" s="20" t="str">
        <f aca="false">E852</f>
        <v>000701</v>
      </c>
      <c r="F853" s="36" t="n">
        <v>31120</v>
      </c>
      <c r="G853" s="37" t="s">
        <v>37</v>
      </c>
      <c r="H853" s="38" t="n">
        <v>99995</v>
      </c>
      <c r="I853" s="19" t="n">
        <v>0</v>
      </c>
      <c r="J853" s="19" t="n">
        <f aca="false">+H853+I853</f>
        <v>99995</v>
      </c>
      <c r="K853" s="19" t="n">
        <v>59621</v>
      </c>
      <c r="L853" s="19" t="n">
        <f aca="false">+J853-K853</f>
        <v>40374</v>
      </c>
    </row>
    <row r="854" customFormat="false" ht="13.8" hidden="true" customHeight="false" outlineLevel="0" collapsed="false">
      <c r="A854" s="1" t="str">
        <f aca="false">VLOOKUP(B854,Hoja3!$A$2:$B$12,2,0)</f>
        <v>UEPII</v>
      </c>
      <c r="B854" s="13" t="str">
        <f aca="false">B853</f>
        <v>UEPII</v>
      </c>
      <c r="C854" s="20" t="str">
        <f aca="false">C853</f>
        <v>04010207</v>
      </c>
      <c r="D854" s="13" t="str">
        <f aca="false">D853</f>
        <v>Ejecución de proyecto de obra civil Construcción del comedor cocina del RI-2.</v>
      </c>
      <c r="E854" s="20" t="str">
        <f aca="false">E853</f>
        <v>000701</v>
      </c>
      <c r="F854" s="36" t="n">
        <v>31300</v>
      </c>
      <c r="G854" s="37" t="s">
        <v>320</v>
      </c>
      <c r="H854" s="38" t="n">
        <v>40284</v>
      </c>
      <c r="I854" s="19" t="n">
        <v>0</v>
      </c>
      <c r="J854" s="19" t="n">
        <f aca="false">+H854+I854</f>
        <v>40284</v>
      </c>
      <c r="K854" s="19" t="n">
        <v>2019.8</v>
      </c>
      <c r="L854" s="19" t="n">
        <f aca="false">+J854-K854</f>
        <v>38264.2</v>
      </c>
    </row>
    <row r="855" customFormat="false" ht="13.8" hidden="true" customHeight="false" outlineLevel="0" collapsed="false">
      <c r="A855" s="1" t="str">
        <f aca="false">VLOOKUP(B855,Hoja3!$A$2:$B$12,2,0)</f>
        <v>UEPII</v>
      </c>
      <c r="B855" s="13" t="str">
        <f aca="false">B854</f>
        <v>UEPII</v>
      </c>
      <c r="C855" s="20" t="str">
        <f aca="false">C854</f>
        <v>04010207</v>
      </c>
      <c r="D855" s="13" t="str">
        <f aca="false">D854</f>
        <v>Ejecución de proyecto de obra civil Construcción del comedor cocina del RI-2.</v>
      </c>
      <c r="E855" s="20" t="str">
        <f aca="false">E854</f>
        <v>000701</v>
      </c>
      <c r="F855" s="36" t="n">
        <v>32100</v>
      </c>
      <c r="G855" s="37" t="s">
        <v>16</v>
      </c>
      <c r="H855" s="38" t="n">
        <v>5685.45</v>
      </c>
      <c r="I855" s="19" t="n">
        <v>0</v>
      </c>
      <c r="J855" s="19" t="n">
        <f aca="false">+H855+I855</f>
        <v>5685.45</v>
      </c>
      <c r="K855" s="19" t="n">
        <v>0</v>
      </c>
      <c r="L855" s="19" t="n">
        <f aca="false">+J855-K855</f>
        <v>5685.45</v>
      </c>
    </row>
    <row r="856" customFormat="false" ht="13.8" hidden="true" customHeight="false" outlineLevel="0" collapsed="false">
      <c r="A856" s="1" t="str">
        <f aca="false">VLOOKUP(B856,Hoja3!$A$2:$B$12,2,0)</f>
        <v>UEPII</v>
      </c>
      <c r="B856" s="13" t="str">
        <f aca="false">B855</f>
        <v>UEPII</v>
      </c>
      <c r="C856" s="20" t="str">
        <f aca="false">C855</f>
        <v>04010207</v>
      </c>
      <c r="D856" s="13" t="str">
        <f aca="false">D855</f>
        <v>Ejecución de proyecto de obra civil Construcción del comedor cocina del RI-2.</v>
      </c>
      <c r="E856" s="20" t="str">
        <f aca="false">E855</f>
        <v>000701</v>
      </c>
      <c r="F856" s="36" t="n">
        <v>32200</v>
      </c>
      <c r="G856" s="37" t="s">
        <v>467</v>
      </c>
      <c r="H856" s="38" t="n">
        <v>5082.35</v>
      </c>
      <c r="I856" s="19" t="n">
        <v>0</v>
      </c>
      <c r="J856" s="19" t="n">
        <f aca="false">+H856+I856</f>
        <v>5082.35</v>
      </c>
      <c r="K856" s="19" t="n">
        <v>0</v>
      </c>
      <c r="L856" s="19" t="n">
        <f aca="false">+J856-K856</f>
        <v>5082.35</v>
      </c>
    </row>
    <row r="857" customFormat="false" ht="13.8" hidden="true" customHeight="false" outlineLevel="0" collapsed="false">
      <c r="A857" s="1" t="str">
        <f aca="false">VLOOKUP(B857,Hoja3!$A$2:$B$12,2,0)</f>
        <v>UEPII</v>
      </c>
      <c r="B857" s="13" t="str">
        <f aca="false">B856</f>
        <v>UEPII</v>
      </c>
      <c r="C857" s="20" t="str">
        <f aca="false">C856</f>
        <v>04010207</v>
      </c>
      <c r="D857" s="13" t="str">
        <f aca="false">D856</f>
        <v>Ejecución de proyecto de obra civil Construcción del comedor cocina del RI-2.</v>
      </c>
      <c r="E857" s="20" t="str">
        <f aca="false">E856</f>
        <v>000701</v>
      </c>
      <c r="F857" s="36" t="n">
        <v>33200</v>
      </c>
      <c r="G857" s="37" t="s">
        <v>251</v>
      </c>
      <c r="H857" s="38" t="n">
        <v>25001</v>
      </c>
      <c r="I857" s="19" t="n">
        <v>0</v>
      </c>
      <c r="J857" s="19" t="n">
        <f aca="false">+H857+I857</f>
        <v>25001</v>
      </c>
      <c r="K857" s="19" t="n">
        <v>12586.2</v>
      </c>
      <c r="L857" s="19" t="n">
        <f aca="false">+J857-K857</f>
        <v>12414.8</v>
      </c>
    </row>
    <row r="858" customFormat="false" ht="13.8" hidden="true" customHeight="false" outlineLevel="0" collapsed="false">
      <c r="A858" s="1" t="str">
        <f aca="false">VLOOKUP(B858,Hoja3!$A$2:$B$12,2,0)</f>
        <v>UEPII</v>
      </c>
      <c r="B858" s="13" t="str">
        <f aca="false">B857</f>
        <v>UEPII</v>
      </c>
      <c r="C858" s="20" t="str">
        <f aca="false">C857</f>
        <v>04010207</v>
      </c>
      <c r="D858" s="13" t="str">
        <f aca="false">D857</f>
        <v>Ejecución de proyecto de obra civil Construcción del comedor cocina del RI-2.</v>
      </c>
      <c r="E858" s="20" t="str">
        <f aca="false">E857</f>
        <v>000701</v>
      </c>
      <c r="F858" s="36" t="n">
        <v>33300</v>
      </c>
      <c r="G858" s="37" t="s">
        <v>321</v>
      </c>
      <c r="H858" s="38" t="n">
        <v>21568</v>
      </c>
      <c r="I858" s="19" t="n">
        <v>0</v>
      </c>
      <c r="J858" s="19" t="n">
        <f aca="false">+H858+I858</f>
        <v>21568</v>
      </c>
      <c r="K858" s="19" t="n">
        <v>21520</v>
      </c>
      <c r="L858" s="19" t="n">
        <f aca="false">+J858-K858</f>
        <v>48</v>
      </c>
    </row>
    <row r="859" customFormat="false" ht="13.8" hidden="true" customHeight="false" outlineLevel="0" collapsed="false">
      <c r="A859" s="1" t="str">
        <f aca="false">VLOOKUP(B859,Hoja3!$A$2:$B$12,2,0)</f>
        <v>UEPII</v>
      </c>
      <c r="B859" s="13" t="str">
        <f aca="false">B858</f>
        <v>UEPII</v>
      </c>
      <c r="C859" s="20" t="str">
        <f aca="false">C858</f>
        <v>04010207</v>
      </c>
      <c r="D859" s="13" t="str">
        <f aca="false">D858</f>
        <v>Ejecución de proyecto de obra civil Construcción del comedor cocina del RI-2.</v>
      </c>
      <c r="E859" s="20" t="str">
        <f aca="false">E858</f>
        <v>000701</v>
      </c>
      <c r="F859" s="36" t="n">
        <v>33400</v>
      </c>
      <c r="G859" s="37" t="s">
        <v>492</v>
      </c>
      <c r="H859" s="38" t="n">
        <v>20645</v>
      </c>
      <c r="I859" s="19" t="n">
        <v>0</v>
      </c>
      <c r="J859" s="19" t="n">
        <f aca="false">+H859+I859</f>
        <v>20645</v>
      </c>
      <c r="K859" s="19" t="n">
        <v>14451.5</v>
      </c>
      <c r="L859" s="19" t="n">
        <f aca="false">+J859-K859</f>
        <v>6193.5</v>
      </c>
    </row>
    <row r="860" customFormat="false" ht="13.8" hidden="true" customHeight="false" outlineLevel="0" collapsed="false">
      <c r="A860" s="1" t="str">
        <f aca="false">VLOOKUP(B860,Hoja3!$A$2:$B$12,2,0)</f>
        <v>UEPII</v>
      </c>
      <c r="B860" s="13" t="str">
        <f aca="false">B859</f>
        <v>UEPII</v>
      </c>
      <c r="C860" s="20" t="str">
        <f aca="false">C859</f>
        <v>04010207</v>
      </c>
      <c r="D860" s="13" t="str">
        <f aca="false">D859</f>
        <v>Ejecución de proyecto de obra civil Construcción del comedor cocina del RI-2.</v>
      </c>
      <c r="E860" s="20" t="str">
        <f aca="false">E859</f>
        <v>000701</v>
      </c>
      <c r="F860" s="36" t="n">
        <v>34110</v>
      </c>
      <c r="G860" s="37" t="s">
        <v>252</v>
      </c>
      <c r="H860" s="38" t="n">
        <v>205264.26</v>
      </c>
      <c r="I860" s="19" t="n">
        <v>0</v>
      </c>
      <c r="J860" s="19" t="n">
        <f aca="false">+H860+I860</f>
        <v>205264.26</v>
      </c>
      <c r="K860" s="19" t="n">
        <v>0</v>
      </c>
      <c r="L860" s="19" t="n">
        <f aca="false">+J860-K860</f>
        <v>205264.26</v>
      </c>
    </row>
    <row r="861" customFormat="false" ht="13.8" hidden="true" customHeight="false" outlineLevel="0" collapsed="false">
      <c r="A861" s="1" t="str">
        <f aca="false">VLOOKUP(B861,Hoja3!$A$2:$B$12,2,0)</f>
        <v>UEPII</v>
      </c>
      <c r="B861" s="13" t="str">
        <f aca="false">B860</f>
        <v>UEPII</v>
      </c>
      <c r="C861" s="20" t="str">
        <f aca="false">C860</f>
        <v>04010207</v>
      </c>
      <c r="D861" s="13" t="str">
        <f aca="false">D860</f>
        <v>Ejecución de proyecto de obra civil Construcción del comedor cocina del RI-2.</v>
      </c>
      <c r="E861" s="20" t="str">
        <f aca="false">E860</f>
        <v>000701</v>
      </c>
      <c r="F861" s="36" t="n">
        <v>34200</v>
      </c>
      <c r="G861" s="37" t="s">
        <v>323</v>
      </c>
      <c r="H861" s="38" t="n">
        <v>47369.65</v>
      </c>
      <c r="I861" s="19" t="n">
        <v>0</v>
      </c>
      <c r="J861" s="19" t="n">
        <f aca="false">+H861+I861</f>
        <v>47369.65</v>
      </c>
      <c r="K861" s="19" t="n">
        <v>33158.98</v>
      </c>
      <c r="L861" s="19" t="n">
        <f aca="false">+J861-K861</f>
        <v>14210.67</v>
      </c>
    </row>
    <row r="862" customFormat="false" ht="13.8" hidden="true" customHeight="false" outlineLevel="0" collapsed="false">
      <c r="A862" s="1" t="str">
        <f aca="false">VLOOKUP(B862,Hoja3!$A$2:$B$12,2,0)</f>
        <v>UEPII</v>
      </c>
      <c r="B862" s="13" t="str">
        <f aca="false">B861</f>
        <v>UEPII</v>
      </c>
      <c r="C862" s="20" t="str">
        <f aca="false">C861</f>
        <v>04010207</v>
      </c>
      <c r="D862" s="13" t="str">
        <f aca="false">D861</f>
        <v>Ejecución de proyecto de obra civil Construcción del comedor cocina del RI-2.</v>
      </c>
      <c r="E862" s="20" t="str">
        <f aca="false">E861</f>
        <v>000701</v>
      </c>
      <c r="F862" s="36" t="n">
        <v>34300</v>
      </c>
      <c r="G862" s="37" t="s">
        <v>61</v>
      </c>
      <c r="H862" s="38" t="n">
        <v>112024.26</v>
      </c>
      <c r="I862" s="19" t="n">
        <v>0</v>
      </c>
      <c r="J862" s="19" t="n">
        <f aca="false">+H862+I862</f>
        <v>112024.26</v>
      </c>
      <c r="K862" s="19" t="n">
        <v>78416.98</v>
      </c>
      <c r="L862" s="19" t="n">
        <f aca="false">+J862-K862</f>
        <v>33607.28</v>
      </c>
    </row>
    <row r="863" customFormat="false" ht="13.8" hidden="true" customHeight="false" outlineLevel="0" collapsed="false">
      <c r="A863" s="1" t="str">
        <f aca="false">VLOOKUP(B863,Hoja3!$A$2:$B$12,2,0)</f>
        <v>UEPII</v>
      </c>
      <c r="B863" s="13" t="str">
        <f aca="false">B862</f>
        <v>UEPII</v>
      </c>
      <c r="C863" s="20" t="str">
        <f aca="false">C862</f>
        <v>04010207</v>
      </c>
      <c r="D863" s="13" t="str">
        <f aca="false">D862</f>
        <v>Ejecución de proyecto de obra civil Construcción del comedor cocina del RI-2.</v>
      </c>
      <c r="E863" s="20" t="str">
        <f aca="false">E862</f>
        <v>000701</v>
      </c>
      <c r="F863" s="36" t="n">
        <v>34500</v>
      </c>
      <c r="G863" s="37" t="s">
        <v>462</v>
      </c>
      <c r="H863" s="38" t="n">
        <v>70594</v>
      </c>
      <c r="I863" s="19" t="n">
        <v>0</v>
      </c>
      <c r="J863" s="19" t="n">
        <f aca="false">+H863+I863</f>
        <v>70594</v>
      </c>
      <c r="K863" s="19" t="n">
        <v>49415</v>
      </c>
      <c r="L863" s="19" t="n">
        <f aca="false">+J863-K863</f>
        <v>21179</v>
      </c>
    </row>
    <row r="864" customFormat="false" ht="13.8" hidden="true" customHeight="false" outlineLevel="0" collapsed="false">
      <c r="A864" s="1" t="str">
        <f aca="false">VLOOKUP(B864,Hoja3!$A$2:$B$12,2,0)</f>
        <v>UEPII</v>
      </c>
      <c r="B864" s="13" t="str">
        <f aca="false">B863</f>
        <v>UEPII</v>
      </c>
      <c r="C864" s="20" t="str">
        <f aca="false">C863</f>
        <v>04010207</v>
      </c>
      <c r="D864" s="13" t="str">
        <f aca="false">D863</f>
        <v>Ejecución de proyecto de obra civil Construcción del comedor cocina del RI-2.</v>
      </c>
      <c r="E864" s="20" t="str">
        <f aca="false">E863</f>
        <v>000701</v>
      </c>
      <c r="F864" s="36" t="n">
        <v>34600</v>
      </c>
      <c r="G864" s="37" t="s">
        <v>203</v>
      </c>
      <c r="H864" s="38" t="n">
        <v>121000</v>
      </c>
      <c r="I864" s="19" t="n">
        <v>0</v>
      </c>
      <c r="J864" s="19" t="n">
        <f aca="false">+H864+I864</f>
        <v>121000</v>
      </c>
      <c r="K864" s="19" t="n">
        <v>84700</v>
      </c>
      <c r="L864" s="19" t="n">
        <f aca="false">+J864-K864</f>
        <v>36300</v>
      </c>
    </row>
    <row r="865" customFormat="false" ht="13.8" hidden="true" customHeight="false" outlineLevel="0" collapsed="false">
      <c r="A865" s="1" t="str">
        <f aca="false">VLOOKUP(B865,Hoja3!$A$2:$B$12,2,0)</f>
        <v>UEPII</v>
      </c>
      <c r="B865" s="13" t="str">
        <f aca="false">B864</f>
        <v>UEPII</v>
      </c>
      <c r="C865" s="20" t="str">
        <f aca="false">C864</f>
        <v>04010207</v>
      </c>
      <c r="D865" s="13" t="str">
        <f aca="false">D864</f>
        <v>Ejecución de proyecto de obra civil Construcción del comedor cocina del RI-2.</v>
      </c>
      <c r="E865" s="20" t="str">
        <f aca="false">E864</f>
        <v>000701</v>
      </c>
      <c r="F865" s="36" t="n">
        <v>34700</v>
      </c>
      <c r="G865" s="37" t="s">
        <v>298</v>
      </c>
      <c r="H865" s="38" t="n">
        <v>58925.58</v>
      </c>
      <c r="I865" s="19" t="n">
        <v>0</v>
      </c>
      <c r="J865" s="19" t="n">
        <f aca="false">+H865+I865</f>
        <v>58925.58</v>
      </c>
      <c r="K865" s="19" t="n">
        <v>41247.91</v>
      </c>
      <c r="L865" s="19" t="n">
        <f aca="false">+J865-K865</f>
        <v>17677.67</v>
      </c>
    </row>
    <row r="866" customFormat="false" ht="13.8" hidden="true" customHeight="false" outlineLevel="0" collapsed="false">
      <c r="A866" s="1" t="str">
        <f aca="false">VLOOKUP(B866,Hoja3!$A$2:$B$12,2,0)</f>
        <v>UEPII</v>
      </c>
      <c r="B866" s="13" t="str">
        <f aca="false">B865</f>
        <v>UEPII</v>
      </c>
      <c r="C866" s="20" t="str">
        <f aca="false">C865</f>
        <v>04010207</v>
      </c>
      <c r="D866" s="13" t="str">
        <f aca="false">D865</f>
        <v>Ejecución de proyecto de obra civil Construcción del comedor cocina del RI-2.</v>
      </c>
      <c r="E866" s="20" t="str">
        <f aca="false">E865</f>
        <v>000701</v>
      </c>
      <c r="F866" s="36" t="n">
        <v>34800</v>
      </c>
      <c r="G866" s="37" t="s">
        <v>408</v>
      </c>
      <c r="H866" s="38" t="n">
        <v>23271</v>
      </c>
      <c r="I866" s="19" t="n">
        <v>0</v>
      </c>
      <c r="J866" s="19" t="n">
        <f aca="false">+H866+I866</f>
        <v>23271</v>
      </c>
      <c r="K866" s="19" t="n">
        <v>16289.7</v>
      </c>
      <c r="L866" s="19" t="n">
        <f aca="false">+J866-K866</f>
        <v>6981.3</v>
      </c>
    </row>
    <row r="867" customFormat="false" ht="13.8" hidden="true" customHeight="false" outlineLevel="0" collapsed="false">
      <c r="A867" s="1" t="str">
        <f aca="false">VLOOKUP(B867,Hoja3!$A$2:$B$12,2,0)</f>
        <v>UEPII</v>
      </c>
      <c r="B867" s="13" t="str">
        <f aca="false">B866</f>
        <v>UEPII</v>
      </c>
      <c r="C867" s="20" t="str">
        <f aca="false">C866</f>
        <v>04010207</v>
      </c>
      <c r="D867" s="13" t="str">
        <f aca="false">D866</f>
        <v>Ejecución de proyecto de obra civil Construcción del comedor cocina del RI-2.</v>
      </c>
      <c r="E867" s="20" t="str">
        <f aca="false">E866</f>
        <v>000701</v>
      </c>
      <c r="F867" s="36" t="n">
        <v>39100</v>
      </c>
      <c r="G867" s="37" t="s">
        <v>62</v>
      </c>
      <c r="H867" s="38" t="n">
        <v>7123.49</v>
      </c>
      <c r="I867" s="19" t="n">
        <v>0</v>
      </c>
      <c r="J867" s="19" t="n">
        <f aca="false">+H867+I867</f>
        <v>7123.49</v>
      </c>
      <c r="K867" s="19" t="n">
        <v>0</v>
      </c>
      <c r="L867" s="19" t="n">
        <f aca="false">+J867-K867</f>
        <v>7123.49</v>
      </c>
    </row>
    <row r="868" customFormat="false" ht="13.8" hidden="true" customHeight="false" outlineLevel="0" collapsed="false">
      <c r="A868" s="1" t="str">
        <f aca="false">VLOOKUP(B868,Hoja3!$A$2:$B$12,2,0)</f>
        <v>UEPII</v>
      </c>
      <c r="B868" s="13" t="str">
        <f aca="false">B867</f>
        <v>UEPII</v>
      </c>
      <c r="C868" s="20" t="str">
        <f aca="false">C867</f>
        <v>04010207</v>
      </c>
      <c r="D868" s="13" t="str">
        <f aca="false">D867</f>
        <v>Ejecución de proyecto de obra civil Construcción del comedor cocina del RI-2.</v>
      </c>
      <c r="E868" s="20" t="str">
        <f aca="false">E867</f>
        <v>000701</v>
      </c>
      <c r="F868" s="36" t="n">
        <v>39200</v>
      </c>
      <c r="G868" s="37" t="s">
        <v>326</v>
      </c>
      <c r="H868" s="38" t="n">
        <v>6500</v>
      </c>
      <c r="I868" s="19" t="n">
        <v>0</v>
      </c>
      <c r="J868" s="19" t="n">
        <f aca="false">+H868+I868</f>
        <v>6500</v>
      </c>
      <c r="K868" s="19" t="n">
        <v>0</v>
      </c>
      <c r="L868" s="19" t="n">
        <f aca="false">+J868-K868</f>
        <v>6500</v>
      </c>
    </row>
    <row r="869" customFormat="false" ht="13.8" hidden="true" customHeight="false" outlineLevel="0" collapsed="false">
      <c r="A869" s="1" t="str">
        <f aca="false">VLOOKUP(B869,Hoja3!$A$2:$B$12,2,0)</f>
        <v>UEPII</v>
      </c>
      <c r="B869" s="13" t="str">
        <f aca="false">B868</f>
        <v>UEPII</v>
      </c>
      <c r="C869" s="20" t="str">
        <f aca="false">C868</f>
        <v>04010207</v>
      </c>
      <c r="D869" s="13" t="str">
        <f aca="false">D868</f>
        <v>Ejecución de proyecto de obra civil Construcción del comedor cocina del RI-2.</v>
      </c>
      <c r="E869" s="20" t="str">
        <f aca="false">E868</f>
        <v>000701</v>
      </c>
      <c r="F869" s="36" t="n">
        <v>39300</v>
      </c>
      <c r="G869" s="37" t="s">
        <v>327</v>
      </c>
      <c r="H869" s="38" t="n">
        <v>3000</v>
      </c>
      <c r="I869" s="19" t="n">
        <v>0</v>
      </c>
      <c r="J869" s="19" t="n">
        <f aca="false">+H869+I869</f>
        <v>3000</v>
      </c>
      <c r="K869" s="19" t="n">
        <v>0</v>
      </c>
      <c r="L869" s="19" t="n">
        <f aca="false">+J869-K869</f>
        <v>3000</v>
      </c>
    </row>
    <row r="870" customFormat="false" ht="13.8" hidden="true" customHeight="false" outlineLevel="0" collapsed="false">
      <c r="A870" s="1" t="str">
        <f aca="false">VLOOKUP(B870,Hoja3!$A$2:$B$12,2,0)</f>
        <v>UEPII</v>
      </c>
      <c r="B870" s="13" t="str">
        <f aca="false">B869</f>
        <v>UEPII</v>
      </c>
      <c r="C870" s="20" t="str">
        <f aca="false">C869</f>
        <v>04010207</v>
      </c>
      <c r="D870" s="13" t="str">
        <f aca="false">D869</f>
        <v>Ejecución de proyecto de obra civil Construcción del comedor cocina del RI-2.</v>
      </c>
      <c r="E870" s="20" t="str">
        <f aca="false">E869</f>
        <v>000701</v>
      </c>
      <c r="F870" s="36" t="n">
        <v>39500</v>
      </c>
      <c r="G870" s="37" t="s">
        <v>19</v>
      </c>
      <c r="H870" s="38" t="n">
        <v>5620.95</v>
      </c>
      <c r="I870" s="19" t="n">
        <v>0</v>
      </c>
      <c r="J870" s="19" t="n">
        <f aca="false">+H870+I870</f>
        <v>5620.95</v>
      </c>
      <c r="K870" s="19" t="n">
        <v>3934.66</v>
      </c>
      <c r="L870" s="19" t="n">
        <f aca="false">+J870-K870</f>
        <v>1686.29</v>
      </c>
    </row>
    <row r="871" customFormat="false" ht="13.8" hidden="true" customHeight="false" outlineLevel="0" collapsed="false">
      <c r="A871" s="1" t="str">
        <f aca="false">VLOOKUP(B871,Hoja3!$A$2:$B$12,2,0)</f>
        <v>UEPII</v>
      </c>
      <c r="B871" s="13" t="str">
        <f aca="false">B870</f>
        <v>UEPII</v>
      </c>
      <c r="C871" s="20" t="str">
        <f aca="false">C870</f>
        <v>04010207</v>
      </c>
      <c r="D871" s="13" t="str">
        <f aca="false">D870</f>
        <v>Ejecución de proyecto de obra civil Construcción del comedor cocina del RI-2.</v>
      </c>
      <c r="E871" s="20" t="str">
        <f aca="false">E870</f>
        <v>000701</v>
      </c>
      <c r="F871" s="36" t="n">
        <v>39700</v>
      </c>
      <c r="G871" s="37" t="s">
        <v>63</v>
      </c>
      <c r="H871" s="38" t="n">
        <v>43567</v>
      </c>
      <c r="I871" s="19" t="n">
        <v>0</v>
      </c>
      <c r="J871" s="19" t="n">
        <f aca="false">+H871+I871</f>
        <v>43567</v>
      </c>
      <c r="K871" s="19" t="n">
        <v>30496.9</v>
      </c>
      <c r="L871" s="19" t="n">
        <f aca="false">+J871-K871</f>
        <v>13070.1</v>
      </c>
    </row>
    <row r="872" customFormat="false" ht="13.8" hidden="true" customHeight="false" outlineLevel="0" collapsed="false">
      <c r="A872" s="1" t="str">
        <f aca="false">VLOOKUP(B872,Hoja3!$A$2:$B$12,2,0)</f>
        <v>UEPII</v>
      </c>
      <c r="B872" s="13" t="str">
        <f aca="false">B871</f>
        <v>UEPII</v>
      </c>
      <c r="C872" s="20" t="str">
        <f aca="false">C871</f>
        <v>04010207</v>
      </c>
      <c r="D872" s="13" t="str">
        <f aca="false">D871</f>
        <v>Ejecución de proyecto de obra civil Construcción del comedor cocina del RI-2.</v>
      </c>
      <c r="E872" s="20" t="str">
        <f aca="false">E871</f>
        <v>000701</v>
      </c>
      <c r="F872" s="36" t="n">
        <v>39990</v>
      </c>
      <c r="G872" s="37" t="s">
        <v>65</v>
      </c>
      <c r="H872" s="38" t="n">
        <v>3930</v>
      </c>
      <c r="I872" s="19" t="n">
        <v>0</v>
      </c>
      <c r="J872" s="19" t="n">
        <f aca="false">+H872+I872</f>
        <v>3930</v>
      </c>
      <c r="K872" s="19" t="n">
        <v>0</v>
      </c>
      <c r="L872" s="19" t="n">
        <f aca="false">+J872-K872</f>
        <v>3930</v>
      </c>
    </row>
    <row r="873" customFormat="false" ht="13.8" hidden="true" customHeight="false" outlineLevel="0" collapsed="false">
      <c r="A873" s="1" t="str">
        <f aca="false">VLOOKUP(B873,Hoja3!$A$2:$B$12,2,0)</f>
        <v>UEPII</v>
      </c>
      <c r="B873" s="13" t="str">
        <f aca="false">B872</f>
        <v>UEPII</v>
      </c>
      <c r="C873" s="20" t="str">
        <f aca="false">C872</f>
        <v>04010207</v>
      </c>
      <c r="D873" s="13" t="str">
        <f aca="false">D872</f>
        <v>Ejecución de proyecto de obra civil Construcción del comedor cocina del RI-2.</v>
      </c>
      <c r="E873" s="20" t="str">
        <f aca="false">E872</f>
        <v>000701</v>
      </c>
      <c r="F873" s="36" t="n">
        <v>43110</v>
      </c>
      <c r="G873" s="37" t="s">
        <v>147</v>
      </c>
      <c r="H873" s="38" t="n">
        <v>12979.37</v>
      </c>
      <c r="I873" s="19" t="n">
        <v>0</v>
      </c>
      <c r="J873" s="19" t="n">
        <f aca="false">+H873+I873</f>
        <v>12979.37</v>
      </c>
      <c r="K873" s="19" t="n">
        <v>9854.25</v>
      </c>
      <c r="L873" s="19" t="n">
        <f aca="false">+J873-K873</f>
        <v>3125.12</v>
      </c>
    </row>
    <row r="874" customFormat="false" ht="13.8" hidden="true" customHeight="false" outlineLevel="0" collapsed="false">
      <c r="A874" s="1" t="str">
        <f aca="false">VLOOKUP(B874,Hoja3!$A$2:$B$12,2,0)</f>
        <v>UEPII</v>
      </c>
      <c r="B874" s="13" t="str">
        <f aca="false">B873</f>
        <v>UEPII</v>
      </c>
      <c r="C874" s="20" t="str">
        <f aca="false">C873</f>
        <v>04010207</v>
      </c>
      <c r="D874" s="13" t="str">
        <f aca="false">D873</f>
        <v>Ejecución de proyecto de obra civil Construcción del comedor cocina del RI-2.</v>
      </c>
      <c r="E874" s="20" t="str">
        <f aca="false">E873</f>
        <v>000701</v>
      </c>
      <c r="F874" s="36" t="n">
        <v>43120</v>
      </c>
      <c r="G874" s="37" t="s">
        <v>102</v>
      </c>
      <c r="H874" s="38" t="n">
        <v>9000</v>
      </c>
      <c r="I874" s="19" t="n">
        <v>0</v>
      </c>
      <c r="J874" s="19" t="n">
        <f aca="false">+H874+I874</f>
        <v>9000</v>
      </c>
      <c r="K874" s="19" t="n">
        <v>0</v>
      </c>
      <c r="L874" s="19" t="n">
        <f aca="false">+J874-K874</f>
        <v>9000</v>
      </c>
    </row>
    <row r="875" customFormat="false" ht="13.8" hidden="true" customHeight="false" outlineLevel="0" collapsed="false">
      <c r="A875" s="1" t="str">
        <f aca="false">VLOOKUP(B875,Hoja3!$A$2:$B$12,2,0)</f>
        <v>UEPII</v>
      </c>
      <c r="B875" s="13" t="str">
        <f aca="false">B874</f>
        <v>UEPII</v>
      </c>
      <c r="C875" s="20" t="str">
        <f aca="false">C874</f>
        <v>04010207</v>
      </c>
      <c r="D875" s="13" t="str">
        <f aca="false">D874</f>
        <v>Ejecución de proyecto de obra civil Construcción del comedor cocina del RI-2.</v>
      </c>
      <c r="E875" s="20" t="str">
        <f aca="false">E874</f>
        <v>000701</v>
      </c>
      <c r="F875" s="36" t="n">
        <v>43200</v>
      </c>
      <c r="G875" s="37" t="s">
        <v>493</v>
      </c>
      <c r="H875" s="38" t="n">
        <v>24630</v>
      </c>
      <c r="I875" s="19" t="n">
        <v>0</v>
      </c>
      <c r="J875" s="19" t="n">
        <f aca="false">+H875+I875</f>
        <v>24630</v>
      </c>
      <c r="K875" s="19" t="n">
        <v>0</v>
      </c>
      <c r="L875" s="19" t="n">
        <f aca="false">+J875-K875</f>
        <v>24630</v>
      </c>
    </row>
    <row r="876" customFormat="false" ht="13.8" hidden="true" customHeight="false" outlineLevel="0" collapsed="false">
      <c r="A876" s="1" t="str">
        <f aca="false">VLOOKUP(B876,Hoja3!$A$2:$B$12,2,0)</f>
        <v>UEPII</v>
      </c>
      <c r="B876" s="13" t="str">
        <f aca="false">B875</f>
        <v>UEPII</v>
      </c>
      <c r="C876" s="20" t="str">
        <f aca="false">C875</f>
        <v>04010207</v>
      </c>
      <c r="D876" s="13" t="str">
        <f aca="false">D875</f>
        <v>Ejecución de proyecto de obra civil Construcción del comedor cocina del RI-2.</v>
      </c>
      <c r="E876" s="20" t="str">
        <f aca="false">E875</f>
        <v>000701</v>
      </c>
      <c r="F876" s="36" t="n">
        <v>43330</v>
      </c>
      <c r="G876" s="37" t="s">
        <v>464</v>
      </c>
      <c r="H876" s="38" t="n">
        <v>22700.26</v>
      </c>
      <c r="I876" s="19" t="n">
        <v>0</v>
      </c>
      <c r="J876" s="19" t="n">
        <f aca="false">+H876+I876</f>
        <v>22700.26</v>
      </c>
      <c r="K876" s="19" t="n">
        <v>15890.18</v>
      </c>
      <c r="L876" s="19" t="n">
        <f aca="false">+J876-K876</f>
        <v>6810.08</v>
      </c>
    </row>
    <row r="877" customFormat="false" ht="13.8" hidden="true" customHeight="false" outlineLevel="0" collapsed="false">
      <c r="A877" s="1" t="str">
        <f aca="false">VLOOKUP(B877,Hoja3!$A$2:$B$12,2,0)</f>
        <v>UEPII</v>
      </c>
      <c r="B877" s="13" t="str">
        <f aca="false">B876</f>
        <v>UEPII</v>
      </c>
      <c r="C877" s="20" t="str">
        <f aca="false">C876</f>
        <v>04010207</v>
      </c>
      <c r="D877" s="13" t="str">
        <f aca="false">D876</f>
        <v>Ejecución de proyecto de obra civil Construcción del comedor cocina del RI-2.</v>
      </c>
      <c r="E877" s="20" t="str">
        <f aca="false">E876</f>
        <v>000701</v>
      </c>
      <c r="F877" s="36" t="n">
        <v>43400</v>
      </c>
      <c r="G877" s="37" t="s">
        <v>494</v>
      </c>
      <c r="H877" s="38" t="n">
        <v>5000</v>
      </c>
      <c r="I877" s="19" t="n">
        <v>0</v>
      </c>
      <c r="J877" s="19" t="n">
        <f aca="false">+H877+I877</f>
        <v>5000</v>
      </c>
      <c r="K877" s="19" t="n">
        <v>350</v>
      </c>
      <c r="L877" s="19" t="n">
        <f aca="false">+J877-K877</f>
        <v>4650</v>
      </c>
    </row>
    <row r="878" customFormat="false" ht="13.8" hidden="true" customHeight="false" outlineLevel="0" collapsed="false">
      <c r="A878" s="1" t="str">
        <f aca="false">VLOOKUP(B878,Hoja3!$A$2:$B$12,2,0)</f>
        <v>UEPII</v>
      </c>
      <c r="B878" s="13" t="str">
        <f aca="false">B877</f>
        <v>UEPII</v>
      </c>
      <c r="C878" s="20" t="str">
        <f aca="false">C877</f>
        <v>04010207</v>
      </c>
      <c r="D878" s="13" t="str">
        <f aca="false">D877</f>
        <v>Ejecución de proyecto de obra civil Construcción del comedor cocina del RI-2.</v>
      </c>
      <c r="E878" s="20" t="str">
        <f aca="false">E877</f>
        <v>000701</v>
      </c>
      <c r="F878" s="36" t="n">
        <v>43500</v>
      </c>
      <c r="G878" s="37" t="s">
        <v>103</v>
      </c>
      <c r="H878" s="38" t="n">
        <v>400</v>
      </c>
      <c r="I878" s="19" t="n">
        <v>0</v>
      </c>
      <c r="J878" s="19" t="n">
        <f aca="false">+H878+I878</f>
        <v>400</v>
      </c>
      <c r="K878" s="19" t="n">
        <v>280</v>
      </c>
      <c r="L878" s="19" t="n">
        <f aca="false">+J878-K878</f>
        <v>120</v>
      </c>
    </row>
    <row r="879" customFormat="false" ht="13.8" hidden="true" customHeight="false" outlineLevel="0" collapsed="false">
      <c r="A879" s="1" t="str">
        <f aca="false">VLOOKUP(B879,Hoja3!$A$2:$B$12,2,0)</f>
        <v>UEPII</v>
      </c>
      <c r="B879" s="13" t="str">
        <f aca="false">B878</f>
        <v>UEPII</v>
      </c>
      <c r="C879" s="20" t="str">
        <f aca="false">C878</f>
        <v>04010207</v>
      </c>
      <c r="D879" s="13" t="str">
        <f aca="false">D878</f>
        <v>Ejecución de proyecto de obra civil Construcción del comedor cocina del RI-2.</v>
      </c>
      <c r="E879" s="20" t="str">
        <f aca="false">E878</f>
        <v>000701</v>
      </c>
      <c r="F879" s="36" t="n">
        <v>43700</v>
      </c>
      <c r="G879" s="37" t="s">
        <v>235</v>
      </c>
      <c r="H879" s="38" t="n">
        <v>9250</v>
      </c>
      <c r="I879" s="19" t="n">
        <v>0</v>
      </c>
      <c r="J879" s="19" t="n">
        <f aca="false">+H879+I879</f>
        <v>9250</v>
      </c>
      <c r="K879" s="19" t="n">
        <v>6415</v>
      </c>
      <c r="L879" s="19" t="n">
        <f aca="false">+J879-K879</f>
        <v>2835</v>
      </c>
    </row>
    <row r="880" customFormat="false" ht="13.8" hidden="true" customHeight="false" outlineLevel="0" collapsed="false">
      <c r="A880" s="1" t="str">
        <f aca="false">VLOOKUP(B880,Hoja3!$A$2:$B$12,2,0)</f>
        <v>UEPII</v>
      </c>
      <c r="B880" s="13" t="str">
        <f aca="false">B879</f>
        <v>UEPII</v>
      </c>
      <c r="C880" s="20" t="str">
        <f aca="false">C879</f>
        <v>04010207</v>
      </c>
      <c r="D880" s="13" t="str">
        <f aca="false">D879</f>
        <v>Ejecución de proyecto de obra civil Construcción del comedor cocina del RI-2.</v>
      </c>
      <c r="E880" s="20" t="str">
        <f aca="false">E879</f>
        <v>000701</v>
      </c>
      <c r="F880" s="36" t="n">
        <v>81200</v>
      </c>
      <c r="G880" s="37" t="s">
        <v>299</v>
      </c>
      <c r="H880" s="38" t="n">
        <v>39800.1</v>
      </c>
      <c r="I880" s="19" t="n">
        <v>0</v>
      </c>
      <c r="J880" s="19" t="n">
        <f aca="false">+H880+I880</f>
        <v>39800.1</v>
      </c>
      <c r="K880" s="19" t="n">
        <v>0</v>
      </c>
      <c r="L880" s="19" t="n">
        <f aca="false">+J880-K880</f>
        <v>39800.1</v>
      </c>
    </row>
    <row r="881" customFormat="false" ht="13.8" hidden="true" customHeight="false" outlineLevel="0" collapsed="false">
      <c r="A881" s="1" t="str">
        <f aca="false">VLOOKUP(B881,Hoja3!$A$2:$B$12,2,0)</f>
        <v>UEPII</v>
      </c>
      <c r="B881" s="13" t="str">
        <f aca="false">B880</f>
        <v>UEPII</v>
      </c>
      <c r="C881" s="20" t="str">
        <f aca="false">C880</f>
        <v>04010207</v>
      </c>
      <c r="D881" s="13" t="str">
        <f aca="false">D880</f>
        <v>Ejecución de proyecto de obra civil Construcción del comedor cocina del RI-2.</v>
      </c>
      <c r="E881" s="20" t="str">
        <f aca="false">E880</f>
        <v>000701</v>
      </c>
      <c r="F881" s="36" t="n">
        <v>81300</v>
      </c>
      <c r="G881" s="37" t="s">
        <v>465</v>
      </c>
      <c r="H881" s="38" t="n">
        <v>90236.26</v>
      </c>
      <c r="I881" s="19" t="n">
        <v>0</v>
      </c>
      <c r="J881" s="19" t="n">
        <f aca="false">+H881+I881</f>
        <v>90236.26</v>
      </c>
      <c r="K881" s="19"/>
      <c r="L881" s="19" t="n">
        <f aca="false">+J881-K881</f>
        <v>90236.26</v>
      </c>
    </row>
    <row r="882" customFormat="false" ht="13.8" hidden="true" customHeight="false" outlineLevel="0" collapsed="false">
      <c r="A882" s="1" t="str">
        <f aca="false">VLOOKUP(B882,Hoja3!$A$2:$B$12,2,0)</f>
        <v>UEPII</v>
      </c>
      <c r="B882" s="33" t="s">
        <v>451</v>
      </c>
      <c r="C882" s="63" t="s">
        <v>391</v>
      </c>
      <c r="D882" s="64" t="s">
        <v>495</v>
      </c>
      <c r="E882" s="65" t="s">
        <v>453</v>
      </c>
      <c r="F882" s="36" t="n">
        <v>25600</v>
      </c>
      <c r="G882" s="37" t="s">
        <v>108</v>
      </c>
      <c r="H882" s="38" t="n">
        <v>500</v>
      </c>
      <c r="I882" s="19" t="n">
        <v>0</v>
      </c>
      <c r="J882" s="19" t="n">
        <f aca="false">+H882+I882</f>
        <v>500</v>
      </c>
      <c r="K882" s="19" t="n">
        <v>350</v>
      </c>
      <c r="L882" s="19" t="n">
        <f aca="false">+J882-K882</f>
        <v>150</v>
      </c>
    </row>
    <row r="883" customFormat="false" ht="13.8" hidden="true" customHeight="false" outlineLevel="0" collapsed="false">
      <c r="A883" s="1" t="str">
        <f aca="false">VLOOKUP(B883,Hoja3!$A$2:$B$12,2,0)</f>
        <v>UEPII</v>
      </c>
      <c r="B883" s="13" t="str">
        <f aca="false">B882</f>
        <v>UEPII</v>
      </c>
      <c r="C883" s="20" t="str">
        <f aca="false">C882</f>
        <v>05010101</v>
      </c>
      <c r="D883" s="13" t="str">
        <f aca="false">D882</f>
        <v>Ejecución de 2 cursos de capacitación al interior de las FF.AA.</v>
      </c>
      <c r="E883" s="20" t="str">
        <f aca="false">E882</f>
        <v>000101</v>
      </c>
      <c r="F883" s="36" t="n">
        <v>31110</v>
      </c>
      <c r="G883" s="37" t="s">
        <v>340</v>
      </c>
      <c r="H883" s="38" t="n">
        <v>5400</v>
      </c>
      <c r="I883" s="19" t="n">
        <v>0</v>
      </c>
      <c r="J883" s="19" t="n">
        <f aca="false">+H883+I883</f>
        <v>5400</v>
      </c>
      <c r="K883" s="19" t="n">
        <v>3780</v>
      </c>
      <c r="L883" s="19" t="n">
        <f aca="false">+J883-K883</f>
        <v>1620</v>
      </c>
    </row>
    <row r="884" customFormat="false" ht="13.8" hidden="true" customHeight="false" outlineLevel="0" collapsed="false">
      <c r="A884" s="1" t="str">
        <f aca="false">VLOOKUP(B884,Hoja3!$A$2:$B$12,2,0)</f>
        <v>UEPII</v>
      </c>
      <c r="B884" s="13" t="str">
        <f aca="false">B883</f>
        <v>UEPII</v>
      </c>
      <c r="C884" s="20" t="str">
        <f aca="false">C883</f>
        <v>05010101</v>
      </c>
      <c r="D884" s="13" t="str">
        <f aca="false">D883</f>
        <v>Ejecución de 2 cursos de capacitación al interior de las FF.AA.</v>
      </c>
      <c r="E884" s="20" t="str">
        <f aca="false">E883</f>
        <v>000101</v>
      </c>
      <c r="F884" s="36" t="n">
        <v>32100</v>
      </c>
      <c r="G884" s="37" t="s">
        <v>16</v>
      </c>
      <c r="H884" s="38" t="n">
        <v>70</v>
      </c>
      <c r="I884" s="19" t="n">
        <v>0</v>
      </c>
      <c r="J884" s="19" t="n">
        <f aca="false">+H884+I884</f>
        <v>70</v>
      </c>
      <c r="K884" s="19" t="n">
        <v>49</v>
      </c>
      <c r="L884" s="19" t="n">
        <f aca="false">+J884-K884</f>
        <v>21</v>
      </c>
    </row>
    <row r="885" customFormat="false" ht="13.8" hidden="true" customHeight="false" outlineLevel="0" collapsed="false">
      <c r="A885" s="1" t="str">
        <f aca="false">VLOOKUP(B885,Hoja3!$A$2:$B$12,2,0)</f>
        <v>UEPII</v>
      </c>
      <c r="B885" s="13" t="str">
        <f aca="false">B884</f>
        <v>UEPII</v>
      </c>
      <c r="C885" s="20" t="str">
        <f aca="false">C884</f>
        <v>05010101</v>
      </c>
      <c r="D885" s="13" t="str">
        <f aca="false">D884</f>
        <v>Ejecución de 2 cursos de capacitación al interior de las FF.AA.</v>
      </c>
      <c r="E885" s="20" t="str">
        <f aca="false">E884</f>
        <v>000101</v>
      </c>
      <c r="F885" s="36" t="n">
        <v>32200</v>
      </c>
      <c r="G885" s="37" t="s">
        <v>467</v>
      </c>
      <c r="H885" s="38" t="n">
        <v>2000</v>
      </c>
      <c r="I885" s="19" t="n">
        <v>0</v>
      </c>
      <c r="J885" s="19" t="n">
        <f aca="false">+H885+I885</f>
        <v>2000</v>
      </c>
      <c r="K885" s="19" t="n">
        <v>1400</v>
      </c>
      <c r="L885" s="19" t="n">
        <f aca="false">+J885-K885</f>
        <v>600</v>
      </c>
    </row>
    <row r="886" customFormat="false" ht="13.8" hidden="true" customHeight="false" outlineLevel="0" collapsed="false">
      <c r="A886" s="1" t="str">
        <f aca="false">VLOOKUP(B886,Hoja3!$A$2:$B$12,2,0)</f>
        <v>UEPII</v>
      </c>
      <c r="B886" s="13" t="str">
        <f aca="false">B885</f>
        <v>UEPII</v>
      </c>
      <c r="C886" s="20" t="str">
        <f aca="false">C885</f>
        <v>05010101</v>
      </c>
      <c r="D886" s="13" t="str">
        <f aca="false">D885</f>
        <v>Ejecución de 2 cursos de capacitación al interior de las FF.AA.</v>
      </c>
      <c r="E886" s="20" t="str">
        <f aca="false">E885</f>
        <v>000101</v>
      </c>
      <c r="F886" s="36" t="n">
        <v>32300</v>
      </c>
      <c r="G886" s="37" t="s">
        <v>168</v>
      </c>
      <c r="H886" s="38" t="n">
        <v>1000</v>
      </c>
      <c r="I886" s="19" t="n">
        <v>0</v>
      </c>
      <c r="J886" s="19" t="n">
        <f aca="false">+H886+I886</f>
        <v>1000</v>
      </c>
      <c r="K886" s="19" t="n">
        <v>700</v>
      </c>
      <c r="L886" s="19" t="n">
        <f aca="false">+J886-K886</f>
        <v>300</v>
      </c>
    </row>
    <row r="887" customFormat="false" ht="13.8" hidden="true" customHeight="false" outlineLevel="0" collapsed="false">
      <c r="A887" s="1" t="str">
        <f aca="false">VLOOKUP(B887,Hoja3!$A$2:$B$12,2,0)</f>
        <v>UEPII</v>
      </c>
      <c r="B887" s="13" t="str">
        <f aca="false">B886</f>
        <v>UEPII</v>
      </c>
      <c r="C887" s="20" t="str">
        <f aca="false">C886</f>
        <v>05010101</v>
      </c>
      <c r="D887" s="13" t="str">
        <f aca="false">D886</f>
        <v>Ejecución de 2 cursos de capacitación al interior de las FF.AA.</v>
      </c>
      <c r="E887" s="20" t="str">
        <f aca="false">E886</f>
        <v>000101</v>
      </c>
      <c r="F887" s="36" t="n">
        <v>34110</v>
      </c>
      <c r="G887" s="37" t="s">
        <v>252</v>
      </c>
      <c r="H887" s="38" t="n">
        <v>784</v>
      </c>
      <c r="I887" s="19" t="n">
        <v>0</v>
      </c>
      <c r="J887" s="19" t="n">
        <f aca="false">+H887+I887</f>
        <v>784</v>
      </c>
      <c r="K887" s="19" t="n">
        <v>548.8</v>
      </c>
      <c r="L887" s="19" t="n">
        <f aca="false">+J887-K887</f>
        <v>235.2</v>
      </c>
    </row>
    <row r="888" customFormat="false" ht="13.8" hidden="true" customHeight="false" outlineLevel="0" collapsed="false">
      <c r="A888" s="1" t="str">
        <f aca="false">VLOOKUP(B888,Hoja3!$A$2:$B$12,2,0)</f>
        <v>UEPII</v>
      </c>
      <c r="B888" s="13" t="str">
        <f aca="false">B887</f>
        <v>UEPII</v>
      </c>
      <c r="C888" s="20" t="str">
        <f aca="false">C887</f>
        <v>05010101</v>
      </c>
      <c r="D888" s="13" t="str">
        <f aca="false">D887</f>
        <v>Ejecución de 2 cursos de capacitación al interior de las FF.AA.</v>
      </c>
      <c r="E888" s="20" t="str">
        <f aca="false">E887</f>
        <v>000101</v>
      </c>
      <c r="F888" s="36" t="n">
        <v>39500</v>
      </c>
      <c r="G888" s="37" t="s">
        <v>19</v>
      </c>
      <c r="H888" s="38" t="n">
        <v>500</v>
      </c>
      <c r="I888" s="19" t="n">
        <v>0</v>
      </c>
      <c r="J888" s="19" t="n">
        <f aca="false">+H888+I888</f>
        <v>500</v>
      </c>
      <c r="K888" s="19" t="n">
        <v>350</v>
      </c>
      <c r="L888" s="19" t="n">
        <f aca="false">+J888-K888</f>
        <v>150</v>
      </c>
    </row>
    <row r="889" customFormat="false" ht="13.8" hidden="true" customHeight="false" outlineLevel="0" collapsed="false">
      <c r="A889" s="1" t="str">
        <f aca="false">VLOOKUP(B889,Hoja3!$A$2:$B$12,2,0)</f>
        <v>UEPII</v>
      </c>
      <c r="B889" s="33" t="s">
        <v>451</v>
      </c>
      <c r="C889" s="63" t="s">
        <v>496</v>
      </c>
      <c r="D889" s="64" t="s">
        <v>497</v>
      </c>
      <c r="E889" s="65" t="s">
        <v>453</v>
      </c>
      <c r="F889" s="36" t="n">
        <v>25700</v>
      </c>
      <c r="G889" s="37" t="s">
        <v>186</v>
      </c>
      <c r="H889" s="38" t="n">
        <v>10000</v>
      </c>
      <c r="I889" s="26" t="n">
        <v>0</v>
      </c>
      <c r="J889" s="19" t="n">
        <f aca="false">+H889+I889</f>
        <v>10000</v>
      </c>
      <c r="K889" s="26" t="n">
        <v>7000</v>
      </c>
      <c r="L889" s="19" t="n">
        <f aca="false">+J889-K889</f>
        <v>3000</v>
      </c>
    </row>
    <row r="890" customFormat="false" ht="13.8" hidden="true" customHeight="false" outlineLevel="0" collapsed="false">
      <c r="A890" s="1" t="str">
        <f aca="false">VLOOKUP(B890,Hoja3!$A$2:$B$12,2,0)</f>
        <v>UEPII</v>
      </c>
      <c r="B890" s="33" t="s">
        <v>451</v>
      </c>
      <c r="C890" s="63" t="s">
        <v>498</v>
      </c>
      <c r="D890" s="64" t="s">
        <v>499</v>
      </c>
      <c r="E890" s="65" t="s">
        <v>453</v>
      </c>
      <c r="F890" s="36" t="n">
        <v>25700</v>
      </c>
      <c r="G890" s="37" t="s">
        <v>186</v>
      </c>
      <c r="H890" s="38" t="n">
        <v>40000</v>
      </c>
      <c r="I890" s="26" t="n">
        <v>0</v>
      </c>
      <c r="J890" s="19" t="n">
        <f aca="false">+H890+I890</f>
        <v>40000</v>
      </c>
      <c r="K890" s="26" t="n">
        <v>28000</v>
      </c>
      <c r="L890" s="19" t="n">
        <f aca="false">+J890-K890</f>
        <v>12000</v>
      </c>
    </row>
    <row r="892" customFormat="false" ht="12.8" hidden="false" customHeight="false" outlineLevel="0" collapsed="false">
      <c r="H892" s="5" t="n">
        <f aca="false">SUM(H2:H890)</f>
        <v>77255978</v>
      </c>
      <c r="I892" s="5" t="n">
        <f aca="false">SUM(I2:I890)</f>
        <v>3250</v>
      </c>
      <c r="J892" s="5" t="n">
        <f aca="false">SUM(J2:J890)</f>
        <v>77259088</v>
      </c>
      <c r="K892" s="5" t="n">
        <f aca="false">SUM(K2:K890)</f>
        <v>18599299.1393333</v>
      </c>
      <c r="L892" s="5" t="n">
        <f aca="false">SUM(L2:L890)</f>
        <v>58657109.8606666</v>
      </c>
    </row>
  </sheetData>
  <autoFilter ref="A1:L890">
    <filterColumn colId="0">
      <customFilters and="true">
        <customFilter operator="equal" val="UEPII"/>
      </customFilters>
    </filterColumn>
    <filterColumn colId="2">
      <customFilters and="true">
        <customFilter operator="equal" val="4010202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6" t="s">
        <v>12</v>
      </c>
      <c r="B1" s="67" t="s">
        <v>500</v>
      </c>
    </row>
    <row r="2" customFormat="false" ht="12.8" hidden="false" customHeight="false" outlineLevel="0" collapsed="false">
      <c r="A2" s="68" t="s">
        <v>294</v>
      </c>
      <c r="B2" s="69"/>
    </row>
    <row r="3" customFormat="false" ht="12.8" hidden="false" customHeight="false" outlineLevel="0" collapsed="false">
      <c r="A3" s="70" t="s">
        <v>182</v>
      </c>
      <c r="B3" s="71"/>
    </row>
    <row r="4" customFormat="false" ht="12.8" hidden="false" customHeight="false" outlineLevel="0" collapsed="false">
      <c r="A4" s="70" t="s">
        <v>244</v>
      </c>
      <c r="B4" s="71"/>
    </row>
    <row r="5" customFormat="false" ht="12.8" hidden="false" customHeight="false" outlineLevel="0" collapsed="false">
      <c r="A5" s="70" t="s">
        <v>399</v>
      </c>
      <c r="B5" s="71"/>
    </row>
    <row r="6" customFormat="false" ht="12.8" hidden="false" customHeight="false" outlineLevel="0" collapsed="false">
      <c r="A6" s="70" t="s">
        <v>12</v>
      </c>
      <c r="B6" s="71"/>
    </row>
    <row r="7" customFormat="false" ht="12.8" hidden="false" customHeight="false" outlineLevel="0" collapsed="false">
      <c r="A7" s="70" t="s">
        <v>451</v>
      </c>
      <c r="B7" s="71"/>
    </row>
    <row r="8" customFormat="false" ht="12.8" hidden="false" customHeight="false" outlineLevel="0" collapsed="false">
      <c r="A8" s="70" t="s">
        <v>150</v>
      </c>
      <c r="B8" s="71"/>
    </row>
    <row r="9" customFormat="false" ht="12.8" hidden="false" customHeight="false" outlineLevel="0" collapsed="false">
      <c r="A9" s="70" t="s">
        <v>72</v>
      </c>
      <c r="B9" s="71"/>
    </row>
    <row r="10" customFormat="false" ht="12.8" hidden="false" customHeight="false" outlineLevel="0" collapsed="false">
      <c r="A10" s="70" t="s">
        <v>95</v>
      </c>
      <c r="B10" s="71"/>
    </row>
    <row r="11" customFormat="false" ht="12.8" hidden="false" customHeight="false" outlineLevel="0" collapsed="false">
      <c r="A11" s="70" t="s">
        <v>434</v>
      </c>
      <c r="B11" s="71"/>
    </row>
    <row r="12" customFormat="false" ht="12.8" hidden="false" customHeight="false" outlineLevel="0" collapsed="false">
      <c r="A12" s="70" t="s">
        <v>134</v>
      </c>
      <c r="B12" s="72"/>
    </row>
    <row r="13" customFormat="false" ht="12.8" hidden="false" customHeight="false" outlineLevel="0" collapsed="false">
      <c r="A13" s="73" t="s">
        <v>501</v>
      </c>
      <c r="B13" s="7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38.9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66" t="s">
        <v>502</v>
      </c>
      <c r="B1" s="0" t="s">
        <v>503</v>
      </c>
    </row>
    <row r="2" customFormat="false" ht="12.8" hidden="false" customHeight="false" outlineLevel="0" collapsed="false">
      <c r="A2" s="68" t="s">
        <v>294</v>
      </c>
      <c r="B2" s="0" t="s">
        <v>504</v>
      </c>
    </row>
    <row r="3" customFormat="false" ht="12.8" hidden="false" customHeight="false" outlineLevel="0" collapsed="false">
      <c r="A3" s="70" t="s">
        <v>182</v>
      </c>
      <c r="B3" s="0" t="s">
        <v>505</v>
      </c>
    </row>
    <row r="4" customFormat="false" ht="12.8" hidden="false" customHeight="false" outlineLevel="0" collapsed="false">
      <c r="A4" s="70" t="s">
        <v>244</v>
      </c>
      <c r="B4" s="0" t="s">
        <v>506</v>
      </c>
    </row>
    <row r="5" customFormat="false" ht="12.8" hidden="false" customHeight="false" outlineLevel="0" collapsed="false">
      <c r="A5" s="70" t="s">
        <v>399</v>
      </c>
      <c r="B5" s="0" t="s">
        <v>507</v>
      </c>
    </row>
    <row r="6" customFormat="false" ht="12.8" hidden="false" customHeight="false" outlineLevel="0" collapsed="false">
      <c r="A6" s="70" t="s">
        <v>12</v>
      </c>
      <c r="B6" s="0" t="s">
        <v>508</v>
      </c>
    </row>
    <row r="7" customFormat="false" ht="12.8" hidden="false" customHeight="false" outlineLevel="0" collapsed="false">
      <c r="A7" s="70" t="s">
        <v>451</v>
      </c>
      <c r="B7" s="0" t="s">
        <v>451</v>
      </c>
    </row>
    <row r="8" customFormat="false" ht="12.8" hidden="false" customHeight="false" outlineLevel="0" collapsed="false">
      <c r="A8" s="70" t="s">
        <v>150</v>
      </c>
      <c r="B8" s="0" t="s">
        <v>509</v>
      </c>
    </row>
    <row r="9" customFormat="false" ht="12.8" hidden="false" customHeight="false" outlineLevel="0" collapsed="false">
      <c r="A9" s="70" t="s">
        <v>72</v>
      </c>
      <c r="B9" s="0" t="s">
        <v>510</v>
      </c>
    </row>
    <row r="10" customFormat="false" ht="12.8" hidden="false" customHeight="false" outlineLevel="0" collapsed="false">
      <c r="A10" s="70" t="s">
        <v>95</v>
      </c>
      <c r="B10" s="0" t="s">
        <v>511</v>
      </c>
    </row>
    <row r="11" customFormat="false" ht="12.8" hidden="false" customHeight="false" outlineLevel="0" collapsed="false">
      <c r="A11" s="70" t="s">
        <v>434</v>
      </c>
      <c r="B11" s="0" t="s">
        <v>512</v>
      </c>
    </row>
    <row r="12" customFormat="false" ht="12.8" hidden="false" customHeight="false" outlineLevel="0" collapsed="false">
      <c r="A12" s="70" t="s">
        <v>134</v>
      </c>
      <c r="B12" s="0" t="s">
        <v>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2017-08-30T08:38:54Z</dcterms:created>
  <dc:creator/>
  <dc:description/>
  <dc:language>es-BO</dc:language>
  <cp:lastModifiedBy/>
  <dcterms:modified xsi:type="dcterms:W3CDTF">2017-08-30T12:03:02Z</dcterms:modified>
  <cp:revision>13</cp:revision>
  <dc:subject/>
  <dc:title/>
</cp:coreProperties>
</file>