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ulho 25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<sst xmlns="http://schemas.openxmlformats.org/spreadsheetml/2006/main" count="141" uniqueCount="29">
  <si>
    <t xml:space="preserve">ASML</t>
  </si>
  <si>
    <t xml:space="preserve">Qtd</t>
  </si>
  <si>
    <t xml:space="preserve">ASML Holding N.V.</t>
  </si>
  <si>
    <t xml:space="preserve">Modelo</t>
  </si>
  <si>
    <t xml:space="preserve">C / V</t>
  </si>
  <si>
    <t xml:space="preserve">Data </t>
  </si>
  <si>
    <t xml:space="preserve">C</t>
  </si>
  <si>
    <t xml:space="preserve">V</t>
  </si>
  <si>
    <t xml:space="preserve">Saldo </t>
  </si>
  <si>
    <t xml:space="preserve">Valor</t>
  </si>
  <si>
    <t xml:space="preserve">Compra</t>
  </si>
  <si>
    <t xml:space="preserve">Venda</t>
  </si>
  <si>
    <t xml:space="preserve">Carteira</t>
  </si>
  <si>
    <t xml:space="preserve">PM</t>
  </si>
  <si>
    <t xml:space="preserve">Mar. (+/-)</t>
  </si>
  <si>
    <t xml:space="preserve">L / P</t>
  </si>
  <si>
    <t xml:space="preserve">Div</t>
  </si>
  <si>
    <t xml:space="preserve">Posição</t>
  </si>
  <si>
    <t xml:space="preserve">Meta + 25,00%</t>
  </si>
  <si>
    <t xml:space="preserve">Nomad Investido</t>
  </si>
  <si>
    <t xml:space="preserve">P. Atual</t>
  </si>
  <si>
    <t xml:space="preserve">PMC</t>
  </si>
  <si>
    <t xml:space="preserve">Resultado</t>
  </si>
  <si>
    <t xml:space="preserve">Dif.</t>
  </si>
  <si>
    <t xml:space="preserve">Stocks</t>
  </si>
  <si>
    <t xml:space="preserve">PLTR</t>
  </si>
  <si>
    <t xml:space="preserve">Palantir Technologies Inc.</t>
  </si>
  <si>
    <t xml:space="preserve">IONQ</t>
  </si>
  <si>
    <t xml:space="preserve">Ionq Inc.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</si>
</sst>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;[RED]#,##0.00"/>
    <numFmt numFmtId="166" formatCode="d/m/yyyy"/>
    <numFmt numFmtId="167" formatCode="0%"/>
    <numFmt numFmtId="168" formatCode="0.00%"/>
    <numFmt numFmtId="169" formatCode="0.00"/>
    <numFmt numFmtId="170" formatCode="0;[RED]0"/>
    <numFmt numFmtId="171" formatCode="0.0;[RED]0.0"/>
  </numFmts>
  <fonts count="2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theme="1"/>
      <name val="Arial"/>
      <family val="2"/>
      <charset val="1"/>
    </font>
    <font>
      <b val="true"/>
      <sz val="11"/>
      <color theme="1"/>
      <name val="Arial"/>
      <family val="2"/>
      <charset val="1"/>
    </font>
    <font>
      <sz val="11"/>
      <color theme="1"/>
      <name val="Arial"/>
      <family val="2"/>
      <charset val="1"/>
    </font>
    <font>
      <sz val="16"/>
      <color rgb="FF0F0F0F"/>
      <name val="Trebuchet MS"/>
      <family val="2"/>
      <charset val="1"/>
    </font>
    <font>
      <b val="true"/>
      <sz val="14"/>
      <color theme="1"/>
      <name val="Arial"/>
      <family val="2"/>
      <charset val="1"/>
    </font>
    <font>
      <b val="true"/>
      <sz val="12"/>
      <color theme="1"/>
      <name val="Arial"/>
      <family val="2"/>
      <charset val="1"/>
    </font>
    <font>
      <sz val="12"/>
      <color theme="1"/>
      <name val="Arial"/>
      <family val="2"/>
      <charset val="1"/>
    </font>
    <font>
      <sz val="12"/>
      <color rgb="FF0F0F0F"/>
      <name val="Arial"/>
      <family val="2"/>
      <charset val="1"/>
    </font>
    <font>
      <sz val="12"/>
      <color theme="1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1"/>
      <color theme="1"/>
      <name val="Aptos Narrow"/>
      <family val="2"/>
      <charset val="1"/>
    </font>
    <font>
      <sz val="14"/>
      <color theme="1"/>
      <name val="Aptos Narrow"/>
      <family val="2"/>
      <charset val="1"/>
    </font>
    <font>
      <sz val="14"/>
      <color theme="1"/>
      <name val="Arial"/>
      <family val="2"/>
      <charset val="1"/>
    </font>
    <font>
      <b val="true"/>
      <sz val="14"/>
      <color rgb="FFFF000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20"/>
      <color theme="1"/>
      <name val="Arial"/>
      <family val="2"/>
      <charset val="1"/>
    </font>
    <font>
      <b val="true"/>
      <sz val="16"/>
      <color theme="1"/>
      <name val="Aptos Narrow"/>
      <family val="2"/>
      <charset val="1"/>
    </font>
    <font>
      <b val="true"/>
      <sz val="14"/>
      <name val="Arial"/>
      <family val="2"/>
      <charset val="1"/>
    </font>
    <font>
      <sz val="16"/>
      <color rgb="FF0F0F0F"/>
      <name val="Arial"/>
      <family val="2"/>
      <charset val="1"/>
    </font>
    <font>
      <b val="true"/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2" tint="-0.1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8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4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3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9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3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4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4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9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3" borderId="4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3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4" borderId="4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9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4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3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3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6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3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7" fillId="3" borderId="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8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8" fillId="0" borderId="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9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9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9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21" fillId="3" borderId="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8" fillId="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5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4" borderId="4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8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4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8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21" fillId="0" borderId="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9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9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23" fillId="0" borderId="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8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8" fillId="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F0F0F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F87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E39" activeCellId="0" sqref="E39"/>
    </sheetView>
  </sheetViews>
  <sheetFormatPr defaultColWidth="8.5390625" defaultRowHeight="14.25" customHeight="true" zeroHeight="false" outlineLevelRow="0" outlineLevelCol="0"/>
  <cols>
    <col collapsed="false" customWidth="true" hidden="false" outlineLevel="0" max="3" min="3" style="0" width="16.22"/>
    <col collapsed="false" customWidth="true" hidden="false" outlineLevel="0" max="4" min="4" style="0" width="12"/>
    <col collapsed="false" customWidth="true" hidden="false" outlineLevel="0" max="5" min="5" style="0" width="13.11"/>
    <col collapsed="false" customWidth="true" hidden="false" outlineLevel="0" max="6" min="6" style="0" width="12.22"/>
    <col collapsed="false" customWidth="true" hidden="false" outlineLevel="0" max="7" min="7" style="0" width="12.78"/>
    <col collapsed="false" customWidth="true" hidden="false" outlineLevel="0" max="8" min="8" style="0" width="11.66"/>
    <col collapsed="false" customWidth="true" hidden="false" outlineLevel="0" max="9" min="9" style="0" width="12.11"/>
    <col collapsed="false" customWidth="true" hidden="false" outlineLevel="0" max="10" min="10" style="0" width="12.44"/>
    <col collapsed="false" customWidth="true" hidden="false" outlineLevel="0" max="11" min="11" style="0" width="13.11"/>
    <col collapsed="false" customWidth="true" hidden="false" outlineLevel="0" max="12" min="12" style="0" width="11.89"/>
    <col collapsed="false" customWidth="true" hidden="false" outlineLevel="0" max="13" min="13" style="0" width="13"/>
    <col collapsed="false" customWidth="true" hidden="false" outlineLevel="0" max="16" min="16" style="1" width="1.89"/>
    <col collapsed="false" customWidth="true" hidden="false" outlineLevel="0" max="20" min="20" style="0" width="10"/>
    <col collapsed="false" customWidth="true" hidden="false" outlineLevel="0" max="23" min="21" style="0" width="9"/>
    <col collapsed="false" customWidth="true" hidden="false" outlineLevel="0" max="24" min="24" style="0" width="10"/>
    <col collapsed="false" customWidth="true" hidden="false" outlineLevel="0" max="26" min="26" style="0" width="9"/>
    <col collapsed="false" customWidth="true" hidden="false" outlineLevel="0" max="28" min="28" style="0" width="10"/>
  </cols>
  <sheetData>
    <row r="3" customFormat="false" ht="19.7" hidden="false" customHeight="false" outlineLevel="0" collapsed="false">
      <c r="B3" s="2" t="s">
        <v>0</v>
      </c>
      <c r="C3" s="2"/>
      <c r="D3" s="3" t="s">
        <v>1</v>
      </c>
      <c r="E3" s="3"/>
      <c r="F3" s="4"/>
      <c r="G3" s="5" t="s">
        <v>2</v>
      </c>
      <c r="H3" s="6"/>
      <c r="I3" s="7"/>
      <c r="J3" s="7"/>
      <c r="K3" s="7"/>
      <c r="L3" s="7"/>
      <c r="M3" s="8"/>
      <c r="N3" s="8"/>
      <c r="R3" s="9"/>
      <c r="S3" s="9"/>
      <c r="T3" s="10" t="s">
        <v>1</v>
      </c>
      <c r="U3" s="10"/>
      <c r="V3" s="11"/>
      <c r="W3" s="12" t="s">
        <v>3</v>
      </c>
      <c r="X3" s="13"/>
      <c r="Y3" s="11"/>
      <c r="Z3" s="11"/>
      <c r="AA3" s="11"/>
      <c r="AB3" s="11"/>
      <c r="AC3" s="11"/>
      <c r="AD3" s="11"/>
      <c r="AE3" s="14"/>
    </row>
    <row r="4" s="15" customFormat="true" ht="15" hidden="false" customHeight="false" outlineLevel="0" collapsed="false">
      <c r="B4" s="16" t="s">
        <v>4</v>
      </c>
      <c r="C4" s="17" t="s">
        <v>5</v>
      </c>
      <c r="D4" s="18" t="s">
        <v>6</v>
      </c>
      <c r="E4" s="17" t="s">
        <v>7</v>
      </c>
      <c r="F4" s="18" t="s">
        <v>8</v>
      </c>
      <c r="G4" s="17" t="s">
        <v>9</v>
      </c>
      <c r="H4" s="18" t="s">
        <v>10</v>
      </c>
      <c r="I4" s="19" t="s">
        <v>11</v>
      </c>
      <c r="J4" s="20" t="s">
        <v>12</v>
      </c>
      <c r="K4" s="18" t="s">
        <v>13</v>
      </c>
      <c r="L4" s="18" t="s">
        <v>14</v>
      </c>
      <c r="M4" s="10" t="s">
        <v>15</v>
      </c>
      <c r="N4" s="10" t="s">
        <v>16</v>
      </c>
      <c r="P4" s="21"/>
      <c r="R4" s="22" t="s">
        <v>4</v>
      </c>
      <c r="S4" s="23" t="s">
        <v>5</v>
      </c>
      <c r="T4" s="10" t="s">
        <v>6</v>
      </c>
      <c r="U4" s="23" t="s">
        <v>7</v>
      </c>
      <c r="V4" s="10" t="s">
        <v>8</v>
      </c>
      <c r="W4" s="23" t="s">
        <v>9</v>
      </c>
      <c r="X4" s="10" t="s">
        <v>10</v>
      </c>
      <c r="Y4" s="24" t="s">
        <v>11</v>
      </c>
      <c r="Z4" s="10" t="s">
        <v>12</v>
      </c>
      <c r="AA4" s="10" t="s">
        <v>13</v>
      </c>
      <c r="AB4" s="10" t="s">
        <v>14</v>
      </c>
      <c r="AC4" s="10" t="s">
        <v>15</v>
      </c>
      <c r="AD4" s="10" t="s">
        <v>16</v>
      </c>
      <c r="AE4" s="14"/>
    </row>
    <row r="5" customFormat="false" ht="15" hidden="false" customHeight="false" outlineLevel="0" collapsed="false">
      <c r="B5" s="25"/>
      <c r="C5" s="26"/>
      <c r="D5" s="25"/>
      <c r="E5" s="27"/>
      <c r="F5" s="28"/>
      <c r="G5" s="29"/>
      <c r="H5" s="30"/>
      <c r="I5" s="29"/>
      <c r="J5" s="30"/>
      <c r="K5" s="29"/>
      <c r="L5" s="30"/>
      <c r="M5" s="31"/>
      <c r="N5" s="31"/>
      <c r="R5" s="32"/>
      <c r="S5" s="33"/>
      <c r="T5" s="32"/>
      <c r="U5" s="13"/>
      <c r="V5" s="34"/>
      <c r="W5" s="13"/>
      <c r="X5" s="32"/>
      <c r="Y5" s="13"/>
      <c r="Z5" s="32"/>
      <c r="AA5" s="13"/>
      <c r="AB5" s="32"/>
      <c r="AC5" s="32"/>
      <c r="AD5" s="32"/>
      <c r="AE5" s="14"/>
    </row>
    <row r="6" customFormat="false" ht="17.25" hidden="false" customHeight="false" outlineLevel="0" collapsed="false">
      <c r="B6" s="35" t="s">
        <v>6</v>
      </c>
      <c r="C6" s="26" t="n">
        <v>45867</v>
      </c>
      <c r="D6" s="36" t="n">
        <v>2</v>
      </c>
      <c r="E6" s="27"/>
      <c r="F6" s="37" t="n">
        <f aca="false">D6+F5</f>
        <v>2</v>
      </c>
      <c r="G6" s="38" t="n">
        <f aca="false">H6/D6</f>
        <v>725.675</v>
      </c>
      <c r="H6" s="39" t="n">
        <v>1451.35</v>
      </c>
      <c r="I6" s="29"/>
      <c r="J6" s="30" t="n">
        <f aca="false">H6+J5</f>
        <v>1451.35</v>
      </c>
      <c r="K6" s="29" t="n">
        <f aca="false">J6/F6</f>
        <v>725.675</v>
      </c>
      <c r="L6" s="30"/>
      <c r="M6" s="31"/>
      <c r="N6" s="31"/>
      <c r="R6" s="40"/>
      <c r="S6" s="33"/>
      <c r="T6" s="40"/>
      <c r="U6" s="13"/>
      <c r="V6" s="41"/>
      <c r="W6" s="42"/>
      <c r="X6" s="43"/>
      <c r="Y6" s="13"/>
      <c r="Z6" s="32"/>
      <c r="AA6" s="13"/>
      <c r="AB6" s="32"/>
      <c r="AC6" s="32"/>
      <c r="AD6" s="32"/>
      <c r="AE6" s="14"/>
    </row>
    <row r="7" customFormat="false" ht="17.25" hidden="false" customHeight="false" outlineLevel="0" collapsed="false">
      <c r="B7" s="35"/>
      <c r="C7" s="26"/>
      <c r="D7" s="44"/>
      <c r="E7" s="27"/>
      <c r="F7" s="37"/>
      <c r="G7" s="38"/>
      <c r="H7" s="45"/>
      <c r="I7" s="29"/>
      <c r="J7" s="30"/>
      <c r="K7" s="29"/>
      <c r="L7" s="30"/>
      <c r="M7" s="31"/>
      <c r="N7" s="31"/>
      <c r="R7" s="40"/>
      <c r="S7" s="33"/>
      <c r="T7" s="46"/>
      <c r="U7" s="13"/>
      <c r="V7" s="41"/>
      <c r="W7" s="42"/>
      <c r="X7" s="32"/>
      <c r="Y7" s="13"/>
      <c r="Z7" s="32"/>
      <c r="AA7" s="13"/>
      <c r="AB7" s="32"/>
      <c r="AC7" s="32"/>
      <c r="AD7" s="32"/>
      <c r="AE7" s="14"/>
    </row>
    <row r="8" customFormat="false" ht="17.25" hidden="false" customHeight="false" outlineLevel="0" collapsed="false">
      <c r="B8" s="35"/>
      <c r="C8" s="26"/>
      <c r="D8" s="44"/>
      <c r="E8" s="27"/>
      <c r="F8" s="37"/>
      <c r="G8" s="38"/>
      <c r="H8" s="45"/>
      <c r="I8" s="29"/>
      <c r="J8" s="30"/>
      <c r="K8" s="29"/>
      <c r="L8" s="30"/>
      <c r="M8" s="31"/>
      <c r="N8" s="31"/>
      <c r="R8" s="40"/>
      <c r="S8" s="33"/>
      <c r="T8" s="46"/>
      <c r="U8" s="13"/>
      <c r="V8" s="41"/>
      <c r="W8" s="42"/>
      <c r="X8" s="32"/>
      <c r="Y8" s="13"/>
      <c r="Z8" s="32"/>
      <c r="AA8" s="13"/>
      <c r="AB8" s="32"/>
      <c r="AC8" s="32"/>
      <c r="AD8" s="32"/>
      <c r="AE8" s="14"/>
    </row>
    <row r="9" customFormat="false" ht="17.25" hidden="false" customHeight="false" outlineLevel="0" collapsed="false">
      <c r="B9" s="35"/>
      <c r="C9" s="26"/>
      <c r="D9" s="44"/>
      <c r="E9" s="27"/>
      <c r="F9" s="37"/>
      <c r="G9" s="38"/>
      <c r="H9" s="45"/>
      <c r="I9" s="29"/>
      <c r="J9" s="30"/>
      <c r="K9" s="29"/>
      <c r="L9" s="30"/>
      <c r="M9" s="31"/>
      <c r="N9" s="31"/>
      <c r="R9" s="40"/>
      <c r="S9" s="33"/>
      <c r="T9" s="46"/>
      <c r="U9" s="13"/>
      <c r="V9" s="41"/>
      <c r="W9" s="42"/>
      <c r="X9" s="32"/>
      <c r="Y9" s="13"/>
      <c r="Z9" s="32"/>
      <c r="AA9" s="13"/>
      <c r="AB9" s="32"/>
      <c r="AC9" s="32"/>
      <c r="AD9" s="32"/>
      <c r="AE9" s="14"/>
    </row>
    <row r="10" customFormat="false" ht="17.25" hidden="false" customHeight="false" outlineLevel="0" collapsed="false">
      <c r="B10" s="35"/>
      <c r="C10" s="26"/>
      <c r="D10" s="36"/>
      <c r="E10" s="27"/>
      <c r="F10" s="37"/>
      <c r="G10" s="38"/>
      <c r="H10" s="45"/>
      <c r="I10" s="29"/>
      <c r="J10" s="30"/>
      <c r="K10" s="29"/>
      <c r="L10" s="30"/>
      <c r="M10" s="31"/>
      <c r="N10" s="31"/>
      <c r="R10" s="40"/>
      <c r="S10" s="33"/>
      <c r="T10" s="40"/>
      <c r="U10" s="13"/>
      <c r="V10" s="41"/>
      <c r="W10" s="42"/>
      <c r="X10" s="32"/>
      <c r="Y10" s="13"/>
      <c r="Z10" s="32"/>
      <c r="AA10" s="13"/>
      <c r="AB10" s="32"/>
      <c r="AC10" s="32"/>
      <c r="AD10" s="32"/>
      <c r="AE10" s="14"/>
    </row>
    <row r="11" customFormat="false" ht="17.25" hidden="false" customHeight="false" outlineLevel="0" collapsed="false">
      <c r="B11" s="35"/>
      <c r="C11" s="26"/>
      <c r="D11" s="36"/>
      <c r="E11" s="27"/>
      <c r="F11" s="37"/>
      <c r="G11" s="38"/>
      <c r="H11" s="45"/>
      <c r="I11" s="29"/>
      <c r="J11" s="30"/>
      <c r="K11" s="29"/>
      <c r="L11" s="30"/>
      <c r="M11" s="31"/>
      <c r="N11" s="31"/>
      <c r="R11" s="40"/>
      <c r="S11" s="33"/>
      <c r="T11" s="40"/>
      <c r="U11" s="13"/>
      <c r="V11" s="41"/>
      <c r="W11" s="42"/>
      <c r="X11" s="32"/>
      <c r="Y11" s="13"/>
      <c r="Z11" s="32"/>
      <c r="AA11" s="13"/>
      <c r="AB11" s="32"/>
      <c r="AC11" s="32"/>
      <c r="AD11" s="32"/>
      <c r="AE11" s="14"/>
    </row>
    <row r="12" customFormat="false" ht="17.25" hidden="false" customHeight="false" outlineLevel="0" collapsed="false">
      <c r="B12" s="35"/>
      <c r="C12" s="26"/>
      <c r="D12" s="25"/>
      <c r="E12" s="27"/>
      <c r="F12" s="37"/>
      <c r="G12" s="29"/>
      <c r="H12" s="45"/>
      <c r="I12" s="29"/>
      <c r="J12" s="30"/>
      <c r="K12" s="29"/>
      <c r="L12" s="30"/>
      <c r="M12" s="31"/>
      <c r="N12" s="31"/>
      <c r="R12" s="40"/>
      <c r="S12" s="33"/>
      <c r="T12" s="32"/>
      <c r="U12" s="13"/>
      <c r="V12" s="41"/>
      <c r="W12" s="13"/>
      <c r="X12" s="32"/>
      <c r="Y12" s="13"/>
      <c r="Z12" s="32"/>
      <c r="AA12" s="13"/>
      <c r="AB12" s="32"/>
      <c r="AC12" s="32"/>
      <c r="AD12" s="32"/>
      <c r="AE12" s="14"/>
    </row>
    <row r="13" customFormat="false" ht="15" hidden="false" customHeight="false" outlineLevel="0" collapsed="false">
      <c r="B13" s="25"/>
      <c r="C13" s="26"/>
      <c r="D13" s="25"/>
      <c r="E13" s="27"/>
      <c r="F13" s="37"/>
      <c r="G13" s="29"/>
      <c r="H13" s="30"/>
      <c r="I13" s="29"/>
      <c r="J13" s="30"/>
      <c r="K13" s="29"/>
      <c r="L13" s="30"/>
      <c r="M13" s="31"/>
      <c r="N13" s="31"/>
      <c r="R13" s="32"/>
      <c r="S13" s="33"/>
      <c r="T13" s="32"/>
      <c r="U13" s="13"/>
      <c r="V13" s="41"/>
      <c r="W13" s="13"/>
      <c r="X13" s="32"/>
      <c r="Y13" s="13"/>
      <c r="Z13" s="32"/>
      <c r="AA13" s="13"/>
      <c r="AB13" s="32"/>
      <c r="AC13" s="32"/>
      <c r="AD13" s="32"/>
      <c r="AE13" s="14"/>
    </row>
    <row r="14" customFormat="false" ht="15" hidden="false" customHeight="false" outlineLevel="0" collapsed="false">
      <c r="B14" s="47"/>
      <c r="C14" s="48"/>
      <c r="D14" s="47"/>
      <c r="E14" s="49"/>
      <c r="F14" s="50" t="n">
        <f aca="false">F6</f>
        <v>2</v>
      </c>
      <c r="G14" s="51"/>
      <c r="H14" s="52"/>
      <c r="I14" s="51"/>
      <c r="J14" s="53" t="n">
        <f aca="false">SUM(J6:J13)</f>
        <v>1451.35</v>
      </c>
      <c r="K14" s="51"/>
      <c r="L14" s="53"/>
      <c r="M14" s="54"/>
      <c r="N14" s="54"/>
      <c r="R14" s="55"/>
      <c r="S14" s="56"/>
      <c r="T14" s="55"/>
      <c r="U14" s="57"/>
      <c r="V14" s="58" t="n">
        <f aca="false">V6</f>
        <v>0</v>
      </c>
      <c r="W14" s="57"/>
      <c r="X14" s="55"/>
      <c r="Y14" s="57"/>
      <c r="Z14" s="55" t="n">
        <f aca="false">SUM(Z6:Z13)</f>
        <v>0</v>
      </c>
      <c r="AA14" s="57"/>
      <c r="AB14" s="55"/>
      <c r="AC14" s="55"/>
      <c r="AD14" s="55"/>
      <c r="AE14" s="14"/>
    </row>
    <row r="15" customFormat="false" ht="15" hidden="false" customHeight="false" outlineLevel="0" collapsed="false">
      <c r="B15" s="4"/>
      <c r="C15" s="4"/>
      <c r="D15" s="4"/>
      <c r="E15" s="4"/>
      <c r="F15" s="4"/>
      <c r="G15" s="7"/>
      <c r="H15" s="7"/>
      <c r="I15" s="7"/>
      <c r="J15" s="7"/>
      <c r="K15" s="7"/>
      <c r="L15" s="7"/>
      <c r="M15" s="8"/>
      <c r="N15" s="8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4"/>
    </row>
    <row r="16" s="59" customFormat="true" ht="17.35" hidden="false" customHeight="false" outlineLevel="0" collapsed="false">
      <c r="B16" s="60"/>
      <c r="C16" s="61" t="s">
        <v>17</v>
      </c>
      <c r="D16" s="62"/>
      <c r="E16" s="63" t="n">
        <f aca="false">L18*E17</f>
        <v>1442.92</v>
      </c>
      <c r="F16" s="60"/>
      <c r="G16" s="61" t="s">
        <v>18</v>
      </c>
      <c r="H16" s="64"/>
      <c r="I16" s="60"/>
      <c r="J16" s="65" t="s">
        <v>19</v>
      </c>
      <c r="K16" s="62"/>
      <c r="L16" s="64" t="n">
        <f aca="false">J14</f>
        <v>1451.35</v>
      </c>
      <c r="N16" s="66"/>
      <c r="P16" s="67"/>
      <c r="R16" s="14"/>
      <c r="S16" s="68" t="s">
        <v>17</v>
      </c>
      <c r="T16" s="69"/>
      <c r="U16" s="70" t="n">
        <f aca="false">AB18*U17</f>
        <v>0</v>
      </c>
      <c r="V16" s="14"/>
      <c r="W16" s="68" t="s">
        <v>18</v>
      </c>
      <c r="X16" s="71"/>
      <c r="Y16" s="14"/>
      <c r="Z16" s="72" t="s">
        <v>19</v>
      </c>
      <c r="AA16" s="69"/>
      <c r="AB16" s="71" t="n">
        <f aca="false">Z14</f>
        <v>0</v>
      </c>
      <c r="AC16" s="14"/>
      <c r="AD16" s="11"/>
      <c r="AE16" s="14"/>
    </row>
    <row r="17" s="59" customFormat="true" ht="17.35" hidden="false" customHeight="false" outlineLevel="0" collapsed="false">
      <c r="B17" s="60"/>
      <c r="C17" s="73" t="s">
        <v>20</v>
      </c>
      <c r="D17" s="6"/>
      <c r="E17" s="74" t="n">
        <v>721.46</v>
      </c>
      <c r="F17" s="60"/>
      <c r="G17" s="75" t="n">
        <v>1.25</v>
      </c>
      <c r="H17" s="74" t="n">
        <f aca="false">L17*G17</f>
        <v>907.09375</v>
      </c>
      <c r="I17" s="60"/>
      <c r="J17" s="76" t="s">
        <v>21</v>
      </c>
      <c r="K17" s="77"/>
      <c r="L17" s="78" t="n">
        <f aca="false">L16/L18</f>
        <v>725.675</v>
      </c>
      <c r="N17" s="66"/>
      <c r="P17" s="67"/>
      <c r="R17" s="14"/>
      <c r="S17" s="79" t="s">
        <v>20</v>
      </c>
      <c r="T17" s="13"/>
      <c r="U17" s="80"/>
      <c r="V17" s="14"/>
      <c r="W17" s="81" t="n">
        <v>1.25</v>
      </c>
      <c r="X17" s="80" t="e">
        <f aca="false">AB17*W17</f>
        <v>#DIV/0!</v>
      </c>
      <c r="Y17" s="14"/>
      <c r="Z17" s="82" t="s">
        <v>21</v>
      </c>
      <c r="AA17" s="83"/>
      <c r="AB17" s="84" t="e">
        <f aca="false">AB16/AB18</f>
        <v>#DIV/0!</v>
      </c>
      <c r="AC17" s="14"/>
      <c r="AD17" s="11"/>
      <c r="AE17" s="14"/>
    </row>
    <row r="18" s="59" customFormat="true" ht="17.35" hidden="false" customHeight="false" outlineLevel="0" collapsed="false">
      <c r="B18" s="60"/>
      <c r="C18" s="85" t="s">
        <v>22</v>
      </c>
      <c r="D18" s="86" t="n">
        <f aca="false">E18/L16</f>
        <v>-0.00580838529644802</v>
      </c>
      <c r="E18" s="87" t="n">
        <f aca="false">E16-L16</f>
        <v>-8.42999999999984</v>
      </c>
      <c r="F18" s="60"/>
      <c r="G18" s="88" t="s">
        <v>23</v>
      </c>
      <c r="H18" s="89" t="n">
        <f aca="false">E17-L17</f>
        <v>-4.21499999999992</v>
      </c>
      <c r="I18" s="60"/>
      <c r="J18" s="90" t="s">
        <v>24</v>
      </c>
      <c r="K18" s="91"/>
      <c r="L18" s="89" t="n">
        <f aca="false">F14</f>
        <v>2</v>
      </c>
      <c r="N18" s="66"/>
      <c r="P18" s="67"/>
      <c r="R18" s="14"/>
      <c r="S18" s="92" t="s">
        <v>22</v>
      </c>
      <c r="T18" s="93" t="e">
        <f aca="false">U18/AB16</f>
        <v>#DIV/0!</v>
      </c>
      <c r="U18" s="94" t="n">
        <f aca="false">U16-AB16</f>
        <v>0</v>
      </c>
      <c r="V18" s="14"/>
      <c r="W18" s="95" t="s">
        <v>23</v>
      </c>
      <c r="X18" s="96" t="e">
        <f aca="false">U17-AB17</f>
        <v>#DIV/0!</v>
      </c>
      <c r="Y18" s="14"/>
      <c r="Z18" s="97" t="s">
        <v>24</v>
      </c>
      <c r="AA18" s="98"/>
      <c r="AB18" s="96" t="n">
        <f aca="false">V14</f>
        <v>0</v>
      </c>
      <c r="AC18" s="14"/>
      <c r="AD18" s="11"/>
      <c r="AE18" s="14"/>
    </row>
    <row r="19" customFormat="false" ht="15" hidden="false" customHeight="false" outlineLevel="0" collapsed="false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4"/>
    </row>
    <row r="21" s="1" customFormat="true" ht="14.25" hidden="false" customHeight="false" outlineLevel="0" collapsed="false"/>
    <row r="23" customFormat="false" ht="19.7" hidden="false" customHeight="false" outlineLevel="0" collapsed="false">
      <c r="B23" s="2" t="s">
        <v>25</v>
      </c>
      <c r="C23" s="2"/>
      <c r="D23" s="3" t="s">
        <v>1</v>
      </c>
      <c r="E23" s="3"/>
      <c r="F23" s="4"/>
      <c r="G23" s="5" t="s">
        <v>26</v>
      </c>
      <c r="H23" s="6"/>
      <c r="I23" s="7"/>
      <c r="J23" s="7"/>
      <c r="K23" s="7"/>
      <c r="L23" s="7"/>
      <c r="M23" s="7"/>
      <c r="N23" s="7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</row>
    <row r="24" customFormat="false" ht="24.45" hidden="false" customHeight="false" outlineLevel="0" collapsed="false">
      <c r="B24" s="16" t="s">
        <v>4</v>
      </c>
      <c r="C24" s="17" t="s">
        <v>5</v>
      </c>
      <c r="D24" s="18" t="s">
        <v>6</v>
      </c>
      <c r="E24" s="17" t="s">
        <v>7</v>
      </c>
      <c r="F24" s="18" t="s">
        <v>8</v>
      </c>
      <c r="G24" s="17" t="s">
        <v>9</v>
      </c>
      <c r="H24" s="18" t="s">
        <v>10</v>
      </c>
      <c r="I24" s="19" t="s">
        <v>11</v>
      </c>
      <c r="J24" s="20" t="s">
        <v>12</v>
      </c>
      <c r="K24" s="18" t="s">
        <v>13</v>
      </c>
      <c r="L24" s="18" t="s">
        <v>14</v>
      </c>
      <c r="M24" s="18" t="s">
        <v>15</v>
      </c>
      <c r="N24" s="18" t="s">
        <v>16</v>
      </c>
      <c r="R24" s="100"/>
      <c r="S24" s="101"/>
      <c r="T24" s="101"/>
      <c r="U24" s="102"/>
      <c r="V24" s="102"/>
      <c r="W24" s="103"/>
      <c r="X24" s="104"/>
      <c r="Y24" s="105"/>
      <c r="Z24" s="104"/>
      <c r="AA24" s="104"/>
      <c r="AB24" s="104"/>
      <c r="AC24" s="104"/>
      <c r="AD24" s="104"/>
      <c r="AE24" s="104"/>
      <c r="AF24" s="100"/>
    </row>
    <row r="25" customFormat="false" ht="19.7" hidden="false" customHeight="false" outlineLevel="0" collapsed="false">
      <c r="B25" s="25"/>
      <c r="C25" s="106"/>
      <c r="D25" s="107"/>
      <c r="E25" s="108"/>
      <c r="F25" s="109"/>
      <c r="G25" s="108"/>
      <c r="H25" s="107"/>
      <c r="I25" s="108"/>
      <c r="J25" s="110"/>
      <c r="K25" s="108"/>
      <c r="L25" s="107"/>
      <c r="M25" s="107"/>
      <c r="N25" s="107"/>
      <c r="R25" s="100"/>
      <c r="S25" s="111"/>
      <c r="T25" s="102"/>
      <c r="U25" s="112"/>
      <c r="V25" s="112"/>
      <c r="W25" s="113"/>
      <c r="X25" s="113"/>
      <c r="Y25" s="113"/>
      <c r="Z25" s="114"/>
      <c r="AA25" s="115"/>
      <c r="AB25" s="113"/>
      <c r="AC25" s="102"/>
      <c r="AD25" s="102"/>
      <c r="AE25" s="102"/>
      <c r="AF25" s="100"/>
    </row>
    <row r="26" customFormat="false" ht="17.25" hidden="false" customHeight="false" outlineLevel="0" collapsed="false">
      <c r="B26" s="35" t="s">
        <v>6</v>
      </c>
      <c r="C26" s="116" t="n">
        <v>45706</v>
      </c>
      <c r="D26" s="117" t="n">
        <v>10</v>
      </c>
      <c r="E26" s="108"/>
      <c r="F26" s="118" t="n">
        <f aca="false">D26+F25</f>
        <v>10</v>
      </c>
      <c r="G26" s="119" t="n">
        <f aca="false">H26/D26</f>
        <v>121</v>
      </c>
      <c r="H26" s="120" t="n">
        <v>1210</v>
      </c>
      <c r="I26" s="108"/>
      <c r="J26" s="107" t="n">
        <f aca="false">H26+J25</f>
        <v>1210</v>
      </c>
      <c r="K26" s="108" t="n">
        <f aca="false">J26/F26</f>
        <v>121</v>
      </c>
      <c r="L26" s="107"/>
      <c r="M26" s="107"/>
      <c r="N26" s="107"/>
      <c r="R26" s="100"/>
      <c r="S26" s="103"/>
      <c r="T26" s="103"/>
      <c r="U26" s="103"/>
      <c r="V26" s="103"/>
      <c r="W26" s="103"/>
      <c r="X26" s="104"/>
      <c r="Y26" s="104"/>
      <c r="Z26" s="104"/>
      <c r="AA26" s="121"/>
      <c r="AB26" s="121"/>
      <c r="AC26" s="104"/>
      <c r="AD26" s="104"/>
      <c r="AE26" s="104"/>
      <c r="AF26" s="100"/>
    </row>
    <row r="27" customFormat="false" ht="17.25" hidden="false" customHeight="false" outlineLevel="0" collapsed="false">
      <c r="B27" s="35" t="s">
        <v>6</v>
      </c>
      <c r="C27" s="116" t="n">
        <v>45708</v>
      </c>
      <c r="D27" s="122" t="n">
        <v>5</v>
      </c>
      <c r="E27" s="108"/>
      <c r="F27" s="118" t="n">
        <f aca="false">D27+F26</f>
        <v>15</v>
      </c>
      <c r="G27" s="119" t="n">
        <f aca="false">H27/D27</f>
        <v>104.876</v>
      </c>
      <c r="H27" s="107" t="n">
        <v>524.38</v>
      </c>
      <c r="I27" s="108"/>
      <c r="J27" s="107" t="n">
        <f aca="false">H27+J26</f>
        <v>1734.38</v>
      </c>
      <c r="K27" s="108" t="n">
        <f aca="false">J27/F27</f>
        <v>115.625333333333</v>
      </c>
      <c r="L27" s="107"/>
      <c r="M27" s="107"/>
      <c r="N27" s="107"/>
      <c r="R27" s="100"/>
      <c r="S27" s="113"/>
      <c r="T27" s="103"/>
      <c r="U27" s="123"/>
      <c r="V27" s="103"/>
      <c r="W27" s="123"/>
      <c r="X27" s="124"/>
      <c r="Y27" s="125"/>
      <c r="Z27" s="104"/>
      <c r="AA27" s="121"/>
      <c r="AB27" s="121"/>
      <c r="AC27" s="104"/>
      <c r="AD27" s="104"/>
      <c r="AE27" s="104"/>
      <c r="AF27" s="100"/>
    </row>
    <row r="28" customFormat="false" ht="17.25" hidden="false" customHeight="false" outlineLevel="0" collapsed="false">
      <c r="B28" s="35" t="s">
        <v>6</v>
      </c>
      <c r="C28" s="116" t="n">
        <v>45784</v>
      </c>
      <c r="D28" s="122" t="n">
        <v>5</v>
      </c>
      <c r="E28" s="108"/>
      <c r="F28" s="118" t="n">
        <f aca="false">D28+F27</f>
        <v>20</v>
      </c>
      <c r="G28" s="119" t="n">
        <f aca="false">H28/D28</f>
        <v>108.778</v>
      </c>
      <c r="H28" s="107" t="n">
        <v>543.89</v>
      </c>
      <c r="I28" s="108"/>
      <c r="J28" s="107" t="n">
        <f aca="false">H28+J27</f>
        <v>2278.27</v>
      </c>
      <c r="K28" s="108" t="n">
        <f aca="false">J28/F28</f>
        <v>113.9135</v>
      </c>
      <c r="L28" s="107"/>
      <c r="M28" s="107"/>
      <c r="N28" s="107"/>
      <c r="R28" s="100"/>
      <c r="S28" s="113"/>
      <c r="T28" s="103"/>
      <c r="U28" s="126"/>
      <c r="V28" s="103"/>
      <c r="W28" s="123"/>
      <c r="X28" s="124"/>
      <c r="Y28" s="125"/>
      <c r="Z28" s="104"/>
      <c r="AA28" s="121"/>
      <c r="AB28" s="121"/>
      <c r="AC28" s="104"/>
      <c r="AD28" s="104"/>
      <c r="AE28" s="104"/>
      <c r="AF28" s="100"/>
    </row>
    <row r="29" customFormat="false" ht="17.25" hidden="false" customHeight="false" outlineLevel="0" collapsed="false">
      <c r="B29" s="35" t="s">
        <v>6</v>
      </c>
      <c r="C29" s="116" t="n">
        <v>45833</v>
      </c>
      <c r="D29" s="122" t="n">
        <v>8</v>
      </c>
      <c r="E29" s="108"/>
      <c r="F29" s="118" t="n">
        <f aca="false">D29+F28</f>
        <v>28</v>
      </c>
      <c r="G29" s="119" t="n">
        <f aca="false">H29/D29</f>
        <v>146.255</v>
      </c>
      <c r="H29" s="107" t="n">
        <v>1170.04</v>
      </c>
      <c r="I29" s="108"/>
      <c r="J29" s="107" t="n">
        <f aca="false">H29+J28</f>
        <v>3448.31</v>
      </c>
      <c r="K29" s="108" t="n">
        <f aca="false">J29/F29</f>
        <v>123.153928571429</v>
      </c>
      <c r="L29" s="107"/>
      <c r="M29" s="107"/>
      <c r="N29" s="107"/>
      <c r="R29" s="100"/>
      <c r="S29" s="113"/>
      <c r="T29" s="103"/>
      <c r="U29" s="126"/>
      <c r="V29" s="103"/>
      <c r="W29" s="123"/>
      <c r="X29" s="124"/>
      <c r="Y29" s="125"/>
      <c r="Z29" s="104"/>
      <c r="AA29" s="121"/>
      <c r="AB29" s="121"/>
      <c r="AC29" s="104"/>
      <c r="AD29" s="104"/>
      <c r="AE29" s="104"/>
      <c r="AF29" s="100"/>
    </row>
    <row r="30" customFormat="false" ht="17.25" hidden="false" customHeight="false" outlineLevel="0" collapsed="false">
      <c r="B30" s="35" t="s">
        <v>6</v>
      </c>
      <c r="C30" s="116" t="n">
        <v>45839</v>
      </c>
      <c r="D30" s="117" t="n">
        <v>7</v>
      </c>
      <c r="E30" s="108"/>
      <c r="F30" s="118" t="n">
        <f aca="false">D30+F29</f>
        <v>35</v>
      </c>
      <c r="G30" s="119" t="n">
        <f aca="false">H30/D30</f>
        <v>129.888571428571</v>
      </c>
      <c r="H30" s="107" t="n">
        <v>909.22</v>
      </c>
      <c r="I30" s="108"/>
      <c r="J30" s="107" t="n">
        <f aca="false">H30+J29</f>
        <v>4357.53</v>
      </c>
      <c r="K30" s="108" t="n">
        <f aca="false">J30/F30</f>
        <v>124.500857142857</v>
      </c>
      <c r="L30" s="107"/>
      <c r="M30" s="107"/>
      <c r="N30" s="107"/>
      <c r="R30" s="100"/>
      <c r="S30" s="113"/>
      <c r="T30" s="103"/>
      <c r="U30" s="126"/>
      <c r="V30" s="103"/>
      <c r="W30" s="123"/>
      <c r="X30" s="124"/>
      <c r="Y30" s="125"/>
      <c r="Z30" s="104"/>
      <c r="AA30" s="121"/>
      <c r="AB30" s="121"/>
      <c r="AC30" s="104"/>
      <c r="AD30" s="104"/>
      <c r="AE30" s="104"/>
      <c r="AF30" s="100"/>
    </row>
    <row r="31" customFormat="false" ht="17.25" hidden="false" customHeight="false" outlineLevel="0" collapsed="false">
      <c r="B31" s="35" t="s">
        <v>6</v>
      </c>
      <c r="C31" s="116" t="n">
        <v>45841</v>
      </c>
      <c r="D31" s="117" t="n">
        <v>5</v>
      </c>
      <c r="E31" s="108"/>
      <c r="F31" s="118" t="n">
        <f aca="false">D31+F30</f>
        <v>40</v>
      </c>
      <c r="G31" s="119" t="n">
        <f aca="false">H31/D31</f>
        <v>133.716</v>
      </c>
      <c r="H31" s="107" t="n">
        <v>668.58</v>
      </c>
      <c r="I31" s="108"/>
      <c r="J31" s="107" t="n">
        <f aca="false">H31+J30</f>
        <v>5026.11</v>
      </c>
      <c r="K31" s="108" t="n">
        <f aca="false">J31/F31</f>
        <v>125.65275</v>
      </c>
      <c r="L31" s="107"/>
      <c r="M31" s="107"/>
      <c r="N31" s="107"/>
      <c r="R31" s="100"/>
      <c r="S31" s="113"/>
      <c r="T31" s="103"/>
      <c r="U31" s="123"/>
      <c r="V31" s="103"/>
      <c r="W31" s="123"/>
      <c r="X31" s="124"/>
      <c r="Y31" s="125"/>
      <c r="Z31" s="104"/>
      <c r="AA31" s="121"/>
      <c r="AB31" s="121"/>
      <c r="AC31" s="104"/>
      <c r="AD31" s="104"/>
      <c r="AE31" s="104"/>
      <c r="AF31" s="100"/>
    </row>
    <row r="32" customFormat="false" ht="17.25" hidden="false" customHeight="false" outlineLevel="0" collapsed="false">
      <c r="B32" s="35" t="s">
        <v>6</v>
      </c>
      <c r="C32" s="106"/>
      <c r="D32" s="117"/>
      <c r="E32" s="108"/>
      <c r="F32" s="118"/>
      <c r="G32" s="119"/>
      <c r="H32" s="107"/>
      <c r="I32" s="108"/>
      <c r="J32" s="107"/>
      <c r="K32" s="108"/>
      <c r="L32" s="107"/>
      <c r="M32" s="107"/>
      <c r="N32" s="107"/>
      <c r="R32" s="100"/>
      <c r="S32" s="113"/>
      <c r="T32" s="103"/>
      <c r="U32" s="123"/>
      <c r="V32" s="103"/>
      <c r="W32" s="123"/>
      <c r="X32" s="124"/>
      <c r="Y32" s="125"/>
      <c r="Z32" s="104"/>
      <c r="AA32" s="121"/>
      <c r="AB32" s="121"/>
      <c r="AC32" s="104"/>
      <c r="AD32" s="104"/>
      <c r="AE32" s="104"/>
      <c r="AF32" s="100"/>
    </row>
    <row r="33" customFormat="false" ht="17.25" hidden="false" customHeight="false" outlineLevel="0" collapsed="false">
      <c r="B33" s="25"/>
      <c r="C33" s="106"/>
      <c r="D33" s="117"/>
      <c r="E33" s="108"/>
      <c r="F33" s="118"/>
      <c r="G33" s="119"/>
      <c r="H33" s="107"/>
      <c r="I33" s="108"/>
      <c r="J33" s="107"/>
      <c r="K33" s="108"/>
      <c r="L33" s="107"/>
      <c r="M33" s="107"/>
      <c r="N33" s="107"/>
      <c r="R33" s="100"/>
      <c r="S33" s="113"/>
      <c r="T33" s="103"/>
      <c r="U33" s="103"/>
      <c r="V33" s="103"/>
      <c r="W33" s="103"/>
      <c r="X33" s="104"/>
      <c r="Y33" s="125"/>
      <c r="Z33" s="104"/>
      <c r="AA33" s="121"/>
      <c r="AB33" s="121"/>
      <c r="AC33" s="104"/>
      <c r="AD33" s="104"/>
      <c r="AE33" s="104"/>
      <c r="AF33" s="100"/>
    </row>
    <row r="34" customFormat="false" ht="15" hidden="false" customHeight="false" outlineLevel="0" collapsed="false">
      <c r="B34" s="47"/>
      <c r="C34" s="127"/>
      <c r="D34" s="128"/>
      <c r="E34" s="129"/>
      <c r="F34" s="130" t="n">
        <f aca="false">F31</f>
        <v>40</v>
      </c>
      <c r="G34" s="129"/>
      <c r="H34" s="131" t="n">
        <f aca="false">SUM(H25:H32)</f>
        <v>5026.11</v>
      </c>
      <c r="I34" s="129"/>
      <c r="J34" s="132"/>
      <c r="K34" s="129"/>
      <c r="L34" s="131"/>
      <c r="M34" s="131"/>
      <c r="N34" s="131"/>
      <c r="R34" s="100"/>
      <c r="S34" s="103"/>
      <c r="T34" s="103"/>
      <c r="U34" s="103"/>
      <c r="V34" s="103"/>
      <c r="W34" s="103"/>
      <c r="X34" s="104"/>
      <c r="Y34" s="104"/>
      <c r="Z34" s="104"/>
      <c r="AA34" s="104"/>
      <c r="AB34" s="104"/>
      <c r="AC34" s="104"/>
      <c r="AD34" s="104"/>
      <c r="AE34" s="104"/>
      <c r="AF34" s="100"/>
    </row>
    <row r="35" customFormat="false" ht="15" hidden="false" customHeight="false" outlineLevel="0" collapsed="false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R35" s="100"/>
      <c r="S35" s="103"/>
      <c r="T35" s="103"/>
      <c r="U35" s="133"/>
      <c r="V35" s="103"/>
      <c r="W35" s="103"/>
      <c r="X35" s="104"/>
      <c r="Y35" s="125"/>
      <c r="Z35" s="104"/>
      <c r="AA35" s="121"/>
      <c r="AB35" s="121"/>
      <c r="AC35" s="104"/>
      <c r="AD35" s="104"/>
      <c r="AE35" s="104"/>
      <c r="AF35" s="100"/>
    </row>
    <row r="36" customFormat="false" ht="17.35" hidden="false" customHeight="false" outlineLevel="0" collapsed="false">
      <c r="B36" s="134"/>
      <c r="C36" s="61" t="s">
        <v>17</v>
      </c>
      <c r="D36" s="62"/>
      <c r="E36" s="63" t="n">
        <f aca="false">L38*E37</f>
        <v>6327.6</v>
      </c>
      <c r="F36" s="134"/>
      <c r="G36" s="61" t="s">
        <v>18</v>
      </c>
      <c r="H36" s="64"/>
      <c r="I36" s="134"/>
      <c r="J36" s="65" t="s">
        <v>19</v>
      </c>
      <c r="K36" s="62"/>
      <c r="L36" s="64" t="n">
        <f aca="false">H34</f>
        <v>5026.11</v>
      </c>
      <c r="M36" s="134"/>
      <c r="N36" s="135"/>
      <c r="R36" s="100"/>
      <c r="S36" s="103"/>
      <c r="T36" s="103"/>
      <c r="U36" s="103"/>
      <c r="V36" s="103"/>
      <c r="W36" s="103"/>
      <c r="X36" s="104"/>
      <c r="Y36" s="104"/>
      <c r="Z36" s="104"/>
      <c r="AA36" s="104"/>
      <c r="AB36" s="104"/>
      <c r="AC36" s="104"/>
      <c r="AD36" s="104"/>
      <c r="AE36" s="104"/>
      <c r="AF36" s="100"/>
    </row>
    <row r="37" customFormat="false" ht="19.7" hidden="false" customHeight="false" outlineLevel="0" collapsed="false">
      <c r="B37" s="134"/>
      <c r="C37" s="73" t="s">
        <v>20</v>
      </c>
      <c r="D37" s="6"/>
      <c r="E37" s="74" t="n">
        <v>158.19</v>
      </c>
      <c r="F37" s="134"/>
      <c r="G37" s="75" t="n">
        <v>1.25</v>
      </c>
      <c r="H37" s="74" t="n">
        <f aca="false">L37*G37</f>
        <v>157.0659375</v>
      </c>
      <c r="I37" s="134"/>
      <c r="J37" s="76" t="s">
        <v>21</v>
      </c>
      <c r="K37" s="77"/>
      <c r="L37" s="78" t="n">
        <f aca="false">L36/L38</f>
        <v>125.65275</v>
      </c>
      <c r="M37" s="134"/>
      <c r="N37" s="135"/>
      <c r="R37" s="100"/>
      <c r="S37" s="136"/>
      <c r="T37" s="136"/>
      <c r="U37" s="137"/>
      <c r="V37" s="105"/>
      <c r="W37" s="105"/>
      <c r="X37" s="104"/>
      <c r="Y37" s="104"/>
      <c r="Z37" s="138"/>
      <c r="AA37" s="105"/>
      <c r="AB37" s="136"/>
      <c r="AC37" s="104"/>
      <c r="AD37" s="104"/>
      <c r="AE37" s="104"/>
      <c r="AF37" s="100"/>
    </row>
    <row r="38" customFormat="false" ht="19.7" hidden="false" customHeight="false" outlineLevel="0" collapsed="false">
      <c r="B38" s="134"/>
      <c r="C38" s="85" t="s">
        <v>22</v>
      </c>
      <c r="D38" s="139" t="n">
        <f aca="false">E38/L36</f>
        <v>0.258945785110155</v>
      </c>
      <c r="E38" s="87" t="n">
        <f aca="false">E36-L36</f>
        <v>1301.49</v>
      </c>
      <c r="F38" s="134"/>
      <c r="G38" s="88" t="s">
        <v>23</v>
      </c>
      <c r="H38" s="89" t="n">
        <f aca="false">E37-L37</f>
        <v>32.53725</v>
      </c>
      <c r="I38" s="134"/>
      <c r="J38" s="90" t="s">
        <v>24</v>
      </c>
      <c r="K38" s="91"/>
      <c r="L38" s="89" t="n">
        <f aca="false">F34</f>
        <v>40</v>
      </c>
      <c r="M38" s="134"/>
      <c r="N38" s="135"/>
      <c r="R38" s="100"/>
      <c r="S38" s="136"/>
      <c r="T38" s="136"/>
      <c r="U38" s="140"/>
      <c r="V38" s="141"/>
      <c r="W38" s="142"/>
      <c r="X38" s="104"/>
      <c r="Y38" s="104"/>
      <c r="Z38" s="105"/>
      <c r="AA38" s="103"/>
      <c r="AB38" s="136"/>
      <c r="AC38" s="104"/>
      <c r="AD38" s="104"/>
      <c r="AE38" s="104"/>
      <c r="AF38" s="100"/>
    </row>
    <row r="39" customFormat="false" ht="19.7" hidden="false" customHeight="false" outlineLevel="0" collapsed="false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R39" s="100"/>
      <c r="S39" s="143"/>
      <c r="T39" s="144"/>
      <c r="U39" s="140"/>
      <c r="V39" s="145"/>
      <c r="W39" s="146"/>
      <c r="X39" s="104"/>
      <c r="Y39" s="104"/>
      <c r="Z39" s="140"/>
      <c r="AA39" s="103"/>
      <c r="AB39" s="147"/>
      <c r="AC39" s="104"/>
      <c r="AD39" s="104"/>
      <c r="AE39" s="104"/>
      <c r="AF39" s="100"/>
    </row>
    <row r="40" s="1" customFormat="true" ht="14.25" hidden="false" customHeight="false" outlineLevel="0" collapsed="false">
      <c r="R40" s="148"/>
      <c r="S40" s="148"/>
      <c r="T40" s="148"/>
      <c r="U40" s="148"/>
      <c r="V40" s="148"/>
      <c r="W40" s="148"/>
      <c r="X40" s="148"/>
      <c r="Y40" s="148"/>
      <c r="Z40" s="148"/>
      <c r="AA40" s="148"/>
      <c r="AB40" s="148"/>
      <c r="AC40" s="148"/>
      <c r="AD40" s="148"/>
      <c r="AE40" s="148"/>
      <c r="AF40" s="148"/>
    </row>
    <row r="41" customFormat="false" ht="14.25" hidden="false" customHeight="false" outlineLevel="0" collapsed="false"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</row>
    <row r="42" customFormat="false" ht="19.7" hidden="false" customHeight="false" outlineLevel="0" collapsed="false">
      <c r="B42" s="149" t="s">
        <v>27</v>
      </c>
      <c r="C42" s="149"/>
      <c r="D42" s="150" t="s">
        <v>1</v>
      </c>
      <c r="E42" s="150"/>
      <c r="F42" s="99"/>
      <c r="G42" s="151" t="s">
        <v>28</v>
      </c>
      <c r="H42" s="152"/>
      <c r="I42" s="8"/>
      <c r="J42" s="8"/>
      <c r="K42" s="8"/>
      <c r="L42" s="8"/>
      <c r="M42" s="8"/>
      <c r="N42" s="8"/>
      <c r="R42" s="100"/>
      <c r="S42" s="100"/>
      <c r="T42" s="100"/>
      <c r="U42" s="100"/>
      <c r="V42" s="100"/>
      <c r="W42" s="100"/>
      <c r="X42" s="100"/>
      <c r="Y42" s="100"/>
      <c r="Z42" s="100"/>
      <c r="AA42" s="100"/>
    </row>
    <row r="43" customFormat="false" ht="17.35" hidden="false" customHeight="false" outlineLevel="0" collapsed="false">
      <c r="B43" s="22" t="s">
        <v>4</v>
      </c>
      <c r="C43" s="23" t="s">
        <v>5</v>
      </c>
      <c r="D43" s="10" t="s">
        <v>6</v>
      </c>
      <c r="E43" s="23" t="s">
        <v>7</v>
      </c>
      <c r="F43" s="10" t="s">
        <v>8</v>
      </c>
      <c r="G43" s="23" t="s">
        <v>9</v>
      </c>
      <c r="H43" s="10" t="s">
        <v>10</v>
      </c>
      <c r="I43" s="153" t="s">
        <v>11</v>
      </c>
      <c r="J43" s="154" t="s">
        <v>12</v>
      </c>
      <c r="K43" s="10" t="s">
        <v>13</v>
      </c>
      <c r="L43" s="10" t="s">
        <v>14</v>
      </c>
      <c r="M43" s="10" t="s">
        <v>15</v>
      </c>
      <c r="N43" s="10" t="s">
        <v>16</v>
      </c>
      <c r="O43" s="15"/>
      <c r="R43" s="100"/>
      <c r="S43" s="142"/>
      <c r="T43" s="142"/>
      <c r="U43" s="142"/>
      <c r="V43" s="142"/>
      <c r="W43" s="142"/>
      <c r="X43" s="113"/>
      <c r="Y43" s="142"/>
      <c r="Z43" s="142"/>
      <c r="AA43" s="100"/>
    </row>
    <row r="44" customFormat="false" ht="17.35" hidden="false" customHeight="false" outlineLevel="0" collapsed="false">
      <c r="B44" s="155"/>
      <c r="C44" s="156"/>
      <c r="D44" s="157"/>
      <c r="E44" s="158"/>
      <c r="F44" s="159"/>
      <c r="G44" s="155"/>
      <c r="H44" s="158"/>
      <c r="I44" s="155"/>
      <c r="J44" s="155"/>
      <c r="K44" s="158"/>
      <c r="L44" s="155"/>
      <c r="M44" s="160"/>
      <c r="N44" s="160"/>
      <c r="R44" s="100"/>
      <c r="S44" s="103"/>
      <c r="T44" s="103"/>
      <c r="U44" s="113"/>
      <c r="V44" s="113"/>
      <c r="W44" s="113"/>
      <c r="X44" s="113"/>
      <c r="Y44" s="113"/>
      <c r="Z44" s="113"/>
      <c r="AA44" s="100"/>
    </row>
    <row r="45" customFormat="false" ht="17.35" hidden="false" customHeight="false" outlineLevel="0" collapsed="false">
      <c r="B45" s="161" t="s">
        <v>6</v>
      </c>
      <c r="C45" s="162" t="n">
        <v>45603</v>
      </c>
      <c r="D45" s="40" t="n">
        <v>20</v>
      </c>
      <c r="E45" s="163"/>
      <c r="F45" s="164" t="n">
        <f aca="false">D45+F44</f>
        <v>20</v>
      </c>
      <c r="G45" s="165" t="n">
        <f aca="false">H45/D45</f>
        <v>47.135</v>
      </c>
      <c r="H45" s="166" t="n">
        <v>942.7</v>
      </c>
      <c r="I45" s="167"/>
      <c r="J45" s="167" t="n">
        <f aca="false">H45+J44</f>
        <v>942.7</v>
      </c>
      <c r="K45" s="163"/>
      <c r="L45" s="167"/>
      <c r="M45" s="31"/>
      <c r="N45" s="31"/>
      <c r="R45" s="100"/>
      <c r="S45" s="103"/>
      <c r="T45" s="103"/>
      <c r="U45" s="103"/>
      <c r="V45" s="103"/>
      <c r="W45" s="103"/>
      <c r="X45" s="123"/>
      <c r="Y45" s="103"/>
      <c r="Z45" s="103"/>
      <c r="AA45" s="100"/>
    </row>
    <row r="46" customFormat="false" ht="17.35" hidden="false" customHeight="false" outlineLevel="0" collapsed="false">
      <c r="B46" s="168" t="s">
        <v>6</v>
      </c>
      <c r="C46" s="169" t="n">
        <v>45617</v>
      </c>
      <c r="D46" s="170" t="n">
        <v>10</v>
      </c>
      <c r="E46" s="171"/>
      <c r="F46" s="172" t="n">
        <f aca="false">D46+F45</f>
        <v>30</v>
      </c>
      <c r="G46" s="173" t="n">
        <f aca="false">H46/D46</f>
        <v>28.106</v>
      </c>
      <c r="H46" s="174" t="n">
        <v>281.06</v>
      </c>
      <c r="I46" s="175"/>
      <c r="J46" s="175" t="n">
        <f aca="false">H46+J45</f>
        <v>1223.76</v>
      </c>
      <c r="K46" s="171"/>
      <c r="L46" s="175"/>
      <c r="M46" s="54"/>
      <c r="N46" s="54"/>
      <c r="R46" s="100"/>
      <c r="S46" s="113"/>
      <c r="T46" s="176"/>
      <c r="U46" s="100"/>
      <c r="V46" s="123"/>
      <c r="W46" s="124"/>
      <c r="X46" s="124"/>
      <c r="Y46" s="124"/>
      <c r="Z46" s="124"/>
      <c r="AA46" s="100"/>
    </row>
    <row r="47" customFormat="false" ht="17.35" hidden="false" customHeight="false" outlineLevel="0" collapsed="false">
      <c r="B47" s="161" t="s">
        <v>6</v>
      </c>
      <c r="C47" s="162" t="n">
        <v>45667</v>
      </c>
      <c r="D47" s="46" t="n">
        <v>10</v>
      </c>
      <c r="E47" s="177"/>
      <c r="F47" s="164" t="n">
        <f aca="false">D47+F46</f>
        <v>40</v>
      </c>
      <c r="G47" s="165" t="n">
        <f aca="false">H47/D47</f>
        <v>30.156</v>
      </c>
      <c r="H47" s="178" t="n">
        <v>301.56</v>
      </c>
      <c r="I47" s="167"/>
      <c r="J47" s="167" t="n">
        <f aca="false">H47+J46</f>
        <v>1525.32</v>
      </c>
      <c r="K47" s="177"/>
      <c r="L47" s="167"/>
      <c r="M47" s="31"/>
      <c r="N47" s="31"/>
      <c r="R47" s="100"/>
      <c r="S47" s="113"/>
      <c r="T47" s="176"/>
      <c r="U47" s="100"/>
      <c r="V47" s="123"/>
      <c r="W47" s="124"/>
      <c r="X47" s="124"/>
      <c r="Y47" s="124"/>
      <c r="Z47" s="124"/>
      <c r="AA47" s="100"/>
    </row>
    <row r="48" customFormat="false" ht="17.35" hidden="false" customHeight="false" outlineLevel="0" collapsed="false">
      <c r="B48" s="161" t="s">
        <v>6</v>
      </c>
      <c r="C48" s="179" t="n">
        <v>45669</v>
      </c>
      <c r="D48" s="46" t="n">
        <v>10</v>
      </c>
      <c r="E48" s="177"/>
      <c r="F48" s="164" t="n">
        <f aca="false">D48+F47</f>
        <v>50</v>
      </c>
      <c r="G48" s="165" t="n">
        <f aca="false">H48/D48</f>
        <v>21.648</v>
      </c>
      <c r="H48" s="178" t="n">
        <v>216.48</v>
      </c>
      <c r="I48" s="167"/>
      <c r="J48" s="167" t="n">
        <f aca="false">H48+J47</f>
        <v>1741.8</v>
      </c>
      <c r="K48" s="177"/>
      <c r="L48" s="167"/>
      <c r="M48" s="31"/>
      <c r="N48" s="31"/>
      <c r="R48" s="100"/>
      <c r="S48" s="113"/>
      <c r="T48" s="176"/>
      <c r="U48" s="100"/>
      <c r="V48" s="123"/>
      <c r="W48" s="124"/>
      <c r="X48" s="124"/>
      <c r="Y48" s="124"/>
      <c r="Z48" s="124"/>
      <c r="AA48" s="100"/>
    </row>
    <row r="49" customFormat="false" ht="17.35" hidden="false" customHeight="false" outlineLevel="0" collapsed="false">
      <c r="B49" s="161" t="s">
        <v>6</v>
      </c>
      <c r="C49" s="179" t="n">
        <v>45811</v>
      </c>
      <c r="D49" s="40" t="n">
        <v>10</v>
      </c>
      <c r="E49" s="177"/>
      <c r="F49" s="164" t="n">
        <f aca="false">D49+F48</f>
        <v>60</v>
      </c>
      <c r="G49" s="165" t="n">
        <f aca="false">H49/D49</f>
        <v>40.338</v>
      </c>
      <c r="H49" s="178" t="n">
        <v>403.38</v>
      </c>
      <c r="I49" s="167"/>
      <c r="J49" s="167" t="n">
        <f aca="false">H49+J48</f>
        <v>2145.18</v>
      </c>
      <c r="K49" s="177"/>
      <c r="L49" s="167"/>
      <c r="M49" s="31"/>
      <c r="N49" s="31"/>
      <c r="R49" s="100"/>
      <c r="S49" s="113"/>
      <c r="T49" s="176"/>
      <c r="U49" s="100"/>
      <c r="V49" s="123"/>
      <c r="W49" s="124"/>
      <c r="X49" s="124"/>
      <c r="Y49" s="124"/>
      <c r="Z49" s="124"/>
      <c r="AA49" s="100"/>
    </row>
    <row r="50" customFormat="false" ht="17.35" hidden="false" customHeight="false" outlineLevel="0" collapsed="false">
      <c r="B50" s="161" t="s">
        <v>6</v>
      </c>
      <c r="C50" s="179" t="n">
        <v>45819</v>
      </c>
      <c r="D50" s="40" t="n">
        <v>20</v>
      </c>
      <c r="E50" s="177"/>
      <c r="F50" s="164" t="n">
        <f aca="false">D50+F49</f>
        <v>80</v>
      </c>
      <c r="G50" s="165" t="n">
        <f aca="false">H50/D50</f>
        <v>40.42</v>
      </c>
      <c r="H50" s="178" t="n">
        <v>808.4</v>
      </c>
      <c r="I50" s="167"/>
      <c r="J50" s="167" t="n">
        <f aca="false">H50+J49</f>
        <v>2953.58</v>
      </c>
      <c r="K50" s="177"/>
      <c r="L50" s="167"/>
      <c r="M50" s="31"/>
      <c r="N50" s="31"/>
      <c r="R50" s="100"/>
      <c r="S50" s="113"/>
      <c r="T50" s="176"/>
      <c r="U50" s="100"/>
      <c r="V50" s="123"/>
      <c r="W50" s="124"/>
      <c r="X50" s="124"/>
      <c r="Y50" s="124"/>
      <c r="Z50" s="124"/>
      <c r="AA50" s="100"/>
    </row>
    <row r="51" customFormat="false" ht="17.35" hidden="false" customHeight="false" outlineLevel="0" collapsed="false">
      <c r="B51" s="161" t="s">
        <v>6</v>
      </c>
      <c r="C51" s="179" t="n">
        <v>45824</v>
      </c>
      <c r="D51" s="40" t="n">
        <v>20</v>
      </c>
      <c r="E51" s="177"/>
      <c r="F51" s="164" t="n">
        <f aca="false">D51+F50</f>
        <v>100</v>
      </c>
      <c r="G51" s="165" t="n">
        <f aca="false">H51/D51</f>
        <v>37.559</v>
      </c>
      <c r="H51" s="178" t="n">
        <v>751.18</v>
      </c>
      <c r="I51" s="167"/>
      <c r="J51" s="167" t="n">
        <f aca="false">H51+J50</f>
        <v>3704.76</v>
      </c>
      <c r="K51" s="177"/>
      <c r="L51" s="167"/>
      <c r="M51" s="31"/>
      <c r="N51" s="31"/>
      <c r="R51" s="100"/>
      <c r="S51" s="113"/>
      <c r="T51" s="176"/>
      <c r="U51" s="100"/>
      <c r="V51" s="123"/>
      <c r="W51" s="124"/>
      <c r="X51" s="124"/>
      <c r="Y51" s="124"/>
      <c r="Z51" s="124"/>
      <c r="AA51" s="100"/>
    </row>
    <row r="52" customFormat="false" ht="17.35" hidden="false" customHeight="false" outlineLevel="0" collapsed="false">
      <c r="B52" s="161" t="s">
        <v>6</v>
      </c>
      <c r="C52" s="179" t="n">
        <v>45860</v>
      </c>
      <c r="D52" s="40" t="n">
        <v>10</v>
      </c>
      <c r="E52" s="177"/>
      <c r="F52" s="164" t="n">
        <f aca="false">D52+F51</f>
        <v>110</v>
      </c>
      <c r="G52" s="165" t="n">
        <f aca="false">H52/D52</f>
        <v>41.84</v>
      </c>
      <c r="H52" s="178" t="n">
        <v>418.4</v>
      </c>
      <c r="I52" s="167"/>
      <c r="J52" s="167" t="n">
        <f aca="false">H52+J51</f>
        <v>4123.16</v>
      </c>
      <c r="K52" s="177"/>
      <c r="L52" s="167"/>
      <c r="M52" s="31"/>
      <c r="N52" s="31"/>
      <c r="R52" s="100"/>
      <c r="S52" s="113"/>
      <c r="T52" s="176"/>
      <c r="U52" s="100"/>
      <c r="V52" s="123"/>
      <c r="W52" s="124"/>
      <c r="X52" s="124"/>
      <c r="Y52" s="124"/>
      <c r="Z52" s="124"/>
      <c r="AA52" s="100"/>
    </row>
    <row r="53" customFormat="false" ht="17.35" hidden="false" customHeight="false" outlineLevel="0" collapsed="false">
      <c r="B53" s="161"/>
      <c r="C53" s="179"/>
      <c r="D53" s="40"/>
      <c r="E53" s="177"/>
      <c r="F53" s="164"/>
      <c r="G53" s="180"/>
      <c r="H53" s="166"/>
      <c r="I53" s="167"/>
      <c r="J53" s="167"/>
      <c r="K53" s="177"/>
      <c r="L53" s="167"/>
      <c r="M53" s="31"/>
      <c r="N53" s="31"/>
      <c r="R53" s="100"/>
      <c r="S53" s="113"/>
      <c r="T53" s="176"/>
      <c r="U53" s="100"/>
      <c r="V53" s="123"/>
      <c r="W53" s="181"/>
      <c r="X53" s="124"/>
      <c r="Y53" s="124"/>
      <c r="Z53" s="124"/>
      <c r="AA53" s="100"/>
    </row>
    <row r="54" customFormat="false" ht="17.35" hidden="false" customHeight="false" outlineLevel="0" collapsed="false">
      <c r="B54" s="161"/>
      <c r="C54" s="179"/>
      <c r="D54" s="40"/>
      <c r="E54" s="177"/>
      <c r="F54" s="164"/>
      <c r="G54" s="180"/>
      <c r="H54" s="163"/>
      <c r="I54" s="167"/>
      <c r="J54" s="167"/>
      <c r="K54" s="177"/>
      <c r="L54" s="167"/>
      <c r="M54" s="31"/>
      <c r="N54" s="31"/>
      <c r="R54" s="100"/>
      <c r="S54" s="113"/>
      <c r="T54" s="103"/>
      <c r="U54" s="103"/>
      <c r="V54" s="123"/>
      <c r="W54" s="182"/>
      <c r="X54" s="182"/>
      <c r="Y54" s="182"/>
      <c r="Z54" s="182"/>
      <c r="AA54" s="100"/>
    </row>
    <row r="55" customFormat="false" ht="17.35" hidden="false" customHeight="false" outlineLevel="0" collapsed="false">
      <c r="B55" s="161"/>
      <c r="C55" s="179"/>
      <c r="D55" s="40"/>
      <c r="E55" s="177"/>
      <c r="F55" s="164"/>
      <c r="G55" s="180"/>
      <c r="H55" s="163"/>
      <c r="I55" s="167"/>
      <c r="J55" s="167"/>
      <c r="K55" s="177"/>
      <c r="L55" s="167"/>
      <c r="M55" s="31"/>
      <c r="N55" s="31"/>
      <c r="O55" s="59"/>
      <c r="R55" s="100"/>
      <c r="S55" s="113"/>
      <c r="T55" s="103"/>
      <c r="U55" s="103"/>
      <c r="V55" s="123"/>
      <c r="W55" s="182"/>
      <c r="X55" s="182"/>
      <c r="Y55" s="182"/>
      <c r="Z55" s="182"/>
      <c r="AA55" s="100"/>
    </row>
    <row r="56" customFormat="false" ht="17.35" hidden="false" customHeight="false" outlineLevel="0" collapsed="false">
      <c r="B56" s="161"/>
      <c r="C56" s="179"/>
      <c r="D56" s="40"/>
      <c r="E56" s="177"/>
      <c r="F56" s="164"/>
      <c r="G56" s="180"/>
      <c r="H56" s="163"/>
      <c r="I56" s="167"/>
      <c r="J56" s="167"/>
      <c r="K56" s="177"/>
      <c r="L56" s="167"/>
      <c r="M56" s="31"/>
      <c r="N56" s="31"/>
      <c r="O56" s="59"/>
      <c r="R56" s="100"/>
      <c r="S56" s="142"/>
      <c r="T56" s="142"/>
      <c r="U56" s="142"/>
      <c r="V56" s="142"/>
      <c r="W56" s="146"/>
      <c r="X56" s="146"/>
      <c r="Y56" s="146"/>
      <c r="Z56" s="146"/>
      <c r="AA56" s="100"/>
    </row>
    <row r="57" customFormat="false" ht="17.35" hidden="false" customHeight="false" outlineLevel="0" collapsed="false">
      <c r="B57" s="161"/>
      <c r="C57" s="179"/>
      <c r="D57" s="40"/>
      <c r="E57" s="177"/>
      <c r="F57" s="164"/>
      <c r="G57" s="180"/>
      <c r="H57" s="163"/>
      <c r="I57" s="167"/>
      <c r="J57" s="167"/>
      <c r="K57" s="177"/>
      <c r="L57" s="167"/>
      <c r="M57" s="31"/>
      <c r="N57" s="31"/>
      <c r="O57" s="59"/>
      <c r="R57" s="100"/>
      <c r="S57" s="142"/>
      <c r="T57" s="142"/>
      <c r="U57" s="142"/>
      <c r="V57" s="142"/>
      <c r="W57" s="146"/>
      <c r="X57" s="146"/>
      <c r="Y57" s="146"/>
      <c r="Z57" s="183"/>
      <c r="AA57" s="100"/>
    </row>
    <row r="58" customFormat="false" ht="19.7" hidden="false" customHeight="false" outlineLevel="0" collapsed="false">
      <c r="B58" s="175"/>
      <c r="C58" s="184"/>
      <c r="D58" s="55"/>
      <c r="E58" s="171"/>
      <c r="F58" s="172" t="n">
        <f aca="false">F52</f>
        <v>110</v>
      </c>
      <c r="G58" s="175"/>
      <c r="H58" s="57"/>
      <c r="I58" s="175"/>
      <c r="J58" s="175" t="n">
        <f aca="false">J52</f>
        <v>4123.16</v>
      </c>
      <c r="K58" s="171"/>
      <c r="L58" s="175"/>
      <c r="M58" s="54"/>
      <c r="N58" s="54"/>
      <c r="R58" s="100"/>
      <c r="S58" s="103"/>
      <c r="T58" s="105"/>
      <c r="U58" s="105"/>
      <c r="V58" s="136"/>
      <c r="W58" s="103"/>
      <c r="X58" s="136"/>
      <c r="Y58" s="136"/>
      <c r="Z58" s="137"/>
      <c r="AA58" s="100"/>
    </row>
    <row r="59" customFormat="false" ht="19.7" hidden="false" customHeight="false" outlineLevel="0" collapsed="false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8"/>
      <c r="N59" s="8"/>
      <c r="R59" s="100"/>
      <c r="S59" s="103"/>
      <c r="T59" s="105"/>
      <c r="U59" s="103"/>
      <c r="V59" s="136"/>
      <c r="W59" s="103"/>
      <c r="X59" s="136"/>
      <c r="Y59" s="136"/>
      <c r="Z59" s="140"/>
      <c r="AA59" s="100"/>
    </row>
    <row r="60" customFormat="false" ht="19.7" hidden="false" customHeight="false" outlineLevel="0" collapsed="false">
      <c r="B60" s="185"/>
      <c r="C60" s="186" t="s">
        <v>17</v>
      </c>
      <c r="D60" s="187"/>
      <c r="E60" s="188" t="n">
        <f aca="false">L62*E61</f>
        <v>4490.2</v>
      </c>
      <c r="F60" s="185"/>
      <c r="G60" s="186" t="s">
        <v>18</v>
      </c>
      <c r="H60" s="189"/>
      <c r="I60" s="185"/>
      <c r="J60" s="190" t="s">
        <v>19</v>
      </c>
      <c r="K60" s="187"/>
      <c r="L60" s="189" t="n">
        <f aca="false">J58</f>
        <v>4123.16</v>
      </c>
      <c r="M60" s="59"/>
      <c r="N60" s="66"/>
      <c r="R60" s="100"/>
      <c r="S60" s="103"/>
      <c r="T60" s="140"/>
      <c r="U60" s="103"/>
      <c r="V60" s="147"/>
      <c r="W60" s="103"/>
      <c r="X60" s="143"/>
      <c r="Y60" s="191"/>
      <c r="Z60" s="140"/>
      <c r="AA60" s="100"/>
    </row>
    <row r="61" customFormat="false" ht="17.35" hidden="false" customHeight="false" outlineLevel="0" collapsed="false">
      <c r="B61" s="185"/>
      <c r="C61" s="192" t="s">
        <v>20</v>
      </c>
      <c r="D61" s="152"/>
      <c r="E61" s="193" t="n">
        <v>40.82</v>
      </c>
      <c r="F61" s="185"/>
      <c r="G61" s="194" t="n">
        <v>1.25</v>
      </c>
      <c r="H61" s="193" t="n">
        <f aca="false">L61*G61</f>
        <v>46.8540909090909</v>
      </c>
      <c r="I61" s="185"/>
      <c r="J61" s="195" t="s">
        <v>21</v>
      </c>
      <c r="K61" s="196"/>
      <c r="L61" s="197" t="n">
        <f aca="false">L60/L62</f>
        <v>37.4832727272727</v>
      </c>
      <c r="M61" s="59"/>
      <c r="N61" s="66"/>
      <c r="R61" s="100"/>
      <c r="S61" s="103"/>
      <c r="T61" s="103"/>
      <c r="U61" s="103"/>
      <c r="V61" s="103"/>
      <c r="W61" s="103"/>
      <c r="X61" s="103"/>
      <c r="Y61" s="123"/>
      <c r="Z61" s="103"/>
      <c r="AA61" s="100"/>
    </row>
    <row r="62" customFormat="false" ht="17.35" hidden="false" customHeight="false" outlineLevel="0" collapsed="false">
      <c r="B62" s="185"/>
      <c r="C62" s="198" t="s">
        <v>22</v>
      </c>
      <c r="D62" s="199" t="n">
        <f aca="false">E62/L60</f>
        <v>0.0890191018539179</v>
      </c>
      <c r="E62" s="200" t="n">
        <f aca="false">E60-L60</f>
        <v>367.04</v>
      </c>
      <c r="F62" s="185"/>
      <c r="G62" s="201" t="s">
        <v>23</v>
      </c>
      <c r="H62" s="202" t="n">
        <f aca="false">E61-L61</f>
        <v>3.33672727272727</v>
      </c>
      <c r="I62" s="185"/>
      <c r="J62" s="203" t="s">
        <v>24</v>
      </c>
      <c r="K62" s="204"/>
      <c r="L62" s="202" t="n">
        <f aca="false">F58</f>
        <v>110</v>
      </c>
      <c r="M62" s="59"/>
      <c r="N62" s="66"/>
    </row>
    <row r="65" s="1" customFormat="true" ht="14.25" hidden="false" customHeight="false" outlineLevel="0" collapsed="false"/>
    <row r="67" customFormat="false" ht="19.7" hidden="false" customHeight="false" outlineLevel="0" collapsed="false">
      <c r="B67" s="205"/>
      <c r="C67" s="205"/>
      <c r="D67" s="10" t="s">
        <v>1</v>
      </c>
      <c r="E67" s="10"/>
      <c r="F67" s="11"/>
      <c r="G67" s="206" t="s">
        <v>3</v>
      </c>
      <c r="H67" s="13"/>
      <c r="I67" s="11"/>
      <c r="J67" s="11"/>
      <c r="K67" s="11"/>
      <c r="L67" s="11"/>
      <c r="M67" s="11"/>
      <c r="N67" s="11"/>
      <c r="O67" s="14"/>
    </row>
    <row r="68" customFormat="false" ht="17.35" hidden="false" customHeight="false" outlineLevel="0" collapsed="false">
      <c r="B68" s="22" t="s">
        <v>4</v>
      </c>
      <c r="C68" s="23" t="s">
        <v>5</v>
      </c>
      <c r="D68" s="10" t="s">
        <v>6</v>
      </c>
      <c r="E68" s="23" t="s">
        <v>7</v>
      </c>
      <c r="F68" s="10" t="s">
        <v>8</v>
      </c>
      <c r="G68" s="23" t="s">
        <v>9</v>
      </c>
      <c r="H68" s="10" t="s">
        <v>10</v>
      </c>
      <c r="I68" s="24" t="s">
        <v>11</v>
      </c>
      <c r="J68" s="10" t="s">
        <v>12</v>
      </c>
      <c r="K68" s="10" t="s">
        <v>13</v>
      </c>
      <c r="L68" s="10" t="s">
        <v>14</v>
      </c>
      <c r="M68" s="10" t="s">
        <v>15</v>
      </c>
      <c r="N68" s="10" t="s">
        <v>16</v>
      </c>
      <c r="O68" s="14"/>
      <c r="R68" s="100"/>
      <c r="S68" s="207"/>
      <c r="T68" s="208"/>
      <c r="U68" s="208"/>
      <c r="V68" s="142"/>
      <c r="W68" s="208"/>
      <c r="X68" s="207"/>
      <c r="Y68" s="208"/>
      <c r="Z68" s="208"/>
      <c r="AA68" s="208"/>
      <c r="AB68" s="208"/>
      <c r="AC68" s="208"/>
      <c r="AD68" s="100"/>
    </row>
    <row r="69" customFormat="false" ht="17.35" hidden="false" customHeight="false" outlineLevel="0" collapsed="false">
      <c r="B69" s="79"/>
      <c r="C69" s="209"/>
      <c r="D69" s="157"/>
      <c r="E69" s="157"/>
      <c r="F69" s="34"/>
      <c r="G69" s="13"/>
      <c r="H69" s="157"/>
      <c r="I69" s="13"/>
      <c r="J69" s="32"/>
      <c r="K69" s="13"/>
      <c r="L69" s="32"/>
      <c r="M69" s="32"/>
      <c r="N69" s="32"/>
      <c r="O69" s="14"/>
      <c r="R69" s="100"/>
      <c r="S69" s="210"/>
      <c r="T69" s="207"/>
      <c r="U69" s="211"/>
      <c r="V69" s="113"/>
      <c r="W69" s="207"/>
      <c r="X69" s="207"/>
      <c r="Y69" s="113"/>
      <c r="Z69" s="207"/>
      <c r="AA69" s="113"/>
      <c r="AB69" s="113"/>
      <c r="AC69" s="207"/>
      <c r="AD69" s="100"/>
    </row>
    <row r="70" customFormat="false" ht="17.35" hidden="false" customHeight="false" outlineLevel="0" collapsed="false">
      <c r="B70" s="212" t="s">
        <v>6</v>
      </c>
      <c r="C70" s="213" t="n">
        <v>45603</v>
      </c>
      <c r="D70" s="214" t="n">
        <v>4</v>
      </c>
      <c r="E70" s="32"/>
      <c r="F70" s="41" t="n">
        <f aca="false">D70+F69</f>
        <v>4</v>
      </c>
      <c r="G70" s="42"/>
      <c r="H70" s="40" t="n">
        <v>966.35</v>
      </c>
      <c r="I70" s="13"/>
      <c r="J70" s="32" t="n">
        <f aca="false">H70+J69</f>
        <v>966.35</v>
      </c>
      <c r="K70" s="13" t="n">
        <f aca="false">J70/F70</f>
        <v>241.5875</v>
      </c>
      <c r="L70" s="32"/>
      <c r="M70" s="32"/>
      <c r="N70" s="32"/>
      <c r="O70" s="14"/>
      <c r="R70" s="100"/>
      <c r="S70" s="103"/>
      <c r="T70" s="103"/>
      <c r="U70" s="103"/>
      <c r="V70" s="103"/>
      <c r="W70" s="103"/>
      <c r="X70" s="215"/>
      <c r="Y70" s="210"/>
      <c r="Z70" s="210"/>
      <c r="AA70" s="210"/>
      <c r="AB70" s="210"/>
      <c r="AC70" s="210"/>
      <c r="AD70" s="100"/>
    </row>
    <row r="71" customFormat="false" ht="17.35" hidden="false" customHeight="false" outlineLevel="0" collapsed="false">
      <c r="B71" s="212" t="s">
        <v>6</v>
      </c>
      <c r="C71" s="213" t="n">
        <v>45617</v>
      </c>
      <c r="D71" s="216" t="n">
        <v>3</v>
      </c>
      <c r="E71" s="32"/>
      <c r="F71" s="41" t="n">
        <f aca="false">D71+F70</f>
        <v>7</v>
      </c>
      <c r="G71" s="42"/>
      <c r="H71" s="40" t="n">
        <v>745</v>
      </c>
      <c r="I71" s="13"/>
      <c r="J71" s="32" t="n">
        <f aca="false">H71+J70</f>
        <v>1711.35</v>
      </c>
      <c r="K71" s="13" t="n">
        <f aca="false">J71/F71</f>
        <v>244.478571428571</v>
      </c>
      <c r="L71" s="32"/>
      <c r="M71" s="32"/>
      <c r="N71" s="32"/>
      <c r="O71" s="14"/>
      <c r="R71" s="100"/>
      <c r="S71" s="100"/>
      <c r="T71" s="100"/>
      <c r="U71" s="100"/>
      <c r="V71" s="100"/>
      <c r="W71" s="217"/>
      <c r="X71" s="217"/>
      <c r="Y71" s="124"/>
      <c r="Z71" s="217"/>
      <c r="AA71" s="210"/>
      <c r="AB71" s="103"/>
      <c r="AC71" s="210"/>
      <c r="AD71" s="100"/>
    </row>
    <row r="72" customFormat="false" ht="17.35" hidden="false" customHeight="false" outlineLevel="0" collapsed="false">
      <c r="B72" s="212" t="s">
        <v>6</v>
      </c>
      <c r="C72" s="213" t="n">
        <v>45742</v>
      </c>
      <c r="D72" s="216" t="n">
        <v>3</v>
      </c>
      <c r="E72" s="32"/>
      <c r="F72" s="41" t="n">
        <f aca="false">D72+F71</f>
        <v>10</v>
      </c>
      <c r="G72" s="42"/>
      <c r="H72" s="40" t="n">
        <v>654.22</v>
      </c>
      <c r="I72" s="13"/>
      <c r="J72" s="32" t="n">
        <f aca="false">H72+J71</f>
        <v>2365.57</v>
      </c>
      <c r="K72" s="13" t="n">
        <f aca="false">J72/F72</f>
        <v>236.557</v>
      </c>
      <c r="L72" s="32"/>
      <c r="M72" s="32"/>
      <c r="N72" s="32"/>
      <c r="O72" s="14"/>
      <c r="R72" s="100"/>
      <c r="S72" s="100"/>
      <c r="T72" s="100"/>
      <c r="U72" s="100"/>
      <c r="V72" s="100"/>
      <c r="W72" s="217"/>
      <c r="X72" s="217"/>
      <c r="Y72" s="124"/>
      <c r="Z72" s="217"/>
      <c r="AA72" s="210"/>
      <c r="AB72" s="103"/>
      <c r="AC72" s="210"/>
      <c r="AD72" s="100"/>
    </row>
    <row r="73" customFormat="false" ht="17.35" hidden="false" customHeight="false" outlineLevel="0" collapsed="false">
      <c r="B73" s="212" t="s">
        <v>6</v>
      </c>
      <c r="C73" s="213" t="n">
        <v>45824</v>
      </c>
      <c r="D73" s="216" t="n">
        <v>2</v>
      </c>
      <c r="E73" s="32"/>
      <c r="F73" s="41" t="n">
        <f aca="false">D73+F72</f>
        <v>12</v>
      </c>
      <c r="G73" s="42"/>
      <c r="H73" s="40" t="n">
        <v>615.91</v>
      </c>
      <c r="I73" s="13"/>
      <c r="J73" s="32" t="n">
        <f aca="false">H73+J72</f>
        <v>2981.48</v>
      </c>
      <c r="K73" s="13" t="n">
        <f aca="false">J73/F73</f>
        <v>248.456666666667</v>
      </c>
      <c r="L73" s="32"/>
      <c r="M73" s="32"/>
      <c r="N73" s="32"/>
      <c r="O73" s="14"/>
      <c r="R73" s="100"/>
      <c r="S73" s="100"/>
      <c r="T73" s="100"/>
      <c r="U73" s="100"/>
      <c r="V73" s="100"/>
      <c r="W73" s="217"/>
      <c r="X73" s="217"/>
      <c r="Y73" s="124"/>
      <c r="Z73" s="217"/>
      <c r="AA73" s="210"/>
      <c r="AB73" s="103"/>
      <c r="AC73" s="210"/>
      <c r="AD73" s="100"/>
    </row>
    <row r="74" customFormat="false" ht="17.35" hidden="false" customHeight="false" outlineLevel="0" collapsed="false">
      <c r="B74" s="212" t="s">
        <v>6</v>
      </c>
      <c r="C74" s="213" t="n">
        <v>45824</v>
      </c>
      <c r="D74" s="214" t="n">
        <v>3</v>
      </c>
      <c r="E74" s="32"/>
      <c r="F74" s="41" t="n">
        <f aca="false">D74+F73</f>
        <v>15</v>
      </c>
      <c r="G74" s="42"/>
      <c r="H74" s="40" t="n">
        <v>929.56</v>
      </c>
      <c r="I74" s="13"/>
      <c r="J74" s="32" t="n">
        <f aca="false">H74+J73</f>
        <v>3911.04</v>
      </c>
      <c r="K74" s="13" t="n">
        <f aca="false">J74/F74</f>
        <v>260.736</v>
      </c>
      <c r="L74" s="32"/>
      <c r="M74" s="32"/>
      <c r="N74" s="32"/>
      <c r="O74" s="14"/>
      <c r="R74" s="100"/>
      <c r="S74" s="100"/>
      <c r="T74" s="100"/>
      <c r="U74" s="100"/>
      <c r="V74" s="100"/>
      <c r="W74" s="217"/>
      <c r="X74" s="217"/>
      <c r="Y74" s="124"/>
      <c r="Z74" s="217"/>
      <c r="AA74" s="210"/>
      <c r="AB74" s="103"/>
      <c r="AC74" s="210"/>
      <c r="AD74" s="100"/>
    </row>
    <row r="75" customFormat="false" ht="17.35" hidden="false" customHeight="false" outlineLevel="0" collapsed="false">
      <c r="B75" s="212" t="s">
        <v>6</v>
      </c>
      <c r="C75" s="213" t="n">
        <v>45853</v>
      </c>
      <c r="D75" s="214" t="n">
        <v>3</v>
      </c>
      <c r="E75" s="32"/>
      <c r="F75" s="41" t="n">
        <f aca="false">D75+F74</f>
        <v>18</v>
      </c>
      <c r="G75" s="42"/>
      <c r="H75" s="40" t="n">
        <v>959.08</v>
      </c>
      <c r="I75" s="13"/>
      <c r="J75" s="32" t="n">
        <f aca="false">H75+J74</f>
        <v>4870.12</v>
      </c>
      <c r="K75" s="13" t="n">
        <f aca="false">J75/F75</f>
        <v>270.562222222222</v>
      </c>
      <c r="L75" s="32"/>
      <c r="M75" s="32"/>
      <c r="N75" s="32"/>
      <c r="O75" s="14"/>
      <c r="R75" s="100"/>
      <c r="S75" s="100"/>
      <c r="T75" s="100"/>
      <c r="U75" s="100"/>
      <c r="V75" s="100"/>
      <c r="W75" s="217"/>
      <c r="X75" s="217"/>
      <c r="Y75" s="124"/>
      <c r="Z75" s="217"/>
      <c r="AA75" s="210"/>
      <c r="AB75" s="103"/>
      <c r="AC75" s="210"/>
      <c r="AD75" s="100"/>
    </row>
    <row r="76" customFormat="false" ht="17.35" hidden="false" customHeight="false" outlineLevel="0" collapsed="false">
      <c r="B76" s="212" t="s">
        <v>6</v>
      </c>
      <c r="C76" s="213" t="n">
        <v>45856</v>
      </c>
      <c r="D76" s="214" t="n">
        <v>3</v>
      </c>
      <c r="E76" s="32"/>
      <c r="F76" s="41" t="n">
        <f aca="false">D76+F75</f>
        <v>21</v>
      </c>
      <c r="G76" s="13"/>
      <c r="H76" s="40" t="n">
        <v>955.15</v>
      </c>
      <c r="I76" s="13"/>
      <c r="J76" s="32" t="n">
        <f aca="false">H76+J75</f>
        <v>5825.27</v>
      </c>
      <c r="K76" s="13" t="n">
        <f aca="false">J76/F76</f>
        <v>277.393809523809</v>
      </c>
      <c r="L76" s="32"/>
      <c r="M76" s="32"/>
      <c r="N76" s="32"/>
      <c r="O76" s="14"/>
      <c r="R76" s="100"/>
      <c r="S76" s="100"/>
      <c r="T76" s="100"/>
      <c r="U76" s="100"/>
      <c r="V76" s="100"/>
      <c r="W76" s="217"/>
      <c r="X76" s="217"/>
      <c r="Y76" s="124"/>
      <c r="Z76" s="217"/>
      <c r="AA76" s="210"/>
      <c r="AB76" s="103"/>
      <c r="AC76" s="210"/>
      <c r="AD76" s="100"/>
    </row>
    <row r="77" customFormat="false" ht="15" hidden="false" customHeight="false" outlineLevel="0" collapsed="false">
      <c r="B77" s="79"/>
      <c r="C77" s="218"/>
      <c r="D77" s="32"/>
      <c r="E77" s="32"/>
      <c r="F77" s="41"/>
      <c r="G77" s="13"/>
      <c r="H77" s="32"/>
      <c r="I77" s="13"/>
      <c r="J77" s="32"/>
      <c r="K77" s="13"/>
      <c r="L77" s="32"/>
      <c r="M77" s="32"/>
      <c r="N77" s="32"/>
      <c r="O77" s="14"/>
      <c r="R77" s="100"/>
      <c r="S77" s="100"/>
      <c r="T77" s="100"/>
      <c r="U77" s="100"/>
      <c r="V77" s="100"/>
      <c r="W77" s="217"/>
      <c r="X77" s="217"/>
      <c r="Y77" s="124"/>
      <c r="Z77" s="217"/>
      <c r="AA77" s="210"/>
      <c r="AB77" s="103"/>
      <c r="AC77" s="210"/>
      <c r="AD77" s="100"/>
    </row>
    <row r="78" customFormat="false" ht="17.35" hidden="false" customHeight="false" outlineLevel="0" collapsed="false">
      <c r="B78" s="219"/>
      <c r="C78" s="220"/>
      <c r="D78" s="55"/>
      <c r="E78" s="55"/>
      <c r="F78" s="58" t="n">
        <f aca="false">F76</f>
        <v>21</v>
      </c>
      <c r="G78" s="57"/>
      <c r="H78" s="55"/>
      <c r="I78" s="57"/>
      <c r="J78" s="55" t="n">
        <f aca="false">J76</f>
        <v>5825.27</v>
      </c>
      <c r="K78" s="57"/>
      <c r="L78" s="55"/>
      <c r="M78" s="55"/>
      <c r="N78" s="55"/>
      <c r="O78" s="14"/>
      <c r="R78" s="100"/>
      <c r="S78" s="207"/>
      <c r="T78" s="103"/>
      <c r="U78" s="221"/>
      <c r="V78" s="123"/>
      <c r="W78" s="222"/>
      <c r="X78" s="222"/>
      <c r="Y78" s="182"/>
      <c r="Z78" s="222"/>
      <c r="AA78" s="210"/>
      <c r="AB78" s="103"/>
      <c r="AC78" s="210"/>
      <c r="AD78" s="100"/>
    </row>
    <row r="79" customFormat="false" ht="17.35" hidden="false" customHeight="false" outlineLevel="0" collapsed="false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4"/>
      <c r="R79" s="100"/>
      <c r="S79" s="207"/>
      <c r="T79" s="210"/>
      <c r="U79" s="221"/>
      <c r="V79" s="123"/>
      <c r="W79" s="222"/>
      <c r="X79" s="222"/>
      <c r="Y79" s="182"/>
      <c r="Z79" s="222"/>
      <c r="AA79" s="210"/>
      <c r="AB79" s="103"/>
      <c r="AC79" s="210"/>
      <c r="AD79" s="100"/>
    </row>
    <row r="80" customFormat="false" ht="17.35" hidden="false" customHeight="false" outlineLevel="0" collapsed="false">
      <c r="B80" s="14"/>
      <c r="C80" s="68" t="s">
        <v>17</v>
      </c>
      <c r="D80" s="69"/>
      <c r="E80" s="70" t="n">
        <f aca="false">L82*E81</f>
        <v>7266.63</v>
      </c>
      <c r="F80" s="14"/>
      <c r="G80" s="68" t="s">
        <v>18</v>
      </c>
      <c r="H80" s="71"/>
      <c r="I80" s="14"/>
      <c r="J80" s="72" t="s">
        <v>19</v>
      </c>
      <c r="K80" s="69"/>
      <c r="L80" s="71" t="n">
        <f aca="false">J78</f>
        <v>5825.27</v>
      </c>
      <c r="M80" s="14"/>
      <c r="N80" s="11"/>
      <c r="O80" s="14"/>
      <c r="R80" s="100"/>
      <c r="S80" s="207"/>
      <c r="T80" s="210"/>
      <c r="U80" s="221"/>
      <c r="V80" s="123"/>
      <c r="W80" s="222"/>
      <c r="X80" s="222"/>
      <c r="Y80" s="182"/>
      <c r="Z80" s="222"/>
      <c r="AA80" s="210"/>
      <c r="AB80" s="103"/>
      <c r="AC80" s="210"/>
      <c r="AD80" s="100"/>
    </row>
    <row r="81" customFormat="false" ht="17.35" hidden="false" customHeight="false" outlineLevel="0" collapsed="false">
      <c r="B81" s="14"/>
      <c r="C81" s="79" t="s">
        <v>20</v>
      </c>
      <c r="D81" s="13"/>
      <c r="E81" s="80" t="n">
        <v>346.03</v>
      </c>
      <c r="F81" s="14"/>
      <c r="G81" s="81" t="n">
        <v>1.25</v>
      </c>
      <c r="H81" s="80" t="n">
        <f aca="false">L81*G81</f>
        <v>346.742261904762</v>
      </c>
      <c r="I81" s="14"/>
      <c r="J81" s="82" t="s">
        <v>21</v>
      </c>
      <c r="K81" s="83"/>
      <c r="L81" s="84" t="n">
        <f aca="false">L80/L82</f>
        <v>277.393809523809</v>
      </c>
      <c r="M81" s="14"/>
      <c r="N81" s="11"/>
      <c r="O81" s="14"/>
      <c r="R81" s="100"/>
      <c r="S81" s="207"/>
      <c r="T81" s="207"/>
      <c r="U81" s="211"/>
      <c r="V81" s="113"/>
      <c r="W81" s="146"/>
      <c r="X81" s="146"/>
      <c r="Y81" s="146"/>
      <c r="Z81" s="223"/>
      <c r="AA81" s="207"/>
      <c r="AB81" s="142"/>
      <c r="AC81" s="142"/>
      <c r="AD81" s="100"/>
    </row>
    <row r="82" customFormat="false" ht="15" hidden="false" customHeight="false" outlineLevel="0" collapsed="false">
      <c r="B82" s="14"/>
      <c r="C82" s="92" t="s">
        <v>22</v>
      </c>
      <c r="D82" s="224" t="n">
        <f aca="false">E82/L80</f>
        <v>0.247432307858692</v>
      </c>
      <c r="E82" s="94" t="n">
        <f aca="false">E80-L80</f>
        <v>1441.36</v>
      </c>
      <c r="F82" s="14"/>
      <c r="G82" s="95" t="s">
        <v>23</v>
      </c>
      <c r="H82" s="96" t="n">
        <f aca="false">E81-L81</f>
        <v>68.6361904761905</v>
      </c>
      <c r="I82" s="14"/>
      <c r="J82" s="97" t="s">
        <v>24</v>
      </c>
      <c r="K82" s="98"/>
      <c r="L82" s="96" t="n">
        <f aca="false">F78</f>
        <v>21</v>
      </c>
      <c r="M82" s="14"/>
      <c r="N82" s="11"/>
      <c r="O82" s="14"/>
      <c r="R82" s="100"/>
      <c r="S82" s="210"/>
      <c r="T82" s="225"/>
      <c r="U82" s="226"/>
      <c r="V82" s="103"/>
      <c r="W82" s="103"/>
      <c r="X82" s="103"/>
      <c r="Y82" s="210"/>
      <c r="Z82" s="210"/>
      <c r="AA82" s="103"/>
      <c r="AB82" s="103"/>
      <c r="AC82" s="103"/>
      <c r="AD82" s="100"/>
    </row>
    <row r="83" customFormat="false" ht="19.7" hidden="false" customHeight="false" outlineLevel="0" collapsed="false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4"/>
      <c r="R83" s="100"/>
      <c r="S83" s="210"/>
      <c r="T83" s="105"/>
      <c r="U83" s="105"/>
      <c r="V83" s="136"/>
      <c r="W83" s="103"/>
      <c r="X83" s="105"/>
      <c r="Y83" s="136"/>
      <c r="Z83" s="137"/>
      <c r="AA83" s="207"/>
      <c r="AB83" s="207"/>
      <c r="AC83" s="142"/>
      <c r="AD83" s="100"/>
    </row>
    <row r="84" customFormat="false" ht="19.7" hidden="false" customHeight="false" outlineLevel="0" collapsed="false">
      <c r="R84" s="100"/>
      <c r="S84" s="210"/>
      <c r="T84" s="105"/>
      <c r="U84" s="103"/>
      <c r="V84" s="136"/>
      <c r="W84" s="103"/>
      <c r="X84" s="105"/>
      <c r="Y84" s="136"/>
      <c r="Z84" s="140"/>
      <c r="AA84" s="227"/>
      <c r="AB84" s="142"/>
      <c r="AC84" s="103"/>
      <c r="AD84" s="100"/>
    </row>
    <row r="85" s="1" customFormat="true" ht="15" hidden="false" customHeight="true" outlineLevel="0" collapsed="false">
      <c r="R85" s="148"/>
      <c r="S85" s="228"/>
      <c r="T85" s="229"/>
      <c r="U85" s="230"/>
      <c r="V85" s="231"/>
      <c r="W85" s="230"/>
      <c r="X85" s="232"/>
      <c r="Y85" s="233"/>
      <c r="Z85" s="229"/>
      <c r="AA85" s="234"/>
      <c r="AB85" s="235"/>
      <c r="AC85" s="230"/>
      <c r="AD85" s="148"/>
    </row>
    <row r="86" customFormat="false" ht="14.25" hidden="false" customHeight="false" outlineLevel="0" collapsed="false">
      <c r="R86" s="100"/>
      <c r="S86" s="210"/>
      <c r="T86" s="236"/>
      <c r="U86" s="226"/>
      <c r="V86" s="103"/>
      <c r="W86" s="103"/>
      <c r="X86" s="103"/>
      <c r="Y86" s="210"/>
      <c r="Z86" s="210"/>
      <c r="AA86" s="103"/>
      <c r="AB86" s="103"/>
      <c r="AC86" s="103"/>
      <c r="AD86" s="100"/>
    </row>
    <row r="87" customFormat="false" ht="14.25" hidden="false" customHeight="false" outlineLevel="0" collapsed="false"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</row>
  </sheetData>
  <mergeCells count="13">
    <mergeCell ref="B3:C3"/>
    <mergeCell ref="D3:E3"/>
    <mergeCell ref="R3:S3"/>
    <mergeCell ref="T3:U3"/>
    <mergeCell ref="B23:C23"/>
    <mergeCell ref="D23:E23"/>
    <mergeCell ref="S24:T24"/>
    <mergeCell ref="U24:V24"/>
    <mergeCell ref="B42:C42"/>
    <mergeCell ref="D42:E42"/>
    <mergeCell ref="B67:C67"/>
    <mergeCell ref="D67:E67"/>
    <mergeCell ref="AA83:AB83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LibreOffice/25.2.5.2$Linux_X86_64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2025-07-30T16:45:02Z</dcterms:created>
  <dc:creator>Luiz Soares</dc:creator>
  <dc:description/>
  <dc:language>pt-BR</dc:language>
  <cp:lastModifiedBy/>
  <dcterms:modified xsi:type="dcterms:W3CDTF">2025-07-31T21:54:22Z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