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Folha1" sheetId="1" r:id="rId1"/>
    <sheet name="AJUSTES" sheetId="9" r:id="rId2"/>
    <sheet name="esta errado, v i ei" sheetId="8" r:id="rId3"/>
    <sheet name="0V" sheetId="2" r:id="rId4"/>
    <sheet name="9V" sheetId="3" r:id="rId5"/>
    <sheet name="12.6V" sheetId="4" r:id="rId6"/>
    <sheet name="15.5V" sheetId="5" r:id="rId7"/>
    <sheet name="17.9V" sheetId="6" r:id="rId8"/>
    <sheet name="19.9V" sheetId="7" r:id="rId9"/>
  </sheets>
  <calcPr calcId="125725"/>
</workbook>
</file>

<file path=xl/calcChain.xml><?xml version="1.0" encoding="utf-8"?>
<calcChain xmlns="http://schemas.openxmlformats.org/spreadsheetml/2006/main">
  <c r="AJ17" i="9"/>
  <c r="AI17"/>
  <c r="AJ16"/>
  <c r="AI16"/>
  <c r="AJ15"/>
  <c r="AI15"/>
  <c r="AJ14"/>
  <c r="AI14"/>
  <c r="AJ13"/>
  <c r="AI13"/>
  <c r="AJ12"/>
  <c r="AI12"/>
  <c r="AR17"/>
  <c r="AR16"/>
  <c r="AR15"/>
  <c r="AR14"/>
  <c r="AR13"/>
  <c r="AR12"/>
  <c r="AQ17"/>
  <c r="AQ16"/>
  <c r="AQ15"/>
  <c r="AQ14"/>
  <c r="AQ13"/>
  <c r="AQ12"/>
  <c r="H20"/>
  <c r="H23" s="1"/>
  <c r="H24" s="1"/>
  <c r="I23"/>
  <c r="I24" s="1"/>
  <c r="J23"/>
  <c r="G19"/>
  <c r="G23" s="1"/>
  <c r="G24" s="1"/>
  <c r="J24"/>
  <c r="F23"/>
  <c r="F24" s="1"/>
  <c r="E23"/>
  <c r="E24" s="1"/>
  <c r="E27" i="1"/>
  <c r="G179"/>
  <c r="G180"/>
  <c r="G181"/>
  <c r="G182"/>
  <c r="G183"/>
  <c r="G173"/>
  <c r="G174"/>
  <c r="G175"/>
  <c r="G176"/>
  <c r="G177"/>
  <c r="G172"/>
  <c r="G159"/>
  <c r="G160"/>
  <c r="G161"/>
  <c r="G162"/>
  <c r="G163"/>
  <c r="G165"/>
  <c r="G166"/>
  <c r="G167"/>
  <c r="G168"/>
  <c r="G169"/>
  <c r="G170"/>
  <c r="G158"/>
  <c r="E173"/>
  <c r="E174"/>
  <c r="E175"/>
  <c r="E176"/>
  <c r="E177"/>
  <c r="E179"/>
  <c r="E180"/>
  <c r="E181"/>
  <c r="E182"/>
  <c r="E183"/>
  <c r="E172"/>
  <c r="E159"/>
  <c r="E160"/>
  <c r="E161"/>
  <c r="E162"/>
  <c r="E163"/>
  <c r="E165"/>
  <c r="E166"/>
  <c r="E167"/>
  <c r="E168"/>
  <c r="E169"/>
  <c r="E170"/>
  <c r="E158"/>
  <c r="G143"/>
  <c r="G144"/>
  <c r="G145"/>
  <c r="G146"/>
  <c r="G147"/>
  <c r="G149"/>
  <c r="G150"/>
  <c r="G151"/>
  <c r="G152"/>
  <c r="G153"/>
  <c r="G142"/>
  <c r="E143"/>
  <c r="E144"/>
  <c r="E145"/>
  <c r="E146"/>
  <c r="E147"/>
  <c r="E149"/>
  <c r="E150"/>
  <c r="E151"/>
  <c r="E152"/>
  <c r="E153"/>
  <c r="E142"/>
  <c r="G129"/>
  <c r="G130"/>
  <c r="G131"/>
  <c r="G132"/>
  <c r="G133"/>
  <c r="G135"/>
  <c r="G136"/>
  <c r="G137"/>
  <c r="G138"/>
  <c r="G139"/>
  <c r="G140"/>
  <c r="G128"/>
  <c r="E129"/>
  <c r="E130"/>
  <c r="E131"/>
  <c r="E132"/>
  <c r="E133"/>
  <c r="E135"/>
  <c r="E136"/>
  <c r="E137"/>
  <c r="E138"/>
  <c r="E139"/>
  <c r="E140"/>
  <c r="E128"/>
  <c r="G112"/>
  <c r="G113"/>
  <c r="G114"/>
  <c r="G115"/>
  <c r="G116"/>
  <c r="G118"/>
  <c r="G119"/>
  <c r="G120"/>
  <c r="G121"/>
  <c r="G122"/>
  <c r="G111"/>
  <c r="E112"/>
  <c r="E113"/>
  <c r="E114"/>
  <c r="E115"/>
  <c r="E116"/>
  <c r="E118"/>
  <c r="E119"/>
  <c r="E120"/>
  <c r="E121"/>
  <c r="E122"/>
  <c r="E111"/>
  <c r="G98"/>
  <c r="G99"/>
  <c r="G100"/>
  <c r="G101"/>
  <c r="G102"/>
  <c r="G104"/>
  <c r="G105"/>
  <c r="G106"/>
  <c r="G107"/>
  <c r="G108"/>
  <c r="G109"/>
  <c r="G97"/>
  <c r="E98"/>
  <c r="E99"/>
  <c r="E100"/>
  <c r="E101"/>
  <c r="E102"/>
  <c r="E104"/>
  <c r="E105"/>
  <c r="E106"/>
  <c r="E107"/>
  <c r="E108"/>
  <c r="E109"/>
  <c r="E97"/>
  <c r="G82"/>
  <c r="G83"/>
  <c r="G84"/>
  <c r="G85"/>
  <c r="G86"/>
  <c r="G88"/>
  <c r="G89"/>
  <c r="G90"/>
  <c r="G91"/>
  <c r="G92"/>
  <c r="G81"/>
  <c r="E82"/>
  <c r="E83"/>
  <c r="E84"/>
  <c r="E85"/>
  <c r="E86"/>
  <c r="E88"/>
  <c r="E89"/>
  <c r="E90"/>
  <c r="E91"/>
  <c r="E92"/>
  <c r="E81"/>
  <c r="E74"/>
  <c r="E75"/>
  <c r="E76"/>
  <c r="E77"/>
  <c r="E78"/>
  <c r="E79"/>
  <c r="E68"/>
  <c r="E69"/>
  <c r="E70"/>
  <c r="E71"/>
  <c r="E72"/>
  <c r="E67"/>
  <c r="G68"/>
  <c r="G69"/>
  <c r="G70"/>
  <c r="G71"/>
  <c r="G72"/>
  <c r="G74"/>
  <c r="G75"/>
  <c r="G76"/>
  <c r="G77"/>
  <c r="G78"/>
  <c r="G79"/>
  <c r="G67"/>
  <c r="G58"/>
  <c r="G59"/>
  <c r="G60"/>
  <c r="G61"/>
  <c r="G57"/>
  <c r="G51"/>
  <c r="G52"/>
  <c r="G53"/>
  <c r="G54"/>
  <c r="G55"/>
  <c r="G50"/>
  <c r="E51"/>
  <c r="E52"/>
  <c r="E53"/>
  <c r="E54"/>
  <c r="E55"/>
  <c r="E57"/>
  <c r="E58"/>
  <c r="E59"/>
  <c r="E60"/>
  <c r="E61"/>
  <c r="E50"/>
  <c r="G44"/>
  <c r="G45"/>
  <c r="G46"/>
  <c r="G47"/>
  <c r="G48"/>
  <c r="G43"/>
  <c r="E44"/>
  <c r="E45"/>
  <c r="E46"/>
  <c r="E47"/>
  <c r="E48"/>
  <c r="E43"/>
  <c r="G37"/>
  <c r="G38"/>
  <c r="G39"/>
  <c r="G40"/>
  <c r="G41"/>
  <c r="G36"/>
  <c r="E37"/>
  <c r="E38"/>
  <c r="E39"/>
  <c r="E40"/>
  <c r="E41"/>
  <c r="E36"/>
  <c r="G27"/>
  <c r="G28"/>
  <c r="G29"/>
  <c r="G30"/>
  <c r="G26"/>
  <c r="E28"/>
  <c r="E29"/>
  <c r="E30"/>
  <c r="E26"/>
  <c r="G20"/>
  <c r="G21"/>
  <c r="G22"/>
  <c r="G23"/>
  <c r="G24"/>
  <c r="E20"/>
  <c r="E21"/>
  <c r="E22"/>
  <c r="E23"/>
  <c r="E24"/>
  <c r="E19"/>
  <c r="G19"/>
  <c r="G13"/>
  <c r="G14"/>
  <c r="G15"/>
  <c r="G16"/>
  <c r="G17"/>
  <c r="G12"/>
  <c r="E13"/>
  <c r="E14"/>
  <c r="E15"/>
  <c r="E16"/>
  <c r="E17"/>
  <c r="E12"/>
  <c r="G6"/>
  <c r="G7"/>
  <c r="G8"/>
  <c r="G9"/>
  <c r="G10"/>
  <c r="E6"/>
  <c r="E7"/>
  <c r="E8"/>
  <c r="E9"/>
  <c r="E10"/>
  <c r="G5"/>
  <c r="E5"/>
</calcChain>
</file>

<file path=xl/sharedStrings.xml><?xml version="1.0" encoding="utf-8"?>
<sst xmlns="http://schemas.openxmlformats.org/spreadsheetml/2006/main" count="147" uniqueCount="79">
  <si>
    <t>V aquecimento = 0 v</t>
  </si>
  <si>
    <t>e_v</t>
  </si>
  <si>
    <t>e_i</t>
  </si>
  <si>
    <t>V (A)</t>
  </si>
  <si>
    <t xml:space="preserve">i </t>
  </si>
  <si>
    <t>i (A)</t>
  </si>
  <si>
    <t>e_v (A)</t>
  </si>
  <si>
    <t>R = 100 K ohm</t>
  </si>
  <si>
    <t>T=22 c = 295 K</t>
  </si>
  <si>
    <t>R = 20 K ohm</t>
  </si>
  <si>
    <t>T = 24 c = 297 K</t>
  </si>
  <si>
    <t>e_T= 1 c</t>
  </si>
  <si>
    <t>R = 1 k ohm</t>
  </si>
  <si>
    <t>T = 23 = 296</t>
  </si>
  <si>
    <t>R = 300 ohm</t>
  </si>
  <si>
    <t>T = 23 c = 296 K</t>
  </si>
  <si>
    <t>V aquecimento = 9 v</t>
  </si>
  <si>
    <t>T = 41 c = 314 K</t>
  </si>
  <si>
    <t>R = 20 k ohm</t>
  </si>
  <si>
    <t>t = 42 = 315</t>
  </si>
  <si>
    <t>T = 42 = 315 K</t>
  </si>
  <si>
    <t>V aquecimento = 12,6 V</t>
  </si>
  <si>
    <t>T = 57 = 330 K</t>
  </si>
  <si>
    <t>T = 58 = 331</t>
  </si>
  <si>
    <t xml:space="preserve">R = 20 K </t>
  </si>
  <si>
    <t>R = 1 K</t>
  </si>
  <si>
    <t>R = 300</t>
  </si>
  <si>
    <t>T = 5</t>
  </si>
  <si>
    <t xml:space="preserve"> = 331</t>
  </si>
  <si>
    <t>V aquecimento = 15,5 V</t>
  </si>
  <si>
    <t>T = 68 = 341 K</t>
  </si>
  <si>
    <t>T = 69 = 342</t>
  </si>
  <si>
    <t>T = 70 = 343 K</t>
  </si>
  <si>
    <t>R = 20 K</t>
  </si>
  <si>
    <t xml:space="preserve">r = 300 </t>
  </si>
  <si>
    <t>t = 70 = 343 K</t>
  </si>
  <si>
    <t>V aquecimento = 17,9 V</t>
  </si>
  <si>
    <t>V aquecimento = 19,90 +- 0,01V</t>
  </si>
  <si>
    <t>r= 100 k ohm</t>
  </si>
  <si>
    <t>t = 87 = 360</t>
  </si>
  <si>
    <t>r = 20 k ohm</t>
  </si>
  <si>
    <t>r = 1k ohm</t>
  </si>
  <si>
    <t>t = 87 = 360 K</t>
  </si>
  <si>
    <t>r = 300</t>
  </si>
  <si>
    <t>T = 87 = 360 K</t>
  </si>
  <si>
    <t>r = 100 k</t>
  </si>
  <si>
    <t>t = 99 = 372 K</t>
  </si>
  <si>
    <t>r = 20 K</t>
  </si>
  <si>
    <t>t = 99 = 372</t>
  </si>
  <si>
    <t>r = 1 K</t>
  </si>
  <si>
    <t>t = 200 = 373 K</t>
  </si>
  <si>
    <t>VALOR DO GRAFICO QUE ESTA MAU JÁ O CONFERI, MAIS VALE MUDAR.</t>
  </si>
  <si>
    <t>3º ULTIMO é o pior MAS CONFERI</t>
  </si>
  <si>
    <t>e_i (A)</t>
  </si>
  <si>
    <t>V (V)</t>
  </si>
  <si>
    <t>T1 - 0V</t>
  </si>
  <si>
    <t>T2 - 9V</t>
  </si>
  <si>
    <t>T3 - 12.6V</t>
  </si>
  <si>
    <t>T4 - 15.5V</t>
  </si>
  <si>
    <t>T5 - 17.9V</t>
  </si>
  <si>
    <t>T6 - 19.9V</t>
  </si>
  <si>
    <t>R</t>
  </si>
  <si>
    <t>b</t>
  </si>
  <si>
    <t>c</t>
  </si>
  <si>
    <t>a</t>
  </si>
  <si>
    <t>Is</t>
  </si>
  <si>
    <t>Ir</t>
  </si>
  <si>
    <t>Modelo I</t>
  </si>
  <si>
    <t>Modelo II</t>
  </si>
  <si>
    <t>Valor</t>
  </si>
  <si>
    <t>Erro</t>
  </si>
  <si>
    <t>Unidades:</t>
  </si>
  <si>
    <t>Ohm</t>
  </si>
  <si>
    <t>Volt</t>
  </si>
  <si>
    <t>Ampère</t>
  </si>
  <si>
    <t>MÉDIA DAS TEMPERATURAS (K)</t>
  </si>
  <si>
    <t>Medidas de Temperatura
ao longo da experiência (K)</t>
  </si>
  <si>
    <t>Maior dos desvios à media (K)</t>
  </si>
  <si>
    <t>Dados obtidos dos ajustes no Lince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</si>
</sst>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00000"/>
    <numFmt numFmtId="166" formatCode="0.0000000"/>
    <numFmt numFmtId="167" formatCode="0.00000000"/>
    <numFmt numFmtId="172" formatCode="0.0000000000"/>
    <numFmt numFmtId="173" formatCode="0.000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3" fillId="0" borderId="3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1" fontId="3" fillId="0" borderId="17" xfId="0" applyNumberFormat="1" applyFont="1" applyBorder="1" applyAlignment="1">
      <alignment horizontal="center" vertical="center"/>
    </xf>
    <xf numFmtId="11" fontId="3" fillId="0" borderId="9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1" fontId="3" fillId="0" borderId="1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7" fontId="3" fillId="0" borderId="12" xfId="0" applyNumberFormat="1" applyFont="1" applyBorder="1" applyAlignment="1">
      <alignment horizontal="center" vertical="center"/>
    </xf>
    <xf numFmtId="167" fontId="3" fillId="0" borderId="7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1" fontId="0" fillId="0" borderId="0" xfId="0" applyNumberFormat="1" applyFill="1"/>
    <xf numFmtId="173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0.10550218722659672"/>
          <c:y val="2.8252405949256338E-2"/>
          <c:w val="0.87078958880139978"/>
          <c:h val="0.84452136191309424"/>
        </c:manualLayout>
      </c:layout>
      <c:scatterChart>
        <c:scatterStyle val="smoothMarker"/>
        <c:ser>
          <c:idx val="0"/>
          <c:order val="0"/>
          <c:xVal>
            <c:numRef>
              <c:f>Folha1!$B$5:$B$30</c:f>
              <c:numCache>
                <c:formatCode>General</c:formatCode>
                <c:ptCount val="26"/>
                <c:pt idx="0">
                  <c:v>0.20499999999999999</c:v>
                </c:pt>
                <c:pt idx="1">
                  <c:v>0.23799999999999999</c:v>
                </c:pt>
                <c:pt idx="2">
                  <c:v>0.255</c:v>
                </c:pt>
                <c:pt idx="3">
                  <c:v>0.26700000000000002</c:v>
                </c:pt>
                <c:pt idx="4">
                  <c:v>0.27500000000000002</c:v>
                </c:pt>
                <c:pt idx="5">
                  <c:v>0.27900000000000003</c:v>
                </c:pt>
                <c:pt idx="7">
                  <c:v>0.27400000000000002</c:v>
                </c:pt>
                <c:pt idx="8">
                  <c:v>0.311</c:v>
                </c:pt>
                <c:pt idx="9">
                  <c:v>0.34</c:v>
                </c:pt>
                <c:pt idx="10">
                  <c:v>0.35699999999999998</c:v>
                </c:pt>
                <c:pt idx="11">
                  <c:v>0.36899999999999999</c:v>
                </c:pt>
                <c:pt idx="12">
                  <c:v>0.374</c:v>
                </c:pt>
                <c:pt idx="14">
                  <c:v>0.38400000000000001</c:v>
                </c:pt>
                <c:pt idx="15">
                  <c:v>0.497</c:v>
                </c:pt>
                <c:pt idx="16">
                  <c:v>0.54600000000000004</c:v>
                </c:pt>
                <c:pt idx="17">
                  <c:v>0.59799999999999998</c:v>
                </c:pt>
                <c:pt idx="18">
                  <c:v>0.63100000000000001</c:v>
                </c:pt>
                <c:pt idx="19">
                  <c:v>0.64600000000000002</c:v>
                </c:pt>
                <c:pt idx="21">
                  <c:v>0.64700000000000002</c:v>
                </c:pt>
                <c:pt idx="22">
                  <c:v>0.63</c:v>
                </c:pt>
                <c:pt idx="23">
                  <c:v>0.68799999999999994</c:v>
                </c:pt>
                <c:pt idx="24">
                  <c:v>0.72699999999999998</c:v>
                </c:pt>
                <c:pt idx="25">
                  <c:v>0.76200000000000001</c:v>
                </c:pt>
              </c:numCache>
            </c:numRef>
          </c:xVal>
          <c:yVal>
            <c:numRef>
              <c:f>Folha1!$E$5:$E$30</c:f>
              <c:numCache>
                <c:formatCode>General</c:formatCode>
                <c:ptCount val="26"/>
                <c:pt idx="0">
                  <c:v>1.08E-5</c:v>
                </c:pt>
                <c:pt idx="1">
                  <c:v>3.0000000000000001E-5</c:v>
                </c:pt>
                <c:pt idx="2">
                  <c:v>5.0099999999999998E-5</c:v>
                </c:pt>
                <c:pt idx="3">
                  <c:v>7.0900000000000002E-5</c:v>
                </c:pt>
                <c:pt idx="4">
                  <c:v>8.9499999999999994E-5</c:v>
                </c:pt>
                <c:pt idx="5">
                  <c:v>1E-4</c:v>
                </c:pt>
                <c:pt idx="7">
                  <c:v>1.003E-4</c:v>
                </c:pt>
                <c:pt idx="8">
                  <c:v>3.0529999999999999E-4</c:v>
                </c:pt>
                <c:pt idx="9">
                  <c:v>5.04E-4</c:v>
                </c:pt>
                <c:pt idx="10">
                  <c:v>7.0399999999999998E-4</c:v>
                </c:pt>
                <c:pt idx="11">
                  <c:v>9.0200000000000002E-4</c:v>
                </c:pt>
                <c:pt idx="12">
                  <c:v>1E-3</c:v>
                </c:pt>
                <c:pt idx="14">
                  <c:v>1.0500000000000002E-3</c:v>
                </c:pt>
                <c:pt idx="15">
                  <c:v>5.0899999999999999E-3</c:v>
                </c:pt>
                <c:pt idx="16">
                  <c:v>9.0399999999999994E-3</c:v>
                </c:pt>
                <c:pt idx="17">
                  <c:v>1.298E-2</c:v>
                </c:pt>
                <c:pt idx="18">
                  <c:v>1.7000000000000001E-2</c:v>
                </c:pt>
                <c:pt idx="19">
                  <c:v>2.0079999999999997E-2</c:v>
                </c:pt>
                <c:pt idx="21">
                  <c:v>0.02</c:v>
                </c:pt>
                <c:pt idx="22">
                  <c:v>4.0399999999999998E-2</c:v>
                </c:pt>
                <c:pt idx="23">
                  <c:v>6.0200000000000004E-2</c:v>
                </c:pt>
                <c:pt idx="24">
                  <c:v>8.0200000000000007E-2</c:v>
                </c:pt>
                <c:pt idx="25">
                  <c:v>9.820000000000001E-2</c:v>
                </c:pt>
              </c:numCache>
            </c:numRef>
          </c:yVal>
          <c:smooth val="1"/>
        </c:ser>
        <c:axId val="96385280"/>
        <c:axId val="96387072"/>
      </c:scatterChart>
      <c:valAx>
        <c:axId val="96385280"/>
        <c:scaling>
          <c:orientation val="minMax"/>
        </c:scaling>
        <c:axPos val="b"/>
        <c:numFmt formatCode="General" sourceLinked="1"/>
        <c:tickLblPos val="nextTo"/>
        <c:crossAx val="96387072"/>
        <c:crosses val="autoZero"/>
        <c:crossBetween val="midCat"/>
      </c:valAx>
      <c:valAx>
        <c:axId val="96387072"/>
        <c:scaling>
          <c:orientation val="minMax"/>
        </c:scaling>
        <c:axPos val="l"/>
        <c:majorGridlines/>
        <c:numFmt formatCode="General" sourceLinked="1"/>
        <c:tickLblPos val="nextTo"/>
        <c:crossAx val="96385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xVal>
            <c:numRef>
              <c:f>Folha1!$B$36:$B$61</c:f>
              <c:numCache>
                <c:formatCode>General</c:formatCode>
                <c:ptCount val="26"/>
                <c:pt idx="0">
                  <c:v>0.152</c:v>
                </c:pt>
                <c:pt idx="1">
                  <c:v>0.188</c:v>
                </c:pt>
                <c:pt idx="2">
                  <c:v>0.20499999999999999</c:v>
                </c:pt>
                <c:pt idx="3">
                  <c:v>0.216</c:v>
                </c:pt>
                <c:pt idx="4">
                  <c:v>0.224</c:v>
                </c:pt>
                <c:pt idx="5">
                  <c:v>0.22800000000000001</c:v>
                </c:pt>
                <c:pt idx="7">
                  <c:v>0.22700000000000001</c:v>
                </c:pt>
                <c:pt idx="8">
                  <c:v>0.27</c:v>
                </c:pt>
                <c:pt idx="9">
                  <c:v>0.29199999999999998</c:v>
                </c:pt>
                <c:pt idx="10">
                  <c:v>0.308</c:v>
                </c:pt>
                <c:pt idx="11">
                  <c:v>0.32100000000000001</c:v>
                </c:pt>
                <c:pt idx="12">
                  <c:v>0.32700000000000001</c:v>
                </c:pt>
                <c:pt idx="14">
                  <c:v>0.33100000000000002</c:v>
                </c:pt>
                <c:pt idx="15">
                  <c:v>0.42099999999999999</c:v>
                </c:pt>
                <c:pt idx="16">
                  <c:v>0.45500000000000002</c:v>
                </c:pt>
                <c:pt idx="17">
                  <c:v>0.47599999999999998</c:v>
                </c:pt>
                <c:pt idx="18">
                  <c:v>0.49</c:v>
                </c:pt>
                <c:pt idx="19">
                  <c:v>0.499</c:v>
                </c:pt>
                <c:pt idx="21">
                  <c:v>0.499</c:v>
                </c:pt>
                <c:pt idx="22">
                  <c:v>0.53800000000000003</c:v>
                </c:pt>
                <c:pt idx="23">
                  <c:v>0.56200000000000006</c:v>
                </c:pt>
                <c:pt idx="24">
                  <c:v>0.56999999999999995</c:v>
                </c:pt>
                <c:pt idx="25">
                  <c:v>0.59199999999999997</c:v>
                </c:pt>
              </c:numCache>
            </c:numRef>
          </c:xVal>
          <c:yVal>
            <c:numRef>
              <c:f>Folha1!$E$36:$E$61</c:f>
              <c:numCache>
                <c:formatCode>General</c:formatCode>
                <c:ptCount val="26"/>
                <c:pt idx="0">
                  <c:v>9.6999999999999986E-6</c:v>
                </c:pt>
                <c:pt idx="1">
                  <c:v>3.0000000000000001E-5</c:v>
                </c:pt>
                <c:pt idx="2">
                  <c:v>5.0099999999999998E-5</c:v>
                </c:pt>
                <c:pt idx="3">
                  <c:v>7.0699999999999997E-5</c:v>
                </c:pt>
                <c:pt idx="4">
                  <c:v>9.0099999999999995E-5</c:v>
                </c:pt>
                <c:pt idx="5">
                  <c:v>1.005E-4</c:v>
                </c:pt>
                <c:pt idx="7">
                  <c:v>9.9699999999999998E-5</c:v>
                </c:pt>
                <c:pt idx="8">
                  <c:v>3.0200000000000002E-4</c:v>
                </c:pt>
                <c:pt idx="9">
                  <c:v>5.0100000000000003E-4</c:v>
                </c:pt>
                <c:pt idx="10">
                  <c:v>6.9999999999999999E-4</c:v>
                </c:pt>
                <c:pt idx="11">
                  <c:v>8.9999999999999998E-4</c:v>
                </c:pt>
                <c:pt idx="12">
                  <c:v>1.0039999999999999E-3</c:v>
                </c:pt>
                <c:pt idx="14">
                  <c:v>1.07E-3</c:v>
                </c:pt>
                <c:pt idx="15">
                  <c:v>5.0099999999999997E-3</c:v>
                </c:pt>
                <c:pt idx="16">
                  <c:v>9.0299999999999998E-3</c:v>
                </c:pt>
                <c:pt idx="17">
                  <c:v>1.307E-2</c:v>
                </c:pt>
                <c:pt idx="18">
                  <c:v>1.7070000000000002E-2</c:v>
                </c:pt>
                <c:pt idx="19">
                  <c:v>2.0039999999999999E-2</c:v>
                </c:pt>
                <c:pt idx="21">
                  <c:v>0.02</c:v>
                </c:pt>
                <c:pt idx="22">
                  <c:v>0.04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</c:numCache>
            </c:numRef>
          </c:yVal>
          <c:smooth val="1"/>
        </c:ser>
        <c:axId val="96402432"/>
        <c:axId val="96301824"/>
      </c:scatterChart>
      <c:valAx>
        <c:axId val="96402432"/>
        <c:scaling>
          <c:orientation val="minMax"/>
        </c:scaling>
        <c:axPos val="b"/>
        <c:numFmt formatCode="General" sourceLinked="1"/>
        <c:tickLblPos val="nextTo"/>
        <c:crossAx val="96301824"/>
        <c:crosses val="autoZero"/>
        <c:crossBetween val="midCat"/>
      </c:valAx>
      <c:valAx>
        <c:axId val="96301824"/>
        <c:scaling>
          <c:orientation val="minMax"/>
        </c:scaling>
        <c:axPos val="l"/>
        <c:majorGridlines/>
        <c:numFmt formatCode="General" sourceLinked="1"/>
        <c:tickLblPos val="nextTo"/>
        <c:crossAx val="96402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xVal>
            <c:numRef>
              <c:f>Folha1!$B$67:$B$93</c:f>
              <c:numCache>
                <c:formatCode>General</c:formatCode>
                <c:ptCount val="27"/>
                <c:pt idx="0">
                  <c:v>0.114</c:v>
                </c:pt>
                <c:pt idx="1">
                  <c:v>0.15</c:v>
                </c:pt>
                <c:pt idx="2">
                  <c:v>0.16700000000000001</c:v>
                </c:pt>
                <c:pt idx="3">
                  <c:v>0.17899999999999999</c:v>
                </c:pt>
                <c:pt idx="4">
                  <c:v>0.187</c:v>
                </c:pt>
                <c:pt idx="5">
                  <c:v>0.191</c:v>
                </c:pt>
                <c:pt idx="7">
                  <c:v>0.19</c:v>
                </c:pt>
                <c:pt idx="8">
                  <c:v>0.23400000000000001</c:v>
                </c:pt>
                <c:pt idx="9">
                  <c:v>0.25600000000000001</c:v>
                </c:pt>
                <c:pt idx="10">
                  <c:v>0.27300000000000002</c:v>
                </c:pt>
                <c:pt idx="11">
                  <c:v>0.28499999999999998</c:v>
                </c:pt>
                <c:pt idx="12">
                  <c:v>0.28999999999999998</c:v>
                </c:pt>
                <c:pt idx="14">
                  <c:v>0.29499999999999998</c:v>
                </c:pt>
                <c:pt idx="15">
                  <c:v>0.38300000000000001</c:v>
                </c:pt>
                <c:pt idx="16">
                  <c:v>0.41799999999999998</c:v>
                </c:pt>
                <c:pt idx="17">
                  <c:v>0.441</c:v>
                </c:pt>
                <c:pt idx="18">
                  <c:v>0.45700000000000002</c:v>
                </c:pt>
                <c:pt idx="19">
                  <c:v>0.46700000000000003</c:v>
                </c:pt>
                <c:pt idx="21">
                  <c:v>0.46800000000000003</c:v>
                </c:pt>
                <c:pt idx="22">
                  <c:v>0.51400000000000001</c:v>
                </c:pt>
                <c:pt idx="23">
                  <c:v>0.54400000000000004</c:v>
                </c:pt>
                <c:pt idx="24">
                  <c:v>0.63300000000000001</c:v>
                </c:pt>
                <c:pt idx="25">
                  <c:v>0.67200000000000004</c:v>
                </c:pt>
              </c:numCache>
            </c:numRef>
          </c:xVal>
          <c:yVal>
            <c:numRef>
              <c:f>Folha1!$E$67:$E$92</c:f>
              <c:numCache>
                <c:formatCode>General</c:formatCode>
                <c:ptCount val="26"/>
                <c:pt idx="0">
                  <c:v>1.01E-5</c:v>
                </c:pt>
                <c:pt idx="1">
                  <c:v>3.0300000000000001E-5</c:v>
                </c:pt>
                <c:pt idx="2">
                  <c:v>5.0000000000000002E-5</c:v>
                </c:pt>
                <c:pt idx="3">
                  <c:v>7.0199999999999999E-5</c:v>
                </c:pt>
                <c:pt idx="4">
                  <c:v>9.0700000000000009E-5</c:v>
                </c:pt>
                <c:pt idx="5">
                  <c:v>9.9400000000000004E-5</c:v>
                </c:pt>
                <c:pt idx="7">
                  <c:v>9.9300000000000001E-5</c:v>
                </c:pt>
                <c:pt idx="8">
                  <c:v>3.009E-4</c:v>
                </c:pt>
                <c:pt idx="9">
                  <c:v>4.9899999999999999E-4</c:v>
                </c:pt>
                <c:pt idx="10">
                  <c:v>7.0399999999999998E-4</c:v>
                </c:pt>
                <c:pt idx="11">
                  <c:v>9.0399999999999996E-4</c:v>
                </c:pt>
                <c:pt idx="12">
                  <c:v>1.0009999999999999E-3</c:v>
                </c:pt>
                <c:pt idx="14">
                  <c:v>1.06E-3</c:v>
                </c:pt>
                <c:pt idx="15">
                  <c:v>5.0000000000000001E-3</c:v>
                </c:pt>
                <c:pt idx="16">
                  <c:v>9.0600000000000003E-3</c:v>
                </c:pt>
                <c:pt idx="17">
                  <c:v>1.3050000000000001E-2</c:v>
                </c:pt>
                <c:pt idx="18">
                  <c:v>1.7070000000000002E-2</c:v>
                </c:pt>
                <c:pt idx="19">
                  <c:v>1.9989999999999997E-2</c:v>
                </c:pt>
                <c:pt idx="21">
                  <c:v>0.02</c:v>
                </c:pt>
                <c:pt idx="22">
                  <c:v>3.9899999999999998E-2</c:v>
                </c:pt>
                <c:pt idx="23">
                  <c:v>5.9900000000000002E-2</c:v>
                </c:pt>
                <c:pt idx="24">
                  <c:v>8.0099999999999991E-2</c:v>
                </c:pt>
                <c:pt idx="25">
                  <c:v>9.8000000000000004E-2</c:v>
                </c:pt>
              </c:numCache>
            </c:numRef>
          </c:yVal>
          <c:smooth val="1"/>
        </c:ser>
        <c:axId val="96321536"/>
        <c:axId val="96323072"/>
      </c:scatterChart>
      <c:valAx>
        <c:axId val="96321536"/>
        <c:scaling>
          <c:orientation val="minMax"/>
        </c:scaling>
        <c:axPos val="b"/>
        <c:numFmt formatCode="General" sourceLinked="1"/>
        <c:tickLblPos val="nextTo"/>
        <c:crossAx val="96323072"/>
        <c:crosses val="autoZero"/>
        <c:crossBetween val="midCat"/>
      </c:valAx>
      <c:valAx>
        <c:axId val="96323072"/>
        <c:scaling>
          <c:orientation val="minMax"/>
        </c:scaling>
        <c:axPos val="l"/>
        <c:majorGridlines/>
        <c:numFmt formatCode="General" sourceLinked="1"/>
        <c:tickLblPos val="nextTo"/>
        <c:crossAx val="96321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xVal>
            <c:numRef>
              <c:f>Folha1!$B$97:$B$122</c:f>
              <c:numCache>
                <c:formatCode>General</c:formatCode>
                <c:ptCount val="26"/>
                <c:pt idx="0">
                  <c:v>8.8999999999999996E-2</c:v>
                </c:pt>
                <c:pt idx="1">
                  <c:v>0.16400000000000001</c:v>
                </c:pt>
                <c:pt idx="2">
                  <c:v>0.14399999999999999</c:v>
                </c:pt>
                <c:pt idx="3">
                  <c:v>0.155</c:v>
                </c:pt>
                <c:pt idx="4">
                  <c:v>0.16400000000000001</c:v>
                </c:pt>
                <c:pt idx="5">
                  <c:v>0.16800000000000001</c:v>
                </c:pt>
                <c:pt idx="7">
                  <c:v>0.16700000000000001</c:v>
                </c:pt>
                <c:pt idx="8">
                  <c:v>0.21</c:v>
                </c:pt>
                <c:pt idx="9">
                  <c:v>0.23200000000000001</c:v>
                </c:pt>
                <c:pt idx="10">
                  <c:v>0.248</c:v>
                </c:pt>
                <c:pt idx="11">
                  <c:v>0.25900000000000001</c:v>
                </c:pt>
                <c:pt idx="12">
                  <c:v>0.26500000000000001</c:v>
                </c:pt>
                <c:pt idx="14">
                  <c:v>0.26300000000000001</c:v>
                </c:pt>
                <c:pt idx="15">
                  <c:v>0.35199999999999998</c:v>
                </c:pt>
                <c:pt idx="16">
                  <c:v>0.38800000000000001</c:v>
                </c:pt>
                <c:pt idx="17">
                  <c:v>0.41</c:v>
                </c:pt>
                <c:pt idx="18">
                  <c:v>0.42699999999999999</c:v>
                </c:pt>
                <c:pt idx="19">
                  <c:v>0.436</c:v>
                </c:pt>
                <c:pt idx="21">
                  <c:v>0.437</c:v>
                </c:pt>
                <c:pt idx="22">
                  <c:v>0.48</c:v>
                </c:pt>
                <c:pt idx="23">
                  <c:v>0.50700000000000001</c:v>
                </c:pt>
                <c:pt idx="24">
                  <c:v>0.52700000000000002</c:v>
                </c:pt>
                <c:pt idx="25">
                  <c:v>0.54200000000000004</c:v>
                </c:pt>
              </c:numCache>
            </c:numRef>
          </c:xVal>
          <c:yVal>
            <c:numRef>
              <c:f>Folha1!$E$97:$E$122</c:f>
              <c:numCache>
                <c:formatCode>General</c:formatCode>
                <c:ptCount val="26"/>
                <c:pt idx="0">
                  <c:v>1.0199999999999999E-5</c:v>
                </c:pt>
                <c:pt idx="1">
                  <c:v>2.9799999999999999E-5</c:v>
                </c:pt>
                <c:pt idx="2">
                  <c:v>5.02E-5</c:v>
                </c:pt>
                <c:pt idx="3">
                  <c:v>6.9999999999999994E-5</c:v>
                </c:pt>
                <c:pt idx="4">
                  <c:v>8.9800000000000001E-5</c:v>
                </c:pt>
                <c:pt idx="5">
                  <c:v>1.0109999999999999E-4</c:v>
                </c:pt>
                <c:pt idx="7">
                  <c:v>1.0070000000000001E-4</c:v>
                </c:pt>
                <c:pt idx="8">
                  <c:v>3.0150000000000001E-4</c:v>
                </c:pt>
                <c:pt idx="9">
                  <c:v>5.04E-4</c:v>
                </c:pt>
                <c:pt idx="10">
                  <c:v>7.0699999999999995E-4</c:v>
                </c:pt>
                <c:pt idx="11">
                  <c:v>9.0499999999999999E-4</c:v>
                </c:pt>
                <c:pt idx="12">
                  <c:v>1.0070000000000001E-3</c:v>
                </c:pt>
                <c:pt idx="14">
                  <c:v>1E-3</c:v>
                </c:pt>
                <c:pt idx="15">
                  <c:v>4.9400000000000008E-3</c:v>
                </c:pt>
                <c:pt idx="16">
                  <c:v>8.9600000000000009E-3</c:v>
                </c:pt>
                <c:pt idx="17">
                  <c:v>1.3089999999999999E-2</c:v>
                </c:pt>
                <c:pt idx="18">
                  <c:v>1.7100000000000001E-2</c:v>
                </c:pt>
                <c:pt idx="19">
                  <c:v>1.9960000000000002E-2</c:v>
                </c:pt>
                <c:pt idx="21">
                  <c:v>2.01E-2</c:v>
                </c:pt>
                <c:pt idx="22">
                  <c:v>0.04</c:v>
                </c:pt>
                <c:pt idx="23">
                  <c:v>6.0200000000000004E-2</c:v>
                </c:pt>
                <c:pt idx="24">
                  <c:v>8.0599999999999991E-2</c:v>
                </c:pt>
                <c:pt idx="25">
                  <c:v>9.9000000000000005E-2</c:v>
                </c:pt>
              </c:numCache>
            </c:numRef>
          </c:yVal>
          <c:smooth val="1"/>
        </c:ser>
        <c:axId val="97989376"/>
        <c:axId val="97990912"/>
      </c:scatterChart>
      <c:valAx>
        <c:axId val="97989376"/>
        <c:scaling>
          <c:orientation val="minMax"/>
        </c:scaling>
        <c:axPos val="b"/>
        <c:numFmt formatCode="General" sourceLinked="1"/>
        <c:tickLblPos val="nextTo"/>
        <c:crossAx val="97990912"/>
        <c:crosses val="autoZero"/>
        <c:crossBetween val="midCat"/>
      </c:valAx>
      <c:valAx>
        <c:axId val="97990912"/>
        <c:scaling>
          <c:orientation val="minMax"/>
        </c:scaling>
        <c:axPos val="l"/>
        <c:majorGridlines/>
        <c:numFmt formatCode="General" sourceLinked="1"/>
        <c:tickLblPos val="nextTo"/>
        <c:crossAx val="97989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xVal>
            <c:numRef>
              <c:f>Folha1!$B$128:$B$153</c:f>
              <c:numCache>
                <c:formatCode>General</c:formatCode>
                <c:ptCount val="26"/>
                <c:pt idx="0">
                  <c:v>5.3999999999999999E-2</c:v>
                </c:pt>
                <c:pt idx="1">
                  <c:v>8.6999999999999994E-2</c:v>
                </c:pt>
                <c:pt idx="2">
                  <c:v>0.104</c:v>
                </c:pt>
                <c:pt idx="3">
                  <c:v>0.11700000000000001</c:v>
                </c:pt>
                <c:pt idx="4">
                  <c:v>0.125</c:v>
                </c:pt>
                <c:pt idx="5">
                  <c:v>0.129</c:v>
                </c:pt>
                <c:pt idx="7">
                  <c:v>0.129</c:v>
                </c:pt>
                <c:pt idx="8">
                  <c:v>0.17199999999999999</c:v>
                </c:pt>
                <c:pt idx="9">
                  <c:v>0.19500000000000001</c:v>
                </c:pt>
                <c:pt idx="10">
                  <c:v>0.20399999999999999</c:v>
                </c:pt>
                <c:pt idx="11">
                  <c:v>0.222</c:v>
                </c:pt>
                <c:pt idx="12">
                  <c:v>0.22700000000000001</c:v>
                </c:pt>
                <c:pt idx="14">
                  <c:v>0.23</c:v>
                </c:pt>
                <c:pt idx="15">
                  <c:v>0.312</c:v>
                </c:pt>
                <c:pt idx="16">
                  <c:v>0.34799999999999998</c:v>
                </c:pt>
                <c:pt idx="17">
                  <c:v>0.37</c:v>
                </c:pt>
                <c:pt idx="18">
                  <c:v>0.38600000000000001</c:v>
                </c:pt>
                <c:pt idx="19">
                  <c:v>0.39700000000000002</c:v>
                </c:pt>
                <c:pt idx="21">
                  <c:v>0.39700000000000002</c:v>
                </c:pt>
                <c:pt idx="22">
                  <c:v>0.441</c:v>
                </c:pt>
                <c:pt idx="23">
                  <c:v>0.46800000000000003</c:v>
                </c:pt>
                <c:pt idx="24">
                  <c:v>0.48799999999999999</c:v>
                </c:pt>
                <c:pt idx="25">
                  <c:v>0.503</c:v>
                </c:pt>
              </c:numCache>
            </c:numRef>
          </c:xVal>
          <c:yVal>
            <c:numRef>
              <c:f>Folha1!$E$128:$E$153</c:f>
              <c:numCache>
                <c:formatCode>General</c:formatCode>
                <c:ptCount val="26"/>
                <c:pt idx="0">
                  <c:v>1.08E-5</c:v>
                </c:pt>
                <c:pt idx="1">
                  <c:v>3.0300000000000001E-5</c:v>
                </c:pt>
                <c:pt idx="2">
                  <c:v>5.0099999999999998E-5</c:v>
                </c:pt>
                <c:pt idx="3">
                  <c:v>7.0599999999999995E-5</c:v>
                </c:pt>
                <c:pt idx="4">
                  <c:v>8.9900000000000003E-5</c:v>
                </c:pt>
                <c:pt idx="5">
                  <c:v>1.002E-4</c:v>
                </c:pt>
                <c:pt idx="7">
                  <c:v>9.98E-5</c:v>
                </c:pt>
                <c:pt idx="8">
                  <c:v>3.0069999999999999E-4</c:v>
                </c:pt>
                <c:pt idx="9">
                  <c:v>5.0500000000000002E-4</c:v>
                </c:pt>
                <c:pt idx="10">
                  <c:v>7.0200000000000004E-4</c:v>
                </c:pt>
                <c:pt idx="11">
                  <c:v>9.0799999999999995E-4</c:v>
                </c:pt>
                <c:pt idx="12">
                  <c:v>1.0009999999999999E-3</c:v>
                </c:pt>
                <c:pt idx="14">
                  <c:v>1.07E-3</c:v>
                </c:pt>
                <c:pt idx="15">
                  <c:v>4.96E-3</c:v>
                </c:pt>
                <c:pt idx="16">
                  <c:v>9.0500000000000008E-3</c:v>
                </c:pt>
                <c:pt idx="17">
                  <c:v>1.304E-2</c:v>
                </c:pt>
                <c:pt idx="18">
                  <c:v>1.7000000000000001E-2</c:v>
                </c:pt>
                <c:pt idx="19">
                  <c:v>2.009E-2</c:v>
                </c:pt>
                <c:pt idx="21">
                  <c:v>2.0199999999999999E-2</c:v>
                </c:pt>
                <c:pt idx="22">
                  <c:v>0.04</c:v>
                </c:pt>
                <c:pt idx="23">
                  <c:v>6.0100000000000001E-2</c:v>
                </c:pt>
                <c:pt idx="24">
                  <c:v>8.0099999999999991E-2</c:v>
                </c:pt>
                <c:pt idx="25">
                  <c:v>0.1</c:v>
                </c:pt>
              </c:numCache>
            </c:numRef>
          </c:yVal>
          <c:smooth val="1"/>
        </c:ser>
        <c:axId val="98027008"/>
        <c:axId val="98028544"/>
      </c:scatterChart>
      <c:valAx>
        <c:axId val="98027008"/>
        <c:scaling>
          <c:orientation val="minMax"/>
        </c:scaling>
        <c:axPos val="b"/>
        <c:numFmt formatCode="General" sourceLinked="1"/>
        <c:tickLblPos val="nextTo"/>
        <c:crossAx val="98028544"/>
        <c:crosses val="autoZero"/>
        <c:crossBetween val="midCat"/>
      </c:valAx>
      <c:valAx>
        <c:axId val="98028544"/>
        <c:scaling>
          <c:orientation val="minMax"/>
        </c:scaling>
        <c:axPos val="l"/>
        <c:majorGridlines/>
        <c:numFmt formatCode="General" sourceLinked="1"/>
        <c:tickLblPos val="nextTo"/>
        <c:crossAx val="9802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scatterChart>
        <c:scatterStyle val="smoothMarker"/>
        <c:ser>
          <c:idx val="0"/>
          <c:order val="0"/>
          <c:xVal>
            <c:numRef>
              <c:f>Folha1!$B$158:$B$183</c:f>
              <c:numCache>
                <c:formatCode>General</c:formatCode>
                <c:ptCount val="26"/>
                <c:pt idx="0">
                  <c:v>3.4000000000000002E-2</c:v>
                </c:pt>
                <c:pt idx="1">
                  <c:v>6.4000000000000001E-2</c:v>
                </c:pt>
                <c:pt idx="2">
                  <c:v>8.1000000000000003E-2</c:v>
                </c:pt>
                <c:pt idx="3">
                  <c:v>9.2999999999999999E-2</c:v>
                </c:pt>
                <c:pt idx="4">
                  <c:v>0.10199999999999999</c:v>
                </c:pt>
                <c:pt idx="5">
                  <c:v>0.105</c:v>
                </c:pt>
                <c:pt idx="7">
                  <c:v>0.105</c:v>
                </c:pt>
                <c:pt idx="8">
                  <c:v>0.14799999999999999</c:v>
                </c:pt>
                <c:pt idx="9">
                  <c:v>0.17100000000000001</c:v>
                </c:pt>
                <c:pt idx="10">
                  <c:v>0.185</c:v>
                </c:pt>
                <c:pt idx="11">
                  <c:v>0.19700000000000001</c:v>
                </c:pt>
                <c:pt idx="12">
                  <c:v>0.20300000000000001</c:v>
                </c:pt>
                <c:pt idx="14">
                  <c:v>0.2</c:v>
                </c:pt>
                <c:pt idx="15">
                  <c:v>0.28599999999999998</c:v>
                </c:pt>
                <c:pt idx="16">
                  <c:v>0.32</c:v>
                </c:pt>
                <c:pt idx="17">
                  <c:v>0.34200000000000003</c:v>
                </c:pt>
                <c:pt idx="18">
                  <c:v>0.35799999999999998</c:v>
                </c:pt>
                <c:pt idx="19">
                  <c:v>0.36799999999999999</c:v>
                </c:pt>
                <c:pt idx="21">
                  <c:v>0.36699999999999999</c:v>
                </c:pt>
                <c:pt idx="22">
                  <c:v>0.41299999999999998</c:v>
                </c:pt>
                <c:pt idx="23">
                  <c:v>0.439</c:v>
                </c:pt>
                <c:pt idx="24">
                  <c:v>0.46</c:v>
                </c:pt>
                <c:pt idx="25">
                  <c:v>0.47599999999999998</c:v>
                </c:pt>
              </c:numCache>
            </c:numRef>
          </c:xVal>
          <c:yVal>
            <c:numRef>
              <c:f>Folha1!$E$158:$E$183</c:f>
              <c:numCache>
                <c:formatCode>General</c:formatCode>
                <c:ptCount val="26"/>
                <c:pt idx="0">
                  <c:v>1.0300000000000001E-5</c:v>
                </c:pt>
                <c:pt idx="1">
                  <c:v>3.0599999999999998E-5</c:v>
                </c:pt>
                <c:pt idx="2">
                  <c:v>5.0600000000000003E-5</c:v>
                </c:pt>
                <c:pt idx="3">
                  <c:v>7.0900000000000002E-5</c:v>
                </c:pt>
                <c:pt idx="4">
                  <c:v>9.0700000000000009E-5</c:v>
                </c:pt>
                <c:pt idx="5">
                  <c:v>9.98E-5</c:v>
                </c:pt>
                <c:pt idx="7">
                  <c:v>1.0070000000000001E-4</c:v>
                </c:pt>
                <c:pt idx="8">
                  <c:v>2.9960000000000002E-4</c:v>
                </c:pt>
                <c:pt idx="9">
                  <c:v>5.0600000000000005E-4</c:v>
                </c:pt>
                <c:pt idx="10">
                  <c:v>7.0100000000000002E-4</c:v>
                </c:pt>
                <c:pt idx="11">
                  <c:v>9.0700000000000004E-4</c:v>
                </c:pt>
                <c:pt idx="12">
                  <c:v>1.005E-3</c:v>
                </c:pt>
                <c:pt idx="14">
                  <c:v>9.5999999999999992E-4</c:v>
                </c:pt>
                <c:pt idx="15">
                  <c:v>5.0699999999999999E-3</c:v>
                </c:pt>
                <c:pt idx="16">
                  <c:v>9.0299999999999998E-3</c:v>
                </c:pt>
                <c:pt idx="17">
                  <c:v>1.302E-2</c:v>
                </c:pt>
                <c:pt idx="18">
                  <c:v>1.6980000000000002E-2</c:v>
                </c:pt>
                <c:pt idx="19">
                  <c:v>2.002E-2</c:v>
                </c:pt>
                <c:pt idx="21">
                  <c:v>2.0199999999999999E-2</c:v>
                </c:pt>
                <c:pt idx="22">
                  <c:v>4.0100000000000004E-2</c:v>
                </c:pt>
                <c:pt idx="23">
                  <c:v>5.9400000000000001E-2</c:v>
                </c:pt>
                <c:pt idx="24">
                  <c:v>8.0299999999999996E-2</c:v>
                </c:pt>
                <c:pt idx="25">
                  <c:v>0.1002</c:v>
                </c:pt>
              </c:numCache>
            </c:numRef>
          </c:yVal>
          <c:smooth val="1"/>
        </c:ser>
        <c:axId val="98044160"/>
        <c:axId val="98050048"/>
      </c:scatterChart>
      <c:valAx>
        <c:axId val="98044160"/>
        <c:scaling>
          <c:orientation val="minMax"/>
        </c:scaling>
        <c:axPos val="b"/>
        <c:numFmt formatCode="General" sourceLinked="1"/>
        <c:tickLblPos val="nextTo"/>
        <c:crossAx val="98050048"/>
        <c:crosses val="autoZero"/>
        <c:crossBetween val="midCat"/>
      </c:valAx>
      <c:valAx>
        <c:axId val="98050048"/>
        <c:scaling>
          <c:orientation val="minMax"/>
        </c:scaling>
        <c:axPos val="l"/>
        <c:majorGridlines/>
        <c:numFmt formatCode="General" sourceLinked="1"/>
        <c:tickLblPos val="nextTo"/>
        <c:crossAx val="98044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11</xdr:row>
      <xdr:rowOff>123825</xdr:rowOff>
    </xdr:from>
    <xdr:to>
      <xdr:col>17</xdr:col>
      <xdr:colOff>38100</xdr:colOff>
      <xdr:row>26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46</xdr:row>
      <xdr:rowOff>9525</xdr:rowOff>
    </xdr:from>
    <xdr:to>
      <xdr:col>17</xdr:col>
      <xdr:colOff>295275</xdr:colOff>
      <xdr:row>60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76</xdr:row>
      <xdr:rowOff>152400</xdr:rowOff>
    </xdr:from>
    <xdr:to>
      <xdr:col>17</xdr:col>
      <xdr:colOff>0</xdr:colOff>
      <xdr:row>91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97</xdr:row>
      <xdr:rowOff>114300</xdr:rowOff>
    </xdr:from>
    <xdr:to>
      <xdr:col>16</xdr:col>
      <xdr:colOff>409575</xdr:colOff>
      <xdr:row>112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135</xdr:row>
      <xdr:rowOff>38100</xdr:rowOff>
    </xdr:from>
    <xdr:to>
      <xdr:col>16</xdr:col>
      <xdr:colOff>171450</xdr:colOff>
      <xdr:row>149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158</xdr:row>
      <xdr:rowOff>38100</xdr:rowOff>
    </xdr:from>
    <xdr:to>
      <xdr:col>16</xdr:col>
      <xdr:colOff>447675</xdr:colOff>
      <xdr:row>172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83"/>
  <sheetViews>
    <sheetView topLeftCell="A156" workbookViewId="0">
      <selection activeCell="E156" sqref="E156"/>
    </sheetView>
  </sheetViews>
  <sheetFormatPr defaultRowHeight="15"/>
  <cols>
    <col min="5" max="5" width="11" bestFit="1" customWidth="1"/>
    <col min="7" max="7" width="10" bestFit="1" customWidth="1"/>
  </cols>
  <sheetData>
    <row r="2" spans="2:11">
      <c r="B2" s="44" t="s">
        <v>0</v>
      </c>
      <c r="C2" s="44"/>
      <c r="D2" s="44"/>
      <c r="E2" s="44"/>
      <c r="F2" s="44"/>
      <c r="G2" s="44"/>
      <c r="H2" s="44"/>
      <c r="I2" s="44"/>
      <c r="J2" s="44"/>
    </row>
    <row r="4" spans="2:11">
      <c r="B4" s="2" t="s">
        <v>54</v>
      </c>
      <c r="C4" s="2" t="s">
        <v>1</v>
      </c>
      <c r="D4" s="2" t="s">
        <v>4</v>
      </c>
      <c r="E4" s="2" t="s">
        <v>5</v>
      </c>
      <c r="F4" s="2" t="s">
        <v>2</v>
      </c>
      <c r="G4" s="2" t="s">
        <v>53</v>
      </c>
    </row>
    <row r="5" spans="2:11">
      <c r="B5">
        <v>0.20499999999999999</v>
      </c>
      <c r="C5" s="3">
        <v>1E-3</v>
      </c>
      <c r="D5">
        <v>10.8</v>
      </c>
      <c r="E5">
        <f>D5/ 1000000</f>
        <v>1.08E-5</v>
      </c>
      <c r="F5">
        <v>0.1</v>
      </c>
      <c r="G5">
        <f>(F5)/1000000</f>
        <v>1.0000000000000001E-7</v>
      </c>
      <c r="H5" s="1" t="s">
        <v>7</v>
      </c>
      <c r="K5" t="s">
        <v>11</v>
      </c>
    </row>
    <row r="6" spans="2:11">
      <c r="B6">
        <v>0.23799999999999999</v>
      </c>
      <c r="C6">
        <v>1E-3</v>
      </c>
      <c r="D6">
        <v>30</v>
      </c>
      <c r="E6">
        <f t="shared" ref="E6:E10" si="0">D6/ 1000000</f>
        <v>3.0000000000000001E-5</v>
      </c>
      <c r="F6">
        <v>0.1</v>
      </c>
      <c r="G6">
        <f t="shared" ref="G6:G10" si="1">(F6)/1000000</f>
        <v>1.0000000000000001E-7</v>
      </c>
      <c r="H6" s="1" t="s">
        <v>8</v>
      </c>
    </row>
    <row r="7" spans="2:11">
      <c r="B7">
        <v>0.255</v>
      </c>
      <c r="C7">
        <v>1E-3</v>
      </c>
      <c r="D7">
        <v>50.1</v>
      </c>
      <c r="E7">
        <f t="shared" si="0"/>
        <v>5.0099999999999998E-5</v>
      </c>
      <c r="F7">
        <v>0.1</v>
      </c>
      <c r="G7">
        <f t="shared" si="1"/>
        <v>1.0000000000000001E-7</v>
      </c>
      <c r="H7" s="1"/>
    </row>
    <row r="8" spans="2:11">
      <c r="B8">
        <v>0.26700000000000002</v>
      </c>
      <c r="C8">
        <v>1E-3</v>
      </c>
      <c r="D8">
        <v>70.900000000000006</v>
      </c>
      <c r="E8">
        <f t="shared" si="0"/>
        <v>7.0900000000000002E-5</v>
      </c>
      <c r="F8">
        <v>0.1</v>
      </c>
      <c r="G8">
        <f t="shared" si="1"/>
        <v>1.0000000000000001E-7</v>
      </c>
      <c r="H8" s="1"/>
    </row>
    <row r="9" spans="2:11">
      <c r="B9">
        <v>0.27500000000000002</v>
      </c>
      <c r="C9">
        <v>1E-3</v>
      </c>
      <c r="D9">
        <v>89.5</v>
      </c>
      <c r="E9">
        <f t="shared" si="0"/>
        <v>8.9499999999999994E-5</v>
      </c>
      <c r="F9">
        <v>0.1</v>
      </c>
      <c r="G9">
        <f t="shared" si="1"/>
        <v>1.0000000000000001E-7</v>
      </c>
      <c r="H9" s="1"/>
    </row>
    <row r="10" spans="2:11">
      <c r="B10">
        <v>0.27900000000000003</v>
      </c>
      <c r="C10">
        <v>1E-3</v>
      </c>
      <c r="D10">
        <v>100</v>
      </c>
      <c r="E10">
        <f t="shared" si="0"/>
        <v>1E-4</v>
      </c>
      <c r="F10">
        <v>0.1</v>
      </c>
      <c r="G10">
        <f t="shared" si="1"/>
        <v>1.0000000000000001E-7</v>
      </c>
      <c r="H10" s="1"/>
    </row>
    <row r="12" spans="2:11">
      <c r="B12">
        <v>0.27400000000000002</v>
      </c>
      <c r="C12">
        <v>1E-3</v>
      </c>
      <c r="D12">
        <v>100.3</v>
      </c>
      <c r="E12">
        <f>D12/1000000</f>
        <v>1.003E-4</v>
      </c>
      <c r="F12">
        <v>0.1</v>
      </c>
      <c r="G12">
        <f>F12/1000000</f>
        <v>1.0000000000000001E-7</v>
      </c>
      <c r="H12" t="s">
        <v>9</v>
      </c>
    </row>
    <row r="13" spans="2:11">
      <c r="B13">
        <v>0.311</v>
      </c>
      <c r="C13">
        <v>1E-3</v>
      </c>
      <c r="D13">
        <v>305.3</v>
      </c>
      <c r="E13">
        <f t="shared" ref="E13:E17" si="2">D13/1000000</f>
        <v>3.0529999999999999E-4</v>
      </c>
      <c r="F13">
        <v>0.1</v>
      </c>
      <c r="G13">
        <f t="shared" ref="G13:G17" si="3">F13/1000000</f>
        <v>1.0000000000000001E-7</v>
      </c>
      <c r="H13" t="s">
        <v>10</v>
      </c>
    </row>
    <row r="14" spans="2:11">
      <c r="B14">
        <v>0.34</v>
      </c>
      <c r="C14">
        <v>1E-3</v>
      </c>
      <c r="D14">
        <v>504</v>
      </c>
      <c r="E14">
        <f t="shared" si="2"/>
        <v>5.04E-4</v>
      </c>
      <c r="F14">
        <v>1</v>
      </c>
      <c r="G14">
        <f t="shared" si="3"/>
        <v>9.9999999999999995E-7</v>
      </c>
    </row>
    <row r="15" spans="2:11">
      <c r="B15">
        <v>0.35699999999999998</v>
      </c>
      <c r="C15">
        <v>1E-3</v>
      </c>
      <c r="D15">
        <v>704</v>
      </c>
      <c r="E15">
        <f t="shared" si="2"/>
        <v>7.0399999999999998E-4</v>
      </c>
      <c r="F15">
        <v>1</v>
      </c>
      <c r="G15">
        <f t="shared" si="3"/>
        <v>9.9999999999999995E-7</v>
      </c>
    </row>
    <row r="16" spans="2:11">
      <c r="B16">
        <v>0.36899999999999999</v>
      </c>
      <c r="C16">
        <v>1E-3</v>
      </c>
      <c r="D16">
        <v>902</v>
      </c>
      <c r="E16">
        <f t="shared" si="2"/>
        <v>9.0200000000000002E-4</v>
      </c>
      <c r="F16">
        <v>1</v>
      </c>
      <c r="G16">
        <f t="shared" si="3"/>
        <v>9.9999999999999995E-7</v>
      </c>
    </row>
    <row r="17" spans="2:11">
      <c r="B17">
        <v>0.374</v>
      </c>
      <c r="C17">
        <v>1E-3</v>
      </c>
      <c r="D17">
        <v>1000</v>
      </c>
      <c r="E17">
        <f t="shared" si="2"/>
        <v>1E-3</v>
      </c>
      <c r="F17">
        <v>10</v>
      </c>
      <c r="G17">
        <f t="shared" si="3"/>
        <v>1.0000000000000001E-5</v>
      </c>
    </row>
    <row r="19" spans="2:11">
      <c r="B19">
        <v>0.38400000000000001</v>
      </c>
      <c r="C19">
        <v>1E-3</v>
      </c>
      <c r="D19">
        <v>1.05</v>
      </c>
      <c r="E19">
        <f>D19/1000</f>
        <v>1.0500000000000002E-3</v>
      </c>
      <c r="F19">
        <v>0.01</v>
      </c>
      <c r="G19">
        <f>F19/1000</f>
        <v>1.0000000000000001E-5</v>
      </c>
      <c r="H19" t="s">
        <v>12</v>
      </c>
    </row>
    <row r="20" spans="2:11">
      <c r="B20">
        <v>0.497</v>
      </c>
      <c r="C20">
        <v>1E-3</v>
      </c>
      <c r="D20">
        <v>5.09</v>
      </c>
      <c r="E20">
        <f t="shared" ref="E20:E24" si="4">D20/1000</f>
        <v>5.0899999999999999E-3</v>
      </c>
      <c r="F20">
        <v>0.01</v>
      </c>
      <c r="G20">
        <f t="shared" ref="G20:G24" si="5">F20/1000</f>
        <v>1.0000000000000001E-5</v>
      </c>
      <c r="H20" t="s">
        <v>13</v>
      </c>
    </row>
    <row r="21" spans="2:11">
      <c r="B21">
        <v>0.54600000000000004</v>
      </c>
      <c r="C21">
        <v>1E-3</v>
      </c>
      <c r="D21">
        <v>9.0399999999999991</v>
      </c>
      <c r="E21">
        <f t="shared" si="4"/>
        <v>9.0399999999999994E-3</v>
      </c>
      <c r="F21">
        <v>0.01</v>
      </c>
      <c r="G21">
        <f t="shared" si="5"/>
        <v>1.0000000000000001E-5</v>
      </c>
    </row>
    <row r="22" spans="2:11">
      <c r="B22">
        <v>0.59799999999999998</v>
      </c>
      <c r="C22">
        <v>1E-3</v>
      </c>
      <c r="D22">
        <v>12.98</v>
      </c>
      <c r="E22">
        <f t="shared" si="4"/>
        <v>1.298E-2</v>
      </c>
      <c r="F22">
        <v>0.01</v>
      </c>
      <c r="G22">
        <f t="shared" si="5"/>
        <v>1.0000000000000001E-5</v>
      </c>
    </row>
    <row r="23" spans="2:11">
      <c r="B23">
        <v>0.63100000000000001</v>
      </c>
      <c r="C23">
        <v>1E-3</v>
      </c>
      <c r="D23">
        <v>17</v>
      </c>
      <c r="E23">
        <f t="shared" si="4"/>
        <v>1.7000000000000001E-2</v>
      </c>
      <c r="F23">
        <v>0.01</v>
      </c>
      <c r="G23">
        <f t="shared" si="5"/>
        <v>1.0000000000000001E-5</v>
      </c>
    </row>
    <row r="24" spans="2:11">
      <c r="B24">
        <v>0.64600000000000002</v>
      </c>
      <c r="C24">
        <v>1E-3</v>
      </c>
      <c r="D24">
        <v>20.079999999999998</v>
      </c>
      <c r="E24">
        <f t="shared" si="4"/>
        <v>2.0079999999999997E-2</v>
      </c>
      <c r="F24">
        <v>0.01</v>
      </c>
      <c r="G24">
        <f t="shared" si="5"/>
        <v>1.0000000000000001E-5</v>
      </c>
    </row>
    <row r="26" spans="2:11">
      <c r="B26">
        <v>0.64700000000000002</v>
      </c>
      <c r="C26">
        <v>1E-3</v>
      </c>
      <c r="D26">
        <v>20</v>
      </c>
      <c r="E26">
        <f>D26/1000</f>
        <v>0.02</v>
      </c>
      <c r="F26">
        <v>0.1</v>
      </c>
      <c r="G26">
        <f>F26/1000</f>
        <v>1E-4</v>
      </c>
      <c r="H26" t="s">
        <v>14</v>
      </c>
    </row>
    <row r="27" spans="2:11">
      <c r="B27">
        <v>0.63</v>
      </c>
      <c r="C27">
        <v>1E-3</v>
      </c>
      <c r="D27">
        <v>40.4</v>
      </c>
      <c r="E27">
        <f>D27/1000</f>
        <v>4.0399999999999998E-2</v>
      </c>
      <c r="F27">
        <v>0.1</v>
      </c>
      <c r="G27">
        <f t="shared" ref="G27:G30" si="6">F27/1000</f>
        <v>1E-4</v>
      </c>
      <c r="H27" t="s">
        <v>15</v>
      </c>
    </row>
    <row r="28" spans="2:11">
      <c r="B28">
        <v>0.68799999999999994</v>
      </c>
      <c r="C28">
        <v>1E-3</v>
      </c>
      <c r="D28">
        <v>60.2</v>
      </c>
      <c r="E28">
        <f t="shared" ref="E28:E30" si="7">D28/1000</f>
        <v>6.0200000000000004E-2</v>
      </c>
      <c r="F28">
        <v>0.1</v>
      </c>
      <c r="G28">
        <f t="shared" si="6"/>
        <v>1E-4</v>
      </c>
      <c r="K28" t="s">
        <v>51</v>
      </c>
    </row>
    <row r="29" spans="2:11">
      <c r="B29">
        <v>0.72699999999999998</v>
      </c>
      <c r="C29">
        <v>1E-3</v>
      </c>
      <c r="D29">
        <v>80.2</v>
      </c>
      <c r="E29">
        <f t="shared" si="7"/>
        <v>8.0200000000000007E-2</v>
      </c>
      <c r="F29">
        <v>0.1</v>
      </c>
      <c r="G29">
        <f t="shared" si="6"/>
        <v>1E-4</v>
      </c>
    </row>
    <row r="30" spans="2:11">
      <c r="B30">
        <v>0.76200000000000001</v>
      </c>
      <c r="C30">
        <v>1E-3</v>
      </c>
      <c r="D30">
        <v>98.2</v>
      </c>
      <c r="E30">
        <f t="shared" si="7"/>
        <v>9.820000000000001E-2</v>
      </c>
      <c r="F30">
        <v>0.1</v>
      </c>
      <c r="G30">
        <f t="shared" si="6"/>
        <v>1E-4</v>
      </c>
    </row>
    <row r="33" spans="2:9">
      <c r="B33" s="44" t="s">
        <v>16</v>
      </c>
      <c r="C33" s="44"/>
      <c r="D33" s="44"/>
      <c r="E33" s="44"/>
      <c r="F33" s="44"/>
      <c r="G33" s="44"/>
      <c r="H33" s="44"/>
      <c r="I33" s="44"/>
    </row>
    <row r="35" spans="2:9">
      <c r="B35" t="s">
        <v>3</v>
      </c>
      <c r="C35" t="s">
        <v>2</v>
      </c>
      <c r="D35" t="s">
        <v>4</v>
      </c>
      <c r="E35" t="s">
        <v>5</v>
      </c>
      <c r="F35" t="s">
        <v>1</v>
      </c>
      <c r="G35" t="s">
        <v>6</v>
      </c>
    </row>
    <row r="36" spans="2:9">
      <c r="B36">
        <v>0.152</v>
      </c>
      <c r="C36">
        <v>1E-3</v>
      </c>
      <c r="D36">
        <v>9.6999999999999993</v>
      </c>
      <c r="E36">
        <f>D36/1000000</f>
        <v>9.6999999999999986E-6</v>
      </c>
      <c r="F36">
        <v>0.1</v>
      </c>
      <c r="G36">
        <f>F36/1000000</f>
        <v>1.0000000000000001E-7</v>
      </c>
      <c r="H36" t="s">
        <v>7</v>
      </c>
    </row>
    <row r="37" spans="2:9">
      <c r="B37">
        <v>0.188</v>
      </c>
      <c r="C37">
        <v>1E-3</v>
      </c>
      <c r="D37">
        <v>30</v>
      </c>
      <c r="E37">
        <f t="shared" ref="E37:E41" si="8">D37/1000000</f>
        <v>3.0000000000000001E-5</v>
      </c>
      <c r="F37">
        <v>0.1</v>
      </c>
      <c r="G37">
        <f t="shared" ref="G37:G41" si="9">F37/1000000</f>
        <v>1.0000000000000001E-7</v>
      </c>
      <c r="H37" t="s">
        <v>17</v>
      </c>
    </row>
    <row r="38" spans="2:9">
      <c r="B38">
        <v>0.20499999999999999</v>
      </c>
      <c r="C38">
        <v>1E-3</v>
      </c>
      <c r="D38">
        <v>50.1</v>
      </c>
      <c r="E38">
        <f t="shared" si="8"/>
        <v>5.0099999999999998E-5</v>
      </c>
      <c r="F38">
        <v>0.1</v>
      </c>
      <c r="G38">
        <f t="shared" si="9"/>
        <v>1.0000000000000001E-7</v>
      </c>
    </row>
    <row r="39" spans="2:9">
      <c r="B39">
        <v>0.216</v>
      </c>
      <c r="C39">
        <v>1E-3</v>
      </c>
      <c r="D39">
        <v>70.7</v>
      </c>
      <c r="E39">
        <f t="shared" si="8"/>
        <v>7.0699999999999997E-5</v>
      </c>
      <c r="F39">
        <v>0.1</v>
      </c>
      <c r="G39">
        <f t="shared" si="9"/>
        <v>1.0000000000000001E-7</v>
      </c>
    </row>
    <row r="40" spans="2:9">
      <c r="B40">
        <v>0.224</v>
      </c>
      <c r="C40">
        <v>1E-3</v>
      </c>
      <c r="D40">
        <v>90.1</v>
      </c>
      <c r="E40">
        <f t="shared" si="8"/>
        <v>9.0099999999999995E-5</v>
      </c>
      <c r="F40">
        <v>0.1</v>
      </c>
      <c r="G40">
        <f t="shared" si="9"/>
        <v>1.0000000000000001E-7</v>
      </c>
    </row>
    <row r="41" spans="2:9">
      <c r="B41">
        <v>0.22800000000000001</v>
      </c>
      <c r="C41">
        <v>1E-3</v>
      </c>
      <c r="D41">
        <v>100.5</v>
      </c>
      <c r="E41">
        <f t="shared" si="8"/>
        <v>1.005E-4</v>
      </c>
      <c r="F41">
        <v>0.1</v>
      </c>
      <c r="G41">
        <f t="shared" si="9"/>
        <v>1.0000000000000001E-7</v>
      </c>
    </row>
    <row r="43" spans="2:9">
      <c r="B43">
        <v>0.22700000000000001</v>
      </c>
      <c r="C43">
        <v>1E-3</v>
      </c>
      <c r="D43">
        <v>99.7</v>
      </c>
      <c r="E43">
        <f>D43/1000000</f>
        <v>9.9699999999999998E-5</v>
      </c>
      <c r="F43">
        <v>0.1</v>
      </c>
      <c r="G43">
        <f>F43/1000000</f>
        <v>1.0000000000000001E-7</v>
      </c>
    </row>
    <row r="44" spans="2:9">
      <c r="B44">
        <v>0.27</v>
      </c>
      <c r="C44">
        <v>1E-3</v>
      </c>
      <c r="D44">
        <v>302</v>
      </c>
      <c r="E44">
        <f t="shared" ref="E44:E48" si="10">D44/1000000</f>
        <v>3.0200000000000002E-4</v>
      </c>
      <c r="F44">
        <v>0.1</v>
      </c>
      <c r="G44">
        <f t="shared" ref="G44:G48" si="11">F44/1000000</f>
        <v>1.0000000000000001E-7</v>
      </c>
    </row>
    <row r="45" spans="2:9">
      <c r="B45">
        <v>0.29199999999999998</v>
      </c>
      <c r="C45">
        <v>1E-3</v>
      </c>
      <c r="D45">
        <v>501</v>
      </c>
      <c r="E45">
        <f t="shared" si="10"/>
        <v>5.0100000000000003E-4</v>
      </c>
      <c r="F45">
        <v>1</v>
      </c>
      <c r="G45">
        <f t="shared" si="11"/>
        <v>9.9999999999999995E-7</v>
      </c>
      <c r="H45" t="s">
        <v>18</v>
      </c>
    </row>
    <row r="46" spans="2:9">
      <c r="B46">
        <v>0.308</v>
      </c>
      <c r="C46">
        <v>1E-3</v>
      </c>
      <c r="D46">
        <v>700</v>
      </c>
      <c r="E46">
        <f t="shared" si="10"/>
        <v>6.9999999999999999E-4</v>
      </c>
      <c r="F46">
        <v>1</v>
      </c>
      <c r="G46">
        <f t="shared" si="11"/>
        <v>9.9999999999999995E-7</v>
      </c>
      <c r="H46" t="s">
        <v>20</v>
      </c>
    </row>
    <row r="47" spans="2:9">
      <c r="B47">
        <v>0.32100000000000001</v>
      </c>
      <c r="C47">
        <v>1E-3</v>
      </c>
      <c r="D47">
        <v>900</v>
      </c>
      <c r="E47">
        <f t="shared" si="10"/>
        <v>8.9999999999999998E-4</v>
      </c>
      <c r="F47">
        <v>1</v>
      </c>
      <c r="G47">
        <f t="shared" si="11"/>
        <v>9.9999999999999995E-7</v>
      </c>
    </row>
    <row r="48" spans="2:9">
      <c r="B48">
        <v>0.32700000000000001</v>
      </c>
      <c r="C48">
        <v>1E-3</v>
      </c>
      <c r="D48">
        <v>1004</v>
      </c>
      <c r="E48">
        <f t="shared" si="10"/>
        <v>1.0039999999999999E-3</v>
      </c>
      <c r="F48">
        <v>1</v>
      </c>
      <c r="G48">
        <f t="shared" si="11"/>
        <v>9.9999999999999995E-7</v>
      </c>
    </row>
    <row r="50" spans="2:8">
      <c r="B50">
        <v>0.33100000000000002</v>
      </c>
      <c r="C50">
        <v>1E-3</v>
      </c>
      <c r="D50">
        <v>1.07</v>
      </c>
      <c r="E50">
        <f>D50/1000</f>
        <v>1.07E-3</v>
      </c>
      <c r="F50">
        <v>0.01</v>
      </c>
      <c r="G50">
        <f>F50/1000</f>
        <v>1.0000000000000001E-5</v>
      </c>
    </row>
    <row r="51" spans="2:8">
      <c r="B51">
        <v>0.42099999999999999</v>
      </c>
      <c r="C51">
        <v>1E-3</v>
      </c>
      <c r="D51">
        <v>5.01</v>
      </c>
      <c r="E51">
        <f t="shared" ref="E51:E61" si="12">D51/1000</f>
        <v>5.0099999999999997E-3</v>
      </c>
      <c r="F51">
        <v>0.01</v>
      </c>
      <c r="G51">
        <f t="shared" ref="G51:G55" si="13">F51/1000</f>
        <v>1.0000000000000001E-5</v>
      </c>
    </row>
    <row r="52" spans="2:8">
      <c r="B52">
        <v>0.45500000000000002</v>
      </c>
      <c r="C52">
        <v>1E-3</v>
      </c>
      <c r="D52">
        <v>9.0299999999999994</v>
      </c>
      <c r="E52">
        <f t="shared" si="12"/>
        <v>9.0299999999999998E-3</v>
      </c>
      <c r="F52">
        <v>0.01</v>
      </c>
      <c r="G52">
        <f t="shared" si="13"/>
        <v>1.0000000000000001E-5</v>
      </c>
      <c r="H52" t="s">
        <v>12</v>
      </c>
    </row>
    <row r="53" spans="2:8">
      <c r="B53">
        <v>0.47599999999999998</v>
      </c>
      <c r="C53">
        <v>1E-3</v>
      </c>
      <c r="D53">
        <v>13.07</v>
      </c>
      <c r="E53">
        <f t="shared" si="12"/>
        <v>1.307E-2</v>
      </c>
      <c r="F53">
        <v>0.01</v>
      </c>
      <c r="G53">
        <f t="shared" si="13"/>
        <v>1.0000000000000001E-5</v>
      </c>
      <c r="H53" t="s">
        <v>19</v>
      </c>
    </row>
    <row r="54" spans="2:8">
      <c r="B54">
        <v>0.49</v>
      </c>
      <c r="C54">
        <v>1E-3</v>
      </c>
      <c r="D54">
        <v>17.07</v>
      </c>
      <c r="E54">
        <f t="shared" si="12"/>
        <v>1.7070000000000002E-2</v>
      </c>
      <c r="F54">
        <v>0.01</v>
      </c>
      <c r="G54">
        <f t="shared" si="13"/>
        <v>1.0000000000000001E-5</v>
      </c>
    </row>
    <row r="55" spans="2:8">
      <c r="B55">
        <v>0.499</v>
      </c>
      <c r="C55">
        <v>1E-3</v>
      </c>
      <c r="D55">
        <v>20.04</v>
      </c>
      <c r="E55">
        <f t="shared" si="12"/>
        <v>2.0039999999999999E-2</v>
      </c>
      <c r="F55">
        <v>0.01</v>
      </c>
      <c r="G55">
        <f t="shared" si="13"/>
        <v>1.0000000000000001E-5</v>
      </c>
    </row>
    <row r="57" spans="2:8">
      <c r="B57">
        <v>0.499</v>
      </c>
      <c r="C57">
        <v>1E-3</v>
      </c>
      <c r="D57">
        <v>20</v>
      </c>
      <c r="E57">
        <f t="shared" si="12"/>
        <v>0.02</v>
      </c>
      <c r="F57">
        <v>0.1</v>
      </c>
      <c r="G57">
        <f>F57/1000</f>
        <v>1E-4</v>
      </c>
    </row>
    <row r="58" spans="2:8">
      <c r="B58">
        <v>0.53800000000000003</v>
      </c>
      <c r="C58">
        <v>1E-3</v>
      </c>
      <c r="D58">
        <v>40</v>
      </c>
      <c r="E58">
        <f t="shared" si="12"/>
        <v>0.04</v>
      </c>
      <c r="F58">
        <v>0.1</v>
      </c>
      <c r="G58">
        <f t="shared" ref="G58:G61" si="14">F58/1000</f>
        <v>1E-4</v>
      </c>
      <c r="H58" t="s">
        <v>14</v>
      </c>
    </row>
    <row r="59" spans="2:8">
      <c r="B59">
        <v>0.56200000000000006</v>
      </c>
      <c r="C59">
        <v>1E-3</v>
      </c>
      <c r="D59">
        <v>60</v>
      </c>
      <c r="E59">
        <f t="shared" si="12"/>
        <v>0.06</v>
      </c>
      <c r="F59">
        <v>0.1</v>
      </c>
      <c r="G59">
        <f t="shared" si="14"/>
        <v>1E-4</v>
      </c>
      <c r="H59" t="s">
        <v>19</v>
      </c>
    </row>
    <row r="60" spans="2:8">
      <c r="B60">
        <v>0.56999999999999995</v>
      </c>
      <c r="C60">
        <v>1E-3</v>
      </c>
      <c r="D60">
        <v>80</v>
      </c>
      <c r="E60">
        <f t="shared" si="12"/>
        <v>0.08</v>
      </c>
      <c r="F60">
        <v>0.1</v>
      </c>
      <c r="G60">
        <f t="shared" si="14"/>
        <v>1E-4</v>
      </c>
    </row>
    <row r="61" spans="2:8">
      <c r="B61">
        <v>0.59199999999999997</v>
      </c>
      <c r="C61">
        <v>1E-3</v>
      </c>
      <c r="D61">
        <v>100</v>
      </c>
      <c r="E61">
        <f t="shared" si="12"/>
        <v>0.1</v>
      </c>
      <c r="F61">
        <v>0.1</v>
      </c>
      <c r="G61">
        <f t="shared" si="14"/>
        <v>1E-4</v>
      </c>
    </row>
    <row r="64" spans="2:8">
      <c r="B64" s="44" t="s">
        <v>21</v>
      </c>
      <c r="C64" s="44"/>
      <c r="D64" s="44"/>
      <c r="E64" s="44"/>
      <c r="F64" s="44"/>
      <c r="G64" s="44"/>
      <c r="H64" s="44"/>
    </row>
    <row r="66" spans="2:9">
      <c r="B66" t="s">
        <v>3</v>
      </c>
      <c r="C66" t="s">
        <v>2</v>
      </c>
      <c r="D66" t="s">
        <v>4</v>
      </c>
      <c r="E66" t="s">
        <v>5</v>
      </c>
      <c r="F66" t="s">
        <v>1</v>
      </c>
      <c r="G66" t="s">
        <v>6</v>
      </c>
    </row>
    <row r="67" spans="2:9">
      <c r="B67">
        <v>0.114</v>
      </c>
      <c r="C67">
        <v>1E-3</v>
      </c>
      <c r="D67">
        <v>10.1</v>
      </c>
      <c r="E67">
        <f>D67/1000000</f>
        <v>1.01E-5</v>
      </c>
      <c r="F67">
        <v>0.1</v>
      </c>
      <c r="G67">
        <f>F67/1000000</f>
        <v>1.0000000000000001E-7</v>
      </c>
      <c r="H67" s="44" t="s">
        <v>22</v>
      </c>
      <c r="I67" s="44" t="s">
        <v>7</v>
      </c>
    </row>
    <row r="68" spans="2:9">
      <c r="B68">
        <v>0.15</v>
      </c>
      <c r="C68">
        <v>1E-3</v>
      </c>
      <c r="D68">
        <v>30.3</v>
      </c>
      <c r="E68">
        <f t="shared" ref="E68:E79" si="15">D68/1000000</f>
        <v>3.0300000000000001E-5</v>
      </c>
      <c r="F68">
        <v>0.1</v>
      </c>
      <c r="G68">
        <f t="shared" ref="G68:G79" si="16">F68/1000000</f>
        <v>1.0000000000000001E-7</v>
      </c>
      <c r="H68" s="44"/>
      <c r="I68" s="44"/>
    </row>
    <row r="69" spans="2:9">
      <c r="B69">
        <v>0.16700000000000001</v>
      </c>
      <c r="C69">
        <v>1E-3</v>
      </c>
      <c r="D69">
        <v>50</v>
      </c>
      <c r="E69">
        <f t="shared" si="15"/>
        <v>5.0000000000000002E-5</v>
      </c>
      <c r="F69">
        <v>0.1</v>
      </c>
      <c r="G69">
        <f t="shared" si="16"/>
        <v>1.0000000000000001E-7</v>
      </c>
      <c r="H69" s="44"/>
      <c r="I69" s="44"/>
    </row>
    <row r="70" spans="2:9">
      <c r="B70">
        <v>0.17899999999999999</v>
      </c>
      <c r="C70">
        <v>1E-3</v>
      </c>
      <c r="D70">
        <v>70.2</v>
      </c>
      <c r="E70">
        <f t="shared" si="15"/>
        <v>7.0199999999999999E-5</v>
      </c>
      <c r="F70">
        <v>0.1</v>
      </c>
      <c r="G70">
        <f t="shared" si="16"/>
        <v>1.0000000000000001E-7</v>
      </c>
      <c r="H70" s="44" t="s">
        <v>23</v>
      </c>
      <c r="I70" s="44"/>
    </row>
    <row r="71" spans="2:9">
      <c r="B71">
        <v>0.187</v>
      </c>
      <c r="C71">
        <v>1E-3</v>
      </c>
      <c r="D71">
        <v>90.7</v>
      </c>
      <c r="E71">
        <f t="shared" si="15"/>
        <v>9.0700000000000009E-5</v>
      </c>
      <c r="F71">
        <v>0.1</v>
      </c>
      <c r="G71">
        <f t="shared" si="16"/>
        <v>1.0000000000000001E-7</v>
      </c>
      <c r="H71" s="44"/>
      <c r="I71" s="44"/>
    </row>
    <row r="72" spans="2:9">
      <c r="B72">
        <v>0.191</v>
      </c>
      <c r="C72">
        <v>1E-3</v>
      </c>
      <c r="D72">
        <v>99.4</v>
      </c>
      <c r="E72">
        <f t="shared" si="15"/>
        <v>9.9400000000000004E-5</v>
      </c>
      <c r="F72">
        <v>0.1</v>
      </c>
      <c r="G72">
        <f t="shared" si="16"/>
        <v>1.0000000000000001E-7</v>
      </c>
      <c r="H72" s="44"/>
      <c r="I72" s="44"/>
    </row>
    <row r="74" spans="2:9">
      <c r="B74">
        <v>0.19</v>
      </c>
      <c r="C74">
        <v>1E-3</v>
      </c>
      <c r="D74">
        <v>99.3</v>
      </c>
      <c r="E74">
        <f t="shared" si="15"/>
        <v>9.9300000000000001E-5</v>
      </c>
      <c r="F74">
        <v>0.1</v>
      </c>
      <c r="G74">
        <f t="shared" si="16"/>
        <v>1.0000000000000001E-7</v>
      </c>
      <c r="H74" t="s">
        <v>24</v>
      </c>
    </row>
    <row r="75" spans="2:9">
      <c r="B75">
        <v>0.23400000000000001</v>
      </c>
      <c r="C75">
        <v>1E-3</v>
      </c>
      <c r="D75">
        <v>300.89999999999998</v>
      </c>
      <c r="E75">
        <f t="shared" si="15"/>
        <v>3.009E-4</v>
      </c>
      <c r="F75">
        <v>0.1</v>
      </c>
      <c r="G75">
        <f t="shared" si="16"/>
        <v>1.0000000000000001E-7</v>
      </c>
    </row>
    <row r="76" spans="2:9">
      <c r="B76">
        <v>0.25600000000000001</v>
      </c>
      <c r="C76">
        <v>1E-3</v>
      </c>
      <c r="D76">
        <v>499</v>
      </c>
      <c r="E76">
        <f t="shared" si="15"/>
        <v>4.9899999999999999E-4</v>
      </c>
      <c r="F76">
        <v>1</v>
      </c>
      <c r="G76">
        <f t="shared" si="16"/>
        <v>9.9999999999999995E-7</v>
      </c>
      <c r="H76" t="s">
        <v>23</v>
      </c>
    </row>
    <row r="77" spans="2:9">
      <c r="B77">
        <v>0.27300000000000002</v>
      </c>
      <c r="C77">
        <v>1E-3</v>
      </c>
      <c r="D77">
        <v>704</v>
      </c>
      <c r="E77">
        <f t="shared" si="15"/>
        <v>7.0399999999999998E-4</v>
      </c>
      <c r="F77">
        <v>1</v>
      </c>
      <c r="G77">
        <f t="shared" si="16"/>
        <v>9.9999999999999995E-7</v>
      </c>
    </row>
    <row r="78" spans="2:9">
      <c r="B78">
        <v>0.28499999999999998</v>
      </c>
      <c r="C78">
        <v>1E-3</v>
      </c>
      <c r="D78">
        <v>904</v>
      </c>
      <c r="E78">
        <f t="shared" si="15"/>
        <v>9.0399999999999996E-4</v>
      </c>
      <c r="F78">
        <v>1</v>
      </c>
      <c r="G78">
        <f t="shared" si="16"/>
        <v>9.9999999999999995E-7</v>
      </c>
    </row>
    <row r="79" spans="2:9">
      <c r="B79">
        <v>0.28999999999999998</v>
      </c>
      <c r="C79">
        <v>1E-3</v>
      </c>
      <c r="D79">
        <v>1001</v>
      </c>
      <c r="E79">
        <f t="shared" si="15"/>
        <v>1.0009999999999999E-3</v>
      </c>
      <c r="F79">
        <v>1</v>
      </c>
      <c r="G79">
        <f t="shared" si="16"/>
        <v>9.9999999999999995E-7</v>
      </c>
    </row>
    <row r="81" spans="2:11">
      <c r="B81">
        <v>0.29499999999999998</v>
      </c>
      <c r="C81">
        <v>1E-3</v>
      </c>
      <c r="D81">
        <v>1.06</v>
      </c>
      <c r="E81">
        <f>D81/1000</f>
        <v>1.06E-3</v>
      </c>
      <c r="F81">
        <v>0.01</v>
      </c>
      <c r="G81">
        <f>F81/1000</f>
        <v>1.0000000000000001E-5</v>
      </c>
      <c r="H81" t="s">
        <v>25</v>
      </c>
    </row>
    <row r="82" spans="2:11">
      <c r="B82">
        <v>0.38300000000000001</v>
      </c>
      <c r="C82">
        <v>1E-3</v>
      </c>
      <c r="D82">
        <v>5</v>
      </c>
      <c r="E82">
        <f t="shared" ref="E82:E92" si="17">D82/1000</f>
        <v>5.0000000000000001E-3</v>
      </c>
      <c r="F82">
        <v>0.01</v>
      </c>
      <c r="G82">
        <f t="shared" ref="G82:G92" si="18">F82/1000</f>
        <v>1.0000000000000001E-5</v>
      </c>
      <c r="H82" t="s">
        <v>23</v>
      </c>
    </row>
    <row r="83" spans="2:11">
      <c r="B83">
        <v>0.41799999999999998</v>
      </c>
      <c r="C83">
        <v>1E-3</v>
      </c>
      <c r="D83">
        <v>9.06</v>
      </c>
      <c r="E83">
        <f t="shared" si="17"/>
        <v>9.0600000000000003E-3</v>
      </c>
      <c r="F83">
        <v>0.01</v>
      </c>
      <c r="G83">
        <f t="shared" si="18"/>
        <v>1.0000000000000001E-5</v>
      </c>
    </row>
    <row r="84" spans="2:11">
      <c r="B84">
        <v>0.441</v>
      </c>
      <c r="C84">
        <v>1E-3</v>
      </c>
      <c r="D84">
        <v>13.05</v>
      </c>
      <c r="E84">
        <f t="shared" si="17"/>
        <v>1.3050000000000001E-2</v>
      </c>
      <c r="F84">
        <v>0.01</v>
      </c>
      <c r="G84">
        <f t="shared" si="18"/>
        <v>1.0000000000000001E-5</v>
      </c>
    </row>
    <row r="85" spans="2:11">
      <c r="B85">
        <v>0.45700000000000002</v>
      </c>
      <c r="C85">
        <v>1E-3</v>
      </c>
      <c r="D85">
        <v>17.07</v>
      </c>
      <c r="E85">
        <f t="shared" si="17"/>
        <v>1.7070000000000002E-2</v>
      </c>
      <c r="F85">
        <v>0.01</v>
      </c>
      <c r="G85">
        <f t="shared" si="18"/>
        <v>1.0000000000000001E-5</v>
      </c>
    </row>
    <row r="86" spans="2:11">
      <c r="B86">
        <v>0.46700000000000003</v>
      </c>
      <c r="C86">
        <v>1E-3</v>
      </c>
      <c r="D86">
        <v>19.989999999999998</v>
      </c>
      <c r="E86">
        <f t="shared" si="17"/>
        <v>1.9989999999999997E-2</v>
      </c>
      <c r="F86">
        <v>0.01</v>
      </c>
      <c r="G86">
        <f t="shared" si="18"/>
        <v>1.0000000000000001E-5</v>
      </c>
    </row>
    <row r="88" spans="2:11">
      <c r="B88">
        <v>0.46800000000000003</v>
      </c>
      <c r="C88">
        <v>1E-3</v>
      </c>
      <c r="D88">
        <v>20</v>
      </c>
      <c r="E88">
        <f t="shared" si="17"/>
        <v>0.02</v>
      </c>
      <c r="F88">
        <v>0.1</v>
      </c>
      <c r="G88">
        <f t="shared" si="18"/>
        <v>1E-4</v>
      </c>
      <c r="H88" t="s">
        <v>26</v>
      </c>
    </row>
    <row r="89" spans="2:11">
      <c r="B89">
        <v>0.51400000000000001</v>
      </c>
      <c r="C89">
        <v>1E-3</v>
      </c>
      <c r="D89">
        <v>39.9</v>
      </c>
      <c r="E89">
        <f t="shared" si="17"/>
        <v>3.9899999999999998E-2</v>
      </c>
      <c r="F89">
        <v>0.1</v>
      </c>
      <c r="G89">
        <f t="shared" si="18"/>
        <v>1E-4</v>
      </c>
      <c r="H89" t="s">
        <v>27</v>
      </c>
    </row>
    <row r="90" spans="2:11">
      <c r="B90">
        <v>0.54400000000000004</v>
      </c>
      <c r="C90">
        <v>1E-3</v>
      </c>
      <c r="D90">
        <v>59.9</v>
      </c>
      <c r="E90">
        <f t="shared" si="17"/>
        <v>5.9900000000000002E-2</v>
      </c>
      <c r="F90">
        <v>0.1</v>
      </c>
      <c r="G90">
        <f t="shared" si="18"/>
        <v>1E-4</v>
      </c>
      <c r="H90" t="s">
        <v>28</v>
      </c>
    </row>
    <row r="91" spans="2:11">
      <c r="B91">
        <v>0.63300000000000001</v>
      </c>
      <c r="C91">
        <v>1E-3</v>
      </c>
      <c r="D91">
        <v>80.099999999999994</v>
      </c>
      <c r="E91">
        <f t="shared" si="17"/>
        <v>8.0099999999999991E-2</v>
      </c>
      <c r="F91">
        <v>0.1</v>
      </c>
      <c r="G91">
        <f t="shared" si="18"/>
        <v>1E-4</v>
      </c>
    </row>
    <row r="92" spans="2:11">
      <c r="B92">
        <v>0.67200000000000004</v>
      </c>
      <c r="C92">
        <v>1E-3</v>
      </c>
      <c r="D92">
        <v>98</v>
      </c>
      <c r="E92">
        <f t="shared" si="17"/>
        <v>9.8000000000000004E-2</v>
      </c>
      <c r="F92">
        <v>0.1</v>
      </c>
      <c r="G92">
        <f t="shared" si="18"/>
        <v>1E-4</v>
      </c>
    </row>
    <row r="93" spans="2:11">
      <c r="K93" t="s">
        <v>52</v>
      </c>
    </row>
    <row r="94" spans="2:11">
      <c r="B94" s="44" t="s">
        <v>29</v>
      </c>
      <c r="C94" s="44"/>
      <c r="D94" s="44"/>
      <c r="E94" s="44"/>
      <c r="F94" s="44"/>
      <c r="G94" s="44"/>
      <c r="H94" s="44"/>
    </row>
    <row r="96" spans="2:11">
      <c r="B96" t="s">
        <v>3</v>
      </c>
      <c r="C96" t="s">
        <v>2</v>
      </c>
      <c r="D96" t="s">
        <v>4</v>
      </c>
      <c r="E96" t="s">
        <v>5</v>
      </c>
      <c r="F96" t="s">
        <v>1</v>
      </c>
      <c r="G96" t="s">
        <v>6</v>
      </c>
    </row>
    <row r="97" spans="2:9">
      <c r="B97">
        <v>8.8999999999999996E-2</v>
      </c>
      <c r="C97">
        <v>1E-3</v>
      </c>
      <c r="D97">
        <v>10.199999999999999</v>
      </c>
      <c r="E97">
        <f>D97/1000000</f>
        <v>1.0199999999999999E-5</v>
      </c>
      <c r="F97">
        <v>0.1</v>
      </c>
      <c r="G97">
        <f>F97/1000000</f>
        <v>1.0000000000000001E-7</v>
      </c>
      <c r="H97" t="s">
        <v>7</v>
      </c>
    </row>
    <row r="98" spans="2:9">
      <c r="B98">
        <v>0.16400000000000001</v>
      </c>
      <c r="C98">
        <v>1E-3</v>
      </c>
      <c r="D98">
        <v>29.8</v>
      </c>
      <c r="E98">
        <f t="shared" ref="E98:E109" si="19">D98/1000000</f>
        <v>2.9799999999999999E-5</v>
      </c>
      <c r="F98">
        <v>0.1</v>
      </c>
      <c r="G98">
        <f t="shared" ref="G98:G109" si="20">F98/1000000</f>
        <v>1.0000000000000001E-7</v>
      </c>
      <c r="H98" t="s">
        <v>30</v>
      </c>
    </row>
    <row r="99" spans="2:9">
      <c r="B99">
        <v>0.14399999999999999</v>
      </c>
      <c r="C99">
        <v>1E-3</v>
      </c>
      <c r="D99">
        <v>50.2</v>
      </c>
      <c r="E99">
        <f t="shared" si="19"/>
        <v>5.02E-5</v>
      </c>
      <c r="F99">
        <v>0.1</v>
      </c>
      <c r="G99">
        <f t="shared" si="20"/>
        <v>1.0000000000000001E-7</v>
      </c>
    </row>
    <row r="100" spans="2:9">
      <c r="B100">
        <v>0.155</v>
      </c>
      <c r="C100">
        <v>1E-3</v>
      </c>
      <c r="D100">
        <v>70</v>
      </c>
      <c r="E100">
        <f t="shared" si="19"/>
        <v>6.9999999999999994E-5</v>
      </c>
      <c r="F100">
        <v>0.1</v>
      </c>
      <c r="G100">
        <f t="shared" si="20"/>
        <v>1.0000000000000001E-7</v>
      </c>
    </row>
    <row r="101" spans="2:9">
      <c r="B101">
        <v>0.16400000000000001</v>
      </c>
      <c r="C101">
        <v>1E-3</v>
      </c>
      <c r="D101">
        <v>89.8</v>
      </c>
      <c r="E101">
        <f t="shared" si="19"/>
        <v>8.9800000000000001E-5</v>
      </c>
      <c r="F101">
        <v>0.1</v>
      </c>
      <c r="G101">
        <f t="shared" si="20"/>
        <v>1.0000000000000001E-7</v>
      </c>
    </row>
    <row r="102" spans="2:9">
      <c r="B102">
        <v>0.16800000000000001</v>
      </c>
      <c r="C102">
        <v>1E-3</v>
      </c>
      <c r="D102">
        <v>101.1</v>
      </c>
      <c r="E102">
        <f t="shared" si="19"/>
        <v>1.0109999999999999E-4</v>
      </c>
      <c r="F102">
        <v>0.1</v>
      </c>
      <c r="G102">
        <f t="shared" si="20"/>
        <v>1.0000000000000001E-7</v>
      </c>
    </row>
    <row r="104" spans="2:9">
      <c r="B104">
        <v>0.16700000000000001</v>
      </c>
      <c r="C104">
        <v>1E-3</v>
      </c>
      <c r="D104">
        <v>100.7</v>
      </c>
      <c r="E104">
        <f t="shared" si="19"/>
        <v>1.0070000000000001E-4</v>
      </c>
      <c r="F104">
        <v>0.1</v>
      </c>
      <c r="G104">
        <f t="shared" si="20"/>
        <v>1.0000000000000001E-7</v>
      </c>
      <c r="H104" s="44" t="s">
        <v>31</v>
      </c>
      <c r="I104" s="44" t="s">
        <v>33</v>
      </c>
    </row>
    <row r="105" spans="2:9">
      <c r="B105">
        <v>0.21</v>
      </c>
      <c r="C105">
        <v>1E-3</v>
      </c>
      <c r="D105">
        <v>301.5</v>
      </c>
      <c r="E105">
        <f t="shared" si="19"/>
        <v>3.0150000000000001E-4</v>
      </c>
      <c r="F105">
        <v>0.1</v>
      </c>
      <c r="G105">
        <f t="shared" si="20"/>
        <v>1.0000000000000001E-7</v>
      </c>
      <c r="H105" s="44"/>
      <c r="I105" s="44"/>
    </row>
    <row r="106" spans="2:9">
      <c r="B106">
        <v>0.23200000000000001</v>
      </c>
      <c r="C106">
        <v>1E-3</v>
      </c>
      <c r="D106">
        <v>504</v>
      </c>
      <c r="E106">
        <f t="shared" si="19"/>
        <v>5.04E-4</v>
      </c>
      <c r="F106">
        <v>1</v>
      </c>
      <c r="G106">
        <f t="shared" si="20"/>
        <v>9.9999999999999995E-7</v>
      </c>
      <c r="H106" s="44"/>
      <c r="I106" s="44"/>
    </row>
    <row r="107" spans="2:9">
      <c r="B107">
        <v>0.248</v>
      </c>
      <c r="C107">
        <v>1E-3</v>
      </c>
      <c r="D107">
        <v>707</v>
      </c>
      <c r="E107">
        <f t="shared" si="19"/>
        <v>7.0699999999999995E-4</v>
      </c>
      <c r="F107">
        <v>1</v>
      </c>
      <c r="G107">
        <f t="shared" si="20"/>
        <v>9.9999999999999995E-7</v>
      </c>
      <c r="H107" s="44" t="s">
        <v>32</v>
      </c>
      <c r="I107" s="44"/>
    </row>
    <row r="108" spans="2:9">
      <c r="B108">
        <v>0.25900000000000001</v>
      </c>
      <c r="C108">
        <v>1E-3</v>
      </c>
      <c r="D108">
        <v>905</v>
      </c>
      <c r="E108">
        <f t="shared" si="19"/>
        <v>9.0499999999999999E-4</v>
      </c>
      <c r="F108">
        <v>1</v>
      </c>
      <c r="G108">
        <f t="shared" si="20"/>
        <v>9.9999999999999995E-7</v>
      </c>
      <c r="H108" s="44"/>
      <c r="I108" s="44"/>
    </row>
    <row r="109" spans="2:9">
      <c r="B109">
        <v>0.26500000000000001</v>
      </c>
      <c r="C109">
        <v>1E-3</v>
      </c>
      <c r="D109">
        <v>1007</v>
      </c>
      <c r="E109">
        <f t="shared" si="19"/>
        <v>1.0070000000000001E-3</v>
      </c>
      <c r="F109">
        <v>1</v>
      </c>
      <c r="G109">
        <f t="shared" si="20"/>
        <v>9.9999999999999995E-7</v>
      </c>
      <c r="H109" s="44"/>
      <c r="I109" s="44"/>
    </row>
    <row r="111" spans="2:9">
      <c r="B111">
        <v>0.26300000000000001</v>
      </c>
      <c r="C111">
        <v>1E-3</v>
      </c>
      <c r="D111">
        <v>1</v>
      </c>
      <c r="E111">
        <f>D111/1000</f>
        <v>1E-3</v>
      </c>
      <c r="F111">
        <v>0.01</v>
      </c>
      <c r="G111">
        <f>F111/1000</f>
        <v>1.0000000000000001E-5</v>
      </c>
      <c r="H111" t="s">
        <v>25</v>
      </c>
    </row>
    <row r="112" spans="2:9">
      <c r="B112">
        <v>0.35199999999999998</v>
      </c>
      <c r="C112">
        <v>1E-3</v>
      </c>
      <c r="D112">
        <v>4.9400000000000004</v>
      </c>
      <c r="E112">
        <f t="shared" ref="E112:E122" si="21">D112/1000</f>
        <v>4.9400000000000008E-3</v>
      </c>
      <c r="F112">
        <v>0.01</v>
      </c>
      <c r="G112">
        <f t="shared" ref="G112:G122" si="22">F112/1000</f>
        <v>1.0000000000000001E-5</v>
      </c>
      <c r="H112" t="s">
        <v>32</v>
      </c>
    </row>
    <row r="113" spans="2:8">
      <c r="B113">
        <v>0.38800000000000001</v>
      </c>
      <c r="C113">
        <v>1E-3</v>
      </c>
      <c r="D113">
        <v>8.9600000000000009</v>
      </c>
      <c r="E113">
        <f t="shared" si="21"/>
        <v>8.9600000000000009E-3</v>
      </c>
      <c r="F113">
        <v>0.01</v>
      </c>
      <c r="G113">
        <f t="shared" si="22"/>
        <v>1.0000000000000001E-5</v>
      </c>
    </row>
    <row r="114" spans="2:8">
      <c r="B114">
        <v>0.41</v>
      </c>
      <c r="C114">
        <v>1E-3</v>
      </c>
      <c r="D114">
        <v>13.09</v>
      </c>
      <c r="E114">
        <f t="shared" si="21"/>
        <v>1.3089999999999999E-2</v>
      </c>
      <c r="F114">
        <v>0.01</v>
      </c>
      <c r="G114">
        <f t="shared" si="22"/>
        <v>1.0000000000000001E-5</v>
      </c>
    </row>
    <row r="115" spans="2:8">
      <c r="B115">
        <v>0.42699999999999999</v>
      </c>
      <c r="C115">
        <v>1E-3</v>
      </c>
      <c r="D115">
        <v>17.100000000000001</v>
      </c>
      <c r="E115">
        <f t="shared" si="21"/>
        <v>1.7100000000000001E-2</v>
      </c>
      <c r="F115">
        <v>0.01</v>
      </c>
      <c r="G115">
        <f t="shared" si="22"/>
        <v>1.0000000000000001E-5</v>
      </c>
    </row>
    <row r="116" spans="2:8">
      <c r="B116">
        <v>0.436</v>
      </c>
      <c r="C116">
        <v>1E-3</v>
      </c>
      <c r="D116">
        <v>19.96</v>
      </c>
      <c r="E116">
        <f t="shared" si="21"/>
        <v>1.9960000000000002E-2</v>
      </c>
      <c r="F116">
        <v>0.01</v>
      </c>
      <c r="G116">
        <f t="shared" si="22"/>
        <v>1.0000000000000001E-5</v>
      </c>
    </row>
    <row r="118" spans="2:8">
      <c r="B118">
        <v>0.437</v>
      </c>
      <c r="C118">
        <v>1E-3</v>
      </c>
      <c r="D118">
        <v>20.100000000000001</v>
      </c>
      <c r="E118">
        <f t="shared" si="21"/>
        <v>2.01E-2</v>
      </c>
      <c r="F118">
        <v>0.1</v>
      </c>
      <c r="G118">
        <f t="shared" si="22"/>
        <v>1E-4</v>
      </c>
    </row>
    <row r="119" spans="2:8">
      <c r="B119">
        <v>0.48</v>
      </c>
      <c r="C119">
        <v>1E-3</v>
      </c>
      <c r="D119">
        <v>40</v>
      </c>
      <c r="E119">
        <f t="shared" si="21"/>
        <v>0.04</v>
      </c>
      <c r="F119">
        <v>0.1</v>
      </c>
      <c r="G119">
        <f t="shared" si="22"/>
        <v>1E-4</v>
      </c>
      <c r="H119" t="s">
        <v>34</v>
      </c>
    </row>
    <row r="120" spans="2:8">
      <c r="B120">
        <v>0.50700000000000001</v>
      </c>
      <c r="C120">
        <v>1E-3</v>
      </c>
      <c r="D120">
        <v>60.2</v>
      </c>
      <c r="E120">
        <f t="shared" si="21"/>
        <v>6.0200000000000004E-2</v>
      </c>
      <c r="F120">
        <v>0.1</v>
      </c>
      <c r="G120">
        <f t="shared" si="22"/>
        <v>1E-4</v>
      </c>
      <c r="H120" t="s">
        <v>35</v>
      </c>
    </row>
    <row r="121" spans="2:8">
      <c r="B121">
        <v>0.52700000000000002</v>
      </c>
      <c r="C121">
        <v>1E-3</v>
      </c>
      <c r="D121">
        <v>80.599999999999994</v>
      </c>
      <c r="E121">
        <f t="shared" si="21"/>
        <v>8.0599999999999991E-2</v>
      </c>
      <c r="F121">
        <v>0.1</v>
      </c>
      <c r="G121">
        <f t="shared" si="22"/>
        <v>1E-4</v>
      </c>
    </row>
    <row r="122" spans="2:8">
      <c r="B122">
        <v>0.54200000000000004</v>
      </c>
      <c r="C122">
        <v>1E-3</v>
      </c>
      <c r="D122">
        <v>99</v>
      </c>
      <c r="E122">
        <f t="shared" si="21"/>
        <v>9.9000000000000005E-2</v>
      </c>
      <c r="F122">
        <v>0.1</v>
      </c>
      <c r="G122">
        <f t="shared" si="22"/>
        <v>1E-4</v>
      </c>
    </row>
    <row r="125" spans="2:8">
      <c r="B125" s="44" t="s">
        <v>36</v>
      </c>
      <c r="C125" s="44"/>
      <c r="D125" s="44"/>
      <c r="E125" s="44"/>
      <c r="F125" s="44"/>
      <c r="G125" s="44"/>
      <c r="H125" s="44"/>
    </row>
    <row r="127" spans="2:8">
      <c r="B127" t="s">
        <v>3</v>
      </c>
      <c r="C127" t="s">
        <v>2</v>
      </c>
      <c r="D127" t="s">
        <v>4</v>
      </c>
      <c r="E127" t="s">
        <v>5</v>
      </c>
      <c r="F127" t="s">
        <v>1</v>
      </c>
      <c r="G127" t="s">
        <v>6</v>
      </c>
    </row>
    <row r="128" spans="2:8">
      <c r="B128">
        <v>5.3999999999999999E-2</v>
      </c>
      <c r="C128">
        <v>1E-3</v>
      </c>
      <c r="D128">
        <v>10.8</v>
      </c>
      <c r="E128">
        <f>D128/1000000</f>
        <v>1.08E-5</v>
      </c>
      <c r="F128">
        <v>0.1</v>
      </c>
      <c r="G128">
        <f>F128/1000000</f>
        <v>1.0000000000000001E-7</v>
      </c>
      <c r="H128" t="s">
        <v>38</v>
      </c>
    </row>
    <row r="129" spans="2:8">
      <c r="B129">
        <v>8.6999999999999994E-2</v>
      </c>
      <c r="C129">
        <v>1E-3</v>
      </c>
      <c r="D129">
        <v>30.3</v>
      </c>
      <c r="E129">
        <f t="shared" ref="E129:E140" si="23">D129/1000000</f>
        <v>3.0300000000000001E-5</v>
      </c>
      <c r="F129">
        <v>0.1</v>
      </c>
      <c r="G129">
        <f t="shared" ref="G129:G140" si="24">F129/1000000</f>
        <v>1.0000000000000001E-7</v>
      </c>
    </row>
    <row r="130" spans="2:8">
      <c r="B130">
        <v>0.104</v>
      </c>
      <c r="C130">
        <v>1E-3</v>
      </c>
      <c r="D130">
        <v>50.1</v>
      </c>
      <c r="E130">
        <f t="shared" si="23"/>
        <v>5.0099999999999998E-5</v>
      </c>
      <c r="F130">
        <v>0.1</v>
      </c>
      <c r="G130">
        <f t="shared" si="24"/>
        <v>1.0000000000000001E-7</v>
      </c>
      <c r="H130" t="s">
        <v>39</v>
      </c>
    </row>
    <row r="131" spans="2:8">
      <c r="B131">
        <v>0.11700000000000001</v>
      </c>
      <c r="C131">
        <v>1E-3</v>
      </c>
      <c r="D131">
        <v>70.599999999999994</v>
      </c>
      <c r="E131">
        <f t="shared" si="23"/>
        <v>7.0599999999999995E-5</v>
      </c>
      <c r="F131">
        <v>0.1</v>
      </c>
      <c r="G131">
        <f t="shared" si="24"/>
        <v>1.0000000000000001E-7</v>
      </c>
    </row>
    <row r="132" spans="2:8">
      <c r="B132">
        <v>0.125</v>
      </c>
      <c r="C132">
        <v>1E-3</v>
      </c>
      <c r="D132">
        <v>89.9</v>
      </c>
      <c r="E132">
        <f t="shared" si="23"/>
        <v>8.9900000000000003E-5</v>
      </c>
      <c r="F132">
        <v>0.1</v>
      </c>
      <c r="G132">
        <f t="shared" si="24"/>
        <v>1.0000000000000001E-7</v>
      </c>
    </row>
    <row r="133" spans="2:8">
      <c r="B133">
        <v>0.129</v>
      </c>
      <c r="C133">
        <v>1E-3</v>
      </c>
      <c r="D133">
        <v>100.2</v>
      </c>
      <c r="E133">
        <f t="shared" si="23"/>
        <v>1.002E-4</v>
      </c>
      <c r="F133">
        <v>0.1</v>
      </c>
      <c r="G133">
        <f t="shared" si="24"/>
        <v>1.0000000000000001E-7</v>
      </c>
    </row>
    <row r="135" spans="2:8">
      <c r="B135">
        <v>0.129</v>
      </c>
      <c r="C135">
        <v>1E-3</v>
      </c>
      <c r="D135">
        <v>99.8</v>
      </c>
      <c r="E135">
        <f t="shared" si="23"/>
        <v>9.98E-5</v>
      </c>
      <c r="F135">
        <v>0.1</v>
      </c>
      <c r="G135">
        <f t="shared" si="24"/>
        <v>1.0000000000000001E-7</v>
      </c>
    </row>
    <row r="136" spans="2:8">
      <c r="B136">
        <v>0.17199999999999999</v>
      </c>
      <c r="C136">
        <v>1E-3</v>
      </c>
      <c r="D136">
        <v>300.7</v>
      </c>
      <c r="E136">
        <f t="shared" si="23"/>
        <v>3.0069999999999999E-4</v>
      </c>
      <c r="F136">
        <v>0.1</v>
      </c>
      <c r="G136">
        <f t="shared" si="24"/>
        <v>1.0000000000000001E-7</v>
      </c>
      <c r="H136" t="s">
        <v>40</v>
      </c>
    </row>
    <row r="137" spans="2:8">
      <c r="B137">
        <v>0.19500000000000001</v>
      </c>
      <c r="C137">
        <v>1E-3</v>
      </c>
      <c r="D137">
        <v>505</v>
      </c>
      <c r="E137">
        <f t="shared" si="23"/>
        <v>5.0500000000000002E-4</v>
      </c>
      <c r="F137">
        <v>1</v>
      </c>
      <c r="G137">
        <f t="shared" si="24"/>
        <v>9.9999999999999995E-7</v>
      </c>
      <c r="H137" t="s">
        <v>39</v>
      </c>
    </row>
    <row r="138" spans="2:8">
      <c r="B138">
        <v>0.20399999999999999</v>
      </c>
      <c r="C138">
        <v>1E-3</v>
      </c>
      <c r="D138">
        <v>702</v>
      </c>
      <c r="E138">
        <f t="shared" si="23"/>
        <v>7.0200000000000004E-4</v>
      </c>
      <c r="F138">
        <v>1</v>
      </c>
      <c r="G138">
        <f t="shared" si="24"/>
        <v>9.9999999999999995E-7</v>
      </c>
    </row>
    <row r="139" spans="2:8">
      <c r="B139">
        <v>0.222</v>
      </c>
      <c r="C139">
        <v>1E-3</v>
      </c>
      <c r="D139">
        <v>908</v>
      </c>
      <c r="E139">
        <f t="shared" si="23"/>
        <v>9.0799999999999995E-4</v>
      </c>
      <c r="F139">
        <v>1</v>
      </c>
      <c r="G139">
        <f t="shared" si="24"/>
        <v>9.9999999999999995E-7</v>
      </c>
    </row>
    <row r="140" spans="2:8">
      <c r="B140">
        <v>0.22700000000000001</v>
      </c>
      <c r="C140">
        <v>1E-3</v>
      </c>
      <c r="D140">
        <v>1001</v>
      </c>
      <c r="E140">
        <f t="shared" si="23"/>
        <v>1.0009999999999999E-3</v>
      </c>
      <c r="F140">
        <v>1</v>
      </c>
      <c r="G140">
        <f t="shared" si="24"/>
        <v>9.9999999999999995E-7</v>
      </c>
    </row>
    <row r="142" spans="2:8">
      <c r="B142">
        <v>0.23</v>
      </c>
      <c r="C142">
        <v>1E-3</v>
      </c>
      <c r="D142">
        <v>1.07</v>
      </c>
      <c r="E142">
        <f>D142/1000</f>
        <v>1.07E-3</v>
      </c>
      <c r="F142">
        <v>0.01</v>
      </c>
      <c r="G142">
        <f>F142/1000</f>
        <v>1.0000000000000001E-5</v>
      </c>
    </row>
    <row r="143" spans="2:8">
      <c r="B143">
        <v>0.312</v>
      </c>
      <c r="C143">
        <v>1E-3</v>
      </c>
      <c r="D143">
        <v>4.96</v>
      </c>
      <c r="E143">
        <f t="shared" ref="E143:E153" si="25">D143/1000</f>
        <v>4.96E-3</v>
      </c>
      <c r="F143">
        <v>0.01</v>
      </c>
      <c r="G143">
        <f t="shared" ref="G143:G153" si="26">F143/1000</f>
        <v>1.0000000000000001E-5</v>
      </c>
      <c r="H143" t="s">
        <v>41</v>
      </c>
    </row>
    <row r="144" spans="2:8">
      <c r="B144">
        <v>0.34799999999999998</v>
      </c>
      <c r="C144">
        <v>1E-3</v>
      </c>
      <c r="D144">
        <v>9.0500000000000007</v>
      </c>
      <c r="E144">
        <f t="shared" si="25"/>
        <v>9.0500000000000008E-3</v>
      </c>
      <c r="F144">
        <v>0.01</v>
      </c>
      <c r="G144">
        <f t="shared" si="26"/>
        <v>1.0000000000000001E-5</v>
      </c>
      <c r="H144" t="s">
        <v>42</v>
      </c>
    </row>
    <row r="145" spans="2:8">
      <c r="B145">
        <v>0.37</v>
      </c>
      <c r="C145">
        <v>1E-3</v>
      </c>
      <c r="D145">
        <v>13.04</v>
      </c>
      <c r="E145">
        <f t="shared" si="25"/>
        <v>1.304E-2</v>
      </c>
      <c r="F145">
        <v>0.01</v>
      </c>
      <c r="G145">
        <f t="shared" si="26"/>
        <v>1.0000000000000001E-5</v>
      </c>
    </row>
    <row r="146" spans="2:8">
      <c r="B146">
        <v>0.38600000000000001</v>
      </c>
      <c r="C146">
        <v>1E-3</v>
      </c>
      <c r="D146">
        <v>17</v>
      </c>
      <c r="E146">
        <f t="shared" si="25"/>
        <v>1.7000000000000001E-2</v>
      </c>
      <c r="F146">
        <v>0.01</v>
      </c>
      <c r="G146">
        <f t="shared" si="26"/>
        <v>1.0000000000000001E-5</v>
      </c>
    </row>
    <row r="147" spans="2:8">
      <c r="B147">
        <v>0.39700000000000002</v>
      </c>
      <c r="C147">
        <v>1E-3</v>
      </c>
      <c r="D147">
        <v>20.09</v>
      </c>
      <c r="E147">
        <f t="shared" si="25"/>
        <v>2.009E-2</v>
      </c>
      <c r="F147">
        <v>0.01</v>
      </c>
      <c r="G147">
        <f t="shared" si="26"/>
        <v>1.0000000000000001E-5</v>
      </c>
    </row>
    <row r="149" spans="2:8">
      <c r="B149">
        <v>0.39700000000000002</v>
      </c>
      <c r="C149">
        <v>1E-3</v>
      </c>
      <c r="D149">
        <v>20.2</v>
      </c>
      <c r="E149">
        <f t="shared" si="25"/>
        <v>2.0199999999999999E-2</v>
      </c>
      <c r="F149">
        <v>0.1</v>
      </c>
      <c r="G149">
        <f t="shared" si="26"/>
        <v>1E-4</v>
      </c>
    </row>
    <row r="150" spans="2:8">
      <c r="B150">
        <v>0.441</v>
      </c>
      <c r="C150">
        <v>1E-3</v>
      </c>
      <c r="D150">
        <v>40</v>
      </c>
      <c r="E150">
        <f t="shared" si="25"/>
        <v>0.04</v>
      </c>
      <c r="F150">
        <v>0.1</v>
      </c>
      <c r="G150">
        <f t="shared" si="26"/>
        <v>1E-4</v>
      </c>
      <c r="H150" t="s">
        <v>43</v>
      </c>
    </row>
    <row r="151" spans="2:8">
      <c r="B151">
        <v>0.46800000000000003</v>
      </c>
      <c r="C151">
        <v>1E-3</v>
      </c>
      <c r="D151">
        <v>60.1</v>
      </c>
      <c r="E151">
        <f t="shared" si="25"/>
        <v>6.0100000000000001E-2</v>
      </c>
      <c r="F151">
        <v>0.1</v>
      </c>
      <c r="G151">
        <f t="shared" si="26"/>
        <v>1E-4</v>
      </c>
      <c r="H151" t="s">
        <v>44</v>
      </c>
    </row>
    <row r="152" spans="2:8">
      <c r="B152">
        <v>0.48799999999999999</v>
      </c>
      <c r="C152">
        <v>1E-3</v>
      </c>
      <c r="D152">
        <v>80.099999999999994</v>
      </c>
      <c r="E152">
        <f t="shared" si="25"/>
        <v>8.0099999999999991E-2</v>
      </c>
      <c r="F152">
        <v>0.1</v>
      </c>
      <c r="G152">
        <f t="shared" si="26"/>
        <v>1E-4</v>
      </c>
    </row>
    <row r="153" spans="2:8">
      <c r="B153">
        <v>0.503</v>
      </c>
      <c r="C153">
        <v>1E-3</v>
      </c>
      <c r="D153">
        <v>100</v>
      </c>
      <c r="E153">
        <f t="shared" si="25"/>
        <v>0.1</v>
      </c>
      <c r="F153">
        <v>0.1</v>
      </c>
      <c r="G153">
        <f t="shared" si="26"/>
        <v>1E-4</v>
      </c>
    </row>
    <row r="155" spans="2:8">
      <c r="B155" s="44" t="s">
        <v>37</v>
      </c>
      <c r="C155" s="44"/>
      <c r="D155" s="44"/>
      <c r="E155" s="44"/>
      <c r="F155" s="44"/>
      <c r="G155" s="44"/>
      <c r="H155" s="44"/>
    </row>
    <row r="157" spans="2:8">
      <c r="B157" t="s">
        <v>3</v>
      </c>
      <c r="C157" t="s">
        <v>2</v>
      </c>
      <c r="D157" t="s">
        <v>4</v>
      </c>
      <c r="E157" t="s">
        <v>5</v>
      </c>
      <c r="F157" t="s">
        <v>1</v>
      </c>
      <c r="G157" t="s">
        <v>6</v>
      </c>
    </row>
    <row r="158" spans="2:8">
      <c r="B158">
        <v>3.4000000000000002E-2</v>
      </c>
      <c r="C158">
        <v>1E-3</v>
      </c>
      <c r="D158">
        <v>10.3</v>
      </c>
      <c r="E158">
        <f>D158/1000000</f>
        <v>1.0300000000000001E-5</v>
      </c>
      <c r="F158">
        <v>0.1</v>
      </c>
      <c r="G158">
        <f>F158/1000000</f>
        <v>1.0000000000000001E-7</v>
      </c>
      <c r="H158" t="s">
        <v>45</v>
      </c>
    </row>
    <row r="159" spans="2:8">
      <c r="B159">
        <v>6.4000000000000001E-2</v>
      </c>
      <c r="C159">
        <v>1E-3</v>
      </c>
      <c r="D159">
        <v>30.6</v>
      </c>
      <c r="E159">
        <f t="shared" ref="E159:E170" si="27">D159/1000000</f>
        <v>3.0599999999999998E-5</v>
      </c>
      <c r="F159">
        <v>0.1</v>
      </c>
      <c r="G159">
        <f t="shared" ref="G159:G170" si="28">F159/1000000</f>
        <v>1.0000000000000001E-7</v>
      </c>
    </row>
    <row r="160" spans="2:8">
      <c r="B160">
        <v>8.1000000000000003E-2</v>
      </c>
      <c r="C160">
        <v>1E-3</v>
      </c>
      <c r="D160">
        <v>50.6</v>
      </c>
      <c r="E160">
        <f t="shared" si="27"/>
        <v>5.0600000000000003E-5</v>
      </c>
      <c r="F160">
        <v>0.1</v>
      </c>
      <c r="G160">
        <f t="shared" si="28"/>
        <v>1.0000000000000001E-7</v>
      </c>
      <c r="H160" t="s">
        <v>46</v>
      </c>
    </row>
    <row r="161" spans="2:8">
      <c r="B161">
        <v>9.2999999999999999E-2</v>
      </c>
      <c r="C161">
        <v>1E-3</v>
      </c>
      <c r="D161">
        <v>70.900000000000006</v>
      </c>
      <c r="E161">
        <f t="shared" si="27"/>
        <v>7.0900000000000002E-5</v>
      </c>
      <c r="F161">
        <v>0.1</v>
      </c>
      <c r="G161">
        <f t="shared" si="28"/>
        <v>1.0000000000000001E-7</v>
      </c>
    </row>
    <row r="162" spans="2:8">
      <c r="B162">
        <v>0.10199999999999999</v>
      </c>
      <c r="C162">
        <v>1E-3</v>
      </c>
      <c r="D162">
        <v>90.7</v>
      </c>
      <c r="E162">
        <f t="shared" si="27"/>
        <v>9.0700000000000009E-5</v>
      </c>
      <c r="F162">
        <v>0.1</v>
      </c>
      <c r="G162">
        <f t="shared" si="28"/>
        <v>1.0000000000000001E-7</v>
      </c>
    </row>
    <row r="163" spans="2:8">
      <c r="B163">
        <v>0.105</v>
      </c>
      <c r="C163">
        <v>1E-3</v>
      </c>
      <c r="D163">
        <v>99.8</v>
      </c>
      <c r="E163">
        <f t="shared" si="27"/>
        <v>9.98E-5</v>
      </c>
      <c r="F163">
        <v>0.1</v>
      </c>
      <c r="G163">
        <f t="shared" si="28"/>
        <v>1.0000000000000001E-7</v>
      </c>
    </row>
    <row r="165" spans="2:8">
      <c r="B165">
        <v>0.105</v>
      </c>
      <c r="C165">
        <v>1E-3</v>
      </c>
      <c r="D165">
        <v>100.7</v>
      </c>
      <c r="E165">
        <f t="shared" si="27"/>
        <v>1.0070000000000001E-4</v>
      </c>
      <c r="F165">
        <v>0.1</v>
      </c>
      <c r="G165">
        <f t="shared" si="28"/>
        <v>1.0000000000000001E-7</v>
      </c>
      <c r="H165" t="s">
        <v>47</v>
      </c>
    </row>
    <row r="166" spans="2:8">
      <c r="B166">
        <v>0.14799999999999999</v>
      </c>
      <c r="C166">
        <v>1E-3</v>
      </c>
      <c r="D166">
        <v>299.60000000000002</v>
      </c>
      <c r="E166">
        <f t="shared" si="27"/>
        <v>2.9960000000000002E-4</v>
      </c>
      <c r="F166">
        <v>0.1</v>
      </c>
      <c r="G166">
        <f t="shared" si="28"/>
        <v>1.0000000000000001E-7</v>
      </c>
    </row>
    <row r="167" spans="2:8">
      <c r="B167">
        <v>0.17100000000000001</v>
      </c>
      <c r="C167">
        <v>1E-3</v>
      </c>
      <c r="D167">
        <v>506</v>
      </c>
      <c r="E167">
        <f t="shared" si="27"/>
        <v>5.0600000000000005E-4</v>
      </c>
      <c r="F167">
        <v>1</v>
      </c>
      <c r="G167">
        <f t="shared" si="28"/>
        <v>9.9999999999999995E-7</v>
      </c>
      <c r="H167" t="s">
        <v>48</v>
      </c>
    </row>
    <row r="168" spans="2:8">
      <c r="B168">
        <v>0.185</v>
      </c>
      <c r="C168">
        <v>1E-3</v>
      </c>
      <c r="D168">
        <v>701</v>
      </c>
      <c r="E168">
        <f t="shared" si="27"/>
        <v>7.0100000000000002E-4</v>
      </c>
      <c r="F168">
        <v>1</v>
      </c>
      <c r="G168">
        <f t="shared" si="28"/>
        <v>9.9999999999999995E-7</v>
      </c>
    </row>
    <row r="169" spans="2:8">
      <c r="B169">
        <v>0.19700000000000001</v>
      </c>
      <c r="C169">
        <v>1E-3</v>
      </c>
      <c r="D169">
        <v>907</v>
      </c>
      <c r="E169">
        <f t="shared" si="27"/>
        <v>9.0700000000000004E-4</v>
      </c>
      <c r="F169">
        <v>1</v>
      </c>
      <c r="G169">
        <f t="shared" si="28"/>
        <v>9.9999999999999995E-7</v>
      </c>
    </row>
    <row r="170" spans="2:8">
      <c r="B170">
        <v>0.20300000000000001</v>
      </c>
      <c r="C170">
        <v>1E-3</v>
      </c>
      <c r="D170">
        <v>1005</v>
      </c>
      <c r="E170">
        <f t="shared" si="27"/>
        <v>1.005E-3</v>
      </c>
      <c r="F170">
        <v>1</v>
      </c>
      <c r="G170">
        <f t="shared" si="28"/>
        <v>9.9999999999999995E-7</v>
      </c>
    </row>
    <row r="172" spans="2:8">
      <c r="B172">
        <v>0.2</v>
      </c>
      <c r="C172">
        <v>1E-3</v>
      </c>
      <c r="D172">
        <v>0.96</v>
      </c>
      <c r="E172">
        <f>D172/1000</f>
        <v>9.5999999999999992E-4</v>
      </c>
      <c r="F172">
        <v>0.01</v>
      </c>
      <c r="G172">
        <f>F172/1000</f>
        <v>1.0000000000000001E-5</v>
      </c>
      <c r="H172" t="s">
        <v>49</v>
      </c>
    </row>
    <row r="173" spans="2:8">
      <c r="B173">
        <v>0.28599999999999998</v>
      </c>
      <c r="C173">
        <v>1E-3</v>
      </c>
      <c r="D173">
        <v>5.07</v>
      </c>
      <c r="E173">
        <f t="shared" ref="E173:E183" si="29">D173/1000</f>
        <v>5.0699999999999999E-3</v>
      </c>
      <c r="F173">
        <v>0.01</v>
      </c>
      <c r="G173">
        <f t="shared" ref="G173:G183" si="30">F173/1000</f>
        <v>1.0000000000000001E-5</v>
      </c>
      <c r="H173" t="s">
        <v>50</v>
      </c>
    </row>
    <row r="174" spans="2:8">
      <c r="B174">
        <v>0.32</v>
      </c>
      <c r="C174">
        <v>1E-3</v>
      </c>
      <c r="D174">
        <v>9.0299999999999994</v>
      </c>
      <c r="E174">
        <f t="shared" si="29"/>
        <v>9.0299999999999998E-3</v>
      </c>
      <c r="F174">
        <v>0.01</v>
      </c>
      <c r="G174">
        <f t="shared" si="30"/>
        <v>1.0000000000000001E-5</v>
      </c>
    </row>
    <row r="175" spans="2:8">
      <c r="B175">
        <v>0.34200000000000003</v>
      </c>
      <c r="C175">
        <v>1E-3</v>
      </c>
      <c r="D175">
        <v>13.02</v>
      </c>
      <c r="E175">
        <f t="shared" si="29"/>
        <v>1.302E-2</v>
      </c>
      <c r="F175">
        <v>0.01</v>
      </c>
      <c r="G175">
        <f t="shared" si="30"/>
        <v>1.0000000000000001E-5</v>
      </c>
    </row>
    <row r="176" spans="2:8">
      <c r="B176">
        <v>0.35799999999999998</v>
      </c>
      <c r="C176">
        <v>1E-3</v>
      </c>
      <c r="D176">
        <v>16.98</v>
      </c>
      <c r="E176">
        <f t="shared" si="29"/>
        <v>1.6980000000000002E-2</v>
      </c>
      <c r="F176">
        <v>0.01</v>
      </c>
      <c r="G176">
        <f t="shared" si="30"/>
        <v>1.0000000000000001E-5</v>
      </c>
    </row>
    <row r="177" spans="2:8">
      <c r="B177">
        <v>0.36799999999999999</v>
      </c>
      <c r="C177">
        <v>1E-3</v>
      </c>
      <c r="D177">
        <v>20.02</v>
      </c>
      <c r="E177">
        <f t="shared" si="29"/>
        <v>2.002E-2</v>
      </c>
      <c r="F177">
        <v>0.01</v>
      </c>
      <c r="G177">
        <f t="shared" si="30"/>
        <v>1.0000000000000001E-5</v>
      </c>
    </row>
    <row r="179" spans="2:8">
      <c r="B179">
        <v>0.36699999999999999</v>
      </c>
      <c r="C179">
        <v>1E-3</v>
      </c>
      <c r="D179">
        <v>20.2</v>
      </c>
      <c r="E179">
        <f t="shared" si="29"/>
        <v>2.0199999999999999E-2</v>
      </c>
      <c r="F179">
        <v>0.1</v>
      </c>
      <c r="G179">
        <f t="shared" si="30"/>
        <v>1E-4</v>
      </c>
      <c r="H179" t="s">
        <v>43</v>
      </c>
    </row>
    <row r="180" spans="2:8">
      <c r="B180">
        <v>0.41299999999999998</v>
      </c>
      <c r="C180">
        <v>1E-3</v>
      </c>
      <c r="D180">
        <v>40.1</v>
      </c>
      <c r="E180">
        <f t="shared" si="29"/>
        <v>4.0100000000000004E-2</v>
      </c>
      <c r="F180">
        <v>0.1</v>
      </c>
      <c r="G180">
        <f t="shared" si="30"/>
        <v>1E-4</v>
      </c>
      <c r="H180" t="s">
        <v>50</v>
      </c>
    </row>
    <row r="181" spans="2:8">
      <c r="B181">
        <v>0.439</v>
      </c>
      <c r="C181">
        <v>1E-3</v>
      </c>
      <c r="D181">
        <v>59.4</v>
      </c>
      <c r="E181">
        <f t="shared" si="29"/>
        <v>5.9400000000000001E-2</v>
      </c>
      <c r="F181">
        <v>0.1</v>
      </c>
      <c r="G181">
        <f t="shared" si="30"/>
        <v>1E-4</v>
      </c>
    </row>
    <row r="182" spans="2:8">
      <c r="B182">
        <v>0.46</v>
      </c>
      <c r="C182">
        <v>1E-3</v>
      </c>
      <c r="D182">
        <v>80.3</v>
      </c>
      <c r="E182">
        <f t="shared" si="29"/>
        <v>8.0299999999999996E-2</v>
      </c>
      <c r="F182">
        <v>0.1</v>
      </c>
      <c r="G182">
        <f t="shared" si="30"/>
        <v>1E-4</v>
      </c>
    </row>
    <row r="183" spans="2:8">
      <c r="B183">
        <v>0.47599999999999998</v>
      </c>
      <c r="C183">
        <v>1E-3</v>
      </c>
      <c r="D183">
        <v>100.2</v>
      </c>
      <c r="E183">
        <f t="shared" si="29"/>
        <v>0.1002</v>
      </c>
      <c r="F183">
        <v>0.1</v>
      </c>
      <c r="G183">
        <f t="shared" si="30"/>
        <v>1E-4</v>
      </c>
    </row>
  </sheetData>
  <mergeCells count="12">
    <mergeCell ref="B155:H155"/>
    <mergeCell ref="B2:J2"/>
    <mergeCell ref="B33:I33"/>
    <mergeCell ref="B64:H64"/>
    <mergeCell ref="H67:H69"/>
    <mergeCell ref="H70:H72"/>
    <mergeCell ref="I67:I72"/>
    <mergeCell ref="B94:H94"/>
    <mergeCell ref="H104:H106"/>
    <mergeCell ref="H107:H109"/>
    <mergeCell ref="I104:I109"/>
    <mergeCell ref="B125:H12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U24"/>
  <sheetViews>
    <sheetView tabSelected="1" topLeftCell="Z1" workbookViewId="0">
      <selection activeCell="AH3" sqref="AH3:AM4"/>
    </sheetView>
  </sheetViews>
  <sheetFormatPr defaultRowHeight="15"/>
  <cols>
    <col min="4" max="4" width="11.140625" customWidth="1"/>
    <col min="9" max="9" width="9.28515625" bestFit="1" customWidth="1"/>
    <col min="11" max="11" width="12.140625" customWidth="1"/>
    <col min="17" max="18" width="13.7109375" bestFit="1" customWidth="1"/>
    <col min="24" max="29" width="12.5703125" bestFit="1" customWidth="1"/>
    <col min="32" max="32" width="5.42578125" customWidth="1"/>
    <col min="35" max="35" width="15.42578125" bestFit="1" customWidth="1"/>
    <col min="36" max="36" width="16.7109375" bestFit="1" customWidth="1"/>
    <col min="39" max="39" width="9.42578125" customWidth="1"/>
    <col min="43" max="43" width="14.7109375" bestFit="1" customWidth="1"/>
    <col min="44" max="44" width="15.5703125" customWidth="1"/>
  </cols>
  <sheetData>
    <row r="1" spans="2:47" ht="15.75" thickBot="1"/>
    <row r="2" spans="2:47" ht="32.25" thickBot="1">
      <c r="B2" s="65" t="s">
        <v>78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47" ht="15.75" thickBot="1">
      <c r="P3" s="44" t="s">
        <v>62</v>
      </c>
      <c r="Q3" s="44"/>
      <c r="R3" s="44"/>
      <c r="S3" s="44"/>
      <c r="T3" s="44"/>
      <c r="U3" s="44"/>
      <c r="X3" s="44" t="s">
        <v>63</v>
      </c>
      <c r="Y3" s="44"/>
      <c r="Z3" s="44"/>
      <c r="AA3" s="44"/>
      <c r="AB3" s="44"/>
      <c r="AC3" s="44"/>
      <c r="AH3" s="44" t="s">
        <v>66</v>
      </c>
      <c r="AI3" s="44"/>
      <c r="AJ3" s="44"/>
      <c r="AK3" s="44"/>
      <c r="AL3" s="44"/>
      <c r="AM3" s="44"/>
      <c r="AP3" s="44" t="s">
        <v>65</v>
      </c>
      <c r="AQ3" s="44"/>
      <c r="AR3" s="44"/>
      <c r="AS3" s="44"/>
      <c r="AT3" s="44"/>
      <c r="AU3" s="44"/>
    </row>
    <row r="4" spans="2:47" s="6" customFormat="1" ht="15.75" thickBot="1">
      <c r="E4" s="16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8" t="s">
        <v>60</v>
      </c>
      <c r="P4" s="44"/>
      <c r="Q4" s="44"/>
      <c r="R4" s="44"/>
      <c r="S4" s="44"/>
      <c r="T4" s="44"/>
      <c r="U4" s="44"/>
      <c r="X4" s="44"/>
      <c r="Y4" s="44"/>
      <c r="Z4" s="44"/>
      <c r="AA4" s="44"/>
      <c r="AB4" s="44"/>
      <c r="AC4" s="44"/>
      <c r="AH4" s="44"/>
      <c r="AI4" s="44"/>
      <c r="AJ4" s="44"/>
      <c r="AK4" s="44"/>
      <c r="AL4" s="44"/>
      <c r="AM4" s="44"/>
      <c r="AP4" s="44"/>
      <c r="AQ4" s="44"/>
      <c r="AR4" s="44"/>
      <c r="AS4" s="44"/>
      <c r="AT4" s="44"/>
      <c r="AU4" s="44"/>
    </row>
    <row r="5" spans="2:47" s="6" customFormat="1">
      <c r="B5" s="68" t="s">
        <v>67</v>
      </c>
      <c r="C5" s="50" t="s">
        <v>61</v>
      </c>
      <c r="D5" s="13" t="s">
        <v>69</v>
      </c>
      <c r="E5" s="26">
        <v>0.99463000000000001</v>
      </c>
      <c r="F5" s="27">
        <v>0.43948199999999998</v>
      </c>
      <c r="G5" s="27">
        <v>1.7309000000000001</v>
      </c>
      <c r="H5" s="27">
        <v>0.73468500000000003</v>
      </c>
      <c r="I5" s="27">
        <v>0.67610400000000004</v>
      </c>
      <c r="J5" s="32">
        <v>0.70163699999999996</v>
      </c>
      <c r="K5" s="52" t="s">
        <v>71</v>
      </c>
      <c r="L5" s="73" t="s">
        <v>72</v>
      </c>
    </row>
    <row r="6" spans="2:47" s="6" customFormat="1">
      <c r="B6" s="69"/>
      <c r="C6" s="51"/>
      <c r="D6" s="14" t="s">
        <v>70</v>
      </c>
      <c r="E6" s="24">
        <v>1.1625E-2</v>
      </c>
      <c r="F6" s="25">
        <v>1.1483E-2</v>
      </c>
      <c r="G6" s="25">
        <v>1.1639999999999999E-2</v>
      </c>
      <c r="H6" s="25">
        <v>1.1540999999999999E-2</v>
      </c>
      <c r="I6" s="25">
        <v>1.1502E-2</v>
      </c>
      <c r="J6" s="33">
        <v>1.1509E-2</v>
      </c>
      <c r="K6" s="53"/>
      <c r="L6" s="45"/>
      <c r="P6" s="6">
        <v>296.14999999999998</v>
      </c>
      <c r="Q6" s="6">
        <v>314.8891304347826</v>
      </c>
      <c r="R6" s="6">
        <v>331.01956521739129</v>
      </c>
      <c r="S6" s="6">
        <v>342.49782608695648</v>
      </c>
      <c r="T6" s="6">
        <v>360.15</v>
      </c>
      <c r="U6" s="6">
        <v>372.62826086956517</v>
      </c>
      <c r="X6" s="6">
        <v>296.14999999999998</v>
      </c>
      <c r="Y6" s="6">
        <v>314.8891304347826</v>
      </c>
      <c r="Z6" s="6">
        <v>331.01956521739129</v>
      </c>
      <c r="AA6" s="6">
        <v>342.49782608695648</v>
      </c>
      <c r="AB6" s="6">
        <v>360.15</v>
      </c>
      <c r="AC6" s="6">
        <v>372.62826086956517</v>
      </c>
      <c r="AH6" s="6">
        <v>296.14999999999998</v>
      </c>
      <c r="AI6" s="6">
        <v>314.8891304347826</v>
      </c>
      <c r="AJ6" s="6">
        <v>331.01956521739129</v>
      </c>
      <c r="AK6" s="6">
        <v>342.49782608695648</v>
      </c>
      <c r="AL6" s="6">
        <v>360.15</v>
      </c>
      <c r="AM6" s="6">
        <v>372.62826086956517</v>
      </c>
      <c r="AP6" s="6">
        <v>296.14999999999998</v>
      </c>
      <c r="AQ6" s="6">
        <v>314.8891304347826</v>
      </c>
      <c r="AR6" s="6">
        <v>331.01956521739129</v>
      </c>
      <c r="AS6" s="6">
        <v>342.49782608695648</v>
      </c>
      <c r="AT6" s="6">
        <v>360.15</v>
      </c>
      <c r="AU6" s="6">
        <v>372.62826086956517</v>
      </c>
    </row>
    <row r="7" spans="2:47" s="6" customFormat="1">
      <c r="B7" s="69"/>
      <c r="C7" s="55" t="s">
        <v>62</v>
      </c>
      <c r="D7" s="14" t="s">
        <v>69</v>
      </c>
      <c r="E7" s="24">
        <v>5.6224200000000002E-2</v>
      </c>
      <c r="F7" s="25">
        <v>4.6675899999999999E-2</v>
      </c>
      <c r="G7" s="25">
        <v>4.3359799999999997E-2</v>
      </c>
      <c r="H7" s="25">
        <v>4.4374200000000003E-2</v>
      </c>
      <c r="I7" s="25">
        <v>4.5505799999999999E-2</v>
      </c>
      <c r="J7" s="33">
        <v>4.4443099999999999E-2</v>
      </c>
      <c r="K7" s="53" t="s">
        <v>71</v>
      </c>
      <c r="L7" s="45" t="s">
        <v>73</v>
      </c>
      <c r="P7" s="24">
        <v>5.6224200000000002E-2</v>
      </c>
      <c r="Q7" s="25">
        <v>4.6675899999999999E-2</v>
      </c>
      <c r="R7" s="25">
        <v>4.3359799999999997E-2</v>
      </c>
      <c r="S7" s="25">
        <v>4.4374200000000003E-2</v>
      </c>
      <c r="T7" s="25">
        <v>4.5505799999999999E-2</v>
      </c>
      <c r="U7" s="33">
        <v>4.4443099999999999E-2</v>
      </c>
      <c r="X7" s="39">
        <v>0.79823900000000003</v>
      </c>
      <c r="Y7" s="38">
        <v>0.66211100000000001</v>
      </c>
      <c r="Z7" s="38">
        <v>0.59457099999999996</v>
      </c>
      <c r="AA7" s="38">
        <v>0.58338800000000002</v>
      </c>
      <c r="AB7" s="38">
        <v>0.55105099999999996</v>
      </c>
      <c r="AC7" s="40">
        <v>0.51835900000000001</v>
      </c>
      <c r="AH7" s="75">
        <v>-8.2053500000000003E-5</v>
      </c>
      <c r="AI7" s="75">
        <v>-1.39042E-5</v>
      </c>
      <c r="AJ7" s="75">
        <v>-5.4546999999999996E-6</v>
      </c>
      <c r="AK7" s="75">
        <v>-2.29861E-5</v>
      </c>
      <c r="AL7" s="75">
        <v>-1.43649E-5</v>
      </c>
      <c r="AM7" s="75">
        <v>-1.06742E-5</v>
      </c>
      <c r="AP7" s="75">
        <v>2.70837E-5</v>
      </c>
      <c r="AQ7" s="75">
        <v>4.3905599999999997E-6</v>
      </c>
      <c r="AR7" s="75">
        <v>2.8552499999999999E-6</v>
      </c>
      <c r="AS7" s="75">
        <v>1.1457800000000001E-5</v>
      </c>
      <c r="AT7" s="75">
        <v>1.6260200000000001E-5</v>
      </c>
      <c r="AU7" s="75">
        <v>2.1389499999999999E-5</v>
      </c>
    </row>
    <row r="8" spans="2:47" s="6" customFormat="1">
      <c r="B8" s="69"/>
      <c r="C8" s="70"/>
      <c r="D8" s="14" t="s">
        <v>70</v>
      </c>
      <c r="E8" s="24">
        <v>1.1411E-4</v>
      </c>
      <c r="F8" s="25">
        <v>1.1315E-4</v>
      </c>
      <c r="G8" s="25">
        <v>1.1374000000000001E-4</v>
      </c>
      <c r="H8" s="25">
        <v>1.1365E-4</v>
      </c>
      <c r="I8" s="25">
        <v>1.1377E-4</v>
      </c>
      <c r="J8" s="33">
        <v>1.1366000000000001E-4</v>
      </c>
      <c r="K8" s="53"/>
      <c r="L8" s="45"/>
      <c r="X8" s="41">
        <v>9.1538000000000003E-4</v>
      </c>
      <c r="Y8" s="42">
        <v>9.0795000000000003E-4</v>
      </c>
      <c r="Z8" s="42">
        <v>9.1321000000000002E-4</v>
      </c>
      <c r="AA8" s="42">
        <v>9.1206999999999996E-4</v>
      </c>
      <c r="AB8" s="42">
        <v>9.1186999999999995E-4</v>
      </c>
      <c r="AC8" s="43">
        <v>9.1149999999999998E-4</v>
      </c>
      <c r="AH8" s="75">
        <v>2.2008000000000002E-6</v>
      </c>
      <c r="AI8" s="75">
        <v>5.7769000000000003E-7</v>
      </c>
      <c r="AJ8" s="75">
        <v>3.2509000000000001E-7</v>
      </c>
      <c r="AK8" s="75">
        <v>9.8898000000000006E-7</v>
      </c>
      <c r="AL8" s="78">
        <v>7.6137000000000005E-7</v>
      </c>
      <c r="AM8" s="75">
        <v>7.4733000000000001E-7</v>
      </c>
      <c r="AP8" s="75">
        <v>8.3753000000000001E-7</v>
      </c>
      <c r="AQ8" s="75">
        <v>1.6618E-7</v>
      </c>
      <c r="AR8" s="75">
        <v>1.0655E-7</v>
      </c>
      <c r="AS8" s="75">
        <v>4.2712999999999999E-7</v>
      </c>
      <c r="AT8" s="75">
        <v>4.9829E-7</v>
      </c>
      <c r="AU8" s="75">
        <v>6.1447999999999998E-7</v>
      </c>
    </row>
    <row r="9" spans="2:47" s="6" customFormat="1">
      <c r="B9" s="69"/>
      <c r="C9" s="55" t="s">
        <v>63</v>
      </c>
      <c r="D9" s="14" t="s">
        <v>69</v>
      </c>
      <c r="E9" s="24">
        <v>0.79823900000000003</v>
      </c>
      <c r="F9" s="25">
        <v>0.66211100000000001</v>
      </c>
      <c r="G9" s="25">
        <v>0.59457099999999996</v>
      </c>
      <c r="H9" s="25">
        <v>0.58338800000000002</v>
      </c>
      <c r="I9" s="25">
        <v>0.55105099999999996</v>
      </c>
      <c r="J9" s="33">
        <v>0.51835900000000001</v>
      </c>
      <c r="K9" s="53" t="s">
        <v>71</v>
      </c>
      <c r="L9" s="45" t="s">
        <v>73</v>
      </c>
    </row>
    <row r="10" spans="2:47" s="6" customFormat="1" ht="15.75" thickBot="1">
      <c r="B10" s="69"/>
      <c r="C10" s="56"/>
      <c r="D10" s="15" t="s">
        <v>70</v>
      </c>
      <c r="E10" s="28">
        <v>9.1538000000000003E-4</v>
      </c>
      <c r="F10" s="29">
        <v>9.0795000000000003E-4</v>
      </c>
      <c r="G10" s="29">
        <v>9.1321000000000002E-4</v>
      </c>
      <c r="H10" s="29">
        <v>9.1206999999999996E-4</v>
      </c>
      <c r="I10" s="29">
        <v>9.1186999999999995E-4</v>
      </c>
      <c r="J10" s="34">
        <v>9.1149999999999998E-4</v>
      </c>
      <c r="K10" s="54"/>
      <c r="L10" s="74"/>
    </row>
    <row r="11" spans="2:47" s="6" customFormat="1">
      <c r="B11" s="47" t="s">
        <v>68</v>
      </c>
      <c r="C11" s="71" t="s">
        <v>61</v>
      </c>
      <c r="D11" s="13" t="s">
        <v>69</v>
      </c>
      <c r="E11" s="26">
        <v>-0.296012</v>
      </c>
      <c r="F11" s="27">
        <v>-1.8069999999999999E-2</v>
      </c>
      <c r="G11" s="27">
        <v>1.5122199999999999</v>
      </c>
      <c r="H11" s="27">
        <v>0.25143399999999999</v>
      </c>
      <c r="I11" s="27">
        <v>0.32660699999999998</v>
      </c>
      <c r="J11" s="32">
        <v>0.37678</v>
      </c>
      <c r="K11" s="52" t="s">
        <v>71</v>
      </c>
      <c r="L11" s="73" t="s">
        <v>72</v>
      </c>
    </row>
    <row r="12" spans="2:47" s="6" customFormat="1">
      <c r="B12" s="48"/>
      <c r="C12" s="70"/>
      <c r="D12" s="14" t="s">
        <v>70</v>
      </c>
      <c r="E12" s="24">
        <v>1.8662999999999999E-2</v>
      </c>
      <c r="F12" s="25">
        <v>1.5476999999999999E-2</v>
      </c>
      <c r="G12" s="25">
        <v>1.4491E-2</v>
      </c>
      <c r="H12" s="25">
        <v>1.6209999999999999E-2</v>
      </c>
      <c r="I12" s="25">
        <v>1.5202E-2</v>
      </c>
      <c r="J12" s="33">
        <v>1.499E-2</v>
      </c>
      <c r="K12" s="53"/>
      <c r="L12" s="45"/>
      <c r="P12" s="35">
        <v>296.14999999999998</v>
      </c>
      <c r="Q12" s="37">
        <v>5.6224200000000002E-2</v>
      </c>
      <c r="R12" s="37">
        <v>1.1411E-4</v>
      </c>
      <c r="X12" s="35">
        <v>296.14999999999998</v>
      </c>
      <c r="Y12" s="36">
        <v>0.79823900000000003</v>
      </c>
      <c r="Z12" s="38">
        <v>9.1538000000000003E-4</v>
      </c>
      <c r="AH12" s="35">
        <v>296.14999999999998</v>
      </c>
      <c r="AI12" s="76">
        <f>AH7</f>
        <v>-8.2053500000000003E-5</v>
      </c>
      <c r="AJ12" s="77">
        <f>AH8</f>
        <v>2.2008000000000002E-6</v>
      </c>
      <c r="AP12" s="35">
        <v>296.14999999999998</v>
      </c>
      <c r="AQ12" s="77">
        <f>AP7</f>
        <v>2.70837E-5</v>
      </c>
      <c r="AR12" s="77">
        <f>AP8</f>
        <v>8.3753000000000001E-7</v>
      </c>
    </row>
    <row r="13" spans="2:47" s="6" customFormat="1">
      <c r="B13" s="48"/>
      <c r="C13" s="55" t="s">
        <v>64</v>
      </c>
      <c r="D13" s="14" t="s">
        <v>69</v>
      </c>
      <c r="E13" s="24">
        <v>9.3469200000000002E-2</v>
      </c>
      <c r="F13" s="25">
        <v>5.8785799999999999E-2</v>
      </c>
      <c r="G13" s="25">
        <v>4.8872199999999998E-2</v>
      </c>
      <c r="H13" s="25">
        <v>5.7127999999999998E-2</v>
      </c>
      <c r="I13" s="25">
        <v>5.4252000000000002E-2</v>
      </c>
      <c r="J13" s="33">
        <v>5.22105E-2</v>
      </c>
      <c r="K13" s="53" t="s">
        <v>71</v>
      </c>
      <c r="L13" s="45" t="s">
        <v>73</v>
      </c>
      <c r="P13" s="35">
        <v>314.8891304347826</v>
      </c>
      <c r="Q13" s="37">
        <v>4.6675899999999999E-2</v>
      </c>
      <c r="R13" s="37">
        <v>1.1315E-4</v>
      </c>
      <c r="X13" s="35">
        <v>314.8891304347826</v>
      </c>
      <c r="Y13" s="36">
        <v>0.66211100000000001</v>
      </c>
      <c r="Z13" s="38">
        <v>9.0795000000000003E-4</v>
      </c>
      <c r="AH13" s="35">
        <v>314.8891304347826</v>
      </c>
      <c r="AI13" s="76">
        <f>AI7</f>
        <v>-1.39042E-5</v>
      </c>
      <c r="AJ13" s="77">
        <f>AI8</f>
        <v>5.7769000000000003E-7</v>
      </c>
      <c r="AP13" s="35">
        <v>314.8891304347826</v>
      </c>
      <c r="AQ13" s="77">
        <f>AQ7</f>
        <v>4.3905599999999997E-6</v>
      </c>
      <c r="AR13" s="77">
        <f>AQ8</f>
        <v>1.6618E-7</v>
      </c>
    </row>
    <row r="14" spans="2:47" s="6" customFormat="1">
      <c r="B14" s="48"/>
      <c r="C14" s="70"/>
      <c r="D14" s="14" t="s">
        <v>70</v>
      </c>
      <c r="E14" s="24">
        <v>4.9709000000000005E-4</v>
      </c>
      <c r="F14" s="25">
        <v>3.1472E-4</v>
      </c>
      <c r="G14" s="25">
        <v>2.5347999999999999E-4</v>
      </c>
      <c r="H14" s="25">
        <v>3.4420000000000002E-4</v>
      </c>
      <c r="I14" s="25">
        <v>2.9405000000000002E-4</v>
      </c>
      <c r="J14" s="33">
        <v>2.8156999999999998E-4</v>
      </c>
      <c r="K14" s="53"/>
      <c r="L14" s="45"/>
      <c r="P14" s="35">
        <v>331.01956521739129</v>
      </c>
      <c r="Q14" s="37">
        <v>4.3359799999999997E-2</v>
      </c>
      <c r="R14" s="37">
        <v>1.1374000000000001E-4</v>
      </c>
      <c r="X14" s="35">
        <v>331.01956521739129</v>
      </c>
      <c r="Y14" s="36">
        <v>0.59457099999999996</v>
      </c>
      <c r="Z14" s="38">
        <v>9.1321000000000002E-4</v>
      </c>
      <c r="AH14" s="35">
        <v>331.01956521739129</v>
      </c>
      <c r="AI14" s="76">
        <f>AJ7</f>
        <v>-5.4546999999999996E-6</v>
      </c>
      <c r="AJ14" s="77">
        <f>AJ8</f>
        <v>3.2509000000000001E-7</v>
      </c>
      <c r="AP14" s="35">
        <v>331.01956521739129</v>
      </c>
      <c r="AQ14" s="77">
        <f>AR7</f>
        <v>2.8552499999999999E-6</v>
      </c>
      <c r="AR14" s="77">
        <f>AR8</f>
        <v>1.0655E-7</v>
      </c>
    </row>
    <row r="15" spans="2:47" s="6" customFormat="1">
      <c r="B15" s="48"/>
      <c r="C15" s="55" t="s">
        <v>65</v>
      </c>
      <c r="D15" s="14" t="s">
        <v>69</v>
      </c>
      <c r="E15" s="24">
        <v>2.70837E-5</v>
      </c>
      <c r="F15" s="25">
        <v>4.3905599999999997E-6</v>
      </c>
      <c r="G15" s="25">
        <v>2.8552499999999999E-6</v>
      </c>
      <c r="H15" s="25">
        <v>1.1457800000000001E-5</v>
      </c>
      <c r="I15" s="25">
        <v>1.6260200000000001E-5</v>
      </c>
      <c r="J15" s="33">
        <v>2.1389499999999999E-5</v>
      </c>
      <c r="K15" s="53" t="s">
        <v>71</v>
      </c>
      <c r="L15" s="45" t="s">
        <v>74</v>
      </c>
      <c r="P15" s="35">
        <v>342.49782608695648</v>
      </c>
      <c r="Q15" s="37">
        <v>4.4374200000000003E-2</v>
      </c>
      <c r="R15" s="37">
        <v>1.1365E-4</v>
      </c>
      <c r="X15" s="35">
        <v>342.49782608695648</v>
      </c>
      <c r="Y15" s="36">
        <v>0.58338800000000002</v>
      </c>
      <c r="Z15" s="38">
        <v>9.1206999999999996E-4</v>
      </c>
      <c r="AH15" s="35">
        <v>342.49782608695648</v>
      </c>
      <c r="AI15" s="76">
        <f>AK7</f>
        <v>-2.29861E-5</v>
      </c>
      <c r="AJ15" s="77">
        <f>AK8</f>
        <v>9.8898000000000006E-7</v>
      </c>
      <c r="AP15" s="35">
        <v>342.49782608695648</v>
      </c>
      <c r="AQ15" s="77">
        <f>AS7</f>
        <v>1.1457800000000001E-5</v>
      </c>
      <c r="AR15" s="77">
        <f>AS8</f>
        <v>4.2712999999999999E-7</v>
      </c>
    </row>
    <row r="16" spans="2:47" s="6" customFormat="1">
      <c r="B16" s="48"/>
      <c r="C16" s="70"/>
      <c r="D16" s="14" t="s">
        <v>70</v>
      </c>
      <c r="E16" s="24">
        <v>8.3753000000000001E-7</v>
      </c>
      <c r="F16" s="25">
        <v>1.6618E-7</v>
      </c>
      <c r="G16" s="25">
        <v>1.0655E-7</v>
      </c>
      <c r="H16" s="25">
        <v>4.2712999999999999E-7</v>
      </c>
      <c r="I16" s="25">
        <v>4.9829E-7</v>
      </c>
      <c r="J16" s="33">
        <v>6.1447999999999998E-7</v>
      </c>
      <c r="K16" s="53"/>
      <c r="L16" s="45"/>
      <c r="P16" s="35">
        <v>360.15</v>
      </c>
      <c r="Q16" s="37">
        <v>4.5505799999999999E-2</v>
      </c>
      <c r="R16" s="37">
        <v>1.1377E-4</v>
      </c>
      <c r="X16" s="35">
        <v>360.15</v>
      </c>
      <c r="Y16" s="36">
        <v>0.55105099999999996</v>
      </c>
      <c r="Z16" s="38">
        <v>9.1186999999999995E-4</v>
      </c>
      <c r="AH16" s="35">
        <v>360.15</v>
      </c>
      <c r="AI16" s="76">
        <f>AL7</f>
        <v>-1.43649E-5</v>
      </c>
      <c r="AJ16" s="79">
        <f>AL8</f>
        <v>7.6137000000000005E-7</v>
      </c>
      <c r="AP16" s="35">
        <v>360.15</v>
      </c>
      <c r="AQ16" s="77">
        <f>AT7</f>
        <v>1.6260200000000001E-5</v>
      </c>
      <c r="AR16" s="77">
        <f>AT8</f>
        <v>4.9829E-7</v>
      </c>
    </row>
    <row r="17" spans="2:44" s="6" customFormat="1">
      <c r="B17" s="48"/>
      <c r="C17" s="55" t="s">
        <v>66</v>
      </c>
      <c r="D17" s="14" t="s">
        <v>69</v>
      </c>
      <c r="E17" s="24">
        <v>-8.2053500000000003E-5</v>
      </c>
      <c r="F17" s="25">
        <v>-1.39042E-5</v>
      </c>
      <c r="G17" s="25">
        <v>-5.4546999999999996E-6</v>
      </c>
      <c r="H17" s="25">
        <v>-2.29861E-5</v>
      </c>
      <c r="I17" s="25">
        <v>-1.43649E-5</v>
      </c>
      <c r="J17" s="33">
        <v>-1.06742E-5</v>
      </c>
      <c r="K17" s="53" t="s">
        <v>71</v>
      </c>
      <c r="L17" s="45" t="s">
        <v>74</v>
      </c>
      <c r="P17" s="35">
        <v>372.62826086956517</v>
      </c>
      <c r="Q17" s="37">
        <v>4.4443099999999999E-2</v>
      </c>
      <c r="R17" s="37">
        <v>1.1366000000000001E-4</v>
      </c>
      <c r="X17" s="35">
        <v>372.62826086956517</v>
      </c>
      <c r="Y17" s="36">
        <v>0.51835900000000001</v>
      </c>
      <c r="Z17" s="38">
        <v>9.1149999999999998E-4</v>
      </c>
      <c r="AH17" s="35">
        <v>372.62826086956517</v>
      </c>
      <c r="AI17" s="76">
        <f>AM7</f>
        <v>-1.06742E-5</v>
      </c>
      <c r="AJ17" s="77">
        <f>AM8</f>
        <v>7.4733000000000001E-7</v>
      </c>
      <c r="AP17" s="35">
        <v>372.62826086956517</v>
      </c>
      <c r="AQ17" s="77">
        <f>AU7</f>
        <v>2.1389499999999999E-5</v>
      </c>
      <c r="AR17" s="77">
        <f>AU8</f>
        <v>6.1447999999999998E-7</v>
      </c>
    </row>
    <row r="18" spans="2:44" s="6" customFormat="1" ht="15.75" thickBot="1">
      <c r="B18" s="49"/>
      <c r="C18" s="56"/>
      <c r="D18" s="15" t="s">
        <v>70</v>
      </c>
      <c r="E18" s="28">
        <v>2.2008000000000002E-6</v>
      </c>
      <c r="F18" s="29">
        <v>5.7769000000000003E-7</v>
      </c>
      <c r="G18" s="29">
        <v>3.2509000000000001E-7</v>
      </c>
      <c r="H18" s="29">
        <v>9.8898000000000006E-7</v>
      </c>
      <c r="I18" s="78">
        <v>7.6137000000000005E-7</v>
      </c>
      <c r="J18" s="34">
        <v>7.4733000000000001E-7</v>
      </c>
      <c r="K18" s="72"/>
      <c r="L18" s="46"/>
    </row>
    <row r="19" spans="2:44">
      <c r="B19" s="58" t="s">
        <v>76</v>
      </c>
      <c r="C19" s="59"/>
      <c r="D19" s="60"/>
      <c r="E19" s="19">
        <v>295.14999999999998</v>
      </c>
      <c r="F19" s="10">
        <v>314.14999999999998</v>
      </c>
      <c r="G19" s="10">
        <f>(330.15+331.15)/2</f>
        <v>330.65</v>
      </c>
      <c r="H19" s="10">
        <v>341.15</v>
      </c>
      <c r="I19" s="10">
        <v>360.15</v>
      </c>
      <c r="J19" s="11">
        <v>372.15</v>
      </c>
      <c r="K19" s="8"/>
      <c r="L19" s="8"/>
    </row>
    <row r="20" spans="2:44">
      <c r="B20" s="53"/>
      <c r="C20" s="61"/>
      <c r="D20" s="62"/>
      <c r="E20" s="20">
        <v>297.14999999999998</v>
      </c>
      <c r="F20" s="7">
        <v>315.14999999999998</v>
      </c>
      <c r="G20" s="7">
        <v>331.15</v>
      </c>
      <c r="H20" s="7">
        <f>(342.15+343.15)/2</f>
        <v>342.65</v>
      </c>
      <c r="I20" s="7">
        <v>360.15</v>
      </c>
      <c r="J20" s="12">
        <v>372.15</v>
      </c>
      <c r="K20" s="8"/>
      <c r="L20" s="8"/>
    </row>
    <row r="21" spans="2:44">
      <c r="B21" s="53"/>
      <c r="C21" s="61"/>
      <c r="D21" s="62"/>
      <c r="E21" s="20">
        <v>296.14999999999998</v>
      </c>
      <c r="F21" s="7">
        <v>315.14999999999998</v>
      </c>
      <c r="G21" s="7">
        <v>331.15</v>
      </c>
      <c r="H21" s="7">
        <v>343.15</v>
      </c>
      <c r="I21" s="7">
        <v>360.15</v>
      </c>
      <c r="J21" s="12">
        <v>373.15</v>
      </c>
      <c r="K21" s="8"/>
      <c r="L21" s="8"/>
    </row>
    <row r="22" spans="2:44">
      <c r="B22" s="53"/>
      <c r="C22" s="61"/>
      <c r="D22" s="62"/>
      <c r="E22" s="20">
        <v>296.14999999999998</v>
      </c>
      <c r="F22" s="7">
        <v>315.14999999999998</v>
      </c>
      <c r="G22" s="7">
        <v>331.15</v>
      </c>
      <c r="H22" s="7">
        <v>343.15</v>
      </c>
      <c r="I22" s="7">
        <v>360.15</v>
      </c>
      <c r="J22" s="12">
        <v>373.15</v>
      </c>
      <c r="K22" s="8"/>
      <c r="L22" s="8"/>
    </row>
    <row r="23" spans="2:44">
      <c r="B23" s="48" t="s">
        <v>75</v>
      </c>
      <c r="C23" s="51"/>
      <c r="D23" s="57"/>
      <c r="E23" s="30">
        <f>(E19*6+E20*6+E21*6+E22*5)/(23)</f>
        <v>296.14999999999998</v>
      </c>
      <c r="F23" s="9">
        <f t="shared" ref="F23" si="0">(F19*6+F20*6+F21*6+F22*5)/(23)</f>
        <v>314.8891304347826</v>
      </c>
      <c r="G23" s="9">
        <f t="shared" ref="G23" si="1">(G19*6+G20*6+G21*6+G22*5)/(23)</f>
        <v>331.01956521739129</v>
      </c>
      <c r="H23" s="9">
        <f t="shared" ref="H23" si="2">(H19*6+H20*6+H21*6+H22*5)/(23)</f>
        <v>342.49782608695648</v>
      </c>
      <c r="I23" s="9">
        <f t="shared" ref="I23" si="3">(I19*6+I20*6+I21*6+I22*5)/(23)</f>
        <v>360.15</v>
      </c>
      <c r="J23" s="21">
        <f t="shared" ref="J23" si="4">(J19*6+J20*6+J21*6+J22*5)/(23)</f>
        <v>372.62826086956517</v>
      </c>
      <c r="K23" s="8"/>
      <c r="L23" s="8"/>
    </row>
    <row r="24" spans="2:44" ht="15.75" thickBot="1">
      <c r="B24" s="63" t="s">
        <v>77</v>
      </c>
      <c r="C24" s="64"/>
      <c r="D24" s="64"/>
      <c r="E24" s="31">
        <f>MAX(ABS(E23-E19),ABS(E23-E20),ABS(E23-E21),ABS(E23-E22))</f>
        <v>1</v>
      </c>
      <c r="F24" s="22">
        <f t="shared" ref="F24:J24" si="5">MAX(ABS(F23-F19),ABS(F23-F20),ABS(F23-F21),ABS(F23-F22))</f>
        <v>0.73913043478262352</v>
      </c>
      <c r="G24" s="22">
        <f t="shared" si="5"/>
        <v>0.36956521739131176</v>
      </c>
      <c r="H24" s="22">
        <f t="shared" si="5"/>
        <v>1.347826086956502</v>
      </c>
      <c r="I24" s="22">
        <f t="shared" si="5"/>
        <v>0</v>
      </c>
      <c r="J24" s="23">
        <f t="shared" si="5"/>
        <v>0.52173913043480979</v>
      </c>
    </row>
  </sheetData>
  <mergeCells count="31">
    <mergeCell ref="AP3:AU4"/>
    <mergeCell ref="AH3:AM4"/>
    <mergeCell ref="B23:D23"/>
    <mergeCell ref="B19:D22"/>
    <mergeCell ref="B24:D24"/>
    <mergeCell ref="B2:L2"/>
    <mergeCell ref="B5:B10"/>
    <mergeCell ref="C7:C8"/>
    <mergeCell ref="C9:C10"/>
    <mergeCell ref="C11:C12"/>
    <mergeCell ref="C13:C14"/>
    <mergeCell ref="C15:C16"/>
    <mergeCell ref="K17:K18"/>
    <mergeCell ref="L5:L6"/>
    <mergeCell ref="L7:L8"/>
    <mergeCell ref="L9:L10"/>
    <mergeCell ref="L11:L12"/>
    <mergeCell ref="B11:B18"/>
    <mergeCell ref="C5:C6"/>
    <mergeCell ref="K5:K6"/>
    <mergeCell ref="K7:K8"/>
    <mergeCell ref="K9:K10"/>
    <mergeCell ref="K11:K12"/>
    <mergeCell ref="K13:K14"/>
    <mergeCell ref="K15:K16"/>
    <mergeCell ref="C17:C18"/>
    <mergeCell ref="P3:U4"/>
    <mergeCell ref="X3:AC4"/>
    <mergeCell ref="L13:L14"/>
    <mergeCell ref="L15:L16"/>
    <mergeCell ref="L17:L18"/>
  </mergeCells>
  <conditionalFormatting sqref="E5:H18 J5:J18 I5:I17 P7:U7 Q12:R17 X7:AC8 Y12:Z17">
    <cfRule type="cellIs" dxfId="0" priority="22" operator="less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D27"/>
  <sheetViews>
    <sheetView workbookViewId="0"/>
  </sheetViews>
  <sheetFormatPr defaultRowHeight="15"/>
  <cols>
    <col min="2" max="2" width="9.140625" style="4"/>
    <col min="3" max="4" width="9.140625" style="5"/>
  </cols>
  <sheetData>
    <row r="2" spans="2:4">
      <c r="B2" s="4">
        <v>0.20499999999999999</v>
      </c>
      <c r="C2" s="5">
        <v>1.08E-5</v>
      </c>
      <c r="D2" s="5">
        <v>1.0000000000000001E-7</v>
      </c>
    </row>
    <row r="3" spans="2:4">
      <c r="B3" s="4">
        <v>0.23799999999999999</v>
      </c>
      <c r="C3" s="5">
        <v>3.0000000000000001E-5</v>
      </c>
      <c r="D3" s="5">
        <v>1.0000000000000001E-7</v>
      </c>
    </row>
    <row r="4" spans="2:4">
      <c r="B4" s="4">
        <v>0.255</v>
      </c>
      <c r="C4" s="5">
        <v>5.0099999999999998E-5</v>
      </c>
      <c r="D4" s="5">
        <v>1.0000000000000001E-7</v>
      </c>
    </row>
    <row r="5" spans="2:4">
      <c r="B5" s="4">
        <v>0.26700000000000002</v>
      </c>
      <c r="C5" s="5">
        <v>7.0900000000000002E-5</v>
      </c>
      <c r="D5" s="5">
        <v>1.0000000000000001E-7</v>
      </c>
    </row>
    <row r="6" spans="2:4">
      <c r="B6" s="4">
        <v>0.27500000000000002</v>
      </c>
      <c r="C6" s="5">
        <v>8.9499999999999994E-5</v>
      </c>
      <c r="D6" s="5">
        <v>1.0000000000000001E-7</v>
      </c>
    </row>
    <row r="7" spans="2:4">
      <c r="B7" s="4">
        <v>0.27900000000000003</v>
      </c>
      <c r="C7" s="5">
        <v>1E-4</v>
      </c>
      <c r="D7" s="5">
        <v>1.0000000000000001E-7</v>
      </c>
    </row>
    <row r="9" spans="2:4">
      <c r="B9" s="4">
        <v>0.27400000000000002</v>
      </c>
      <c r="C9" s="5">
        <v>1.003E-4</v>
      </c>
      <c r="D9" s="5">
        <v>1.0000000000000001E-7</v>
      </c>
    </row>
    <row r="10" spans="2:4">
      <c r="B10" s="4">
        <v>0.311</v>
      </c>
      <c r="C10" s="5">
        <v>3.0529999999999999E-4</v>
      </c>
      <c r="D10" s="5">
        <v>1.0000000000000001E-7</v>
      </c>
    </row>
    <row r="11" spans="2:4">
      <c r="B11" s="4">
        <v>0.34</v>
      </c>
      <c r="C11" s="5">
        <v>5.04E-4</v>
      </c>
      <c r="D11" s="5">
        <v>9.9999999999999995E-7</v>
      </c>
    </row>
    <row r="12" spans="2:4">
      <c r="B12" s="4">
        <v>0.35699999999999998</v>
      </c>
      <c r="C12" s="5">
        <v>7.0399999999999998E-4</v>
      </c>
      <c r="D12" s="5">
        <v>9.9999999999999995E-7</v>
      </c>
    </row>
    <row r="13" spans="2:4">
      <c r="B13" s="4">
        <v>0.36899999999999999</v>
      </c>
      <c r="C13" s="5">
        <v>9.0200000000000002E-4</v>
      </c>
      <c r="D13" s="5">
        <v>9.9999999999999995E-7</v>
      </c>
    </row>
    <row r="14" spans="2:4">
      <c r="B14" s="4">
        <v>0.374</v>
      </c>
      <c r="C14" s="5">
        <v>1E-3</v>
      </c>
      <c r="D14" s="5">
        <v>1.0000000000000001E-5</v>
      </c>
    </row>
    <row r="16" spans="2:4">
      <c r="B16" s="4">
        <v>0.38400000000000001</v>
      </c>
      <c r="C16" s="5">
        <v>1.0500000000000002E-3</v>
      </c>
      <c r="D16" s="5">
        <v>1.0000000000000001E-5</v>
      </c>
    </row>
    <row r="17" spans="2:4">
      <c r="B17" s="4">
        <v>0.497</v>
      </c>
      <c r="C17" s="5">
        <v>5.0899999999999999E-3</v>
      </c>
      <c r="D17" s="5">
        <v>1.0000000000000001E-5</v>
      </c>
    </row>
    <row r="18" spans="2:4">
      <c r="B18" s="4">
        <v>0.54600000000000004</v>
      </c>
      <c r="C18" s="5">
        <v>9.0399999999999994E-3</v>
      </c>
      <c r="D18" s="5">
        <v>1.0000000000000001E-5</v>
      </c>
    </row>
    <row r="19" spans="2:4">
      <c r="B19" s="4">
        <v>0.59799999999999998</v>
      </c>
      <c r="C19" s="5">
        <v>1.298E-2</v>
      </c>
      <c r="D19" s="5">
        <v>1.0000000000000001E-5</v>
      </c>
    </row>
    <row r="20" spans="2:4">
      <c r="B20" s="4">
        <v>0.63100000000000001</v>
      </c>
      <c r="C20" s="5">
        <v>1.7000000000000001E-2</v>
      </c>
      <c r="D20" s="5">
        <v>1.0000000000000001E-5</v>
      </c>
    </row>
    <row r="21" spans="2:4">
      <c r="B21" s="4">
        <v>0.64600000000000002</v>
      </c>
      <c r="C21" s="5">
        <v>2.0079999999999997E-2</v>
      </c>
      <c r="D21" s="5">
        <v>1.0000000000000001E-5</v>
      </c>
    </row>
    <row r="23" spans="2:4">
      <c r="B23" s="4">
        <v>0.64700000000000002</v>
      </c>
      <c r="C23" s="5">
        <v>0.02</v>
      </c>
      <c r="D23" s="5">
        <v>1E-4</v>
      </c>
    </row>
    <row r="24" spans="2:4">
      <c r="B24" s="4">
        <v>0.63</v>
      </c>
      <c r="C24" s="5">
        <v>4.0399999999999998E-2</v>
      </c>
      <c r="D24" s="5">
        <v>1E-4</v>
      </c>
    </row>
    <row r="25" spans="2:4">
      <c r="B25" s="4">
        <v>0.68799999999999994</v>
      </c>
      <c r="C25" s="5">
        <v>6.0200000000000004E-2</v>
      </c>
      <c r="D25" s="5">
        <v>1E-4</v>
      </c>
    </row>
    <row r="26" spans="2:4">
      <c r="B26" s="4">
        <v>0.72699999999999998</v>
      </c>
      <c r="C26" s="5">
        <v>8.0200000000000007E-2</v>
      </c>
      <c r="D26" s="5">
        <v>1E-4</v>
      </c>
    </row>
    <row r="27" spans="2:4">
      <c r="B27" s="4">
        <v>0.76200000000000001</v>
      </c>
      <c r="C27" s="5">
        <v>9.820000000000001E-2</v>
      </c>
      <c r="D27" s="5">
        <v>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27"/>
  <sheetViews>
    <sheetView workbookViewId="0"/>
  </sheetViews>
  <sheetFormatPr defaultRowHeight="15"/>
  <cols>
    <col min="3" max="4" width="9.140625" style="5"/>
  </cols>
  <sheetData>
    <row r="2" spans="2:4">
      <c r="B2">
        <v>0.152</v>
      </c>
      <c r="C2" s="5">
        <v>9.6999999999999986E-6</v>
      </c>
      <c r="D2" s="5">
        <v>1.0000000000000001E-7</v>
      </c>
    </row>
    <row r="3" spans="2:4">
      <c r="B3">
        <v>0.188</v>
      </c>
      <c r="C3" s="5">
        <v>3.0000000000000001E-5</v>
      </c>
      <c r="D3" s="5">
        <v>1.0000000000000001E-7</v>
      </c>
    </row>
    <row r="4" spans="2:4">
      <c r="B4">
        <v>0.20499999999999999</v>
      </c>
      <c r="C4" s="5">
        <v>5.0099999999999998E-5</v>
      </c>
      <c r="D4" s="5">
        <v>1.0000000000000001E-7</v>
      </c>
    </row>
    <row r="5" spans="2:4">
      <c r="B5">
        <v>0.216</v>
      </c>
      <c r="C5" s="5">
        <v>7.0699999999999997E-5</v>
      </c>
      <c r="D5" s="5">
        <v>1.0000000000000001E-7</v>
      </c>
    </row>
    <row r="6" spans="2:4">
      <c r="B6">
        <v>0.224</v>
      </c>
      <c r="C6" s="5">
        <v>9.0099999999999995E-5</v>
      </c>
      <c r="D6" s="5">
        <v>1.0000000000000001E-7</v>
      </c>
    </row>
    <row r="7" spans="2:4">
      <c r="B7">
        <v>0.22800000000000001</v>
      </c>
      <c r="C7" s="5">
        <v>1.005E-4</v>
      </c>
      <c r="D7" s="5">
        <v>1.0000000000000001E-7</v>
      </c>
    </row>
    <row r="9" spans="2:4">
      <c r="B9">
        <v>0.22700000000000001</v>
      </c>
      <c r="C9" s="5">
        <v>9.9699999999999998E-5</v>
      </c>
      <c r="D9" s="5">
        <v>1.0000000000000001E-7</v>
      </c>
    </row>
    <row r="10" spans="2:4">
      <c r="B10">
        <v>0.27</v>
      </c>
      <c r="C10" s="5">
        <v>3.0200000000000002E-4</v>
      </c>
      <c r="D10" s="5">
        <v>1.0000000000000001E-7</v>
      </c>
    </row>
    <row r="11" spans="2:4">
      <c r="B11">
        <v>0.29199999999999998</v>
      </c>
      <c r="C11" s="5">
        <v>5.0100000000000003E-4</v>
      </c>
      <c r="D11" s="5">
        <v>9.9999999999999995E-7</v>
      </c>
    </row>
    <row r="12" spans="2:4">
      <c r="B12">
        <v>0.308</v>
      </c>
      <c r="C12" s="5">
        <v>6.9999999999999999E-4</v>
      </c>
      <c r="D12" s="5">
        <v>9.9999999999999995E-7</v>
      </c>
    </row>
    <row r="13" spans="2:4">
      <c r="B13">
        <v>0.32100000000000001</v>
      </c>
      <c r="C13" s="5">
        <v>8.9999999999999998E-4</v>
      </c>
      <c r="D13" s="5">
        <v>9.9999999999999995E-7</v>
      </c>
    </row>
    <row r="14" spans="2:4">
      <c r="B14">
        <v>0.32700000000000001</v>
      </c>
      <c r="C14" s="5">
        <v>1.0039999999999999E-3</v>
      </c>
      <c r="D14" s="5">
        <v>9.9999999999999995E-7</v>
      </c>
    </row>
    <row r="16" spans="2:4">
      <c r="B16">
        <v>0.33100000000000002</v>
      </c>
      <c r="C16" s="5">
        <v>1.07E-3</v>
      </c>
      <c r="D16" s="5">
        <v>1.0000000000000001E-5</v>
      </c>
    </row>
    <row r="17" spans="2:4">
      <c r="B17">
        <v>0.42099999999999999</v>
      </c>
      <c r="C17" s="5">
        <v>5.0099999999999997E-3</v>
      </c>
      <c r="D17" s="5">
        <v>1.0000000000000001E-5</v>
      </c>
    </row>
    <row r="18" spans="2:4">
      <c r="B18">
        <v>0.45500000000000002</v>
      </c>
      <c r="C18" s="5">
        <v>9.0299999999999998E-3</v>
      </c>
      <c r="D18" s="5">
        <v>1.0000000000000001E-5</v>
      </c>
    </row>
    <row r="19" spans="2:4">
      <c r="B19">
        <v>0.47599999999999998</v>
      </c>
      <c r="C19" s="5">
        <v>1.307E-2</v>
      </c>
      <c r="D19" s="5">
        <v>1.0000000000000001E-5</v>
      </c>
    </row>
    <row r="20" spans="2:4">
      <c r="B20">
        <v>0.49</v>
      </c>
      <c r="C20" s="5">
        <v>1.7070000000000002E-2</v>
      </c>
      <c r="D20" s="5">
        <v>1.0000000000000001E-5</v>
      </c>
    </row>
    <row r="21" spans="2:4">
      <c r="B21">
        <v>0.499</v>
      </c>
      <c r="C21" s="5">
        <v>2.0039999999999999E-2</v>
      </c>
      <c r="D21" s="5">
        <v>1.0000000000000001E-5</v>
      </c>
    </row>
    <row r="23" spans="2:4">
      <c r="B23">
        <v>0.499</v>
      </c>
      <c r="C23" s="5">
        <v>0.02</v>
      </c>
      <c r="D23" s="5">
        <v>1E-4</v>
      </c>
    </row>
    <row r="24" spans="2:4">
      <c r="B24">
        <v>0.53800000000000003</v>
      </c>
      <c r="C24" s="5">
        <v>0.04</v>
      </c>
      <c r="D24" s="5">
        <v>1E-4</v>
      </c>
    </row>
    <row r="25" spans="2:4">
      <c r="B25">
        <v>0.56200000000000006</v>
      </c>
      <c r="C25" s="5">
        <v>0.06</v>
      </c>
      <c r="D25" s="5">
        <v>1E-4</v>
      </c>
    </row>
    <row r="26" spans="2:4">
      <c r="B26">
        <v>0.56999999999999995</v>
      </c>
      <c r="C26" s="5">
        <v>0.08</v>
      </c>
      <c r="D26" s="5">
        <v>1E-4</v>
      </c>
    </row>
    <row r="27" spans="2:4">
      <c r="B27">
        <v>0.59199999999999997</v>
      </c>
      <c r="C27" s="5">
        <v>0.1</v>
      </c>
      <c r="D27" s="5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27"/>
  <sheetViews>
    <sheetView workbookViewId="0"/>
  </sheetViews>
  <sheetFormatPr defaultRowHeight="15"/>
  <cols>
    <col min="2" max="2" width="9.140625" style="4"/>
    <col min="3" max="4" width="9.140625" style="5"/>
  </cols>
  <sheetData>
    <row r="2" spans="2:4">
      <c r="B2" s="4">
        <v>0.114</v>
      </c>
      <c r="C2" s="5">
        <v>1.01E-5</v>
      </c>
      <c r="D2" s="5">
        <v>1.0000000000000001E-7</v>
      </c>
    </row>
    <row r="3" spans="2:4">
      <c r="B3" s="4">
        <v>0.15</v>
      </c>
      <c r="C3" s="5">
        <v>3.0300000000000001E-5</v>
      </c>
      <c r="D3" s="5">
        <v>1.0000000000000001E-7</v>
      </c>
    </row>
    <row r="4" spans="2:4">
      <c r="B4" s="4">
        <v>0.16700000000000001</v>
      </c>
      <c r="C4" s="5">
        <v>5.0000000000000002E-5</v>
      </c>
      <c r="D4" s="5">
        <v>1.0000000000000001E-7</v>
      </c>
    </row>
    <row r="5" spans="2:4">
      <c r="B5" s="4">
        <v>0.17899999999999999</v>
      </c>
      <c r="C5" s="5">
        <v>7.0199999999999999E-5</v>
      </c>
      <c r="D5" s="5">
        <v>1.0000000000000001E-7</v>
      </c>
    </row>
    <row r="6" spans="2:4">
      <c r="B6" s="4">
        <v>0.187</v>
      </c>
      <c r="C6" s="5">
        <v>9.0700000000000009E-5</v>
      </c>
      <c r="D6" s="5">
        <v>1.0000000000000001E-7</v>
      </c>
    </row>
    <row r="7" spans="2:4">
      <c r="B7" s="4">
        <v>0.191</v>
      </c>
      <c r="C7" s="5">
        <v>9.9400000000000004E-5</v>
      </c>
      <c r="D7" s="5">
        <v>1.0000000000000001E-7</v>
      </c>
    </row>
    <row r="9" spans="2:4">
      <c r="B9" s="4">
        <v>0.19</v>
      </c>
      <c r="C9" s="5">
        <v>9.9300000000000001E-5</v>
      </c>
      <c r="D9" s="5">
        <v>1.0000000000000001E-7</v>
      </c>
    </row>
    <row r="10" spans="2:4">
      <c r="B10" s="4">
        <v>0.23400000000000001</v>
      </c>
      <c r="C10" s="5">
        <v>3.009E-4</v>
      </c>
      <c r="D10" s="5">
        <v>1.0000000000000001E-7</v>
      </c>
    </row>
    <row r="11" spans="2:4">
      <c r="B11" s="4">
        <v>0.25600000000000001</v>
      </c>
      <c r="C11" s="5">
        <v>4.9899999999999999E-4</v>
      </c>
      <c r="D11" s="5">
        <v>9.9999999999999995E-7</v>
      </c>
    </row>
    <row r="12" spans="2:4">
      <c r="B12" s="4">
        <v>0.27300000000000002</v>
      </c>
      <c r="C12" s="5">
        <v>7.0399999999999998E-4</v>
      </c>
      <c r="D12" s="5">
        <v>9.9999999999999995E-7</v>
      </c>
    </row>
    <row r="13" spans="2:4">
      <c r="B13" s="4">
        <v>0.28499999999999998</v>
      </c>
      <c r="C13" s="5">
        <v>9.0399999999999996E-4</v>
      </c>
      <c r="D13" s="5">
        <v>9.9999999999999995E-7</v>
      </c>
    </row>
    <row r="14" spans="2:4">
      <c r="B14" s="4">
        <v>0.28999999999999998</v>
      </c>
      <c r="C14" s="5">
        <v>1.0009999999999999E-3</v>
      </c>
      <c r="D14" s="5">
        <v>9.9999999999999995E-7</v>
      </c>
    </row>
    <row r="16" spans="2:4">
      <c r="B16" s="4">
        <v>0.29499999999999998</v>
      </c>
      <c r="C16" s="5">
        <v>1.06E-3</v>
      </c>
      <c r="D16" s="5">
        <v>1.0000000000000001E-5</v>
      </c>
    </row>
    <row r="17" spans="2:4">
      <c r="B17" s="4">
        <v>0.38300000000000001</v>
      </c>
      <c r="C17" s="5">
        <v>5.0000000000000001E-3</v>
      </c>
      <c r="D17" s="5">
        <v>1.0000000000000001E-5</v>
      </c>
    </row>
    <row r="18" spans="2:4">
      <c r="B18" s="4">
        <v>0.41799999999999998</v>
      </c>
      <c r="C18" s="5">
        <v>9.0600000000000003E-3</v>
      </c>
      <c r="D18" s="5">
        <v>1.0000000000000001E-5</v>
      </c>
    </row>
    <row r="19" spans="2:4">
      <c r="B19" s="4">
        <v>0.441</v>
      </c>
      <c r="C19" s="5">
        <v>1.3050000000000001E-2</v>
      </c>
      <c r="D19" s="5">
        <v>1.0000000000000001E-5</v>
      </c>
    </row>
    <row r="20" spans="2:4">
      <c r="B20" s="4">
        <v>0.45700000000000002</v>
      </c>
      <c r="C20" s="5">
        <v>1.7070000000000002E-2</v>
      </c>
      <c r="D20" s="5">
        <v>1.0000000000000001E-5</v>
      </c>
    </row>
    <row r="21" spans="2:4">
      <c r="B21" s="4">
        <v>0.46700000000000003</v>
      </c>
      <c r="C21" s="5">
        <v>1.9989999999999997E-2</v>
      </c>
      <c r="D21" s="5">
        <v>1.0000000000000001E-5</v>
      </c>
    </row>
    <row r="23" spans="2:4">
      <c r="B23" s="4">
        <v>0.46800000000000003</v>
      </c>
      <c r="C23" s="5">
        <v>0.02</v>
      </c>
      <c r="D23" s="5">
        <v>1E-4</v>
      </c>
    </row>
    <row r="24" spans="2:4">
      <c r="B24" s="4">
        <v>0.51400000000000001</v>
      </c>
      <c r="C24" s="5">
        <v>3.9899999999999998E-2</v>
      </c>
      <c r="D24" s="5">
        <v>1E-4</v>
      </c>
    </row>
    <row r="25" spans="2:4">
      <c r="B25" s="4">
        <v>0.54400000000000004</v>
      </c>
      <c r="C25" s="5">
        <v>5.9900000000000002E-2</v>
      </c>
      <c r="D25" s="5">
        <v>1E-4</v>
      </c>
    </row>
    <row r="26" spans="2:4">
      <c r="B26" s="4">
        <v>0.63300000000000001</v>
      </c>
      <c r="C26" s="5">
        <v>8.0099999999999991E-2</v>
      </c>
      <c r="D26" s="5">
        <v>1E-4</v>
      </c>
    </row>
    <row r="27" spans="2:4">
      <c r="B27" s="4">
        <v>0.67200000000000004</v>
      </c>
      <c r="C27" s="5">
        <v>9.8000000000000004E-2</v>
      </c>
      <c r="D27" s="5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27"/>
  <sheetViews>
    <sheetView workbookViewId="0"/>
  </sheetViews>
  <sheetFormatPr defaultRowHeight="15"/>
  <cols>
    <col min="2" max="2" width="9.140625" style="4"/>
    <col min="3" max="4" width="9.140625" style="5"/>
  </cols>
  <sheetData>
    <row r="2" spans="2:4">
      <c r="B2" s="4">
        <v>8.8999999999999996E-2</v>
      </c>
      <c r="C2" s="5">
        <v>1.0199999999999999E-5</v>
      </c>
      <c r="D2" s="5">
        <v>1.0000000000000001E-7</v>
      </c>
    </row>
    <row r="3" spans="2:4">
      <c r="B3" s="4">
        <v>0.16400000000000001</v>
      </c>
      <c r="C3" s="5">
        <v>2.9799999999999999E-5</v>
      </c>
      <c r="D3" s="5">
        <v>1.0000000000000001E-7</v>
      </c>
    </row>
    <row r="4" spans="2:4">
      <c r="B4" s="4">
        <v>0.14399999999999999</v>
      </c>
      <c r="C4" s="5">
        <v>5.02E-5</v>
      </c>
      <c r="D4" s="5">
        <v>1.0000000000000001E-7</v>
      </c>
    </row>
    <row r="5" spans="2:4">
      <c r="B5" s="4">
        <v>0.155</v>
      </c>
      <c r="C5" s="5">
        <v>6.9999999999999994E-5</v>
      </c>
      <c r="D5" s="5">
        <v>1.0000000000000001E-7</v>
      </c>
    </row>
    <row r="6" spans="2:4">
      <c r="B6" s="4">
        <v>0.16400000000000001</v>
      </c>
      <c r="C6" s="5">
        <v>8.9800000000000001E-5</v>
      </c>
      <c r="D6" s="5">
        <v>1.0000000000000001E-7</v>
      </c>
    </row>
    <row r="7" spans="2:4">
      <c r="B7" s="4">
        <v>0.16800000000000001</v>
      </c>
      <c r="C7" s="5">
        <v>1.0109999999999999E-4</v>
      </c>
      <c r="D7" s="5">
        <v>1.0000000000000001E-7</v>
      </c>
    </row>
    <row r="9" spans="2:4">
      <c r="B9" s="4">
        <v>0.16700000000000001</v>
      </c>
      <c r="C9" s="5">
        <v>1.0070000000000001E-4</v>
      </c>
      <c r="D9" s="5">
        <v>1.0000000000000001E-7</v>
      </c>
    </row>
    <row r="10" spans="2:4">
      <c r="B10" s="4">
        <v>0.21</v>
      </c>
      <c r="C10" s="5">
        <v>3.0150000000000001E-4</v>
      </c>
      <c r="D10" s="5">
        <v>1.0000000000000001E-7</v>
      </c>
    </row>
    <row r="11" spans="2:4">
      <c r="B11" s="4">
        <v>0.23200000000000001</v>
      </c>
      <c r="C11" s="5">
        <v>5.04E-4</v>
      </c>
      <c r="D11" s="5">
        <v>9.9999999999999995E-7</v>
      </c>
    </row>
    <row r="12" spans="2:4">
      <c r="B12" s="4">
        <v>0.248</v>
      </c>
      <c r="C12" s="5">
        <v>7.0699999999999995E-4</v>
      </c>
      <c r="D12" s="5">
        <v>9.9999999999999995E-7</v>
      </c>
    </row>
    <row r="13" spans="2:4">
      <c r="B13" s="4">
        <v>0.25900000000000001</v>
      </c>
      <c r="C13" s="5">
        <v>9.0499999999999999E-4</v>
      </c>
      <c r="D13" s="5">
        <v>9.9999999999999995E-7</v>
      </c>
    </row>
    <row r="14" spans="2:4">
      <c r="B14" s="4">
        <v>0.26500000000000001</v>
      </c>
      <c r="C14" s="5">
        <v>1.0070000000000001E-3</v>
      </c>
      <c r="D14" s="5">
        <v>9.9999999999999995E-7</v>
      </c>
    </row>
    <row r="16" spans="2:4">
      <c r="B16" s="4">
        <v>0.26300000000000001</v>
      </c>
      <c r="C16" s="5">
        <v>1E-3</v>
      </c>
      <c r="D16" s="5">
        <v>1.0000000000000001E-5</v>
      </c>
    </row>
    <row r="17" spans="2:4">
      <c r="B17" s="4">
        <v>0.35199999999999998</v>
      </c>
      <c r="C17" s="5">
        <v>4.9400000000000008E-3</v>
      </c>
      <c r="D17" s="5">
        <v>1.0000000000000001E-5</v>
      </c>
    </row>
    <row r="18" spans="2:4">
      <c r="B18" s="4">
        <v>0.38800000000000001</v>
      </c>
      <c r="C18" s="5">
        <v>8.9600000000000009E-3</v>
      </c>
      <c r="D18" s="5">
        <v>1.0000000000000001E-5</v>
      </c>
    </row>
    <row r="19" spans="2:4">
      <c r="B19" s="4">
        <v>0.41</v>
      </c>
      <c r="C19" s="5">
        <v>1.3089999999999999E-2</v>
      </c>
      <c r="D19" s="5">
        <v>1.0000000000000001E-5</v>
      </c>
    </row>
    <row r="20" spans="2:4">
      <c r="B20" s="4">
        <v>0.42699999999999999</v>
      </c>
      <c r="C20" s="5">
        <v>1.7100000000000001E-2</v>
      </c>
      <c r="D20" s="5">
        <v>1.0000000000000001E-5</v>
      </c>
    </row>
    <row r="21" spans="2:4">
      <c r="B21" s="4">
        <v>0.436</v>
      </c>
      <c r="C21" s="5">
        <v>1.9960000000000002E-2</v>
      </c>
      <c r="D21" s="5">
        <v>1.0000000000000001E-5</v>
      </c>
    </row>
    <row r="23" spans="2:4">
      <c r="B23" s="4">
        <v>0.437</v>
      </c>
      <c r="C23" s="5">
        <v>2.01E-2</v>
      </c>
      <c r="D23" s="5">
        <v>1E-4</v>
      </c>
    </row>
    <row r="24" spans="2:4">
      <c r="B24" s="4">
        <v>0.48</v>
      </c>
      <c r="C24" s="5">
        <v>0.04</v>
      </c>
      <c r="D24" s="5">
        <v>1E-4</v>
      </c>
    </row>
    <row r="25" spans="2:4">
      <c r="B25" s="4">
        <v>0.50700000000000001</v>
      </c>
      <c r="C25" s="5">
        <v>6.0200000000000004E-2</v>
      </c>
      <c r="D25" s="5">
        <v>1E-4</v>
      </c>
    </row>
    <row r="26" spans="2:4">
      <c r="B26" s="4">
        <v>0.52700000000000002</v>
      </c>
      <c r="C26" s="5">
        <v>8.0599999999999991E-2</v>
      </c>
      <c r="D26" s="5">
        <v>1E-4</v>
      </c>
    </row>
    <row r="27" spans="2:4">
      <c r="B27" s="4">
        <v>0.54200000000000004</v>
      </c>
      <c r="C27" s="5">
        <v>9.9000000000000005E-2</v>
      </c>
      <c r="D27" s="5">
        <v>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D27"/>
  <sheetViews>
    <sheetView workbookViewId="0">
      <selection activeCell="B2" sqref="B2:D27"/>
    </sheetView>
  </sheetViews>
  <sheetFormatPr defaultRowHeight="15"/>
  <cols>
    <col min="2" max="2" width="9.140625" style="4"/>
    <col min="3" max="4" width="9.140625" style="5"/>
  </cols>
  <sheetData>
    <row r="2" spans="2:4">
      <c r="B2" s="4">
        <v>5.3999999999999999E-2</v>
      </c>
      <c r="C2" s="5">
        <v>1.08E-5</v>
      </c>
      <c r="D2" s="5">
        <v>1.0000000000000001E-7</v>
      </c>
    </row>
    <row r="3" spans="2:4">
      <c r="B3" s="4">
        <v>8.6999999999999994E-2</v>
      </c>
      <c r="C3" s="5">
        <v>3.0300000000000001E-5</v>
      </c>
      <c r="D3" s="5">
        <v>1.0000000000000001E-7</v>
      </c>
    </row>
    <row r="4" spans="2:4">
      <c r="B4" s="4">
        <v>0.104</v>
      </c>
      <c r="C4" s="5">
        <v>5.0099999999999998E-5</v>
      </c>
      <c r="D4" s="5">
        <v>1.0000000000000001E-7</v>
      </c>
    </row>
    <row r="5" spans="2:4">
      <c r="B5" s="4">
        <v>0.11700000000000001</v>
      </c>
      <c r="C5" s="5">
        <v>7.0599999999999995E-5</v>
      </c>
      <c r="D5" s="5">
        <v>1.0000000000000001E-7</v>
      </c>
    </row>
    <row r="6" spans="2:4">
      <c r="B6" s="4">
        <v>0.125</v>
      </c>
      <c r="C6" s="5">
        <v>8.9900000000000003E-5</v>
      </c>
      <c r="D6" s="5">
        <v>1.0000000000000001E-7</v>
      </c>
    </row>
    <row r="7" spans="2:4">
      <c r="B7" s="4">
        <v>0.129</v>
      </c>
      <c r="C7" s="5">
        <v>1.002E-4</v>
      </c>
      <c r="D7" s="5">
        <v>1.0000000000000001E-7</v>
      </c>
    </row>
    <row r="9" spans="2:4">
      <c r="B9" s="4">
        <v>0.129</v>
      </c>
      <c r="C9" s="5">
        <v>9.98E-5</v>
      </c>
      <c r="D9" s="5">
        <v>1.0000000000000001E-7</v>
      </c>
    </row>
    <row r="10" spans="2:4">
      <c r="B10" s="4">
        <v>0.17199999999999999</v>
      </c>
      <c r="C10" s="5">
        <v>3.0069999999999999E-4</v>
      </c>
      <c r="D10" s="5">
        <v>1.0000000000000001E-7</v>
      </c>
    </row>
    <row r="11" spans="2:4">
      <c r="B11" s="4">
        <v>0.19500000000000001</v>
      </c>
      <c r="C11" s="5">
        <v>5.0500000000000002E-4</v>
      </c>
      <c r="D11" s="5">
        <v>9.9999999999999995E-7</v>
      </c>
    </row>
    <row r="12" spans="2:4">
      <c r="B12" s="4">
        <v>0.20399999999999999</v>
      </c>
      <c r="C12" s="5">
        <v>7.0200000000000004E-4</v>
      </c>
      <c r="D12" s="5">
        <v>9.9999999999999995E-7</v>
      </c>
    </row>
    <row r="13" spans="2:4">
      <c r="B13" s="4">
        <v>0.222</v>
      </c>
      <c r="C13" s="5">
        <v>9.0799999999999995E-4</v>
      </c>
      <c r="D13" s="5">
        <v>9.9999999999999995E-7</v>
      </c>
    </row>
    <row r="14" spans="2:4">
      <c r="B14" s="4">
        <v>0.22700000000000001</v>
      </c>
      <c r="C14" s="5">
        <v>1.0009999999999999E-3</v>
      </c>
      <c r="D14" s="5">
        <v>9.9999999999999995E-7</v>
      </c>
    </row>
    <row r="16" spans="2:4">
      <c r="B16" s="4">
        <v>0.23</v>
      </c>
      <c r="C16" s="5">
        <v>1.07E-3</v>
      </c>
      <c r="D16" s="5">
        <v>1.0000000000000001E-5</v>
      </c>
    </row>
    <row r="17" spans="2:4">
      <c r="B17" s="4">
        <v>0.312</v>
      </c>
      <c r="C17" s="5">
        <v>4.96E-3</v>
      </c>
      <c r="D17" s="5">
        <v>1.0000000000000001E-5</v>
      </c>
    </row>
    <row r="18" spans="2:4">
      <c r="B18" s="4">
        <v>0.34799999999999998</v>
      </c>
      <c r="C18" s="5">
        <v>9.0500000000000008E-3</v>
      </c>
      <c r="D18" s="5">
        <v>1.0000000000000001E-5</v>
      </c>
    </row>
    <row r="19" spans="2:4">
      <c r="B19" s="4">
        <v>0.37</v>
      </c>
      <c r="C19" s="5">
        <v>1.304E-2</v>
      </c>
      <c r="D19" s="5">
        <v>1.0000000000000001E-5</v>
      </c>
    </row>
    <row r="20" spans="2:4">
      <c r="B20" s="4">
        <v>0.38600000000000001</v>
      </c>
      <c r="C20" s="5">
        <v>1.7000000000000001E-2</v>
      </c>
      <c r="D20" s="5">
        <v>1.0000000000000001E-5</v>
      </c>
    </row>
    <row r="21" spans="2:4">
      <c r="B21" s="4">
        <v>0.39700000000000002</v>
      </c>
      <c r="C21" s="5">
        <v>2.009E-2</v>
      </c>
      <c r="D21" s="5">
        <v>1.0000000000000001E-5</v>
      </c>
    </row>
    <row r="23" spans="2:4">
      <c r="B23" s="4">
        <v>0.39700000000000002</v>
      </c>
      <c r="C23" s="5">
        <v>2.0199999999999999E-2</v>
      </c>
      <c r="D23" s="5">
        <v>1E-4</v>
      </c>
    </row>
    <row r="24" spans="2:4">
      <c r="B24" s="4">
        <v>0.441</v>
      </c>
      <c r="C24" s="5">
        <v>0.04</v>
      </c>
      <c r="D24" s="5">
        <v>1E-4</v>
      </c>
    </row>
    <row r="25" spans="2:4">
      <c r="B25" s="4">
        <v>0.46800000000000003</v>
      </c>
      <c r="C25" s="5">
        <v>6.0100000000000001E-2</v>
      </c>
      <c r="D25" s="5">
        <v>1E-4</v>
      </c>
    </row>
    <row r="26" spans="2:4">
      <c r="B26" s="4">
        <v>0.48799999999999999</v>
      </c>
      <c r="C26" s="5">
        <v>8.0099999999999991E-2</v>
      </c>
      <c r="D26" s="5">
        <v>1E-4</v>
      </c>
    </row>
    <row r="27" spans="2:4">
      <c r="B27" s="4">
        <v>0.503</v>
      </c>
      <c r="C27" s="5">
        <v>0.1</v>
      </c>
      <c r="D27" s="5">
        <v>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D27"/>
  <sheetViews>
    <sheetView workbookViewId="0">
      <selection activeCell="G27" sqref="G27"/>
    </sheetView>
  </sheetViews>
  <sheetFormatPr defaultRowHeight="15"/>
  <cols>
    <col min="2" max="2" width="9.140625" style="4"/>
    <col min="3" max="4" width="9.140625" style="5"/>
  </cols>
  <sheetData>
    <row r="2" spans="2:4">
      <c r="B2" s="4">
        <v>3.4000000000000002E-2</v>
      </c>
      <c r="C2" s="5">
        <v>1.0300000000000001E-5</v>
      </c>
      <c r="D2" s="5">
        <v>1.0000000000000001E-7</v>
      </c>
    </row>
    <row r="3" spans="2:4">
      <c r="B3" s="4">
        <v>6.4000000000000001E-2</v>
      </c>
      <c r="C3" s="5">
        <v>3.0599999999999998E-5</v>
      </c>
      <c r="D3" s="5">
        <v>1.0000000000000001E-7</v>
      </c>
    </row>
    <row r="4" spans="2:4">
      <c r="B4" s="4">
        <v>8.1000000000000003E-2</v>
      </c>
      <c r="C4" s="5">
        <v>5.0600000000000003E-5</v>
      </c>
      <c r="D4" s="5">
        <v>1.0000000000000001E-7</v>
      </c>
    </row>
    <row r="5" spans="2:4">
      <c r="B5" s="4">
        <v>9.2999999999999999E-2</v>
      </c>
      <c r="C5" s="5">
        <v>7.0900000000000002E-5</v>
      </c>
      <c r="D5" s="5">
        <v>1.0000000000000001E-7</v>
      </c>
    </row>
    <row r="6" spans="2:4">
      <c r="B6" s="4">
        <v>0.10199999999999999</v>
      </c>
      <c r="C6" s="5">
        <v>9.0700000000000009E-5</v>
      </c>
      <c r="D6" s="5">
        <v>1.0000000000000001E-7</v>
      </c>
    </row>
    <row r="7" spans="2:4">
      <c r="B7" s="4">
        <v>0.105</v>
      </c>
      <c r="C7" s="5">
        <v>9.98E-5</v>
      </c>
      <c r="D7" s="5">
        <v>1.0000000000000001E-7</v>
      </c>
    </row>
    <row r="9" spans="2:4">
      <c r="B9" s="4">
        <v>0.105</v>
      </c>
      <c r="C9" s="5">
        <v>1.0070000000000001E-4</v>
      </c>
      <c r="D9" s="5">
        <v>1.0000000000000001E-7</v>
      </c>
    </row>
    <row r="10" spans="2:4">
      <c r="B10" s="4">
        <v>0.14799999999999999</v>
      </c>
      <c r="C10" s="5">
        <v>2.9960000000000002E-4</v>
      </c>
      <c r="D10" s="5">
        <v>1.0000000000000001E-7</v>
      </c>
    </row>
    <row r="11" spans="2:4">
      <c r="B11" s="4">
        <v>0.17100000000000001</v>
      </c>
      <c r="C11" s="5">
        <v>5.0600000000000005E-4</v>
      </c>
      <c r="D11" s="5">
        <v>9.9999999999999995E-7</v>
      </c>
    </row>
    <row r="12" spans="2:4">
      <c r="B12" s="4">
        <v>0.185</v>
      </c>
      <c r="C12" s="5">
        <v>7.0100000000000002E-4</v>
      </c>
      <c r="D12" s="5">
        <v>9.9999999999999995E-7</v>
      </c>
    </row>
    <row r="13" spans="2:4">
      <c r="B13" s="4">
        <v>0.19700000000000001</v>
      </c>
      <c r="C13" s="5">
        <v>9.0700000000000004E-4</v>
      </c>
      <c r="D13" s="5">
        <v>9.9999999999999995E-7</v>
      </c>
    </row>
    <row r="14" spans="2:4">
      <c r="B14" s="4">
        <v>0.20300000000000001</v>
      </c>
      <c r="C14" s="5">
        <v>1.005E-3</v>
      </c>
      <c r="D14" s="5">
        <v>9.9999999999999995E-7</v>
      </c>
    </row>
    <row r="16" spans="2:4">
      <c r="B16" s="4">
        <v>0.2</v>
      </c>
      <c r="C16" s="5">
        <v>9.5999999999999992E-4</v>
      </c>
      <c r="D16" s="5">
        <v>1.0000000000000001E-5</v>
      </c>
    </row>
    <row r="17" spans="2:4">
      <c r="B17" s="4">
        <v>0.28599999999999998</v>
      </c>
      <c r="C17" s="5">
        <v>5.0699999999999999E-3</v>
      </c>
      <c r="D17" s="5">
        <v>1.0000000000000001E-5</v>
      </c>
    </row>
    <row r="18" spans="2:4">
      <c r="B18" s="4">
        <v>0.32</v>
      </c>
      <c r="C18" s="5">
        <v>9.0299999999999998E-3</v>
      </c>
      <c r="D18" s="5">
        <v>1.0000000000000001E-5</v>
      </c>
    </row>
    <row r="19" spans="2:4">
      <c r="B19" s="4">
        <v>0.34200000000000003</v>
      </c>
      <c r="C19" s="5">
        <v>1.302E-2</v>
      </c>
      <c r="D19" s="5">
        <v>1.0000000000000001E-5</v>
      </c>
    </row>
    <row r="20" spans="2:4">
      <c r="B20" s="4">
        <v>0.35799999999999998</v>
      </c>
      <c r="C20" s="5">
        <v>1.6980000000000002E-2</v>
      </c>
      <c r="D20" s="5">
        <v>1.0000000000000001E-5</v>
      </c>
    </row>
    <row r="21" spans="2:4">
      <c r="B21" s="4">
        <v>0.36799999999999999</v>
      </c>
      <c r="C21" s="5">
        <v>2.002E-2</v>
      </c>
      <c r="D21" s="5">
        <v>1.0000000000000001E-5</v>
      </c>
    </row>
    <row r="23" spans="2:4">
      <c r="B23" s="4">
        <v>0.36699999999999999</v>
      </c>
      <c r="C23" s="5">
        <v>2.0199999999999999E-2</v>
      </c>
      <c r="D23" s="5">
        <v>1E-4</v>
      </c>
    </row>
    <row r="24" spans="2:4">
      <c r="B24" s="4">
        <v>0.41299999999999998</v>
      </c>
      <c r="C24" s="5">
        <v>4.0100000000000004E-2</v>
      </c>
      <c r="D24" s="5">
        <v>1E-4</v>
      </c>
    </row>
    <row r="25" spans="2:4">
      <c r="B25" s="4">
        <v>0.439</v>
      </c>
      <c r="C25" s="5">
        <v>5.9400000000000001E-2</v>
      </c>
      <c r="D25" s="5">
        <v>1E-4</v>
      </c>
    </row>
    <row r="26" spans="2:4">
      <c r="B26" s="4">
        <v>0.46</v>
      </c>
      <c r="C26" s="5">
        <v>8.0299999999999996E-2</v>
      </c>
      <c r="D26" s="5">
        <v>1E-4</v>
      </c>
    </row>
    <row r="27" spans="2:4">
      <c r="B27" s="4">
        <v>0.47599999999999998</v>
      </c>
      <c r="C27" s="5">
        <v>0.1002</v>
      </c>
      <c r="D27" s="5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Folha1</vt:lpstr>
      <vt:lpstr>AJUSTES</vt:lpstr>
      <vt:lpstr>esta errado, v i ei</vt:lpstr>
      <vt:lpstr>0V</vt:lpstr>
      <vt:lpstr>9V</vt:lpstr>
      <vt:lpstr>12.6V</vt:lpstr>
      <vt:lpstr>15.5V</vt:lpstr>
      <vt:lpstr>17.9V</vt:lpstr>
      <vt:lpstr>19.9V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2010-05-27T00:03:49Z</dcterms:modified>
</cp:coreProperties>
</file>