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AJUSTES" sheetId="9" r:id="rId1"/>
    <sheet name="AJUSTES (2)" sheetId="10" r:id="rId2"/>
  </sheets>
  <calcPr calcId="125725"/>
</workbook>
</file>

<file path=xl/calcChain.xml><?xml version="1.0" encoding="utf-8"?>
<calcChain xmlns="http://schemas.openxmlformats.org/spreadsheetml/2006/main">
  <c r="J23" i="10"/>
  <c r="J24" s="1"/>
  <c r="I23"/>
  <c r="I24" s="1"/>
  <c r="F23"/>
  <c r="F24" s="1"/>
  <c r="E23"/>
  <c r="E24" s="1"/>
  <c r="H20"/>
  <c r="H23" s="1"/>
  <c r="H24" s="1"/>
  <c r="G19"/>
  <c r="G23" s="1"/>
  <c r="G24" s="1"/>
  <c r="H20" i="9"/>
  <c r="H23" s="1"/>
  <c r="H24" s="1"/>
  <c r="I23"/>
  <c r="I24" s="1"/>
  <c r="J23"/>
  <c r="G19"/>
  <c r="G23" s="1"/>
  <c r="G24" s="1"/>
  <c r="J24"/>
  <c r="F23"/>
  <c r="F24" s="1"/>
  <c r="E23"/>
  <c r="E24" s="1"/>
</calcChain>
</file>

<file path=xl/sharedStrings.xml><?xml version="1.0" encoding="utf-8"?>
<sst xmlns="http://schemas.openxmlformats.org/spreadsheetml/2006/main" count="210" uniqueCount="73">
  <si>
    <t>T1 - 0V</t>
  </si>
  <si>
    <t>T2 - 9V</t>
  </si>
  <si>
    <t>T3 - 12.6V</t>
  </si>
  <si>
    <t>T4 - 15.5V</t>
  </si>
  <si>
    <t>T5 - 17.9V</t>
  </si>
  <si>
    <t>T6 - 19.9V</t>
  </si>
  <si>
    <t>R</t>
  </si>
  <si>
    <t>b</t>
  </si>
  <si>
    <t>c</t>
  </si>
  <si>
    <t>a</t>
  </si>
  <si>
    <t>Is</t>
  </si>
  <si>
    <t>Ir</t>
  </si>
  <si>
    <t>Modelo I</t>
  </si>
  <si>
    <t>Modelo II</t>
  </si>
  <si>
    <t>Valor</t>
  </si>
  <si>
    <t>Erro</t>
  </si>
  <si>
    <t>Unidades:</t>
  </si>
  <si>
    <t>Ohm</t>
  </si>
  <si>
    <t>Volt</t>
  </si>
  <si>
    <t>Ampère</t>
  </si>
  <si>
    <t>MÉDIA DAS TEMPERATURAS (K)</t>
  </si>
  <si>
    <t>Medidas de Temperatura
ao longo da experiência (K)</t>
  </si>
  <si>
    <t>Maior dos desvios à media (K)</t>
  </si>
  <si>
    <t>Dados obtidos dos ajustes no Lince</t>
  </si>
  <si>
    <t>fixo</t>
  </si>
  <si>
    <t>$T\,  (K)$</t>
  </si>
  <si>
    <t>$b \, (V)$</t>
  </si>
  <si>
    <t>$c \, (V)$</t>
  </si>
  <si>
    <t>296.15</t>
  </si>
  <si>
    <t>314.89</t>
  </si>
  <si>
    <t>331.02</t>
  </si>
  <si>
    <t>342.50</t>
  </si>
  <si>
    <t>360.15</t>
  </si>
  <si>
    <t>372.63</t>
  </si>
  <si>
    <t>2.19 \pm 0.02</t>
  </si>
  <si>
    <t>0.44 \pm 0.01</t>
  </si>
  <si>
    <t>1.22 \pm 0.02</t>
  </si>
  <si>
    <t>0.65 \pm 0.01</t>
  </si>
  <si>
    <t>0.68 \pm 0.02</t>
  </si>
  <si>
    <t>0.70 \pm 0.03</t>
  </si>
  <si>
    <t>(4.08 \pm 0.02) \times 10^{-2}</t>
  </si>
  <si>
    <t>(4.67 \pm 0.01) \times 10^{-2}</t>
  </si>
  <si>
    <t>(4.51 \pm 0.01) \times 10^{-2}</t>
  </si>
  <si>
    <t>(4.61 \pm 0.01) \times 10^{-2}</t>
  </si>
  <si>
    <t>(4.55 \pm 0.01) \times 10^{-2}</t>
  </si>
  <si>
    <t>(4.44 \pm 0.01) \times 10^{-2}</t>
  </si>
  <si>
    <t>(6.56 \pm 0.02) \times 10^{-1}</t>
  </si>
  <si>
    <t>(6.62 \pm 0.01) \times 10^{-1}</t>
  </si>
  <si>
    <t>(6.10 \pm 0.01) \times 10^{-1}</t>
  </si>
  <si>
    <t>(5.94 \pm 0.01) \times 10^{-1}</t>
  </si>
  <si>
    <t>(5.51 \pm 0.01) \times 10^{-1}</t>
  </si>
  <si>
    <t>(5.18 \pm 0.01) \times 10^{-1}</t>
  </si>
  <si>
    <t>$R\, (\Omega)$</t>
  </si>
  <si>
    <t>$I_s \, (A)$</t>
  </si>
  <si>
    <t>$I_r \, (A)$</t>
  </si>
  <si>
    <t>2.84 \pm 0.01</t>
  </si>
  <si>
    <t>0.56 \pm 0.02</t>
  </si>
  <si>
    <t>1.73 \pm 0.03</t>
  </si>
  <si>
    <t>0.92 \pm 0.01</t>
  </si>
  <si>
    <t>0.93 \pm 0.01</t>
  </si>
  <si>
    <t>0.89 \pm 0.01</t>
  </si>
  <si>
    <t>(2.13 \pm 0.08) \times 10^{-10}</t>
  </si>
  <si>
    <t>(1.57 \pm 0.08) \times 10^{-10}</t>
  </si>
  <si>
    <t>(5.77 \pm 0.21) \times 10^{-9}</t>
  </si>
  <si>
    <t>(1.30 \pm 0.04) \times 10^{-8}</t>
  </si>
  <si>
    <t>(1.07 \pm 0.03) \times 10^{-7}</t>
  </si>
  <si>
    <t>(3.68 \pm 0.08) \times 10^{-7}</t>
  </si>
  <si>
    <t>(3.30 \pm 0.04) \times 10^{-7}</t>
  </si>
  <si>
    <t>(1.61 \pm 0.01) \times 10^{-6}</t>
  </si>
  <si>
    <t>(3.44 \pm 0.03) \times 10^{-6}</t>
  </si>
  <si>
    <t>(6.88 \pm 0.06) \times 10^{-6}</t>
  </si>
  <si>
    <t>(1.51 \pm 0.01) \times 10^{-5}</t>
  </si>
  <si>
    <t>(2.53 \pm 0.03) \times 10^{-5}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</si>
</sst>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3" fillId="0" borderId="17" xfId="0" applyNumberFormat="1" applyFont="1" applyBorder="1" applyAlignment="1">
      <alignment horizontal="center" vertical="center"/>
    </xf>
    <xf numFmtId="11" fontId="3" fillId="0" borderId="9" xfId="0" applyNumberFormat="1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1" fontId="3" fillId="0" borderId="10" xfId="0" applyNumberFormat="1" applyFont="1" applyBorder="1" applyAlignment="1">
      <alignment horizontal="center" vertical="center"/>
    </xf>
    <xf numFmtId="11" fontId="3" fillId="0" borderId="12" xfId="0" applyNumberFormat="1" applyFont="1" applyBorder="1" applyAlignment="1">
      <alignment horizontal="center" vertical="center"/>
    </xf>
    <xf numFmtId="11" fontId="3" fillId="0" borderId="1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11" fontId="3" fillId="2" borderId="12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/>
    </xf>
    <xf numFmtId="11" fontId="3" fillId="0" borderId="12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4" xfId="0" applyNumberFormat="1" applyFont="1" applyFill="1" applyBorder="1" applyAlignment="1">
      <alignment horizontal="center" vertical="center"/>
    </xf>
    <xf numFmtId="11" fontId="3" fillId="2" borderId="19" xfId="0" applyNumberFormat="1" applyFont="1" applyFill="1" applyBorder="1" applyAlignment="1">
      <alignment horizontal="center" vertical="center"/>
    </xf>
    <xf numFmtId="11" fontId="3" fillId="0" borderId="7" xfId="0" applyNumberFormat="1" applyFont="1" applyFill="1" applyBorder="1" applyAlignment="1">
      <alignment horizontal="center" vertical="center"/>
    </xf>
    <xf numFmtId="11" fontId="3" fillId="0" borderId="4" xfId="0" applyNumberFormat="1" applyFont="1" applyFill="1" applyBorder="1" applyAlignment="1">
      <alignment horizontal="center" vertical="center"/>
    </xf>
    <xf numFmtId="11" fontId="3" fillId="0" borderId="19" xfId="0" applyNumberFormat="1" applyFont="1" applyFill="1" applyBorder="1" applyAlignment="1">
      <alignment horizontal="center" vertical="center"/>
    </xf>
    <xf numFmtId="11" fontId="3" fillId="0" borderId="17" xfId="0" applyNumberFormat="1" applyFont="1" applyFill="1" applyBorder="1" applyAlignment="1">
      <alignment horizontal="center" vertical="center"/>
    </xf>
    <xf numFmtId="11" fontId="3" fillId="0" borderId="9" xfId="0" applyNumberFormat="1" applyFont="1" applyFill="1" applyBorder="1" applyAlignment="1">
      <alignment horizontal="center" vertical="center"/>
    </xf>
    <xf numFmtId="11" fontId="3" fillId="0" borderId="10" xfId="0" applyNumberFormat="1" applyFont="1" applyFill="1" applyBorder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1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7"/>
  <sheetViews>
    <sheetView workbookViewId="0">
      <selection activeCell="I13" sqref="I13"/>
    </sheetView>
  </sheetViews>
  <sheetFormatPr defaultRowHeight="15"/>
  <cols>
    <col min="4" max="4" width="11.140625" customWidth="1"/>
    <col min="9" max="9" width="9.28515625" bestFit="1" customWidth="1"/>
    <col min="11" max="11" width="12.140625" customWidth="1"/>
  </cols>
  <sheetData>
    <row r="1" spans="2:12" ht="15.75" thickBot="1"/>
    <row r="2" spans="2:12" ht="32.25" thickBot="1">
      <c r="B2" s="70" t="s">
        <v>23</v>
      </c>
      <c r="C2" s="71"/>
      <c r="D2" s="71"/>
      <c r="E2" s="71"/>
      <c r="F2" s="71"/>
      <c r="G2" s="71"/>
      <c r="H2" s="71"/>
      <c r="I2" s="71"/>
      <c r="J2" s="71"/>
      <c r="K2" s="71"/>
      <c r="L2" s="72"/>
    </row>
    <row r="3" spans="2:12" ht="15.75" thickBot="1"/>
    <row r="4" spans="2:12" s="1" customFormat="1" ht="15.75" thickBot="1">
      <c r="E4" s="11" t="s">
        <v>0</v>
      </c>
      <c r="F4" s="12" t="s">
        <v>1</v>
      </c>
      <c r="G4" s="12" t="s">
        <v>2</v>
      </c>
      <c r="H4" s="12" t="s">
        <v>3</v>
      </c>
      <c r="I4" s="12" t="s">
        <v>4</v>
      </c>
      <c r="J4" s="13" t="s">
        <v>5</v>
      </c>
    </row>
    <row r="5" spans="2:12" s="1" customFormat="1">
      <c r="B5" s="73" t="s">
        <v>12</v>
      </c>
      <c r="C5" s="80" t="s">
        <v>6</v>
      </c>
      <c r="D5" s="8" t="s">
        <v>14</v>
      </c>
      <c r="E5" s="21">
        <v>2.1878199999999999</v>
      </c>
      <c r="F5" s="22">
        <v>0.43948999999999999</v>
      </c>
      <c r="G5" s="22">
        <v>1.2194700000000001</v>
      </c>
      <c r="H5" s="22">
        <v>0.64906799999999998</v>
      </c>
      <c r="I5" s="22">
        <v>0.67610400000000004</v>
      </c>
      <c r="J5" s="27">
        <v>0.70163699999999996</v>
      </c>
      <c r="K5" s="81" t="s">
        <v>16</v>
      </c>
      <c r="L5" s="76" t="s">
        <v>17</v>
      </c>
    </row>
    <row r="6" spans="2:12" s="1" customFormat="1">
      <c r="B6" s="74"/>
      <c r="C6" s="60"/>
      <c r="D6" s="9" t="s">
        <v>15</v>
      </c>
      <c r="E6" s="19">
        <v>1.5532000000000001E-2</v>
      </c>
      <c r="F6" s="20">
        <v>1.1483E-2</v>
      </c>
      <c r="G6" s="20">
        <v>2.1989000000000002E-2</v>
      </c>
      <c r="H6" s="20">
        <v>1.1686E-2</v>
      </c>
      <c r="I6" s="20">
        <v>1.1502E-2</v>
      </c>
      <c r="J6" s="28">
        <v>1.1509E-2</v>
      </c>
      <c r="K6" s="53"/>
      <c r="L6" s="57"/>
    </row>
    <row r="7" spans="2:12" s="1" customFormat="1">
      <c r="B7" s="74"/>
      <c r="C7" s="55" t="s">
        <v>7</v>
      </c>
      <c r="D7" s="9" t="s">
        <v>14</v>
      </c>
      <c r="E7" s="19">
        <v>4.0755300000000001E-2</v>
      </c>
      <c r="F7" s="20">
        <v>4.6675899999999999E-2</v>
      </c>
      <c r="G7" s="20">
        <v>4.5079599999999997E-2</v>
      </c>
      <c r="H7" s="20">
        <v>4.6133399999999998E-2</v>
      </c>
      <c r="I7" s="20">
        <v>4.5505799999999999E-2</v>
      </c>
      <c r="J7" s="28">
        <v>4.4443099999999999E-2</v>
      </c>
      <c r="K7" s="53" t="s">
        <v>16</v>
      </c>
      <c r="L7" s="57" t="s">
        <v>18</v>
      </c>
    </row>
    <row r="8" spans="2:12" s="1" customFormat="1">
      <c r="B8" s="74"/>
      <c r="C8" s="69"/>
      <c r="D8" s="9" t="s">
        <v>15</v>
      </c>
      <c r="E8" s="19">
        <v>1.7176E-4</v>
      </c>
      <c r="F8" s="20">
        <v>1.1315E-4</v>
      </c>
      <c r="G8" s="20">
        <v>1.3029E-4</v>
      </c>
      <c r="H8" s="20">
        <v>1.1974E-4</v>
      </c>
      <c r="I8" s="20">
        <v>1.1377E-4</v>
      </c>
      <c r="J8" s="28">
        <v>1.1366000000000001E-4</v>
      </c>
      <c r="K8" s="53"/>
      <c r="L8" s="57"/>
    </row>
    <row r="9" spans="2:12" s="1" customFormat="1">
      <c r="B9" s="74"/>
      <c r="C9" s="55" t="s">
        <v>8</v>
      </c>
      <c r="D9" s="9" t="s">
        <v>14</v>
      </c>
      <c r="E9" s="19">
        <v>0.65603800000000001</v>
      </c>
      <c r="F9" s="20">
        <v>0.66211100000000001</v>
      </c>
      <c r="G9" s="20">
        <v>0.61021199999999998</v>
      </c>
      <c r="H9" s="20">
        <v>0.59402699999999997</v>
      </c>
      <c r="I9" s="20">
        <v>0.55105099999999996</v>
      </c>
      <c r="J9" s="28">
        <v>0.51835900000000001</v>
      </c>
      <c r="K9" s="53" t="s">
        <v>16</v>
      </c>
      <c r="L9" s="57" t="s">
        <v>18</v>
      </c>
    </row>
    <row r="10" spans="2:12" s="1" customFormat="1" ht="15.75" thickBot="1">
      <c r="B10" s="74"/>
      <c r="C10" s="56"/>
      <c r="D10" s="10" t="s">
        <v>15</v>
      </c>
      <c r="E10" s="23">
        <v>1.4993000000000001E-3</v>
      </c>
      <c r="F10" s="24">
        <v>9.0795000000000003E-4</v>
      </c>
      <c r="G10" s="24">
        <v>1.0804E-3</v>
      </c>
      <c r="H10" s="24">
        <v>9.4010000000000003E-4</v>
      </c>
      <c r="I10" s="24">
        <v>9.1186999999999995E-4</v>
      </c>
      <c r="J10" s="29">
        <v>9.1149999999999998E-4</v>
      </c>
      <c r="K10" s="82"/>
      <c r="L10" s="77"/>
    </row>
    <row r="11" spans="2:12" s="1" customFormat="1">
      <c r="B11" s="78" t="s">
        <v>13</v>
      </c>
      <c r="C11" s="75" t="s">
        <v>6</v>
      </c>
      <c r="D11" s="8" t="s">
        <v>14</v>
      </c>
      <c r="E11" s="21">
        <v>2.8362400000000001</v>
      </c>
      <c r="F11" s="22">
        <v>0.55482500000000001</v>
      </c>
      <c r="G11" s="22">
        <v>1.7274400000000001</v>
      </c>
      <c r="H11" s="22">
        <v>0.91533500000000001</v>
      </c>
      <c r="I11" s="22">
        <v>0.93301299999999998</v>
      </c>
      <c r="J11" s="27">
        <v>0.89167300000000005</v>
      </c>
      <c r="K11" s="81" t="s">
        <v>16</v>
      </c>
      <c r="L11" s="76" t="s">
        <v>17</v>
      </c>
    </row>
    <row r="12" spans="2:12" s="1" customFormat="1">
      <c r="B12" s="59"/>
      <c r="C12" s="69"/>
      <c r="D12" s="9" t="s">
        <v>15</v>
      </c>
      <c r="E12" s="19">
        <v>1.4097E-2</v>
      </c>
      <c r="F12" s="20">
        <v>1.6263E-2</v>
      </c>
      <c r="G12" s="20">
        <v>2.6497E-2</v>
      </c>
      <c r="H12" s="20">
        <v>1.3341E-2</v>
      </c>
      <c r="I12" s="20">
        <v>1.2366E-2</v>
      </c>
      <c r="J12" s="28">
        <v>1.1924000000000001E-2</v>
      </c>
      <c r="K12" s="53"/>
      <c r="L12" s="57"/>
    </row>
    <row r="13" spans="2:12" s="1" customFormat="1">
      <c r="B13" s="59"/>
      <c r="C13" s="55" t="s">
        <v>9</v>
      </c>
      <c r="D13" s="9" t="s">
        <v>14</v>
      </c>
      <c r="E13" s="19" t="s">
        <v>24</v>
      </c>
      <c r="F13" s="20" t="s">
        <v>24</v>
      </c>
      <c r="G13" s="20" t="s">
        <v>24</v>
      </c>
      <c r="H13" s="20" t="s">
        <v>24</v>
      </c>
      <c r="I13" s="20" t="s">
        <v>24</v>
      </c>
      <c r="J13" s="20" t="s">
        <v>24</v>
      </c>
      <c r="K13" s="53" t="s">
        <v>16</v>
      </c>
      <c r="L13" s="57" t="s">
        <v>18</v>
      </c>
    </row>
    <row r="14" spans="2:12" s="1" customFormat="1">
      <c r="B14" s="59"/>
      <c r="C14" s="69"/>
      <c r="D14" s="9" t="s">
        <v>15</v>
      </c>
      <c r="E14" s="19" t="s">
        <v>24</v>
      </c>
      <c r="F14" s="20" t="s">
        <v>24</v>
      </c>
      <c r="G14" s="20" t="s">
        <v>24</v>
      </c>
      <c r="H14" s="20" t="s">
        <v>24</v>
      </c>
      <c r="I14" s="20" t="s">
        <v>24</v>
      </c>
      <c r="J14" s="20" t="s">
        <v>24</v>
      </c>
      <c r="K14" s="53"/>
      <c r="L14" s="57"/>
    </row>
    <row r="15" spans="2:12" s="1" customFormat="1">
      <c r="B15" s="59"/>
      <c r="C15" s="55" t="s">
        <v>10</v>
      </c>
      <c r="D15" s="9" t="s">
        <v>14</v>
      </c>
      <c r="E15" s="19">
        <v>2.1295799999999999E-10</v>
      </c>
      <c r="F15" s="20">
        <v>1.57367E-10</v>
      </c>
      <c r="G15" s="20">
        <v>5.7690000000000002E-9</v>
      </c>
      <c r="H15" s="20">
        <v>1.30197E-8</v>
      </c>
      <c r="I15" s="20">
        <v>1.0654500000000001E-7</v>
      </c>
      <c r="J15" s="28">
        <v>3.6777800000000003E-7</v>
      </c>
      <c r="K15" s="53" t="s">
        <v>16</v>
      </c>
      <c r="L15" s="57" t="s">
        <v>19</v>
      </c>
    </row>
    <row r="16" spans="2:12" s="1" customFormat="1">
      <c r="B16" s="59"/>
      <c r="C16" s="69"/>
      <c r="D16" s="9" t="s">
        <v>15</v>
      </c>
      <c r="E16" s="19">
        <v>8.3292000000000005E-12</v>
      </c>
      <c r="F16" s="20">
        <v>8.0019999999999992E-12</v>
      </c>
      <c r="G16" s="20">
        <v>2.0615000000000001E-10</v>
      </c>
      <c r="H16" s="20">
        <v>3.9554000000000001E-10</v>
      </c>
      <c r="I16" s="20">
        <v>2.6899E-9</v>
      </c>
      <c r="J16" s="28">
        <v>8.4629999999999994E-9</v>
      </c>
      <c r="K16" s="53"/>
      <c r="L16" s="57"/>
    </row>
    <row r="17" spans="2:12" s="1" customFormat="1">
      <c r="B17" s="59"/>
      <c r="C17" s="55" t="s">
        <v>11</v>
      </c>
      <c r="D17" s="9" t="s">
        <v>14</v>
      </c>
      <c r="E17" s="19">
        <v>3.3020799999999999E-7</v>
      </c>
      <c r="F17" s="20">
        <v>1.6113999999999999E-6</v>
      </c>
      <c r="G17" s="20">
        <v>3.4415E-6</v>
      </c>
      <c r="H17" s="20">
        <v>6.8816499999999996E-6</v>
      </c>
      <c r="I17" s="20">
        <v>1.5072700000000001E-5</v>
      </c>
      <c r="J17" s="28">
        <v>2.5341700000000002E-5</v>
      </c>
      <c r="K17" s="53" t="s">
        <v>16</v>
      </c>
      <c r="L17" s="57" t="s">
        <v>19</v>
      </c>
    </row>
    <row r="18" spans="2:12" s="1" customFormat="1" ht="15.75" thickBot="1">
      <c r="B18" s="79"/>
      <c r="C18" s="56"/>
      <c r="D18" s="10" t="s">
        <v>15</v>
      </c>
      <c r="E18" s="23">
        <v>4.2845000000000002E-9</v>
      </c>
      <c r="F18" s="24">
        <v>1.0031000000000001E-8</v>
      </c>
      <c r="G18" s="24">
        <v>3.1089000000000001E-8</v>
      </c>
      <c r="H18" s="24">
        <v>5.6242000000000002E-8</v>
      </c>
      <c r="I18" s="33">
        <v>1.3736999999999999E-7</v>
      </c>
      <c r="J18" s="29">
        <v>2.5437999999999998E-7</v>
      </c>
      <c r="K18" s="54"/>
      <c r="L18" s="58"/>
    </row>
    <row r="19" spans="2:12">
      <c r="B19" s="62" t="s">
        <v>21</v>
      </c>
      <c r="C19" s="63"/>
      <c r="D19" s="64"/>
      <c r="E19" s="14">
        <v>295.14999999999998</v>
      </c>
      <c r="F19" s="5">
        <v>314.14999999999998</v>
      </c>
      <c r="G19" s="5">
        <f>(330.15+331.15)/2</f>
        <v>330.65</v>
      </c>
      <c r="H19" s="5">
        <v>341.15</v>
      </c>
      <c r="I19" s="5">
        <v>360.15</v>
      </c>
      <c r="J19" s="6">
        <v>372.15</v>
      </c>
      <c r="K19" s="3"/>
      <c r="L19" s="3"/>
    </row>
    <row r="20" spans="2:12">
      <c r="B20" s="53"/>
      <c r="C20" s="65"/>
      <c r="D20" s="66"/>
      <c r="E20" s="15">
        <v>297.14999999999998</v>
      </c>
      <c r="F20" s="2">
        <v>315.14999999999998</v>
      </c>
      <c r="G20" s="2">
        <v>331.15</v>
      </c>
      <c r="H20" s="2">
        <f>(342.15+343.15)/2</f>
        <v>342.65</v>
      </c>
      <c r="I20" s="2">
        <v>360.15</v>
      </c>
      <c r="J20" s="7">
        <v>372.15</v>
      </c>
      <c r="K20" s="3"/>
      <c r="L20" s="3"/>
    </row>
    <row r="21" spans="2:12">
      <c r="B21" s="53"/>
      <c r="C21" s="65"/>
      <c r="D21" s="66"/>
      <c r="E21" s="15">
        <v>296.14999999999998</v>
      </c>
      <c r="F21" s="2">
        <v>315.14999999999998</v>
      </c>
      <c r="G21" s="2">
        <v>331.15</v>
      </c>
      <c r="H21" s="2">
        <v>343.15</v>
      </c>
      <c r="I21" s="2">
        <v>360.15</v>
      </c>
      <c r="J21" s="7">
        <v>373.15</v>
      </c>
      <c r="K21" s="3"/>
      <c r="L21" s="3"/>
    </row>
    <row r="22" spans="2:12">
      <c r="B22" s="53"/>
      <c r="C22" s="65"/>
      <c r="D22" s="66"/>
      <c r="E22" s="15">
        <v>296.14999999999998</v>
      </c>
      <c r="F22" s="2">
        <v>315.14999999999998</v>
      </c>
      <c r="G22" s="2">
        <v>331.15</v>
      </c>
      <c r="H22" s="2">
        <v>343.15</v>
      </c>
      <c r="I22" s="2">
        <v>360.15</v>
      </c>
      <c r="J22" s="7">
        <v>373.15</v>
      </c>
      <c r="K22" s="3"/>
      <c r="L22" s="3"/>
    </row>
    <row r="23" spans="2:12">
      <c r="B23" s="59" t="s">
        <v>20</v>
      </c>
      <c r="C23" s="60"/>
      <c r="D23" s="61"/>
      <c r="E23" s="25">
        <f>(E19*6+E20*6+E21*6+E22*5)/(23)</f>
        <v>296.14999999999998</v>
      </c>
      <c r="F23" s="4">
        <f t="shared" ref="F23" si="0">(F19*6+F20*6+F21*6+F22*5)/(23)</f>
        <v>314.8891304347826</v>
      </c>
      <c r="G23" s="4">
        <f t="shared" ref="G23" si="1">(G19*6+G20*6+G21*6+G22*5)/(23)</f>
        <v>331.01956521739129</v>
      </c>
      <c r="H23" s="4">
        <f t="shared" ref="H23" si="2">(H19*6+H20*6+H21*6+H22*5)/(23)</f>
        <v>342.49782608695648</v>
      </c>
      <c r="I23" s="4">
        <f t="shared" ref="I23" si="3">(I19*6+I20*6+I21*6+I22*5)/(23)</f>
        <v>360.15</v>
      </c>
      <c r="J23" s="16">
        <f t="shared" ref="J23" si="4">(J19*6+J20*6+J21*6+J22*5)/(23)</f>
        <v>372.62826086956517</v>
      </c>
      <c r="K23" s="3"/>
      <c r="L23" s="3"/>
    </row>
    <row r="24" spans="2:12" ht="15.75" thickBot="1">
      <c r="B24" s="67" t="s">
        <v>22</v>
      </c>
      <c r="C24" s="68"/>
      <c r="D24" s="68"/>
      <c r="E24" s="26">
        <f>MAX(ABS(E23-E19),ABS(E23-E20),ABS(E23-E21),ABS(E23-E22))</f>
        <v>1</v>
      </c>
      <c r="F24" s="17">
        <f t="shared" ref="F24:J24" si="5">MAX(ABS(F23-F19),ABS(F23-F20),ABS(F23-F21),ABS(F23-F22))</f>
        <v>0.73913043478262352</v>
      </c>
      <c r="G24" s="17">
        <f t="shared" si="5"/>
        <v>0.36956521739131176</v>
      </c>
      <c r="H24" s="17">
        <f t="shared" si="5"/>
        <v>1.347826086956502</v>
      </c>
      <c r="I24" s="17">
        <f t="shared" si="5"/>
        <v>0</v>
      </c>
      <c r="J24" s="18">
        <f t="shared" si="5"/>
        <v>0.52173913043480979</v>
      </c>
    </row>
    <row r="26" spans="2:12">
      <c r="E26" s="34"/>
      <c r="F26" s="34"/>
      <c r="G26" s="34"/>
      <c r="H26" s="34"/>
      <c r="I26" s="34"/>
      <c r="J26" s="34"/>
      <c r="K26" s="35"/>
    </row>
    <row r="27" spans="2:12">
      <c r="E27" s="34"/>
      <c r="F27" s="34"/>
      <c r="G27" s="34"/>
      <c r="H27" s="34"/>
      <c r="I27" s="34"/>
      <c r="J27" s="34"/>
      <c r="K27" s="35"/>
    </row>
  </sheetData>
  <mergeCells count="27">
    <mergeCell ref="B2:L2"/>
    <mergeCell ref="B5:B10"/>
    <mergeCell ref="C7:C8"/>
    <mergeCell ref="C9:C10"/>
    <mergeCell ref="C11:C12"/>
    <mergeCell ref="L5:L6"/>
    <mergeCell ref="L7:L8"/>
    <mergeCell ref="L9:L10"/>
    <mergeCell ref="L11:L12"/>
    <mergeCell ref="B11:B18"/>
    <mergeCell ref="C5:C6"/>
    <mergeCell ref="K5:K6"/>
    <mergeCell ref="K7:K8"/>
    <mergeCell ref="K9:K10"/>
    <mergeCell ref="K11:K12"/>
    <mergeCell ref="K13:K14"/>
    <mergeCell ref="B23:D23"/>
    <mergeCell ref="B19:D22"/>
    <mergeCell ref="B24:D24"/>
    <mergeCell ref="C13:C14"/>
    <mergeCell ref="C15:C16"/>
    <mergeCell ref="K17:K18"/>
    <mergeCell ref="K15:K16"/>
    <mergeCell ref="C17:C18"/>
    <mergeCell ref="L13:L14"/>
    <mergeCell ref="L15:L16"/>
    <mergeCell ref="L17:L18"/>
  </mergeCells>
  <conditionalFormatting sqref="E5:H18 J5:J18 I5:I17 G13:J14">
    <cfRule type="cellIs" dxfId="5" priority="26" operator="lessThan">
      <formula>0</formula>
    </cfRule>
  </conditionalFormatting>
  <conditionalFormatting sqref="I5:I10">
    <cfRule type="cellIs" dxfId="4" priority="4" operator="lessThan">
      <formula>0</formula>
    </cfRule>
  </conditionalFormatting>
  <conditionalFormatting sqref="J5:J10">
    <cfRule type="cellIs" dxfId="3" priority="3" operator="lessThan">
      <formula>0</formula>
    </cfRule>
  </conditionalFormatting>
  <conditionalFormatting sqref="E26:J26">
    <cfRule type="cellIs" dxfId="2" priority="2" operator="lessThan">
      <formula>0</formula>
    </cfRule>
  </conditionalFormatting>
  <conditionalFormatting sqref="E27:J27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H27"/>
  <sheetViews>
    <sheetView tabSelected="1" topLeftCell="A4" workbookViewId="0">
      <selection activeCell="I19" sqref="I19"/>
    </sheetView>
  </sheetViews>
  <sheetFormatPr defaultRowHeight="15"/>
  <cols>
    <col min="4" max="4" width="11.140625" customWidth="1"/>
    <col min="9" max="9" width="9.28515625" bestFit="1" customWidth="1"/>
    <col min="11" max="11" width="12.140625" customWidth="1"/>
    <col min="17" max="17" width="18.28515625" bestFit="1" customWidth="1"/>
    <col min="18" max="19" width="27.5703125" bestFit="1" customWidth="1"/>
  </cols>
  <sheetData>
    <row r="1" spans="2:34" ht="15.75" thickBot="1"/>
    <row r="2" spans="2:34" ht="32.25" thickBot="1">
      <c r="B2" s="70" t="s">
        <v>23</v>
      </c>
      <c r="C2" s="71"/>
      <c r="D2" s="71"/>
      <c r="E2" s="71"/>
      <c r="F2" s="71"/>
      <c r="G2" s="71"/>
      <c r="H2" s="71"/>
      <c r="I2" s="71"/>
      <c r="J2" s="71"/>
      <c r="K2" s="71"/>
      <c r="L2" s="72"/>
    </row>
    <row r="3" spans="2:34" ht="15.75" thickBot="1"/>
    <row r="4" spans="2:34" s="1" customFormat="1" ht="15.75" thickBot="1">
      <c r="E4" s="11" t="s">
        <v>0</v>
      </c>
      <c r="F4" s="12" t="s">
        <v>1</v>
      </c>
      <c r="G4" s="12" t="s">
        <v>2</v>
      </c>
      <c r="H4" s="12" t="s">
        <v>3</v>
      </c>
      <c r="I4" s="12" t="s">
        <v>4</v>
      </c>
      <c r="J4" s="13" t="s">
        <v>5</v>
      </c>
    </row>
    <row r="5" spans="2:34" s="1" customFormat="1">
      <c r="B5" s="73" t="s">
        <v>12</v>
      </c>
      <c r="C5" s="80" t="s">
        <v>6</v>
      </c>
      <c r="D5" s="30" t="s">
        <v>14</v>
      </c>
      <c r="E5" s="21">
        <v>2.1878199999999999</v>
      </c>
      <c r="F5" s="22">
        <v>0.43948999999999999</v>
      </c>
      <c r="G5" s="22">
        <v>1.2194700000000001</v>
      </c>
      <c r="H5" s="22">
        <v>0.64906799999999998</v>
      </c>
      <c r="I5" s="22">
        <v>0.67610400000000004</v>
      </c>
      <c r="J5" s="27">
        <v>0.70163699999999996</v>
      </c>
      <c r="K5" s="81" t="s">
        <v>16</v>
      </c>
      <c r="L5" s="76" t="s">
        <v>17</v>
      </c>
    </row>
    <row r="6" spans="2:34" s="1" customFormat="1">
      <c r="B6" s="74"/>
      <c r="C6" s="60"/>
      <c r="D6" s="31" t="s">
        <v>15</v>
      </c>
      <c r="E6" s="40">
        <v>1.5532000000000001E-2</v>
      </c>
      <c r="F6" s="41">
        <v>1.1483E-2</v>
      </c>
      <c r="G6" s="41">
        <v>2.1989000000000002E-2</v>
      </c>
      <c r="H6" s="41">
        <v>1.1686E-2</v>
      </c>
      <c r="I6" s="41">
        <v>1.1502E-2</v>
      </c>
      <c r="J6" s="42">
        <v>1.1509E-2</v>
      </c>
      <c r="K6" s="53"/>
      <c r="L6" s="57"/>
    </row>
    <row r="7" spans="2:34" s="1" customFormat="1">
      <c r="B7" s="74"/>
      <c r="C7" s="55" t="s">
        <v>7</v>
      </c>
      <c r="D7" s="31" t="s">
        <v>14</v>
      </c>
      <c r="E7" s="40">
        <v>4.0755300000000001E-2</v>
      </c>
      <c r="F7" s="41">
        <v>4.6675899999999999E-2</v>
      </c>
      <c r="G7" s="41">
        <v>4.5079599999999997E-2</v>
      </c>
      <c r="H7" s="41">
        <v>4.6133399999999998E-2</v>
      </c>
      <c r="I7" s="41">
        <v>4.5505799999999999E-2</v>
      </c>
      <c r="J7" s="42">
        <v>4.4443099999999999E-2</v>
      </c>
      <c r="K7" s="53" t="s">
        <v>16</v>
      </c>
      <c r="L7" s="57" t="s">
        <v>18</v>
      </c>
    </row>
    <row r="8" spans="2:34" s="1" customFormat="1">
      <c r="B8" s="74"/>
      <c r="C8" s="69"/>
      <c r="D8" s="31" t="s">
        <v>15</v>
      </c>
      <c r="E8" s="40">
        <v>1.7176E-4</v>
      </c>
      <c r="F8" s="41">
        <v>1.1315E-4</v>
      </c>
      <c r="G8" s="41">
        <v>1.3029E-4</v>
      </c>
      <c r="H8" s="41">
        <v>1.1974E-4</v>
      </c>
      <c r="I8" s="41">
        <v>1.1377E-4</v>
      </c>
      <c r="J8" s="42">
        <v>1.1366000000000001E-4</v>
      </c>
      <c r="K8" s="53"/>
      <c r="L8" s="57"/>
    </row>
    <row r="9" spans="2:34" s="1" customFormat="1">
      <c r="B9" s="74"/>
      <c r="C9" s="55" t="s">
        <v>8</v>
      </c>
      <c r="D9" s="31" t="s">
        <v>14</v>
      </c>
      <c r="E9" s="40">
        <v>0.65603800000000001</v>
      </c>
      <c r="F9" s="41">
        <v>0.66211100000000001</v>
      </c>
      <c r="G9" s="41">
        <v>0.61021199999999998</v>
      </c>
      <c r="H9" s="41">
        <v>0.59402699999999997</v>
      </c>
      <c r="I9" s="41">
        <v>0.55105099999999996</v>
      </c>
      <c r="J9" s="42">
        <v>0.51835900000000001</v>
      </c>
      <c r="K9" s="53" t="s">
        <v>16</v>
      </c>
      <c r="L9" s="57" t="s">
        <v>18</v>
      </c>
    </row>
    <row r="10" spans="2:34" s="1" customFormat="1" ht="15.75" thickBot="1">
      <c r="B10" s="74"/>
      <c r="C10" s="56"/>
      <c r="D10" s="32" t="s">
        <v>15</v>
      </c>
      <c r="E10" s="46">
        <v>1.4993000000000001E-3</v>
      </c>
      <c r="F10" s="47">
        <v>9.0795000000000003E-4</v>
      </c>
      <c r="G10" s="47">
        <v>1.0804E-3</v>
      </c>
      <c r="H10" s="47">
        <v>9.4010000000000003E-4</v>
      </c>
      <c r="I10" s="47">
        <v>9.1186999999999995E-4</v>
      </c>
      <c r="J10" s="48">
        <v>9.1149999999999998E-4</v>
      </c>
      <c r="K10" s="82"/>
      <c r="L10" s="77"/>
      <c r="P10" s="1" t="s">
        <v>25</v>
      </c>
      <c r="Q10" s="1" t="s">
        <v>52</v>
      </c>
      <c r="R10" s="1" t="s">
        <v>26</v>
      </c>
      <c r="S10" s="1" t="s">
        <v>27</v>
      </c>
    </row>
    <row r="11" spans="2:34" s="1" customFormat="1">
      <c r="B11" s="78" t="s">
        <v>13</v>
      </c>
      <c r="C11" s="75" t="s">
        <v>6</v>
      </c>
      <c r="D11" s="30" t="s">
        <v>14</v>
      </c>
      <c r="E11" s="49">
        <v>2.8362400000000001</v>
      </c>
      <c r="F11" s="50">
        <v>0.55482500000000001</v>
      </c>
      <c r="G11" s="50">
        <v>1.7274400000000001</v>
      </c>
      <c r="H11" s="50">
        <v>0.91533500000000001</v>
      </c>
      <c r="I11" s="50">
        <v>0.93301299999999998</v>
      </c>
      <c r="J11" s="51">
        <v>0.89167300000000005</v>
      </c>
      <c r="K11" s="81" t="s">
        <v>16</v>
      </c>
      <c r="L11" s="76" t="s">
        <v>17</v>
      </c>
      <c r="P11" s="36" t="s">
        <v>28</v>
      </c>
      <c r="Q11" s="1" t="s">
        <v>34</v>
      </c>
      <c r="R11" s="1" t="s">
        <v>40</v>
      </c>
      <c r="S11" s="1" t="s">
        <v>46</v>
      </c>
    </row>
    <row r="12" spans="2:34" s="1" customFormat="1">
      <c r="B12" s="59"/>
      <c r="C12" s="69"/>
      <c r="D12" s="31" t="s">
        <v>15</v>
      </c>
      <c r="E12" s="40">
        <v>1.4097E-2</v>
      </c>
      <c r="F12" s="41">
        <v>1.6263E-2</v>
      </c>
      <c r="G12" s="41">
        <v>2.6497E-2</v>
      </c>
      <c r="H12" s="41">
        <v>1.3341E-2</v>
      </c>
      <c r="I12" s="41">
        <v>1.2366E-2</v>
      </c>
      <c r="J12" s="42">
        <v>1.1924000000000001E-2</v>
      </c>
      <c r="K12" s="53"/>
      <c r="L12" s="57"/>
      <c r="P12" s="36" t="s">
        <v>29</v>
      </c>
      <c r="Q12" s="1" t="s">
        <v>35</v>
      </c>
      <c r="R12" s="1" t="s">
        <v>41</v>
      </c>
      <c r="S12" s="1" t="s">
        <v>47</v>
      </c>
      <c r="X12" s="36" t="s">
        <v>28</v>
      </c>
      <c r="Y12" s="1" t="s">
        <v>46</v>
      </c>
      <c r="AG12" s="36" t="s">
        <v>28</v>
      </c>
      <c r="AH12" s="1" t="s">
        <v>67</v>
      </c>
    </row>
    <row r="13" spans="2:34" s="1" customFormat="1">
      <c r="B13" s="59"/>
      <c r="C13" s="55" t="s">
        <v>9</v>
      </c>
      <c r="D13" s="31" t="s">
        <v>14</v>
      </c>
      <c r="E13" s="19" t="s">
        <v>24</v>
      </c>
      <c r="F13" s="20" t="s">
        <v>24</v>
      </c>
      <c r="G13" s="20" t="s">
        <v>24</v>
      </c>
      <c r="H13" s="20" t="s">
        <v>24</v>
      </c>
      <c r="I13" s="20" t="s">
        <v>24</v>
      </c>
      <c r="J13" s="20" t="s">
        <v>24</v>
      </c>
      <c r="K13" s="53" t="s">
        <v>16</v>
      </c>
      <c r="L13" s="57" t="s">
        <v>18</v>
      </c>
      <c r="P13" s="36" t="s">
        <v>30</v>
      </c>
      <c r="Q13" s="1" t="s">
        <v>36</v>
      </c>
      <c r="R13" s="1" t="s">
        <v>42</v>
      </c>
      <c r="S13" s="1" t="s">
        <v>48</v>
      </c>
      <c r="X13" s="36" t="s">
        <v>29</v>
      </c>
      <c r="Y13" s="1" t="s">
        <v>47</v>
      </c>
      <c r="AG13" s="36" t="s">
        <v>29</v>
      </c>
      <c r="AH13" s="1" t="s">
        <v>68</v>
      </c>
    </row>
    <row r="14" spans="2:34" s="1" customFormat="1">
      <c r="B14" s="59"/>
      <c r="C14" s="69"/>
      <c r="D14" s="31" t="s">
        <v>15</v>
      </c>
      <c r="E14" s="19" t="s">
        <v>24</v>
      </c>
      <c r="F14" s="20" t="s">
        <v>24</v>
      </c>
      <c r="G14" s="20" t="s">
        <v>24</v>
      </c>
      <c r="H14" s="20" t="s">
        <v>24</v>
      </c>
      <c r="I14" s="20" t="s">
        <v>24</v>
      </c>
      <c r="J14" s="20" t="s">
        <v>24</v>
      </c>
      <c r="K14" s="53"/>
      <c r="L14" s="57"/>
      <c r="P14" s="36" t="s">
        <v>31</v>
      </c>
      <c r="Q14" s="1" t="s">
        <v>37</v>
      </c>
      <c r="R14" s="1" t="s">
        <v>43</v>
      </c>
      <c r="S14" s="1" t="s">
        <v>49</v>
      </c>
      <c r="X14" s="36" t="s">
        <v>30</v>
      </c>
      <c r="Y14" s="1" t="s">
        <v>48</v>
      </c>
      <c r="AG14" s="36" t="s">
        <v>30</v>
      </c>
      <c r="AH14" s="1" t="s">
        <v>69</v>
      </c>
    </row>
    <row r="15" spans="2:34" s="1" customFormat="1">
      <c r="B15" s="59"/>
      <c r="C15" s="55" t="s">
        <v>10</v>
      </c>
      <c r="D15" s="31" t="s">
        <v>14</v>
      </c>
      <c r="E15" s="40">
        <v>2.1295799999999999E-10</v>
      </c>
      <c r="F15" s="41">
        <v>1.57367E-10</v>
      </c>
      <c r="G15" s="41">
        <v>5.7690000000000002E-9</v>
      </c>
      <c r="H15" s="38">
        <v>1.30197E-8</v>
      </c>
      <c r="I15" s="41">
        <v>1.0654500000000001E-7</v>
      </c>
      <c r="J15" s="42">
        <v>3.6777800000000003E-7</v>
      </c>
      <c r="K15" s="53" t="s">
        <v>16</v>
      </c>
      <c r="L15" s="57" t="s">
        <v>19</v>
      </c>
      <c r="P15" s="36" t="s">
        <v>32</v>
      </c>
      <c r="Q15" s="1" t="s">
        <v>38</v>
      </c>
      <c r="R15" s="1" t="s">
        <v>44</v>
      </c>
      <c r="S15" s="1" t="s">
        <v>50</v>
      </c>
      <c r="X15" s="36" t="s">
        <v>31</v>
      </c>
      <c r="Y15" s="1" t="s">
        <v>49</v>
      </c>
      <c r="AG15" s="36" t="s">
        <v>31</v>
      </c>
      <c r="AH15" s="1" t="s">
        <v>70</v>
      </c>
    </row>
    <row r="16" spans="2:34" s="1" customFormat="1">
      <c r="B16" s="59"/>
      <c r="C16" s="69"/>
      <c r="D16" s="31" t="s">
        <v>15</v>
      </c>
      <c r="E16" s="40">
        <v>8.3292000000000005E-12</v>
      </c>
      <c r="F16" s="41">
        <v>8.0019999999999992E-12</v>
      </c>
      <c r="G16" s="41">
        <v>2.0615000000000001E-10</v>
      </c>
      <c r="H16" s="41">
        <v>3.9554000000000001E-10</v>
      </c>
      <c r="I16" s="41">
        <v>2.6899E-9</v>
      </c>
      <c r="J16" s="42">
        <v>8.4629999999999994E-9</v>
      </c>
      <c r="K16" s="53"/>
      <c r="L16" s="57"/>
      <c r="P16" s="36" t="s">
        <v>33</v>
      </c>
      <c r="Q16" s="1" t="s">
        <v>39</v>
      </c>
      <c r="R16" s="1" t="s">
        <v>45</v>
      </c>
      <c r="S16" s="1" t="s">
        <v>51</v>
      </c>
      <c r="V16" s="36"/>
      <c r="X16" s="36" t="s">
        <v>32</v>
      </c>
      <c r="Y16" s="1" t="s">
        <v>50</v>
      </c>
      <c r="AG16" s="36" t="s">
        <v>32</v>
      </c>
      <c r="AH16" s="1" t="s">
        <v>71</v>
      </c>
    </row>
    <row r="17" spans="2:34" s="1" customFormat="1">
      <c r="B17" s="59"/>
      <c r="C17" s="55" t="s">
        <v>11</v>
      </c>
      <c r="D17" s="31" t="s">
        <v>14</v>
      </c>
      <c r="E17" s="37">
        <v>3.3020799999999999E-7</v>
      </c>
      <c r="F17" s="38">
        <v>1.6113999999999999E-6</v>
      </c>
      <c r="G17" s="38">
        <v>3.4415E-6</v>
      </c>
      <c r="H17" s="84">
        <v>6.8816499999999996E-6</v>
      </c>
      <c r="I17" s="38">
        <v>1.5072700000000001E-5</v>
      </c>
      <c r="J17" s="39">
        <v>2.5341700000000002E-5</v>
      </c>
      <c r="K17" s="53" t="s">
        <v>16</v>
      </c>
      <c r="L17" s="57" t="s">
        <v>19</v>
      </c>
      <c r="V17" s="36"/>
      <c r="X17" s="36" t="s">
        <v>33</v>
      </c>
      <c r="Y17" s="1" t="s">
        <v>51</v>
      </c>
      <c r="AG17" s="36" t="s">
        <v>33</v>
      </c>
      <c r="AH17" s="1" t="s">
        <v>72</v>
      </c>
    </row>
    <row r="18" spans="2:34" s="1" customFormat="1" ht="15.75" thickBot="1">
      <c r="B18" s="79"/>
      <c r="C18" s="56"/>
      <c r="D18" s="32" t="s">
        <v>15</v>
      </c>
      <c r="E18" s="43">
        <v>4.2845000000000002E-9</v>
      </c>
      <c r="F18" s="44">
        <v>1.0031000000000001E-8</v>
      </c>
      <c r="G18" s="44">
        <v>3.1089000000000001E-8</v>
      </c>
      <c r="H18" s="44">
        <v>5.6242000000000002E-8</v>
      </c>
      <c r="I18" s="52">
        <v>1.3736999999999999E-7</v>
      </c>
      <c r="J18" s="45">
        <v>2.5437999999999998E-7</v>
      </c>
      <c r="K18" s="54"/>
      <c r="L18" s="58"/>
      <c r="V18" s="36"/>
    </row>
    <row r="19" spans="2:34">
      <c r="B19" s="62" t="s">
        <v>21</v>
      </c>
      <c r="C19" s="63"/>
      <c r="D19" s="64"/>
      <c r="E19" s="14">
        <v>295.14999999999998</v>
      </c>
      <c r="F19" s="5">
        <v>314.14999999999998</v>
      </c>
      <c r="G19" s="5">
        <f>(330.15+331.15)/2</f>
        <v>330.65</v>
      </c>
      <c r="H19" s="5">
        <v>341.15</v>
      </c>
      <c r="I19" s="5">
        <v>360.15</v>
      </c>
      <c r="J19" s="6">
        <v>372.15</v>
      </c>
      <c r="K19" s="3"/>
      <c r="L19" s="3"/>
      <c r="P19" s="1" t="s">
        <v>25</v>
      </c>
      <c r="Q19" s="1" t="s">
        <v>52</v>
      </c>
      <c r="R19" s="1" t="s">
        <v>53</v>
      </c>
      <c r="S19" s="1" t="s">
        <v>54</v>
      </c>
      <c r="V19" s="36"/>
      <c r="W19" s="1"/>
      <c r="X19" s="1"/>
    </row>
    <row r="20" spans="2:34">
      <c r="B20" s="53"/>
      <c r="C20" s="65"/>
      <c r="D20" s="66"/>
      <c r="E20" s="15">
        <v>297.14999999999998</v>
      </c>
      <c r="F20" s="2">
        <v>315.14999999999998</v>
      </c>
      <c r="G20" s="2">
        <v>331.15</v>
      </c>
      <c r="H20" s="2">
        <f>(342.15+343.15)/2</f>
        <v>342.65</v>
      </c>
      <c r="I20" s="2">
        <v>360.15</v>
      </c>
      <c r="J20" s="7">
        <v>372.15</v>
      </c>
      <c r="K20" s="3"/>
      <c r="L20" s="3"/>
      <c r="P20" s="36" t="s">
        <v>28</v>
      </c>
      <c r="Q20" s="1" t="s">
        <v>55</v>
      </c>
      <c r="R20" s="1" t="s">
        <v>61</v>
      </c>
      <c r="S20" s="1" t="s">
        <v>67</v>
      </c>
      <c r="V20" s="36"/>
      <c r="W20" s="1"/>
      <c r="X20" s="36" t="s">
        <v>28</v>
      </c>
      <c r="Y20" s="1"/>
      <c r="Z20" s="1" t="s">
        <v>61</v>
      </c>
    </row>
    <row r="21" spans="2:34">
      <c r="B21" s="53"/>
      <c r="C21" s="65"/>
      <c r="D21" s="66"/>
      <c r="E21" s="15">
        <v>296.14999999999998</v>
      </c>
      <c r="F21" s="2">
        <v>315.14999999999998</v>
      </c>
      <c r="G21" s="2">
        <v>331.15</v>
      </c>
      <c r="H21" s="2">
        <v>343.15</v>
      </c>
      <c r="I21" s="2">
        <v>360.15</v>
      </c>
      <c r="J21" s="7">
        <v>373.15</v>
      </c>
      <c r="K21" s="3"/>
      <c r="L21" s="3"/>
      <c r="P21" s="36" t="s">
        <v>29</v>
      </c>
      <c r="Q21" s="1" t="s">
        <v>56</v>
      </c>
      <c r="R21" s="1" t="s">
        <v>62</v>
      </c>
      <c r="S21" s="1" t="s">
        <v>68</v>
      </c>
      <c r="V21" s="36"/>
      <c r="W21" s="1"/>
      <c r="X21" s="36" t="s">
        <v>29</v>
      </c>
      <c r="Y21" s="1"/>
      <c r="Z21" s="1" t="s">
        <v>62</v>
      </c>
    </row>
    <row r="22" spans="2:34">
      <c r="B22" s="53"/>
      <c r="C22" s="65"/>
      <c r="D22" s="66"/>
      <c r="E22" s="15">
        <v>296.14999999999998</v>
      </c>
      <c r="F22" s="2">
        <v>315.14999999999998</v>
      </c>
      <c r="G22" s="2">
        <v>331.15</v>
      </c>
      <c r="H22" s="2">
        <v>343.15</v>
      </c>
      <c r="I22" s="2">
        <v>360.15</v>
      </c>
      <c r="J22" s="7">
        <v>373.15</v>
      </c>
      <c r="K22" s="3"/>
      <c r="L22" s="3"/>
      <c r="P22" s="36" t="s">
        <v>30</v>
      </c>
      <c r="Q22" s="1" t="s">
        <v>57</v>
      </c>
      <c r="R22" s="1" t="s">
        <v>63</v>
      </c>
      <c r="S22" s="1" t="s">
        <v>69</v>
      </c>
      <c r="X22" s="36" t="s">
        <v>30</v>
      </c>
      <c r="Y22" s="1"/>
      <c r="Z22" s="1" t="s">
        <v>63</v>
      </c>
    </row>
    <row r="23" spans="2:34">
      <c r="B23" s="59" t="s">
        <v>20</v>
      </c>
      <c r="C23" s="60"/>
      <c r="D23" s="61"/>
      <c r="E23" s="25">
        <f>(E19*6+E20*6+E21*6+E22*5)/(23)</f>
        <v>296.14999999999998</v>
      </c>
      <c r="F23" s="4">
        <f t="shared" ref="F23:J23" si="0">(F19*6+F20*6+F21*6+F22*5)/(23)</f>
        <v>314.8891304347826</v>
      </c>
      <c r="G23" s="4">
        <f t="shared" si="0"/>
        <v>331.01956521739129</v>
      </c>
      <c r="H23" s="83">
        <f t="shared" si="0"/>
        <v>342.49782608695648</v>
      </c>
      <c r="I23" s="4">
        <f t="shared" si="0"/>
        <v>360.15</v>
      </c>
      <c r="J23" s="16">
        <f t="shared" si="0"/>
        <v>372.62826086956517</v>
      </c>
      <c r="K23" s="3"/>
      <c r="L23" s="3"/>
      <c r="P23" s="36" t="s">
        <v>31</v>
      </c>
      <c r="Q23" s="1" t="s">
        <v>58</v>
      </c>
      <c r="R23" s="1" t="s">
        <v>64</v>
      </c>
      <c r="S23" s="1" t="s">
        <v>70</v>
      </c>
      <c r="X23" s="36" t="s">
        <v>31</v>
      </c>
      <c r="Y23" s="1"/>
      <c r="Z23" s="1" t="s">
        <v>64</v>
      </c>
    </row>
    <row r="24" spans="2:34" ht="15.75" thickBot="1">
      <c r="B24" s="67" t="s">
        <v>22</v>
      </c>
      <c r="C24" s="68"/>
      <c r="D24" s="68"/>
      <c r="E24" s="26">
        <f>MAX(ABS(E23-E19),ABS(E23-E20),ABS(E23-E21),ABS(E23-E22))</f>
        <v>1</v>
      </c>
      <c r="F24" s="17">
        <f t="shared" ref="F24:J24" si="1">MAX(ABS(F23-F19),ABS(F23-F20),ABS(F23-F21),ABS(F23-F22))</f>
        <v>0.73913043478262352</v>
      </c>
      <c r="G24" s="17">
        <f t="shared" si="1"/>
        <v>0.36956521739131176</v>
      </c>
      <c r="H24" s="17">
        <f t="shared" si="1"/>
        <v>1.347826086956502</v>
      </c>
      <c r="I24" s="17">
        <f t="shared" si="1"/>
        <v>0</v>
      </c>
      <c r="J24" s="18">
        <f t="shared" si="1"/>
        <v>0.52173913043480979</v>
      </c>
      <c r="P24" s="36" t="s">
        <v>32</v>
      </c>
      <c r="Q24" s="1" t="s">
        <v>59</v>
      </c>
      <c r="R24" s="1" t="s">
        <v>65</v>
      </c>
      <c r="S24" s="1" t="s">
        <v>71</v>
      </c>
      <c r="X24" s="36" t="s">
        <v>32</v>
      </c>
      <c r="Y24" s="1"/>
      <c r="Z24" s="1" t="s">
        <v>65</v>
      </c>
    </row>
    <row r="25" spans="2:34">
      <c r="P25" s="36" t="s">
        <v>33</v>
      </c>
      <c r="Q25" s="1" t="s">
        <v>60</v>
      </c>
      <c r="R25" s="1" t="s">
        <v>66</v>
      </c>
      <c r="S25" s="1" t="s">
        <v>72</v>
      </c>
      <c r="X25" s="36" t="s">
        <v>33</v>
      </c>
      <c r="Y25" s="1"/>
      <c r="Z25" s="1" t="s">
        <v>66</v>
      </c>
    </row>
    <row r="26" spans="2:34">
      <c r="E26" s="34"/>
      <c r="F26" s="34"/>
      <c r="G26" s="34"/>
      <c r="H26" s="34"/>
      <c r="I26" s="34"/>
      <c r="J26" s="34"/>
      <c r="K26" s="35"/>
      <c r="P26" s="1"/>
      <c r="Q26" s="1"/>
      <c r="R26" s="1"/>
      <c r="S26" s="1"/>
    </row>
    <row r="27" spans="2:34">
      <c r="E27" s="34"/>
      <c r="F27" s="34"/>
      <c r="G27" s="34"/>
      <c r="H27" s="34"/>
      <c r="I27" s="34"/>
      <c r="J27" s="34"/>
      <c r="K27" s="35"/>
    </row>
  </sheetData>
  <mergeCells count="27">
    <mergeCell ref="B24:D24"/>
    <mergeCell ref="L15:L16"/>
    <mergeCell ref="C17:C18"/>
    <mergeCell ref="K17:K18"/>
    <mergeCell ref="L17:L18"/>
    <mergeCell ref="B19:D22"/>
    <mergeCell ref="B23:D23"/>
    <mergeCell ref="B11:B18"/>
    <mergeCell ref="C11:C12"/>
    <mergeCell ref="K11:K12"/>
    <mergeCell ref="L11:L12"/>
    <mergeCell ref="C13:C14"/>
    <mergeCell ref="K13:K14"/>
    <mergeCell ref="L13:L14"/>
    <mergeCell ref="C15:C16"/>
    <mergeCell ref="K15:K16"/>
    <mergeCell ref="B2:L2"/>
    <mergeCell ref="B5:B10"/>
    <mergeCell ref="C5:C6"/>
    <mergeCell ref="K5:K6"/>
    <mergeCell ref="L5:L6"/>
    <mergeCell ref="C7:C8"/>
    <mergeCell ref="K7:K8"/>
    <mergeCell ref="L7:L8"/>
    <mergeCell ref="C9:C10"/>
    <mergeCell ref="K9:K10"/>
    <mergeCell ref="L9:L10"/>
  </mergeCells>
  <conditionalFormatting sqref="E5:H18 J5:J18 I5:I17 I5:J10 E26:J27">
    <cfRule type="cellIs" dxfId="0" priority="10" operator="lessThan">
      <formula>0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AJUSTES</vt:lpstr>
      <vt:lpstr>AJUSTES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2010-06-03T02:52:35Z</dcterms:modified>
</cp:coreProperties>
</file>