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8445" activeTab="2"/>
  </bookViews>
  <sheets>
    <sheet name="subida" sheetId="1" r:id="rId1"/>
    <sheet name="descida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14" i="3" l="1"/>
  <c r="H13" i="3"/>
  <c r="J4" i="3"/>
  <c r="J3" i="3"/>
  <c r="H4" i="3" l="1"/>
  <c r="H3" i="3"/>
  <c r="G4" i="3"/>
  <c r="G3" i="3"/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6" i="2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" i="1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6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" i="1"/>
</calcChain>
</file>

<file path=xl/sharedStrings.xml><?xml version="1.0" encoding="utf-8"?>
<sst xmlns="http://schemas.openxmlformats.org/spreadsheetml/2006/main" count="28" uniqueCount="22">
  <si>
    <t>Temperatura a subir</t>
  </si>
  <si>
    <t>pressão</t>
  </si>
  <si>
    <t>temperatura</t>
  </si>
  <si>
    <t>e_pressão</t>
  </si>
  <si>
    <t>e_temperatura</t>
  </si>
  <si>
    <t>T</t>
  </si>
  <si>
    <t>ln(p)</t>
  </si>
  <si>
    <t>ln(e_p)</t>
  </si>
  <si>
    <t>Temperatura a descer</t>
  </si>
  <si>
    <t>e_p</t>
  </si>
  <si>
    <t>descida</t>
  </si>
  <si>
    <t>a</t>
  </si>
  <si>
    <t>e_a</t>
  </si>
  <si>
    <t>subida</t>
  </si>
  <si>
    <t>Qtransição</t>
  </si>
  <si>
    <t>r (constante dos gases)</t>
  </si>
  <si>
    <t>capacidade térmica água</t>
  </si>
  <si>
    <t>Massa molar (água)</t>
  </si>
  <si>
    <t>e_Qtransição</t>
  </si>
  <si>
    <t>Q_transição real</t>
  </si>
  <si>
    <t>c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</si>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</sst>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0" xfId="1" applyFont="1"/>
    <xf numFmtId="1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2"/>
  <sheetViews>
    <sheetView topLeftCell="A28" workbookViewId="0">
      <selection activeCell="M4" sqref="M4:O42"/>
    </sheetView>
  </sheetViews>
  <sheetFormatPr defaultRowHeight="15" x14ac:dyDescent="0.25"/>
  <cols>
    <col min="3" max="3" width="10.85546875" customWidth="1"/>
    <col min="4" max="4" width="12" customWidth="1"/>
    <col min="5" max="5" width="14.85546875" customWidth="1"/>
    <col min="9" max="10" width="9.5703125" bestFit="1" customWidth="1"/>
    <col min="13" max="15" width="9.5703125" bestFit="1" customWidth="1"/>
  </cols>
  <sheetData>
    <row r="2" spans="2:15" x14ac:dyDescent="0.25">
      <c r="B2" t="s">
        <v>0</v>
      </c>
    </row>
    <row r="3" spans="2:15" x14ac:dyDescent="0.25">
      <c r="B3" s="1" t="s">
        <v>1</v>
      </c>
      <c r="C3" s="1" t="s">
        <v>3</v>
      </c>
      <c r="D3" s="1" t="s">
        <v>2</v>
      </c>
      <c r="E3" s="1" t="s">
        <v>4</v>
      </c>
      <c r="I3" s="1" t="s">
        <v>5</v>
      </c>
      <c r="J3" s="1" t="s">
        <v>6</v>
      </c>
      <c r="K3" s="1" t="s">
        <v>7</v>
      </c>
    </row>
    <row r="4" spans="2:15" x14ac:dyDescent="0.25">
      <c r="B4" s="1">
        <v>2</v>
      </c>
      <c r="C4" s="1">
        <v>0.5</v>
      </c>
      <c r="D4" s="1">
        <v>104.1</v>
      </c>
      <c r="E4" s="1">
        <v>0.1</v>
      </c>
      <c r="I4" s="1">
        <f>D4+273</f>
        <v>377.1</v>
      </c>
      <c r="J4" s="1">
        <f>LN(B4)</f>
        <v>0.69314718055994529</v>
      </c>
      <c r="K4" s="1">
        <f>C4/B4</f>
        <v>0.25</v>
      </c>
      <c r="M4" s="2">
        <f>1/I4</f>
        <v>2.6518164942985942E-3</v>
      </c>
      <c r="N4" s="2">
        <v>0.69314718055994529</v>
      </c>
      <c r="O4" s="2">
        <v>0.25</v>
      </c>
    </row>
    <row r="5" spans="2:15" x14ac:dyDescent="0.25">
      <c r="B5" s="1">
        <v>3</v>
      </c>
      <c r="C5" s="1">
        <v>0.5</v>
      </c>
      <c r="D5" s="1">
        <v>128.1</v>
      </c>
      <c r="E5" s="1">
        <v>0.1</v>
      </c>
      <c r="I5" s="1">
        <f t="shared" ref="I5:I42" si="0">D5+273</f>
        <v>401.1</v>
      </c>
      <c r="J5" s="1">
        <f t="shared" ref="J5:J42" si="1">LN(B5)</f>
        <v>1.0986122886681098</v>
      </c>
      <c r="K5" s="1">
        <f t="shared" ref="K5:K42" si="2">C5/B5</f>
        <v>0.16666666666666666</v>
      </c>
      <c r="M5" s="2">
        <f t="shared" ref="M5:M42" si="3">1/I5</f>
        <v>2.4931438544003987E-3</v>
      </c>
      <c r="N5" s="2">
        <v>1.0986122886681098</v>
      </c>
      <c r="O5" s="2">
        <v>0.16666666666666666</v>
      </c>
    </row>
    <row r="6" spans="2:15" x14ac:dyDescent="0.25">
      <c r="B6" s="1">
        <v>4</v>
      </c>
      <c r="C6" s="1">
        <v>0.5</v>
      </c>
      <c r="D6" s="1">
        <v>139.30000000000001</v>
      </c>
      <c r="E6" s="1">
        <v>0.1</v>
      </c>
      <c r="I6" s="1">
        <f t="shared" si="0"/>
        <v>412.3</v>
      </c>
      <c r="J6" s="1">
        <f t="shared" si="1"/>
        <v>1.3862943611198906</v>
      </c>
      <c r="K6" s="1">
        <f t="shared" si="2"/>
        <v>0.125</v>
      </c>
      <c r="M6" s="2">
        <f t="shared" si="3"/>
        <v>2.4254183846713559E-3</v>
      </c>
      <c r="N6" s="2">
        <v>1.3862943611198906</v>
      </c>
      <c r="O6" s="2">
        <v>0.125</v>
      </c>
    </row>
    <row r="7" spans="2:15" x14ac:dyDescent="0.25">
      <c r="B7" s="1">
        <v>5</v>
      </c>
      <c r="C7" s="1">
        <v>0.5</v>
      </c>
      <c r="D7" s="1">
        <v>148</v>
      </c>
      <c r="E7" s="1">
        <v>0.1</v>
      </c>
      <c r="I7" s="1">
        <f t="shared" si="0"/>
        <v>421</v>
      </c>
      <c r="J7" s="1">
        <f t="shared" si="1"/>
        <v>1.6094379124341003</v>
      </c>
      <c r="K7" s="1">
        <f t="shared" si="2"/>
        <v>0.1</v>
      </c>
      <c r="M7" s="2">
        <f t="shared" si="3"/>
        <v>2.3752969121140144E-3</v>
      </c>
      <c r="N7" s="2">
        <v>1.6094379124341003</v>
      </c>
      <c r="O7" s="2">
        <v>0.1</v>
      </c>
    </row>
    <row r="8" spans="2:15" x14ac:dyDescent="0.25">
      <c r="B8" s="1">
        <v>6</v>
      </c>
      <c r="C8" s="1">
        <v>0.5</v>
      </c>
      <c r="D8" s="1">
        <v>155.6</v>
      </c>
      <c r="E8" s="1">
        <v>0.1</v>
      </c>
      <c r="I8" s="1">
        <f t="shared" si="0"/>
        <v>428.6</v>
      </c>
      <c r="J8" s="1">
        <f t="shared" si="1"/>
        <v>1.791759469228055</v>
      </c>
      <c r="K8" s="1">
        <f t="shared" si="2"/>
        <v>8.3333333333333329E-2</v>
      </c>
      <c r="M8" s="2">
        <f t="shared" si="3"/>
        <v>2.3331777881474567E-3</v>
      </c>
      <c r="N8" s="2">
        <v>1.791759469228055</v>
      </c>
      <c r="O8" s="2">
        <v>8.3333333333333329E-2</v>
      </c>
    </row>
    <row r="9" spans="2:15" x14ac:dyDescent="0.25">
      <c r="B9" s="1">
        <v>7</v>
      </c>
      <c r="C9" s="1">
        <v>0.5</v>
      </c>
      <c r="D9" s="1">
        <v>161.6</v>
      </c>
      <c r="E9" s="1">
        <v>0.1</v>
      </c>
      <c r="I9" s="1">
        <f t="shared" si="0"/>
        <v>434.6</v>
      </c>
      <c r="J9" s="1">
        <f t="shared" si="1"/>
        <v>1.9459101490553132</v>
      </c>
      <c r="K9" s="1">
        <f t="shared" si="2"/>
        <v>7.1428571428571425E-2</v>
      </c>
      <c r="M9" s="2">
        <f t="shared" si="3"/>
        <v>2.3009664058904738E-3</v>
      </c>
      <c r="N9" s="2">
        <v>1.9459101490553132</v>
      </c>
      <c r="O9" s="2">
        <v>7.1428571428571425E-2</v>
      </c>
    </row>
    <row r="10" spans="2:15" x14ac:dyDescent="0.25">
      <c r="B10" s="1">
        <v>8</v>
      </c>
      <c r="C10" s="1">
        <v>0.5</v>
      </c>
      <c r="D10" s="1">
        <v>167.3</v>
      </c>
      <c r="E10" s="1">
        <v>0.1</v>
      </c>
      <c r="I10" s="1">
        <f t="shared" si="0"/>
        <v>440.3</v>
      </c>
      <c r="J10" s="1">
        <f t="shared" si="1"/>
        <v>2.0794415416798357</v>
      </c>
      <c r="K10" s="1">
        <f t="shared" si="2"/>
        <v>6.25E-2</v>
      </c>
      <c r="M10" s="2">
        <f t="shared" si="3"/>
        <v>2.2711787417669768E-3</v>
      </c>
      <c r="N10" s="2">
        <v>2.0794415416798357</v>
      </c>
      <c r="O10" s="2">
        <v>6.25E-2</v>
      </c>
    </row>
    <row r="11" spans="2:15" x14ac:dyDescent="0.25">
      <c r="B11" s="1">
        <v>9</v>
      </c>
      <c r="C11" s="1">
        <v>0.5</v>
      </c>
      <c r="D11" s="1">
        <v>172.1</v>
      </c>
      <c r="E11" s="1">
        <v>0.1</v>
      </c>
      <c r="I11" s="1">
        <f t="shared" si="0"/>
        <v>445.1</v>
      </c>
      <c r="J11" s="1">
        <f t="shared" si="1"/>
        <v>2.1972245773362196</v>
      </c>
      <c r="K11" s="1">
        <f t="shared" si="2"/>
        <v>5.5555555555555552E-2</v>
      </c>
      <c r="M11" s="2">
        <f t="shared" si="3"/>
        <v>2.2466861379465287E-3</v>
      </c>
      <c r="N11" s="2">
        <v>2.1972245773362196</v>
      </c>
      <c r="O11" s="2">
        <v>5.5555555555555552E-2</v>
      </c>
    </row>
    <row r="12" spans="2:15" x14ac:dyDescent="0.25">
      <c r="B12" s="1">
        <v>10</v>
      </c>
      <c r="C12" s="1">
        <v>0.5</v>
      </c>
      <c r="D12" s="1">
        <v>176.7</v>
      </c>
      <c r="E12" s="1">
        <v>0.1</v>
      </c>
      <c r="I12" s="1">
        <f t="shared" si="0"/>
        <v>449.7</v>
      </c>
      <c r="J12" s="1">
        <f t="shared" si="1"/>
        <v>2.3025850929940459</v>
      </c>
      <c r="K12" s="1">
        <f t="shared" si="2"/>
        <v>0.05</v>
      </c>
      <c r="M12" s="2">
        <f t="shared" si="3"/>
        <v>2.2237046920169003E-3</v>
      </c>
      <c r="N12" s="2">
        <v>2.3025850929940459</v>
      </c>
      <c r="O12" s="2">
        <v>0.05</v>
      </c>
    </row>
    <row r="13" spans="2:15" x14ac:dyDescent="0.25">
      <c r="B13" s="1">
        <v>11</v>
      </c>
      <c r="C13" s="1">
        <v>0.5</v>
      </c>
      <c r="D13" s="1">
        <v>181.4</v>
      </c>
      <c r="E13" s="1">
        <v>0.1</v>
      </c>
      <c r="I13" s="1">
        <f t="shared" si="0"/>
        <v>454.4</v>
      </c>
      <c r="J13" s="1">
        <f t="shared" si="1"/>
        <v>2.3978952727983707</v>
      </c>
      <c r="K13" s="1">
        <f t="shared" si="2"/>
        <v>4.5454545454545456E-2</v>
      </c>
      <c r="M13" s="2">
        <f t="shared" si="3"/>
        <v>2.2007042253521128E-3</v>
      </c>
      <c r="N13" s="2">
        <v>2.3978952727983707</v>
      </c>
      <c r="O13" s="2">
        <v>4.5454545454545456E-2</v>
      </c>
    </row>
    <row r="14" spans="2:15" x14ac:dyDescent="0.25">
      <c r="B14" s="1">
        <v>12</v>
      </c>
      <c r="C14" s="1">
        <v>0.5</v>
      </c>
      <c r="D14" s="1">
        <v>185.4</v>
      </c>
      <c r="E14" s="1">
        <v>0.1</v>
      </c>
      <c r="I14" s="1">
        <f t="shared" si="0"/>
        <v>458.4</v>
      </c>
      <c r="J14" s="1">
        <f t="shared" si="1"/>
        <v>2.4849066497880004</v>
      </c>
      <c r="K14" s="1">
        <f t="shared" si="2"/>
        <v>4.1666666666666664E-2</v>
      </c>
      <c r="M14" s="2">
        <f t="shared" si="3"/>
        <v>2.181500872600349E-3</v>
      </c>
      <c r="N14" s="2">
        <v>2.4849066497880004</v>
      </c>
      <c r="O14" s="2">
        <v>4.1666666666666664E-2</v>
      </c>
    </row>
    <row r="15" spans="2:15" x14ac:dyDescent="0.25">
      <c r="B15" s="1">
        <v>13</v>
      </c>
      <c r="C15" s="1">
        <v>0.5</v>
      </c>
      <c r="D15" s="1">
        <v>189.3</v>
      </c>
      <c r="E15" s="1">
        <v>0.1</v>
      </c>
      <c r="I15" s="1">
        <f t="shared" si="0"/>
        <v>462.3</v>
      </c>
      <c r="J15" s="1">
        <f t="shared" si="1"/>
        <v>2.5649493574615367</v>
      </c>
      <c r="K15" s="1">
        <f t="shared" si="2"/>
        <v>3.8461538461538464E-2</v>
      </c>
      <c r="M15" s="2">
        <f t="shared" si="3"/>
        <v>2.1630975556997619E-3</v>
      </c>
      <c r="N15" s="2">
        <v>2.5649493574615367</v>
      </c>
      <c r="O15" s="2">
        <v>3.8461538461538464E-2</v>
      </c>
    </row>
    <row r="16" spans="2:15" x14ac:dyDescent="0.25">
      <c r="B16" s="1">
        <v>14</v>
      </c>
      <c r="C16" s="1">
        <v>0.5</v>
      </c>
      <c r="D16" s="1">
        <v>193</v>
      </c>
      <c r="E16" s="1">
        <v>0.1</v>
      </c>
      <c r="I16" s="1">
        <f t="shared" si="0"/>
        <v>466</v>
      </c>
      <c r="J16" s="1">
        <f t="shared" si="1"/>
        <v>2.6390573296152584</v>
      </c>
      <c r="K16" s="1">
        <f t="shared" si="2"/>
        <v>3.5714285714285712E-2</v>
      </c>
      <c r="M16" s="2">
        <f t="shared" si="3"/>
        <v>2.1459227467811159E-3</v>
      </c>
      <c r="N16" s="2">
        <v>2.6390573296152584</v>
      </c>
      <c r="O16" s="2">
        <v>3.5714285714285712E-2</v>
      </c>
    </row>
    <row r="17" spans="2:15" x14ac:dyDescent="0.25">
      <c r="B17" s="1">
        <v>15</v>
      </c>
      <c r="C17" s="1">
        <v>0.5</v>
      </c>
      <c r="D17" s="1">
        <v>196.1</v>
      </c>
      <c r="E17" s="1">
        <v>0.1</v>
      </c>
      <c r="I17" s="1">
        <f t="shared" si="0"/>
        <v>469.1</v>
      </c>
      <c r="J17" s="1">
        <f t="shared" si="1"/>
        <v>2.7080502011022101</v>
      </c>
      <c r="K17" s="1">
        <f t="shared" si="2"/>
        <v>3.3333333333333333E-2</v>
      </c>
      <c r="M17" s="2">
        <f t="shared" si="3"/>
        <v>2.1317416329140909E-3</v>
      </c>
      <c r="N17" s="2">
        <v>2.7080502011022101</v>
      </c>
      <c r="O17" s="2">
        <v>3.3333333333333333E-2</v>
      </c>
    </row>
    <row r="18" spans="2:15" x14ac:dyDescent="0.25">
      <c r="B18" s="1">
        <v>16</v>
      </c>
      <c r="C18" s="1">
        <v>0.5</v>
      </c>
      <c r="D18" s="1">
        <v>199.3</v>
      </c>
      <c r="E18" s="1">
        <v>0.1</v>
      </c>
      <c r="I18" s="1">
        <f t="shared" si="0"/>
        <v>472.3</v>
      </c>
      <c r="J18" s="1">
        <f t="shared" si="1"/>
        <v>2.7725887222397811</v>
      </c>
      <c r="K18" s="1">
        <f t="shared" si="2"/>
        <v>3.125E-2</v>
      </c>
      <c r="M18" s="2">
        <f t="shared" si="3"/>
        <v>2.1172983273343212E-3</v>
      </c>
      <c r="N18" s="2">
        <v>2.7725887222397811</v>
      </c>
      <c r="O18" s="2">
        <v>3.125E-2</v>
      </c>
    </row>
    <row r="19" spans="2:15" x14ac:dyDescent="0.25">
      <c r="B19" s="1">
        <v>17</v>
      </c>
      <c r="C19" s="1">
        <v>0.5</v>
      </c>
      <c r="D19" s="1">
        <v>201</v>
      </c>
      <c r="E19" s="1">
        <v>1</v>
      </c>
      <c r="I19" s="1">
        <f t="shared" si="0"/>
        <v>474</v>
      </c>
      <c r="J19" s="1">
        <f t="shared" si="1"/>
        <v>2.8332133440562162</v>
      </c>
      <c r="K19" s="1">
        <f t="shared" si="2"/>
        <v>2.9411764705882353E-2</v>
      </c>
      <c r="M19" s="2">
        <f t="shared" si="3"/>
        <v>2.1097046413502108E-3</v>
      </c>
      <c r="N19" s="2">
        <v>2.8332133440562162</v>
      </c>
      <c r="O19" s="2">
        <v>2.9411764705882353E-2</v>
      </c>
    </row>
    <row r="20" spans="2:15" x14ac:dyDescent="0.25">
      <c r="B20" s="1">
        <v>18</v>
      </c>
      <c r="C20" s="1">
        <v>0.5</v>
      </c>
      <c r="D20" s="1">
        <v>204</v>
      </c>
      <c r="E20" s="1">
        <v>1</v>
      </c>
      <c r="I20" s="1">
        <f t="shared" si="0"/>
        <v>477</v>
      </c>
      <c r="J20" s="1">
        <f t="shared" si="1"/>
        <v>2.8903717578961645</v>
      </c>
      <c r="K20" s="1">
        <f t="shared" si="2"/>
        <v>2.7777777777777776E-2</v>
      </c>
      <c r="M20" s="2">
        <f t="shared" si="3"/>
        <v>2.0964360587002098E-3</v>
      </c>
      <c r="N20" s="2">
        <v>2.8903717578961645</v>
      </c>
      <c r="O20" s="2">
        <v>2.7777777777777776E-2</v>
      </c>
    </row>
    <row r="21" spans="2:15" x14ac:dyDescent="0.25">
      <c r="B21" s="1">
        <v>19</v>
      </c>
      <c r="C21" s="1">
        <v>0.5</v>
      </c>
      <c r="D21" s="1">
        <v>207</v>
      </c>
      <c r="E21" s="1">
        <v>1</v>
      </c>
      <c r="I21" s="1">
        <f t="shared" si="0"/>
        <v>480</v>
      </c>
      <c r="J21" s="1">
        <f t="shared" si="1"/>
        <v>2.9444389791664403</v>
      </c>
      <c r="K21" s="1">
        <f t="shared" si="2"/>
        <v>2.6315789473684209E-2</v>
      </c>
      <c r="M21" s="2">
        <f t="shared" si="3"/>
        <v>2.0833333333333333E-3</v>
      </c>
      <c r="N21" s="2">
        <v>2.9444389791664403</v>
      </c>
      <c r="O21" s="2">
        <v>2.6315789473684209E-2</v>
      </c>
    </row>
    <row r="22" spans="2:15" x14ac:dyDescent="0.25">
      <c r="B22" s="1">
        <v>20</v>
      </c>
      <c r="C22" s="1">
        <v>0.5</v>
      </c>
      <c r="D22" s="1">
        <v>209</v>
      </c>
      <c r="E22" s="1">
        <v>1</v>
      </c>
      <c r="I22" s="1">
        <f t="shared" si="0"/>
        <v>482</v>
      </c>
      <c r="J22" s="1">
        <f t="shared" si="1"/>
        <v>2.9957322735539909</v>
      </c>
      <c r="K22" s="1">
        <f t="shared" si="2"/>
        <v>2.5000000000000001E-2</v>
      </c>
      <c r="M22" s="2">
        <f t="shared" si="3"/>
        <v>2.0746887966804979E-3</v>
      </c>
      <c r="N22" s="2">
        <v>2.9957322735539909</v>
      </c>
      <c r="O22" s="2">
        <v>2.5000000000000001E-2</v>
      </c>
    </row>
    <row r="23" spans="2:15" x14ac:dyDescent="0.25">
      <c r="B23" s="1">
        <v>21</v>
      </c>
      <c r="C23" s="1">
        <v>0.5</v>
      </c>
      <c r="D23" s="1">
        <v>212</v>
      </c>
      <c r="E23" s="1">
        <v>1</v>
      </c>
      <c r="I23" s="1">
        <f t="shared" si="0"/>
        <v>485</v>
      </c>
      <c r="J23" s="1">
        <f t="shared" si="1"/>
        <v>3.044522437723423</v>
      </c>
      <c r="K23" s="1">
        <f t="shared" si="2"/>
        <v>2.3809523809523808E-2</v>
      </c>
      <c r="M23" s="2">
        <f t="shared" si="3"/>
        <v>2.0618556701030928E-3</v>
      </c>
      <c r="N23" s="2">
        <v>3.044522437723423</v>
      </c>
      <c r="O23" s="2">
        <v>2.3809523809523808E-2</v>
      </c>
    </row>
    <row r="24" spans="2:15" x14ac:dyDescent="0.25">
      <c r="B24" s="1">
        <v>22</v>
      </c>
      <c r="C24" s="1">
        <v>0.5</v>
      </c>
      <c r="D24" s="1">
        <v>214</v>
      </c>
      <c r="E24" s="1">
        <v>1</v>
      </c>
      <c r="I24" s="1">
        <f t="shared" si="0"/>
        <v>487</v>
      </c>
      <c r="J24" s="1">
        <f t="shared" si="1"/>
        <v>3.0910424533583161</v>
      </c>
      <c r="K24" s="1">
        <f t="shared" si="2"/>
        <v>2.2727272727272728E-2</v>
      </c>
      <c r="M24" s="2">
        <f t="shared" si="3"/>
        <v>2.0533880903490761E-3</v>
      </c>
      <c r="N24" s="2">
        <v>3.0910424533583161</v>
      </c>
      <c r="O24" s="2">
        <v>2.2727272727272728E-2</v>
      </c>
    </row>
    <row r="25" spans="2:15" x14ac:dyDescent="0.25">
      <c r="B25" s="1">
        <v>23</v>
      </c>
      <c r="C25" s="1">
        <v>0.5</v>
      </c>
      <c r="D25" s="1">
        <v>217</v>
      </c>
      <c r="E25" s="1">
        <v>1</v>
      </c>
      <c r="I25" s="1">
        <f t="shared" si="0"/>
        <v>490</v>
      </c>
      <c r="J25" s="1">
        <f t="shared" si="1"/>
        <v>3.1354942159291497</v>
      </c>
      <c r="K25" s="1">
        <f t="shared" si="2"/>
        <v>2.1739130434782608E-2</v>
      </c>
      <c r="M25" s="2">
        <f t="shared" si="3"/>
        <v>2.0408163265306124E-3</v>
      </c>
      <c r="N25" s="2">
        <v>3.1354942159291497</v>
      </c>
      <c r="O25" s="2">
        <v>2.1739130434782608E-2</v>
      </c>
    </row>
    <row r="26" spans="2:15" x14ac:dyDescent="0.25">
      <c r="B26" s="1">
        <v>24</v>
      </c>
      <c r="C26" s="1">
        <v>0.5</v>
      </c>
      <c r="D26" s="1">
        <v>219</v>
      </c>
      <c r="E26" s="1">
        <v>1</v>
      </c>
      <c r="I26" s="1">
        <f t="shared" si="0"/>
        <v>492</v>
      </c>
      <c r="J26" s="1">
        <f t="shared" si="1"/>
        <v>3.1780538303479458</v>
      </c>
      <c r="K26" s="1">
        <f t="shared" si="2"/>
        <v>2.0833333333333332E-2</v>
      </c>
      <c r="M26" s="2">
        <f t="shared" si="3"/>
        <v>2.0325203252032522E-3</v>
      </c>
      <c r="N26" s="2">
        <v>3.1780538303479458</v>
      </c>
      <c r="O26" s="2">
        <v>2.0833333333333332E-2</v>
      </c>
    </row>
    <row r="27" spans="2:15" x14ac:dyDescent="0.25">
      <c r="B27" s="1">
        <v>25</v>
      </c>
      <c r="C27" s="1">
        <v>0.5</v>
      </c>
      <c r="D27" s="1">
        <v>221</v>
      </c>
      <c r="E27" s="1">
        <v>1</v>
      </c>
      <c r="I27" s="1">
        <f t="shared" si="0"/>
        <v>494</v>
      </c>
      <c r="J27" s="1">
        <f t="shared" si="1"/>
        <v>3.2188758248682006</v>
      </c>
      <c r="K27" s="1">
        <f t="shared" si="2"/>
        <v>0.02</v>
      </c>
      <c r="M27" s="2">
        <f t="shared" si="3"/>
        <v>2.0242914979757085E-3</v>
      </c>
      <c r="N27" s="2">
        <v>3.2188758248682006</v>
      </c>
      <c r="O27" s="2">
        <v>0.02</v>
      </c>
    </row>
    <row r="28" spans="2:15" x14ac:dyDescent="0.25">
      <c r="B28" s="1">
        <v>26</v>
      </c>
      <c r="C28" s="1">
        <v>0.5</v>
      </c>
      <c r="D28" s="1">
        <v>223</v>
      </c>
      <c r="E28" s="1">
        <v>1</v>
      </c>
      <c r="I28" s="1">
        <f t="shared" si="0"/>
        <v>496</v>
      </c>
      <c r="J28" s="1">
        <f t="shared" si="1"/>
        <v>3.2580965380214821</v>
      </c>
      <c r="K28" s="1">
        <f t="shared" si="2"/>
        <v>1.9230769230769232E-2</v>
      </c>
      <c r="M28" s="2">
        <f t="shared" si="3"/>
        <v>2.0161290322580645E-3</v>
      </c>
      <c r="N28" s="2">
        <v>3.2580965380214821</v>
      </c>
      <c r="O28" s="2">
        <v>1.9230769230769232E-2</v>
      </c>
    </row>
    <row r="29" spans="2:15" x14ac:dyDescent="0.25">
      <c r="B29" s="1">
        <v>27</v>
      </c>
      <c r="C29" s="1">
        <v>0.5</v>
      </c>
      <c r="D29" s="1">
        <v>225</v>
      </c>
      <c r="E29" s="1">
        <v>1</v>
      </c>
      <c r="I29" s="1">
        <f t="shared" si="0"/>
        <v>498</v>
      </c>
      <c r="J29" s="1">
        <f t="shared" si="1"/>
        <v>3.2958368660043291</v>
      </c>
      <c r="K29" s="1">
        <f t="shared" si="2"/>
        <v>1.8518518518518517E-2</v>
      </c>
      <c r="M29" s="2">
        <f t="shared" si="3"/>
        <v>2.008032128514056E-3</v>
      </c>
      <c r="N29" s="2">
        <v>3.2958368660043291</v>
      </c>
      <c r="O29" s="2">
        <v>1.8518518518518517E-2</v>
      </c>
    </row>
    <row r="30" spans="2:15" x14ac:dyDescent="0.25">
      <c r="B30" s="1">
        <v>28</v>
      </c>
      <c r="C30" s="1">
        <v>0.5</v>
      </c>
      <c r="D30" s="1">
        <v>227</v>
      </c>
      <c r="E30" s="1">
        <v>1</v>
      </c>
      <c r="I30" s="1">
        <f t="shared" si="0"/>
        <v>500</v>
      </c>
      <c r="J30" s="1">
        <f t="shared" si="1"/>
        <v>3.3322045101752038</v>
      </c>
      <c r="K30" s="1">
        <f t="shared" si="2"/>
        <v>1.7857142857142856E-2</v>
      </c>
      <c r="M30" s="2">
        <f t="shared" si="3"/>
        <v>2E-3</v>
      </c>
      <c r="N30" s="2">
        <v>3.3322045101752038</v>
      </c>
      <c r="O30" s="2">
        <v>1.7857142857142856E-2</v>
      </c>
    </row>
    <row r="31" spans="2:15" x14ac:dyDescent="0.25">
      <c r="B31" s="1">
        <v>29</v>
      </c>
      <c r="C31" s="1">
        <v>0.5</v>
      </c>
      <c r="D31" s="1">
        <v>229</v>
      </c>
      <c r="E31" s="1">
        <v>1</v>
      </c>
      <c r="I31" s="1">
        <f t="shared" si="0"/>
        <v>502</v>
      </c>
      <c r="J31" s="1">
        <f t="shared" si="1"/>
        <v>3.3672958299864741</v>
      </c>
      <c r="K31" s="1">
        <f t="shared" si="2"/>
        <v>1.7241379310344827E-2</v>
      </c>
      <c r="M31" s="2">
        <f t="shared" si="3"/>
        <v>1.9920318725099601E-3</v>
      </c>
      <c r="N31" s="2">
        <v>3.3672958299864741</v>
      </c>
      <c r="O31" s="2">
        <v>1.7241379310344827E-2</v>
      </c>
    </row>
    <row r="32" spans="2:15" x14ac:dyDescent="0.25">
      <c r="B32" s="1">
        <v>30</v>
      </c>
      <c r="C32" s="1">
        <v>0.5</v>
      </c>
      <c r="D32" s="1">
        <v>231</v>
      </c>
      <c r="E32" s="1">
        <v>1</v>
      </c>
      <c r="I32" s="1">
        <f t="shared" si="0"/>
        <v>504</v>
      </c>
      <c r="J32" s="1">
        <f t="shared" si="1"/>
        <v>3.4011973816621555</v>
      </c>
      <c r="K32" s="1">
        <f t="shared" si="2"/>
        <v>1.6666666666666666E-2</v>
      </c>
      <c r="M32" s="2">
        <f t="shared" si="3"/>
        <v>1.984126984126984E-3</v>
      </c>
      <c r="N32" s="2">
        <v>3.4011973816621555</v>
      </c>
      <c r="O32" s="2">
        <v>1.6666666666666666E-2</v>
      </c>
    </row>
    <row r="33" spans="2:15" x14ac:dyDescent="0.25">
      <c r="B33" s="1">
        <v>31</v>
      </c>
      <c r="C33" s="1">
        <v>0.5</v>
      </c>
      <c r="D33" s="1">
        <v>233</v>
      </c>
      <c r="E33" s="1">
        <v>1</v>
      </c>
      <c r="I33" s="1">
        <f t="shared" si="0"/>
        <v>506</v>
      </c>
      <c r="J33" s="1">
        <f t="shared" si="1"/>
        <v>3.4339872044851463</v>
      </c>
      <c r="K33" s="1">
        <f t="shared" si="2"/>
        <v>1.6129032258064516E-2</v>
      </c>
      <c r="M33" s="2">
        <f t="shared" si="3"/>
        <v>1.976284584980237E-3</v>
      </c>
      <c r="N33" s="2">
        <v>3.4339872044851463</v>
      </c>
      <c r="O33" s="2">
        <v>1.6129032258064516E-2</v>
      </c>
    </row>
    <row r="34" spans="2:15" x14ac:dyDescent="0.25">
      <c r="B34" s="1">
        <v>32</v>
      </c>
      <c r="C34" s="1">
        <v>0.5</v>
      </c>
      <c r="D34" s="1">
        <v>235</v>
      </c>
      <c r="E34" s="1">
        <v>1</v>
      </c>
      <c r="I34" s="1">
        <f t="shared" si="0"/>
        <v>508</v>
      </c>
      <c r="J34" s="1">
        <f t="shared" si="1"/>
        <v>3.4657359027997265</v>
      </c>
      <c r="K34" s="1">
        <f t="shared" si="2"/>
        <v>1.5625E-2</v>
      </c>
      <c r="M34" s="2">
        <f t="shared" si="3"/>
        <v>1.968503937007874E-3</v>
      </c>
      <c r="N34" s="2">
        <v>3.4657359027997265</v>
      </c>
      <c r="O34" s="2">
        <v>1.5625E-2</v>
      </c>
    </row>
    <row r="35" spans="2:15" x14ac:dyDescent="0.25">
      <c r="B35" s="1">
        <v>33</v>
      </c>
      <c r="C35" s="1">
        <v>0.5</v>
      </c>
      <c r="D35" s="1">
        <v>236</v>
      </c>
      <c r="E35" s="1">
        <v>1</v>
      </c>
      <c r="I35" s="1">
        <f t="shared" si="0"/>
        <v>509</v>
      </c>
      <c r="J35" s="1">
        <f t="shared" si="1"/>
        <v>3.4965075614664802</v>
      </c>
      <c r="K35" s="1">
        <f t="shared" si="2"/>
        <v>1.5151515151515152E-2</v>
      </c>
      <c r="M35" s="2">
        <f t="shared" si="3"/>
        <v>1.9646365422396855E-3</v>
      </c>
      <c r="N35" s="2">
        <v>3.4965075614664802</v>
      </c>
      <c r="O35" s="2">
        <v>1.5151515151515152E-2</v>
      </c>
    </row>
    <row r="36" spans="2:15" x14ac:dyDescent="0.25">
      <c r="B36" s="1">
        <v>34</v>
      </c>
      <c r="C36" s="1">
        <v>0.5</v>
      </c>
      <c r="D36" s="1">
        <v>238</v>
      </c>
      <c r="E36" s="1">
        <v>1</v>
      </c>
      <c r="I36" s="1">
        <f t="shared" si="0"/>
        <v>511</v>
      </c>
      <c r="J36" s="1">
        <f t="shared" si="1"/>
        <v>3.5263605246161616</v>
      </c>
      <c r="K36" s="1">
        <f t="shared" si="2"/>
        <v>1.4705882352941176E-2</v>
      </c>
      <c r="M36" s="2">
        <f t="shared" si="3"/>
        <v>1.9569471624266144E-3</v>
      </c>
      <c r="N36" s="2">
        <v>3.5263605246161616</v>
      </c>
      <c r="O36" s="2">
        <v>1.4705882352941176E-2</v>
      </c>
    </row>
    <row r="37" spans="2:15" x14ac:dyDescent="0.25">
      <c r="B37" s="1">
        <v>35</v>
      </c>
      <c r="C37" s="1">
        <v>0.5</v>
      </c>
      <c r="D37" s="1">
        <v>240</v>
      </c>
      <c r="E37" s="1">
        <v>1</v>
      </c>
      <c r="I37" s="1">
        <f t="shared" si="0"/>
        <v>513</v>
      </c>
      <c r="J37" s="1">
        <f t="shared" si="1"/>
        <v>3.5553480614894135</v>
      </c>
      <c r="K37" s="1">
        <f t="shared" si="2"/>
        <v>1.4285714285714285E-2</v>
      </c>
      <c r="M37" s="2">
        <f t="shared" si="3"/>
        <v>1.9493177387914229E-3</v>
      </c>
      <c r="N37" s="2">
        <v>3.5553480614894135</v>
      </c>
      <c r="O37" s="2">
        <v>1.4285714285714285E-2</v>
      </c>
    </row>
    <row r="38" spans="2:15" x14ac:dyDescent="0.25">
      <c r="B38" s="1">
        <v>36</v>
      </c>
      <c r="C38" s="1">
        <v>0.5</v>
      </c>
      <c r="D38" s="1">
        <v>241</v>
      </c>
      <c r="E38" s="1">
        <v>1</v>
      </c>
      <c r="I38" s="1">
        <f t="shared" si="0"/>
        <v>514</v>
      </c>
      <c r="J38" s="1">
        <f t="shared" si="1"/>
        <v>3.5835189384561099</v>
      </c>
      <c r="K38" s="1">
        <f t="shared" si="2"/>
        <v>1.3888888888888888E-2</v>
      </c>
      <c r="M38" s="2">
        <f t="shared" si="3"/>
        <v>1.9455252918287938E-3</v>
      </c>
      <c r="N38" s="2">
        <v>3.5835189384561099</v>
      </c>
      <c r="O38" s="2">
        <v>1.3888888888888888E-2</v>
      </c>
    </row>
    <row r="39" spans="2:15" x14ac:dyDescent="0.25">
      <c r="B39" s="1">
        <v>37</v>
      </c>
      <c r="C39" s="1">
        <v>0.5</v>
      </c>
      <c r="D39" s="1">
        <v>243</v>
      </c>
      <c r="E39" s="1">
        <v>1</v>
      </c>
      <c r="I39" s="1">
        <f t="shared" si="0"/>
        <v>516</v>
      </c>
      <c r="J39" s="1">
        <f t="shared" si="1"/>
        <v>3.6109179126442243</v>
      </c>
      <c r="K39" s="1">
        <f t="shared" si="2"/>
        <v>1.3513513513513514E-2</v>
      </c>
      <c r="M39" s="2">
        <f t="shared" si="3"/>
        <v>1.937984496124031E-3</v>
      </c>
      <c r="N39" s="2">
        <v>3.6109179126442243</v>
      </c>
      <c r="O39" s="2">
        <v>1.3513513513513514E-2</v>
      </c>
    </row>
    <row r="40" spans="2:15" x14ac:dyDescent="0.25">
      <c r="B40" s="1">
        <v>38</v>
      </c>
      <c r="C40" s="1">
        <v>0.5</v>
      </c>
      <c r="D40" s="1">
        <v>245</v>
      </c>
      <c r="E40" s="1">
        <v>1</v>
      </c>
      <c r="I40" s="1">
        <f t="shared" si="0"/>
        <v>518</v>
      </c>
      <c r="J40" s="1">
        <f t="shared" si="1"/>
        <v>3.6375861597263857</v>
      </c>
      <c r="K40" s="1">
        <f t="shared" si="2"/>
        <v>1.3157894736842105E-2</v>
      </c>
      <c r="M40" s="2">
        <f t="shared" si="3"/>
        <v>1.9305019305019305E-3</v>
      </c>
      <c r="N40" s="2">
        <v>3.6375861597263857</v>
      </c>
      <c r="O40" s="2">
        <v>1.3157894736842105E-2</v>
      </c>
    </row>
    <row r="41" spans="2:15" x14ac:dyDescent="0.25">
      <c r="B41" s="1">
        <v>39</v>
      </c>
      <c r="C41" s="1">
        <v>0.5</v>
      </c>
      <c r="D41" s="1">
        <v>246</v>
      </c>
      <c r="E41" s="1">
        <v>1</v>
      </c>
      <c r="I41" s="1">
        <f t="shared" si="0"/>
        <v>519</v>
      </c>
      <c r="J41" s="1">
        <f t="shared" si="1"/>
        <v>3.6635616461296463</v>
      </c>
      <c r="K41" s="1">
        <f t="shared" si="2"/>
        <v>1.282051282051282E-2</v>
      </c>
      <c r="M41" s="2">
        <f t="shared" si="3"/>
        <v>1.9267822736030828E-3</v>
      </c>
      <c r="N41" s="2">
        <v>3.6635616461296463</v>
      </c>
      <c r="O41" s="2">
        <v>1.282051282051282E-2</v>
      </c>
    </row>
    <row r="42" spans="2:15" x14ac:dyDescent="0.25">
      <c r="B42" s="1">
        <v>40</v>
      </c>
      <c r="C42" s="1">
        <v>0.5</v>
      </c>
      <c r="D42" s="1">
        <v>248</v>
      </c>
      <c r="E42" s="1">
        <v>1</v>
      </c>
      <c r="I42" s="1">
        <f t="shared" si="0"/>
        <v>521</v>
      </c>
      <c r="J42" s="1">
        <f t="shared" si="1"/>
        <v>3.6888794541139363</v>
      </c>
      <c r="K42" s="1">
        <f t="shared" si="2"/>
        <v>1.2500000000000001E-2</v>
      </c>
      <c r="M42" s="2">
        <f t="shared" si="3"/>
        <v>1.9193857965451055E-3</v>
      </c>
      <c r="N42" s="2">
        <v>3.6888794541139363</v>
      </c>
      <c r="O42" s="2">
        <v>1.2500000000000001E-2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43"/>
  <sheetViews>
    <sheetView topLeftCell="A23" workbookViewId="0">
      <selection activeCell="M6" sqref="M6:O43"/>
    </sheetView>
  </sheetViews>
  <sheetFormatPr defaultRowHeight="15" x14ac:dyDescent="0.25"/>
  <cols>
    <col min="5" max="5" width="14.5703125" customWidth="1"/>
    <col min="9" max="10" width="9.5703125" bestFit="1" customWidth="1"/>
  </cols>
  <sheetData>
    <row r="4" spans="2:15" x14ac:dyDescent="0.25">
      <c r="B4" t="s">
        <v>8</v>
      </c>
    </row>
    <row r="5" spans="2:15" x14ac:dyDescent="0.25">
      <c r="B5" s="1" t="s">
        <v>1</v>
      </c>
      <c r="C5" s="1" t="s">
        <v>3</v>
      </c>
      <c r="D5" s="1" t="s">
        <v>2</v>
      </c>
      <c r="E5" s="1" t="s">
        <v>4</v>
      </c>
      <c r="H5" s="1" t="s">
        <v>5</v>
      </c>
      <c r="I5" s="1" t="s">
        <v>6</v>
      </c>
      <c r="J5" s="1" t="s">
        <v>9</v>
      </c>
    </row>
    <row r="6" spans="2:15" x14ac:dyDescent="0.25">
      <c r="B6" s="1">
        <v>40</v>
      </c>
      <c r="C6" s="1">
        <v>0.5</v>
      </c>
      <c r="D6" s="1">
        <v>247</v>
      </c>
      <c r="E6" s="1">
        <v>1</v>
      </c>
      <c r="H6" s="1">
        <f>D6+273</f>
        <v>520</v>
      </c>
      <c r="I6" s="1">
        <f>LN(B6)</f>
        <v>3.6888794541139363</v>
      </c>
      <c r="J6" s="1">
        <f>C6/B6</f>
        <v>1.2500000000000001E-2</v>
      </c>
      <c r="M6">
        <f>1/H6</f>
        <v>1.9230769230769232E-3</v>
      </c>
      <c r="N6" s="3">
        <v>3.6888794541139363</v>
      </c>
      <c r="O6" s="3">
        <v>1.2500000000000001E-2</v>
      </c>
    </row>
    <row r="7" spans="2:15" x14ac:dyDescent="0.25">
      <c r="B7" s="1">
        <v>39</v>
      </c>
      <c r="C7" s="1">
        <v>0.5</v>
      </c>
      <c r="D7" s="1">
        <v>245</v>
      </c>
      <c r="E7" s="1">
        <v>1</v>
      </c>
      <c r="H7" s="1">
        <f t="shared" ref="H7:H43" si="0">D7+273</f>
        <v>518</v>
      </c>
      <c r="I7" s="1">
        <f t="shared" ref="I7:I43" si="1">LN(B7)</f>
        <v>3.6635616461296463</v>
      </c>
      <c r="J7" s="1">
        <f t="shared" ref="J7:J43" si="2">C7/B7</f>
        <v>1.282051282051282E-2</v>
      </c>
      <c r="M7">
        <f t="shared" ref="M7:M43" si="3">1/H7</f>
        <v>1.9305019305019305E-3</v>
      </c>
      <c r="N7" s="3">
        <v>3.6635616461296463</v>
      </c>
      <c r="O7" s="3">
        <v>1.282051282051282E-2</v>
      </c>
    </row>
    <row r="8" spans="2:15" x14ac:dyDescent="0.25">
      <c r="B8" s="1">
        <v>38</v>
      </c>
      <c r="C8" s="1">
        <v>0.5</v>
      </c>
      <c r="D8" s="1">
        <v>243</v>
      </c>
      <c r="E8" s="1">
        <v>1</v>
      </c>
      <c r="H8" s="1">
        <f t="shared" si="0"/>
        <v>516</v>
      </c>
      <c r="I8" s="1">
        <f t="shared" si="1"/>
        <v>3.6375861597263857</v>
      </c>
      <c r="J8" s="1">
        <f t="shared" si="2"/>
        <v>1.3157894736842105E-2</v>
      </c>
      <c r="M8">
        <f t="shared" si="3"/>
        <v>1.937984496124031E-3</v>
      </c>
      <c r="N8" s="3">
        <v>3.6375861597263857</v>
      </c>
      <c r="O8" s="3">
        <v>1.3157894736842105E-2</v>
      </c>
    </row>
    <row r="9" spans="2:15" x14ac:dyDescent="0.25">
      <c r="B9" s="1">
        <v>37</v>
      </c>
      <c r="C9" s="1">
        <v>0.5</v>
      </c>
      <c r="D9" s="1">
        <v>242</v>
      </c>
      <c r="E9" s="1">
        <v>1</v>
      </c>
      <c r="H9" s="1">
        <f t="shared" si="0"/>
        <v>515</v>
      </c>
      <c r="I9" s="1">
        <f t="shared" si="1"/>
        <v>3.6109179126442243</v>
      </c>
      <c r="J9" s="1">
        <f t="shared" si="2"/>
        <v>1.3513513513513514E-2</v>
      </c>
      <c r="M9">
        <f t="shared" si="3"/>
        <v>1.9417475728155339E-3</v>
      </c>
      <c r="N9" s="3">
        <v>3.6109179126442243</v>
      </c>
      <c r="O9" s="3">
        <v>1.3513513513513514E-2</v>
      </c>
    </row>
    <row r="10" spans="2:15" x14ac:dyDescent="0.25">
      <c r="B10" s="1">
        <v>36</v>
      </c>
      <c r="C10" s="1">
        <v>0.5</v>
      </c>
      <c r="D10" s="1">
        <v>240</v>
      </c>
      <c r="E10" s="1">
        <v>1</v>
      </c>
      <c r="H10" s="1">
        <f t="shared" si="0"/>
        <v>513</v>
      </c>
      <c r="I10" s="1">
        <f t="shared" si="1"/>
        <v>3.5835189384561099</v>
      </c>
      <c r="J10" s="1">
        <f t="shared" si="2"/>
        <v>1.3888888888888888E-2</v>
      </c>
      <c r="M10">
        <f t="shared" si="3"/>
        <v>1.9493177387914229E-3</v>
      </c>
      <c r="N10" s="3">
        <v>3.5835189384561099</v>
      </c>
      <c r="O10" s="3">
        <v>1.3888888888888888E-2</v>
      </c>
    </row>
    <row r="11" spans="2:15" x14ac:dyDescent="0.25">
      <c r="B11" s="1">
        <v>35</v>
      </c>
      <c r="C11" s="1">
        <v>0.5</v>
      </c>
      <c r="D11" s="1">
        <v>238</v>
      </c>
      <c r="E11" s="1">
        <v>1</v>
      </c>
      <c r="H11" s="1">
        <f t="shared" si="0"/>
        <v>511</v>
      </c>
      <c r="I11" s="1">
        <f t="shared" si="1"/>
        <v>3.5553480614894135</v>
      </c>
      <c r="J11" s="1">
        <f t="shared" si="2"/>
        <v>1.4285714285714285E-2</v>
      </c>
      <c r="M11">
        <f t="shared" si="3"/>
        <v>1.9569471624266144E-3</v>
      </c>
      <c r="N11" s="3">
        <v>3.5553480614894135</v>
      </c>
      <c r="O11" s="3">
        <v>1.4285714285714285E-2</v>
      </c>
    </row>
    <row r="12" spans="2:15" x14ac:dyDescent="0.25">
      <c r="B12" s="1">
        <v>34</v>
      </c>
      <c r="C12" s="1">
        <v>0.5</v>
      </c>
      <c r="D12" s="1">
        <v>236</v>
      </c>
      <c r="E12" s="1">
        <v>1</v>
      </c>
      <c r="H12" s="1">
        <f t="shared" si="0"/>
        <v>509</v>
      </c>
      <c r="I12" s="1">
        <f t="shared" si="1"/>
        <v>3.5263605246161616</v>
      </c>
      <c r="J12" s="1">
        <f t="shared" si="2"/>
        <v>1.4705882352941176E-2</v>
      </c>
      <c r="M12">
        <f t="shared" si="3"/>
        <v>1.9646365422396855E-3</v>
      </c>
      <c r="N12" s="3">
        <v>3.5263605246161616</v>
      </c>
      <c r="O12" s="3">
        <v>1.4705882352941176E-2</v>
      </c>
    </row>
    <row r="13" spans="2:15" x14ac:dyDescent="0.25">
      <c r="B13" s="1">
        <v>33</v>
      </c>
      <c r="C13" s="1">
        <v>0.5</v>
      </c>
      <c r="D13" s="1">
        <v>233</v>
      </c>
      <c r="E13" s="1">
        <v>1</v>
      </c>
      <c r="H13" s="1">
        <f t="shared" si="0"/>
        <v>506</v>
      </c>
      <c r="I13" s="1">
        <f t="shared" si="1"/>
        <v>3.4965075614664802</v>
      </c>
      <c r="J13" s="1">
        <f t="shared" si="2"/>
        <v>1.5151515151515152E-2</v>
      </c>
      <c r="M13">
        <f t="shared" si="3"/>
        <v>1.976284584980237E-3</v>
      </c>
      <c r="N13" s="3">
        <v>3.4965075614664802</v>
      </c>
      <c r="O13" s="3">
        <v>1.5151515151515152E-2</v>
      </c>
    </row>
    <row r="14" spans="2:15" x14ac:dyDescent="0.25">
      <c r="B14" s="1">
        <v>32</v>
      </c>
      <c r="C14" s="1">
        <v>0.5</v>
      </c>
      <c r="D14" s="1">
        <v>232</v>
      </c>
      <c r="E14" s="1">
        <v>1</v>
      </c>
      <c r="H14" s="1">
        <f t="shared" si="0"/>
        <v>505</v>
      </c>
      <c r="I14" s="1">
        <f t="shared" si="1"/>
        <v>3.4657359027997265</v>
      </c>
      <c r="J14" s="1">
        <f t="shared" si="2"/>
        <v>1.5625E-2</v>
      </c>
      <c r="M14">
        <f t="shared" si="3"/>
        <v>1.9801980198019802E-3</v>
      </c>
      <c r="N14" s="3">
        <v>3.4657359027997265</v>
      </c>
      <c r="O14" s="3">
        <v>1.5625E-2</v>
      </c>
    </row>
    <row r="15" spans="2:15" x14ac:dyDescent="0.25">
      <c r="B15" s="1">
        <v>31</v>
      </c>
      <c r="C15" s="1">
        <v>0.5</v>
      </c>
      <c r="D15" s="1">
        <v>230</v>
      </c>
      <c r="E15" s="1">
        <v>1</v>
      </c>
      <c r="H15" s="1">
        <f t="shared" si="0"/>
        <v>503</v>
      </c>
      <c r="I15" s="1">
        <f t="shared" si="1"/>
        <v>3.4339872044851463</v>
      </c>
      <c r="J15" s="1">
        <f t="shared" si="2"/>
        <v>1.6129032258064516E-2</v>
      </c>
      <c r="M15">
        <f t="shared" si="3"/>
        <v>1.9880715705765406E-3</v>
      </c>
      <c r="N15" s="3">
        <v>3.4339872044851463</v>
      </c>
      <c r="O15" s="3">
        <v>1.6129032258064516E-2</v>
      </c>
    </row>
    <row r="16" spans="2:15" x14ac:dyDescent="0.25">
      <c r="B16" s="1">
        <v>30</v>
      </c>
      <c r="C16" s="1">
        <v>0.5</v>
      </c>
      <c r="D16" s="1">
        <v>227</v>
      </c>
      <c r="E16" s="1">
        <v>1</v>
      </c>
      <c r="H16" s="1">
        <f t="shared" si="0"/>
        <v>500</v>
      </c>
      <c r="I16" s="1">
        <f t="shared" si="1"/>
        <v>3.4011973816621555</v>
      </c>
      <c r="J16" s="1">
        <f t="shared" si="2"/>
        <v>1.6666666666666666E-2</v>
      </c>
      <c r="M16">
        <f t="shared" si="3"/>
        <v>2E-3</v>
      </c>
      <c r="N16" s="3">
        <v>3.4011973816621555</v>
      </c>
      <c r="O16" s="3">
        <v>1.6666666666666666E-2</v>
      </c>
    </row>
    <row r="17" spans="2:15" x14ac:dyDescent="0.25">
      <c r="B17" s="1">
        <v>29</v>
      </c>
      <c r="C17" s="1">
        <v>0.5</v>
      </c>
      <c r="D17" s="1">
        <v>226</v>
      </c>
      <c r="E17" s="1">
        <v>1</v>
      </c>
      <c r="H17" s="1">
        <f t="shared" si="0"/>
        <v>499</v>
      </c>
      <c r="I17" s="1">
        <f t="shared" si="1"/>
        <v>3.3672958299864741</v>
      </c>
      <c r="J17" s="1">
        <f t="shared" si="2"/>
        <v>1.7241379310344827E-2</v>
      </c>
      <c r="M17">
        <f t="shared" si="3"/>
        <v>2.004008016032064E-3</v>
      </c>
      <c r="N17" s="3">
        <v>3.3672958299864741</v>
      </c>
      <c r="O17" s="3">
        <v>1.7241379310344827E-2</v>
      </c>
    </row>
    <row r="18" spans="2:15" x14ac:dyDescent="0.25">
      <c r="B18" s="1">
        <v>28</v>
      </c>
      <c r="C18" s="1">
        <v>0.5</v>
      </c>
      <c r="D18" s="1">
        <v>223</v>
      </c>
      <c r="E18" s="1">
        <v>1</v>
      </c>
      <c r="H18" s="1">
        <f t="shared" si="0"/>
        <v>496</v>
      </c>
      <c r="I18" s="1">
        <f t="shared" si="1"/>
        <v>3.3322045101752038</v>
      </c>
      <c r="J18" s="1">
        <f t="shared" si="2"/>
        <v>1.7857142857142856E-2</v>
      </c>
      <c r="M18">
        <f t="shared" si="3"/>
        <v>2.0161290322580645E-3</v>
      </c>
      <c r="N18" s="3">
        <v>3.3322045101752038</v>
      </c>
      <c r="O18" s="3">
        <v>1.7857142857142856E-2</v>
      </c>
    </row>
    <row r="19" spans="2:15" x14ac:dyDescent="0.25">
      <c r="B19" s="1">
        <v>27</v>
      </c>
      <c r="C19" s="1">
        <v>0.5</v>
      </c>
      <c r="D19" s="1">
        <v>221</v>
      </c>
      <c r="E19" s="1">
        <v>1</v>
      </c>
      <c r="H19" s="1">
        <f t="shared" si="0"/>
        <v>494</v>
      </c>
      <c r="I19" s="1">
        <f t="shared" si="1"/>
        <v>3.2958368660043291</v>
      </c>
      <c r="J19" s="1">
        <f t="shared" si="2"/>
        <v>1.8518518518518517E-2</v>
      </c>
      <c r="M19">
        <f t="shared" si="3"/>
        <v>2.0242914979757085E-3</v>
      </c>
      <c r="N19" s="3">
        <v>3.2958368660043291</v>
      </c>
      <c r="O19" s="3">
        <v>1.8518518518518517E-2</v>
      </c>
    </row>
    <row r="20" spans="2:15" x14ac:dyDescent="0.25">
      <c r="B20" s="1">
        <v>26</v>
      </c>
      <c r="C20" s="1">
        <v>0.5</v>
      </c>
      <c r="D20" s="1">
        <v>219</v>
      </c>
      <c r="E20" s="1">
        <v>1</v>
      </c>
      <c r="H20" s="1">
        <f t="shared" si="0"/>
        <v>492</v>
      </c>
      <c r="I20" s="1">
        <f t="shared" si="1"/>
        <v>3.2580965380214821</v>
      </c>
      <c r="J20" s="1">
        <f t="shared" si="2"/>
        <v>1.9230769230769232E-2</v>
      </c>
      <c r="M20">
        <f t="shared" si="3"/>
        <v>2.0325203252032522E-3</v>
      </c>
      <c r="N20" s="3">
        <v>3.2580965380214821</v>
      </c>
      <c r="O20" s="3">
        <v>1.9230769230769232E-2</v>
      </c>
    </row>
    <row r="21" spans="2:15" x14ac:dyDescent="0.25">
      <c r="B21" s="1">
        <v>25</v>
      </c>
      <c r="C21" s="1">
        <v>0.5</v>
      </c>
      <c r="D21" s="1">
        <v>216</v>
      </c>
      <c r="E21" s="1">
        <v>1</v>
      </c>
      <c r="H21" s="1">
        <f t="shared" si="0"/>
        <v>489</v>
      </c>
      <c r="I21" s="1">
        <f t="shared" si="1"/>
        <v>3.2188758248682006</v>
      </c>
      <c r="J21" s="1">
        <f t="shared" si="2"/>
        <v>0.02</v>
      </c>
      <c r="M21">
        <f t="shared" si="3"/>
        <v>2.0449897750511249E-3</v>
      </c>
      <c r="N21" s="3">
        <v>3.2188758248682006</v>
      </c>
      <c r="O21" s="3">
        <v>0.02</v>
      </c>
    </row>
    <row r="22" spans="2:15" x14ac:dyDescent="0.25">
      <c r="B22" s="1">
        <v>24</v>
      </c>
      <c r="C22" s="1">
        <v>0.5</v>
      </c>
      <c r="D22" s="1">
        <v>214</v>
      </c>
      <c r="E22" s="1">
        <v>1</v>
      </c>
      <c r="H22" s="1">
        <f t="shared" si="0"/>
        <v>487</v>
      </c>
      <c r="I22" s="1">
        <f t="shared" si="1"/>
        <v>3.1780538303479458</v>
      </c>
      <c r="J22" s="1">
        <f t="shared" si="2"/>
        <v>2.0833333333333332E-2</v>
      </c>
      <c r="M22">
        <f t="shared" si="3"/>
        <v>2.0533880903490761E-3</v>
      </c>
      <c r="N22" s="3">
        <v>3.1780538303479458</v>
      </c>
      <c r="O22" s="3">
        <v>2.0833333333333332E-2</v>
      </c>
    </row>
    <row r="23" spans="2:15" x14ac:dyDescent="0.25">
      <c r="B23" s="1">
        <v>23</v>
      </c>
      <c r="C23" s="1">
        <v>0.5</v>
      </c>
      <c r="D23" s="1">
        <v>211</v>
      </c>
      <c r="E23" s="1">
        <v>1</v>
      </c>
      <c r="H23" s="1">
        <f t="shared" si="0"/>
        <v>484</v>
      </c>
      <c r="I23" s="1">
        <f t="shared" si="1"/>
        <v>3.1354942159291497</v>
      </c>
      <c r="J23" s="1">
        <f t="shared" si="2"/>
        <v>2.1739130434782608E-2</v>
      </c>
      <c r="M23">
        <f t="shared" si="3"/>
        <v>2.0661157024793389E-3</v>
      </c>
      <c r="N23" s="3">
        <v>3.1354942159291497</v>
      </c>
      <c r="O23" s="3">
        <v>2.1739130434782608E-2</v>
      </c>
    </row>
    <row r="24" spans="2:15" x14ac:dyDescent="0.25">
      <c r="B24" s="1">
        <v>22</v>
      </c>
      <c r="C24" s="1">
        <v>0.5</v>
      </c>
      <c r="D24" s="1">
        <v>209</v>
      </c>
      <c r="E24" s="1">
        <v>1</v>
      </c>
      <c r="H24" s="1">
        <f t="shared" si="0"/>
        <v>482</v>
      </c>
      <c r="I24" s="1">
        <f t="shared" si="1"/>
        <v>3.0910424533583161</v>
      </c>
      <c r="J24" s="1">
        <f t="shared" si="2"/>
        <v>2.2727272727272728E-2</v>
      </c>
      <c r="M24">
        <f t="shared" si="3"/>
        <v>2.0746887966804979E-3</v>
      </c>
      <c r="N24" s="3">
        <v>3.0910424533583161</v>
      </c>
      <c r="O24" s="3">
        <v>2.2727272727272728E-2</v>
      </c>
    </row>
    <row r="25" spans="2:15" x14ac:dyDescent="0.25">
      <c r="B25" s="1">
        <v>21</v>
      </c>
      <c r="C25" s="1">
        <v>0.5</v>
      </c>
      <c r="D25" s="1">
        <v>205</v>
      </c>
      <c r="E25" s="1">
        <v>1</v>
      </c>
      <c r="H25" s="1">
        <f t="shared" si="0"/>
        <v>478</v>
      </c>
      <c r="I25" s="1">
        <f t="shared" si="1"/>
        <v>3.044522437723423</v>
      </c>
      <c r="J25" s="1">
        <f t="shared" si="2"/>
        <v>2.3809523809523808E-2</v>
      </c>
      <c r="M25">
        <f t="shared" si="3"/>
        <v>2.0920502092050207E-3</v>
      </c>
      <c r="N25" s="3">
        <v>3.044522437723423</v>
      </c>
      <c r="O25" s="3">
        <v>2.3809523809523808E-2</v>
      </c>
    </row>
    <row r="26" spans="2:15" x14ac:dyDescent="0.25">
      <c r="B26" s="1">
        <v>20</v>
      </c>
      <c r="C26" s="1">
        <v>0.5</v>
      </c>
      <c r="D26" s="1">
        <v>202</v>
      </c>
      <c r="E26" s="1">
        <v>1</v>
      </c>
      <c r="H26" s="1">
        <f t="shared" si="0"/>
        <v>475</v>
      </c>
      <c r="I26" s="1">
        <f t="shared" si="1"/>
        <v>2.9957322735539909</v>
      </c>
      <c r="J26" s="1">
        <f t="shared" si="2"/>
        <v>2.5000000000000001E-2</v>
      </c>
      <c r="M26">
        <f t="shared" si="3"/>
        <v>2.1052631578947368E-3</v>
      </c>
      <c r="N26" s="3">
        <v>2.9957322735539909</v>
      </c>
      <c r="O26" s="3">
        <v>2.5000000000000001E-2</v>
      </c>
    </row>
    <row r="27" spans="2:15" x14ac:dyDescent="0.25">
      <c r="B27" s="1">
        <v>19</v>
      </c>
      <c r="C27" s="1">
        <v>0.5</v>
      </c>
      <c r="D27" s="1">
        <v>200</v>
      </c>
      <c r="E27" s="1">
        <v>1</v>
      </c>
      <c r="H27" s="1">
        <f t="shared" si="0"/>
        <v>473</v>
      </c>
      <c r="I27" s="1">
        <f t="shared" si="1"/>
        <v>2.9444389791664403</v>
      </c>
      <c r="J27" s="1">
        <f t="shared" si="2"/>
        <v>2.6315789473684209E-2</v>
      </c>
      <c r="M27">
        <f t="shared" si="3"/>
        <v>2.1141649048625794E-3</v>
      </c>
      <c r="N27" s="3">
        <v>2.9444389791664403</v>
      </c>
      <c r="O27" s="3">
        <v>2.6315789473684209E-2</v>
      </c>
    </row>
    <row r="28" spans="2:15" x14ac:dyDescent="0.25">
      <c r="B28" s="1">
        <v>18</v>
      </c>
      <c r="C28" s="1">
        <v>0.5</v>
      </c>
      <c r="D28" s="1">
        <v>197.5</v>
      </c>
      <c r="E28" s="1">
        <v>0.1</v>
      </c>
      <c r="H28" s="1">
        <f t="shared" si="0"/>
        <v>470.5</v>
      </c>
      <c r="I28" s="1">
        <f t="shared" si="1"/>
        <v>2.8903717578961645</v>
      </c>
      <c r="J28" s="1">
        <f t="shared" si="2"/>
        <v>2.7777777777777776E-2</v>
      </c>
      <c r="M28">
        <f t="shared" si="3"/>
        <v>2.1253985122210413E-3</v>
      </c>
      <c r="N28" s="3">
        <v>2.8903717578961645</v>
      </c>
      <c r="O28" s="3">
        <v>2.7777777777777776E-2</v>
      </c>
    </row>
    <row r="29" spans="2:15" x14ac:dyDescent="0.25">
      <c r="B29" s="1">
        <v>17</v>
      </c>
      <c r="C29" s="1">
        <v>0.5</v>
      </c>
      <c r="D29" s="1">
        <v>194</v>
      </c>
      <c r="E29" s="1">
        <v>0.1</v>
      </c>
      <c r="H29" s="1">
        <f t="shared" si="0"/>
        <v>467</v>
      </c>
      <c r="I29" s="1">
        <f t="shared" si="1"/>
        <v>2.8332133440562162</v>
      </c>
      <c r="J29" s="1">
        <f t="shared" si="2"/>
        <v>2.9411764705882353E-2</v>
      </c>
      <c r="M29">
        <f t="shared" si="3"/>
        <v>2.1413276231263384E-3</v>
      </c>
      <c r="N29" s="3">
        <v>2.8332133440562162</v>
      </c>
      <c r="O29" s="3">
        <v>2.9411764705882353E-2</v>
      </c>
    </row>
    <row r="30" spans="2:15" x14ac:dyDescent="0.25">
      <c r="B30" s="1">
        <v>16</v>
      </c>
      <c r="C30" s="1">
        <v>0.5</v>
      </c>
      <c r="D30" s="1">
        <v>190.3</v>
      </c>
      <c r="E30" s="1">
        <v>0.1</v>
      </c>
      <c r="H30" s="1">
        <f t="shared" si="0"/>
        <v>463.3</v>
      </c>
      <c r="I30" s="1">
        <f t="shared" si="1"/>
        <v>2.7725887222397811</v>
      </c>
      <c r="J30" s="1">
        <f t="shared" si="2"/>
        <v>3.125E-2</v>
      </c>
      <c r="M30">
        <f t="shared" si="3"/>
        <v>2.1584286639326571E-3</v>
      </c>
      <c r="N30" s="3">
        <v>2.7725887222397811</v>
      </c>
      <c r="O30" s="3">
        <v>3.125E-2</v>
      </c>
    </row>
    <row r="31" spans="2:15" x14ac:dyDescent="0.25">
      <c r="B31" s="1">
        <v>15</v>
      </c>
      <c r="C31" s="1">
        <v>0.5</v>
      </c>
      <c r="D31" s="1">
        <v>186.6</v>
      </c>
      <c r="E31" s="1">
        <v>0.1</v>
      </c>
      <c r="H31" s="1">
        <f t="shared" si="0"/>
        <v>459.6</v>
      </c>
      <c r="I31" s="1">
        <f t="shared" si="1"/>
        <v>2.7080502011022101</v>
      </c>
      <c r="J31" s="1">
        <f t="shared" si="2"/>
        <v>3.3333333333333333E-2</v>
      </c>
      <c r="M31">
        <f t="shared" si="3"/>
        <v>2.1758050478677109E-3</v>
      </c>
      <c r="N31" s="3">
        <v>2.7080502011022101</v>
      </c>
      <c r="O31" s="3">
        <v>3.3333333333333333E-2</v>
      </c>
    </row>
    <row r="32" spans="2:15" x14ac:dyDescent="0.25">
      <c r="B32" s="1">
        <v>14</v>
      </c>
      <c r="C32" s="1">
        <v>0.5</v>
      </c>
      <c r="D32" s="1">
        <v>182.5</v>
      </c>
      <c r="E32" s="1">
        <v>0.1</v>
      </c>
      <c r="H32" s="1">
        <f t="shared" si="0"/>
        <v>455.5</v>
      </c>
      <c r="I32" s="1">
        <f t="shared" si="1"/>
        <v>2.6390573296152584</v>
      </c>
      <c r="J32" s="1">
        <f t="shared" si="2"/>
        <v>3.5714285714285712E-2</v>
      </c>
      <c r="M32">
        <f t="shared" si="3"/>
        <v>2.1953896816684962E-3</v>
      </c>
      <c r="N32" s="3">
        <v>2.6390573296152584</v>
      </c>
      <c r="O32" s="3">
        <v>3.5714285714285712E-2</v>
      </c>
    </row>
    <row r="33" spans="2:15" x14ac:dyDescent="0.25">
      <c r="B33" s="1">
        <v>13</v>
      </c>
      <c r="C33" s="1">
        <v>0.5</v>
      </c>
      <c r="D33" s="1">
        <v>177.9</v>
      </c>
      <c r="E33" s="1">
        <v>0.1</v>
      </c>
      <c r="H33" s="1">
        <f t="shared" si="0"/>
        <v>450.9</v>
      </c>
      <c r="I33" s="1">
        <f t="shared" si="1"/>
        <v>2.5649493574615367</v>
      </c>
      <c r="J33" s="1">
        <f t="shared" si="2"/>
        <v>3.8461538461538464E-2</v>
      </c>
      <c r="M33">
        <f t="shared" si="3"/>
        <v>2.2177866489243737E-3</v>
      </c>
      <c r="N33" s="3">
        <v>2.5649493574615367</v>
      </c>
      <c r="O33" s="3">
        <v>3.8461538461538464E-2</v>
      </c>
    </row>
    <row r="34" spans="2:15" x14ac:dyDescent="0.25">
      <c r="B34" s="1">
        <v>12</v>
      </c>
      <c r="C34" s="1">
        <v>0.5</v>
      </c>
      <c r="D34" s="1">
        <v>173</v>
      </c>
      <c r="E34" s="1">
        <v>0.1</v>
      </c>
      <c r="H34" s="1">
        <f t="shared" si="0"/>
        <v>446</v>
      </c>
      <c r="I34" s="1">
        <f t="shared" si="1"/>
        <v>2.4849066497880004</v>
      </c>
      <c r="J34" s="1">
        <f t="shared" si="2"/>
        <v>4.1666666666666664E-2</v>
      </c>
      <c r="M34">
        <f t="shared" si="3"/>
        <v>2.242152466367713E-3</v>
      </c>
      <c r="N34" s="3">
        <v>2.4849066497880004</v>
      </c>
      <c r="O34" s="3">
        <v>4.1666666666666664E-2</v>
      </c>
    </row>
    <row r="35" spans="2:15" x14ac:dyDescent="0.25">
      <c r="B35" s="1">
        <v>11</v>
      </c>
      <c r="C35" s="1">
        <v>0.5</v>
      </c>
      <c r="D35" s="1">
        <v>167.7</v>
      </c>
      <c r="E35" s="1">
        <v>0.1</v>
      </c>
      <c r="H35" s="1">
        <f t="shared" si="0"/>
        <v>440.7</v>
      </c>
      <c r="I35" s="1">
        <f t="shared" si="1"/>
        <v>2.3978952727983707</v>
      </c>
      <c r="J35" s="1">
        <f t="shared" si="2"/>
        <v>4.5454545454545456E-2</v>
      </c>
      <c r="M35">
        <f t="shared" si="3"/>
        <v>2.269117313365101E-3</v>
      </c>
      <c r="N35" s="3">
        <v>2.3978952727983707</v>
      </c>
      <c r="O35" s="3">
        <v>4.5454545454545456E-2</v>
      </c>
    </row>
    <row r="36" spans="2:15" x14ac:dyDescent="0.25">
      <c r="B36" s="1">
        <v>10</v>
      </c>
      <c r="C36" s="1">
        <v>0.5</v>
      </c>
      <c r="D36" s="1">
        <v>161.80000000000001</v>
      </c>
      <c r="E36" s="1">
        <v>0.1</v>
      </c>
      <c r="H36" s="1">
        <f t="shared" si="0"/>
        <v>434.8</v>
      </c>
      <c r="I36" s="1">
        <f t="shared" si="1"/>
        <v>2.3025850929940459</v>
      </c>
      <c r="J36" s="1">
        <f t="shared" si="2"/>
        <v>0.05</v>
      </c>
      <c r="M36">
        <f t="shared" si="3"/>
        <v>2.2999080036798527E-3</v>
      </c>
      <c r="N36" s="3">
        <v>2.3025850929940459</v>
      </c>
      <c r="O36" s="3">
        <v>0.05</v>
      </c>
    </row>
    <row r="37" spans="2:15" x14ac:dyDescent="0.25">
      <c r="B37" s="1">
        <v>9</v>
      </c>
      <c r="C37" s="1">
        <v>0.5</v>
      </c>
      <c r="D37" s="1">
        <v>155.5</v>
      </c>
      <c r="E37" s="1">
        <v>0.1</v>
      </c>
      <c r="H37" s="1">
        <f t="shared" si="0"/>
        <v>428.5</v>
      </c>
      <c r="I37" s="1">
        <f t="shared" si="1"/>
        <v>2.1972245773362196</v>
      </c>
      <c r="J37" s="1">
        <f t="shared" si="2"/>
        <v>5.5555555555555552E-2</v>
      </c>
      <c r="M37">
        <f t="shared" si="3"/>
        <v>2.3337222870478411E-3</v>
      </c>
      <c r="N37" s="3">
        <v>2.1972245773362196</v>
      </c>
      <c r="O37" s="3">
        <v>5.5555555555555552E-2</v>
      </c>
    </row>
    <row r="38" spans="2:15" x14ac:dyDescent="0.25">
      <c r="B38" s="1">
        <v>8</v>
      </c>
      <c r="C38" s="1">
        <v>0.5</v>
      </c>
      <c r="D38" s="1">
        <v>147.80000000000001</v>
      </c>
      <c r="E38" s="1">
        <v>0.1</v>
      </c>
      <c r="H38" s="1">
        <f t="shared" si="0"/>
        <v>420.8</v>
      </c>
      <c r="I38" s="1">
        <f t="shared" si="1"/>
        <v>2.0794415416798357</v>
      </c>
      <c r="J38" s="1">
        <f t="shared" si="2"/>
        <v>6.25E-2</v>
      </c>
      <c r="M38">
        <f t="shared" si="3"/>
        <v>2.3764258555133079E-3</v>
      </c>
      <c r="N38" s="3">
        <v>2.0794415416798357</v>
      </c>
      <c r="O38" s="3">
        <v>6.25E-2</v>
      </c>
    </row>
    <row r="39" spans="2:15" x14ac:dyDescent="0.25">
      <c r="B39" s="1">
        <v>7</v>
      </c>
      <c r="C39" s="1">
        <v>0.5</v>
      </c>
      <c r="D39" s="1">
        <v>139.1</v>
      </c>
      <c r="E39" s="1">
        <v>0.1</v>
      </c>
      <c r="H39" s="1">
        <f t="shared" si="0"/>
        <v>412.1</v>
      </c>
      <c r="I39" s="1">
        <f t="shared" si="1"/>
        <v>1.9459101490553132</v>
      </c>
      <c r="J39" s="1">
        <f t="shared" si="2"/>
        <v>7.1428571428571425E-2</v>
      </c>
      <c r="M39">
        <f t="shared" si="3"/>
        <v>2.4265954865323948E-3</v>
      </c>
      <c r="N39" s="3">
        <v>1.9459101490553132</v>
      </c>
      <c r="O39" s="3">
        <v>7.1428571428571425E-2</v>
      </c>
    </row>
    <row r="40" spans="2:15" x14ac:dyDescent="0.25">
      <c r="B40" s="1">
        <v>6</v>
      </c>
      <c r="C40" s="1">
        <v>0.5</v>
      </c>
      <c r="D40" s="1">
        <v>128.6</v>
      </c>
      <c r="E40" s="1">
        <v>0.1</v>
      </c>
      <c r="H40" s="1">
        <f t="shared" si="0"/>
        <v>401.6</v>
      </c>
      <c r="I40" s="1">
        <f t="shared" si="1"/>
        <v>1.791759469228055</v>
      </c>
      <c r="J40" s="1">
        <f t="shared" si="2"/>
        <v>8.3333333333333329E-2</v>
      </c>
      <c r="M40">
        <f t="shared" si="3"/>
        <v>2.4900398406374502E-3</v>
      </c>
      <c r="N40" s="3">
        <v>1.791759469228055</v>
      </c>
      <c r="O40" s="3">
        <v>8.3333333333333329E-2</v>
      </c>
    </row>
    <row r="41" spans="2:15" x14ac:dyDescent="0.25">
      <c r="B41" s="1">
        <v>5</v>
      </c>
      <c r="C41" s="1">
        <v>0.5</v>
      </c>
      <c r="D41" s="1">
        <v>113.7</v>
      </c>
      <c r="E41" s="1">
        <v>0.1</v>
      </c>
      <c r="H41" s="1">
        <f t="shared" si="0"/>
        <v>386.7</v>
      </c>
      <c r="I41" s="1">
        <f t="shared" si="1"/>
        <v>1.6094379124341003</v>
      </c>
      <c r="J41" s="1">
        <f t="shared" si="2"/>
        <v>0.1</v>
      </c>
      <c r="M41">
        <f t="shared" si="3"/>
        <v>2.5859839668994052E-3</v>
      </c>
      <c r="N41" s="3">
        <v>1.6094379124341003</v>
      </c>
      <c r="O41" s="3">
        <v>0.1</v>
      </c>
    </row>
    <row r="42" spans="2:15" x14ac:dyDescent="0.25">
      <c r="B42" s="1">
        <v>4</v>
      </c>
      <c r="C42" s="1">
        <v>0.5</v>
      </c>
      <c r="D42" s="1">
        <v>91.5</v>
      </c>
      <c r="E42" s="1">
        <v>0.1</v>
      </c>
      <c r="H42" s="1">
        <f t="shared" si="0"/>
        <v>364.5</v>
      </c>
      <c r="I42" s="1">
        <f t="shared" si="1"/>
        <v>1.3862943611198906</v>
      </c>
      <c r="J42" s="1">
        <f t="shared" si="2"/>
        <v>0.125</v>
      </c>
      <c r="M42">
        <f t="shared" si="3"/>
        <v>2.7434842249657062E-3</v>
      </c>
      <c r="N42" s="3">
        <v>1.3862943611198906</v>
      </c>
      <c r="O42" s="3">
        <v>0.125</v>
      </c>
    </row>
    <row r="43" spans="2:15" x14ac:dyDescent="0.25">
      <c r="B43" s="1">
        <v>3</v>
      </c>
      <c r="C43" s="1">
        <v>0.5</v>
      </c>
      <c r="D43" s="1">
        <v>44.3</v>
      </c>
      <c r="E43" s="1">
        <v>0.1</v>
      </c>
      <c r="H43" s="1">
        <f t="shared" si="0"/>
        <v>317.3</v>
      </c>
      <c r="I43" s="1">
        <f t="shared" si="1"/>
        <v>1.0986122886681098</v>
      </c>
      <c r="J43" s="1">
        <f t="shared" si="2"/>
        <v>0.16666666666666666</v>
      </c>
      <c r="M43">
        <f t="shared" si="3"/>
        <v>3.1515915537346359E-3</v>
      </c>
      <c r="N43" s="3">
        <v>1.0986122886681098</v>
      </c>
      <c r="O43" s="3">
        <v>0.16666666666666666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tabSelected="1" workbookViewId="0">
      <selection activeCell="H13" sqref="H13"/>
    </sheetView>
  </sheetViews>
  <sheetFormatPr defaultRowHeight="15" x14ac:dyDescent="0.25"/>
  <cols>
    <col min="4" max="4" width="13.42578125" customWidth="1"/>
    <col min="5" max="5" width="12.5703125" customWidth="1"/>
    <col min="6" max="6" width="13" customWidth="1"/>
    <col min="7" max="7" width="11.140625" customWidth="1"/>
    <col min="8" max="8" width="14.85546875" customWidth="1"/>
    <col min="9" max="9" width="11.85546875" customWidth="1"/>
  </cols>
  <sheetData>
    <row r="2" spans="1:10" ht="27" customHeight="1" x14ac:dyDescent="0.25">
      <c r="B2" t="s">
        <v>11</v>
      </c>
      <c r="C2" t="s">
        <v>12</v>
      </c>
      <c r="D2" s="4" t="s">
        <v>16</v>
      </c>
      <c r="E2" s="4" t="s">
        <v>15</v>
      </c>
      <c r="F2" s="4" t="s">
        <v>17</v>
      </c>
      <c r="G2" s="4" t="s">
        <v>14</v>
      </c>
      <c r="H2" s="4" t="s">
        <v>18</v>
      </c>
      <c r="I2" s="4" t="s">
        <v>19</v>
      </c>
    </row>
    <row r="3" spans="1:10" x14ac:dyDescent="0.25">
      <c r="A3" t="s">
        <v>10</v>
      </c>
      <c r="B3" s="1">
        <v>3868.9</v>
      </c>
      <c r="C3" s="1">
        <v>46.7</v>
      </c>
      <c r="D3" s="6">
        <v>4.1859999999999999</v>
      </c>
      <c r="E3" s="6">
        <v>8.3140000000000001</v>
      </c>
      <c r="F3" s="6">
        <v>18.010000000000002</v>
      </c>
      <c r="G3" s="5">
        <f>B3*E$3/(D$3*F$3)</f>
        <v>426.66261218683792</v>
      </c>
      <c r="H3" s="5">
        <f>C3*E$3/(F$3*D$3)</f>
        <v>5.1500798648518513</v>
      </c>
      <c r="I3" s="7">
        <v>540</v>
      </c>
      <c r="J3" s="8">
        <f>(I$3-G3)/I$3</f>
        <v>0.20988405150585571</v>
      </c>
    </row>
    <row r="4" spans="1:10" x14ac:dyDescent="0.25">
      <c r="A4" t="s">
        <v>13</v>
      </c>
      <c r="B4" s="1">
        <v>4618.5</v>
      </c>
      <c r="C4" s="1">
        <v>46.7</v>
      </c>
      <c r="D4" s="6"/>
      <c r="E4" s="6"/>
      <c r="F4" s="6"/>
      <c r="G4" s="5">
        <f>B4*E$3/(D$3*F$3)</f>
        <v>509.32856222308948</v>
      </c>
      <c r="H4" s="5">
        <f>C4*E$3/(F$3*D$3)</f>
        <v>5.1500798648518513</v>
      </c>
      <c r="I4" s="7"/>
      <c r="J4" s="8">
        <f>(I$3-G4)/I$3</f>
        <v>5.67989588461306E-2</v>
      </c>
    </row>
    <row r="12" spans="1:10" x14ac:dyDescent="0.25">
      <c r="F12" s="9"/>
    </row>
    <row r="13" spans="1:10" x14ac:dyDescent="0.25">
      <c r="D13" t="s">
        <v>20</v>
      </c>
      <c r="E13">
        <v>4.1829999999999998</v>
      </c>
      <c r="F13" s="9"/>
      <c r="G13" s="9">
        <v>4.2200000000000003E-5</v>
      </c>
      <c r="H13" s="9">
        <f>G13/$E$13</f>
        <v>1.0088453263208224E-5</v>
      </c>
    </row>
    <row r="14" spans="1:10" x14ac:dyDescent="0.25">
      <c r="D14" t="s">
        <v>21</v>
      </c>
      <c r="E14">
        <v>1</v>
      </c>
      <c r="F14" s="9"/>
      <c r="G14" s="9">
        <v>4.5200000000000001E-5</v>
      </c>
      <c r="H14" s="9">
        <f>G14/$E$13</f>
        <v>1.0805641883815444E-5</v>
      </c>
    </row>
  </sheetData>
  <mergeCells count="4">
    <mergeCell ref="D3:D4"/>
    <mergeCell ref="E3:E4"/>
    <mergeCell ref="F3:F4"/>
    <mergeCell ref="I3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subida</vt:lpstr>
      <vt:lpstr>descida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</dc:creator>
  <cp:lastModifiedBy>Teresa</cp:lastModifiedBy>
  <dcterms:created xsi:type="dcterms:W3CDTF">2010-04-27T08:41:02Z</dcterms:created>
  <dcterms:modified xsi:type="dcterms:W3CDTF">2010-05-04T00:55:28Z</dcterms:modified>
</cp:coreProperties>
</file>