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8595" windowHeight="5190" activeTab="5"/>
  </bookViews>
  <sheets>
    <sheet name="0V" sheetId="1" r:id="rId1"/>
    <sheet name="9V" sheetId="2" r:id="rId2"/>
    <sheet name="12,6V" sheetId="3" r:id="rId3"/>
    <sheet name="15,5V" sheetId="4" r:id="rId4"/>
    <sheet name="17,9V" sheetId="5" r:id="rId5"/>
    <sheet name="20V" sheetId="6" r:id="rId6"/>
  </sheets>
  <calcPr calcId="144525"/>
</workbook>
</file>

<file path=xl/calcChain.xml><?xml version="1.0" encoding="utf-8"?>
<calcChain xmlns="http://schemas.openxmlformats.org/spreadsheetml/2006/main">
  <c r="B31" i="4" l="1"/>
  <c r="B30" i="4"/>
  <c r="B29" i="4"/>
  <c r="B28" i="4"/>
  <c r="B27" i="4"/>
  <c r="B26" i="4"/>
  <c r="I27" i="3" l="1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J26" i="3"/>
  <c r="I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6" i="3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J28" i="2"/>
  <c r="I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8" i="2"/>
  <c r="G25" i="1"/>
  <c r="V18" i="6" l="1"/>
  <c r="V19" i="6"/>
  <c r="V20" i="6"/>
  <c r="V21" i="6"/>
  <c r="V17" i="6"/>
  <c r="P18" i="6"/>
  <c r="P19" i="6"/>
  <c r="P20" i="6"/>
  <c r="P21" i="6"/>
  <c r="P22" i="6"/>
  <c r="P17" i="6"/>
  <c r="J18" i="6"/>
  <c r="J19" i="6"/>
  <c r="J20" i="6"/>
  <c r="J21" i="6"/>
  <c r="J22" i="6"/>
  <c r="J17" i="6"/>
  <c r="D18" i="6"/>
  <c r="D19" i="6"/>
  <c r="D20" i="6"/>
  <c r="D21" i="6"/>
  <c r="D22" i="6"/>
  <c r="D17" i="6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V18" i="5"/>
  <c r="V19" i="5"/>
  <c r="V20" i="5"/>
  <c r="V21" i="5"/>
  <c r="V17" i="5"/>
  <c r="P18" i="5"/>
  <c r="P19" i="5"/>
  <c r="P20" i="5"/>
  <c r="P21" i="5"/>
  <c r="P22" i="5"/>
  <c r="P17" i="5"/>
  <c r="J18" i="5"/>
  <c r="J19" i="5"/>
  <c r="J20" i="5"/>
  <c r="J21" i="5"/>
  <c r="J22" i="5"/>
  <c r="J17" i="5"/>
  <c r="D18" i="5"/>
  <c r="D19" i="5"/>
  <c r="D20" i="5"/>
  <c r="D21" i="5"/>
  <c r="D22" i="5"/>
  <c r="D17" i="5"/>
  <c r="V18" i="4"/>
  <c r="V19" i="4"/>
  <c r="V20" i="4"/>
  <c r="V21" i="4"/>
  <c r="V17" i="4"/>
  <c r="P18" i="4"/>
  <c r="P19" i="4"/>
  <c r="P20" i="4"/>
  <c r="P21" i="4"/>
  <c r="P22" i="4"/>
  <c r="P17" i="4"/>
  <c r="R22" i="6"/>
  <c r="O22" i="6"/>
  <c r="N22" i="6"/>
  <c r="L22" i="6"/>
  <c r="I22" i="6"/>
  <c r="H22" i="6"/>
  <c r="F22" i="6"/>
  <c r="C22" i="6"/>
  <c r="B22" i="6"/>
  <c r="X21" i="6"/>
  <c r="U21" i="6"/>
  <c r="T21" i="6"/>
  <c r="R21" i="6"/>
  <c r="O21" i="6"/>
  <c r="N21" i="6"/>
  <c r="L21" i="6"/>
  <c r="I21" i="6"/>
  <c r="H21" i="6"/>
  <c r="F21" i="6"/>
  <c r="C21" i="6"/>
  <c r="B21" i="6"/>
  <c r="X20" i="6"/>
  <c r="U20" i="6"/>
  <c r="T20" i="6"/>
  <c r="R20" i="6"/>
  <c r="O20" i="6"/>
  <c r="N20" i="6"/>
  <c r="L20" i="6"/>
  <c r="I20" i="6"/>
  <c r="H20" i="6"/>
  <c r="F20" i="6"/>
  <c r="C20" i="6"/>
  <c r="B20" i="6"/>
  <c r="X19" i="6"/>
  <c r="U19" i="6"/>
  <c r="T19" i="6"/>
  <c r="R19" i="6"/>
  <c r="O19" i="6"/>
  <c r="N19" i="6"/>
  <c r="L19" i="6"/>
  <c r="I19" i="6"/>
  <c r="H19" i="6"/>
  <c r="F19" i="6"/>
  <c r="C19" i="6"/>
  <c r="B19" i="6"/>
  <c r="X18" i="6"/>
  <c r="U18" i="6"/>
  <c r="T18" i="6"/>
  <c r="R18" i="6"/>
  <c r="O18" i="6"/>
  <c r="N18" i="6"/>
  <c r="L18" i="6"/>
  <c r="I18" i="6"/>
  <c r="H18" i="6"/>
  <c r="F18" i="6"/>
  <c r="C18" i="6"/>
  <c r="B18" i="6"/>
  <c r="X17" i="6"/>
  <c r="U17" i="6"/>
  <c r="T17" i="6"/>
  <c r="R17" i="6"/>
  <c r="O17" i="6"/>
  <c r="N17" i="6"/>
  <c r="L17" i="6"/>
  <c r="I17" i="6"/>
  <c r="H17" i="6"/>
  <c r="F17" i="6"/>
  <c r="C17" i="6"/>
  <c r="B17" i="6"/>
  <c r="J18" i="4"/>
  <c r="J19" i="4"/>
  <c r="J20" i="4"/>
  <c r="J21" i="4"/>
  <c r="J22" i="4"/>
  <c r="J17" i="4"/>
  <c r="D18" i="4"/>
  <c r="D19" i="4"/>
  <c r="D20" i="4"/>
  <c r="D21" i="4"/>
  <c r="D22" i="4"/>
  <c r="D17" i="4"/>
  <c r="R22" i="5"/>
  <c r="O22" i="5"/>
  <c r="N22" i="5"/>
  <c r="L22" i="5"/>
  <c r="I22" i="5"/>
  <c r="H22" i="5"/>
  <c r="F22" i="5"/>
  <c r="C22" i="5"/>
  <c r="B22" i="5"/>
  <c r="X21" i="5"/>
  <c r="U21" i="5"/>
  <c r="T21" i="5"/>
  <c r="R21" i="5"/>
  <c r="O21" i="5"/>
  <c r="N21" i="5"/>
  <c r="L21" i="5"/>
  <c r="I21" i="5"/>
  <c r="H21" i="5"/>
  <c r="F21" i="5"/>
  <c r="C21" i="5"/>
  <c r="B21" i="5"/>
  <c r="X20" i="5"/>
  <c r="U20" i="5"/>
  <c r="T20" i="5"/>
  <c r="R20" i="5"/>
  <c r="O20" i="5"/>
  <c r="N20" i="5"/>
  <c r="L20" i="5"/>
  <c r="I20" i="5"/>
  <c r="H20" i="5"/>
  <c r="F20" i="5"/>
  <c r="C20" i="5"/>
  <c r="B20" i="5"/>
  <c r="X19" i="5"/>
  <c r="U19" i="5"/>
  <c r="T19" i="5"/>
  <c r="R19" i="5"/>
  <c r="O19" i="5"/>
  <c r="N19" i="5"/>
  <c r="L19" i="5"/>
  <c r="I19" i="5"/>
  <c r="H19" i="5"/>
  <c r="F19" i="5"/>
  <c r="C19" i="5"/>
  <c r="B19" i="5"/>
  <c r="X18" i="5"/>
  <c r="U18" i="5"/>
  <c r="T18" i="5"/>
  <c r="R18" i="5"/>
  <c r="O18" i="5"/>
  <c r="N18" i="5"/>
  <c r="L18" i="5"/>
  <c r="I18" i="5"/>
  <c r="H18" i="5"/>
  <c r="F18" i="5"/>
  <c r="C18" i="5"/>
  <c r="B18" i="5"/>
  <c r="X17" i="5"/>
  <c r="U17" i="5"/>
  <c r="T17" i="5"/>
  <c r="R17" i="5"/>
  <c r="O17" i="5"/>
  <c r="N17" i="5"/>
  <c r="L17" i="5"/>
  <c r="I17" i="5"/>
  <c r="H17" i="5"/>
  <c r="F17" i="5"/>
  <c r="C17" i="5"/>
  <c r="B17" i="5"/>
  <c r="R22" i="4"/>
  <c r="O22" i="4"/>
  <c r="N22" i="4"/>
  <c r="L22" i="4"/>
  <c r="I22" i="4"/>
  <c r="H22" i="4"/>
  <c r="F22" i="4"/>
  <c r="C22" i="4"/>
  <c r="B22" i="4"/>
  <c r="X21" i="4"/>
  <c r="U21" i="4"/>
  <c r="T21" i="4"/>
  <c r="R21" i="4"/>
  <c r="O21" i="4"/>
  <c r="N21" i="4"/>
  <c r="L21" i="4"/>
  <c r="I21" i="4"/>
  <c r="H21" i="4"/>
  <c r="F21" i="4"/>
  <c r="C21" i="4"/>
  <c r="B21" i="4"/>
  <c r="X20" i="4"/>
  <c r="U20" i="4"/>
  <c r="T20" i="4"/>
  <c r="R20" i="4"/>
  <c r="O20" i="4"/>
  <c r="N20" i="4"/>
  <c r="L20" i="4"/>
  <c r="I20" i="4"/>
  <c r="H20" i="4"/>
  <c r="F20" i="4"/>
  <c r="C20" i="4"/>
  <c r="B20" i="4"/>
  <c r="X19" i="4"/>
  <c r="U19" i="4"/>
  <c r="T19" i="4"/>
  <c r="R19" i="4"/>
  <c r="O19" i="4"/>
  <c r="N19" i="4"/>
  <c r="L19" i="4"/>
  <c r="I19" i="4"/>
  <c r="H19" i="4"/>
  <c r="F19" i="4"/>
  <c r="C19" i="4"/>
  <c r="B19" i="4"/>
  <c r="X18" i="4"/>
  <c r="U18" i="4"/>
  <c r="T18" i="4"/>
  <c r="R18" i="4"/>
  <c r="O18" i="4"/>
  <c r="N18" i="4"/>
  <c r="L18" i="4"/>
  <c r="I18" i="4"/>
  <c r="H18" i="4"/>
  <c r="F18" i="4"/>
  <c r="C18" i="4"/>
  <c r="B18" i="4"/>
  <c r="X17" i="4"/>
  <c r="U17" i="4"/>
  <c r="T17" i="4"/>
  <c r="R17" i="4"/>
  <c r="O17" i="4"/>
  <c r="N17" i="4"/>
  <c r="L17" i="4"/>
  <c r="I17" i="4"/>
  <c r="H17" i="4"/>
  <c r="F17" i="4"/>
  <c r="C17" i="4"/>
  <c r="B17" i="4"/>
  <c r="X17" i="3"/>
  <c r="X18" i="3"/>
  <c r="X19" i="3"/>
  <c r="X20" i="3"/>
  <c r="X16" i="3"/>
  <c r="U17" i="3"/>
  <c r="U18" i="3"/>
  <c r="U19" i="3"/>
  <c r="U20" i="3"/>
  <c r="U16" i="3"/>
  <c r="T17" i="3"/>
  <c r="T18" i="3"/>
  <c r="T19" i="3"/>
  <c r="T20" i="3"/>
  <c r="T16" i="3"/>
  <c r="R17" i="3"/>
  <c r="R18" i="3"/>
  <c r="R19" i="3"/>
  <c r="R20" i="3"/>
  <c r="R21" i="3"/>
  <c r="R16" i="3"/>
  <c r="O17" i="3"/>
  <c r="O18" i="3"/>
  <c r="O19" i="3"/>
  <c r="O20" i="3"/>
  <c r="O21" i="3"/>
  <c r="O16" i="3"/>
  <c r="N17" i="3"/>
  <c r="N18" i="3"/>
  <c r="N19" i="3"/>
  <c r="N20" i="3"/>
  <c r="N21" i="3"/>
  <c r="N16" i="3"/>
  <c r="L17" i="3"/>
  <c r="L18" i="3"/>
  <c r="L19" i="3"/>
  <c r="L20" i="3"/>
  <c r="L21" i="3"/>
  <c r="L16" i="3"/>
  <c r="I17" i="3"/>
  <c r="I18" i="3"/>
  <c r="I19" i="3"/>
  <c r="I20" i="3"/>
  <c r="I21" i="3"/>
  <c r="I16" i="3"/>
  <c r="H17" i="3"/>
  <c r="H18" i="3"/>
  <c r="H19" i="3"/>
  <c r="H20" i="3"/>
  <c r="H21" i="3"/>
  <c r="H16" i="3"/>
  <c r="F17" i="3"/>
  <c r="F18" i="3"/>
  <c r="F19" i="3"/>
  <c r="F20" i="3"/>
  <c r="F21" i="3"/>
  <c r="F16" i="3"/>
  <c r="C17" i="3"/>
  <c r="C18" i="3"/>
  <c r="C19" i="3"/>
  <c r="C20" i="3"/>
  <c r="C21" i="3"/>
  <c r="C16" i="3"/>
  <c r="B17" i="3"/>
  <c r="B18" i="3"/>
  <c r="B19" i="3"/>
  <c r="B20" i="3"/>
  <c r="B21" i="3"/>
  <c r="B16" i="3"/>
  <c r="B24" i="1"/>
  <c r="X20" i="2"/>
  <c r="X21" i="2"/>
  <c r="X22" i="2"/>
  <c r="X23" i="2"/>
  <c r="X19" i="2"/>
  <c r="T20" i="2"/>
  <c r="U20" i="2"/>
  <c r="T21" i="2"/>
  <c r="U21" i="2"/>
  <c r="T22" i="2"/>
  <c r="U22" i="2"/>
  <c r="T23" i="2"/>
  <c r="U23" i="2"/>
  <c r="U19" i="2"/>
  <c r="T19" i="2"/>
  <c r="R20" i="2"/>
  <c r="R21" i="2"/>
  <c r="R22" i="2"/>
  <c r="R23" i="2"/>
  <c r="R24" i="2"/>
  <c r="R19" i="2"/>
  <c r="N20" i="2"/>
  <c r="O20" i="2"/>
  <c r="N21" i="2"/>
  <c r="O21" i="2"/>
  <c r="N22" i="2"/>
  <c r="O22" i="2"/>
  <c r="N23" i="2"/>
  <c r="O23" i="2"/>
  <c r="N24" i="2"/>
  <c r="O24" i="2"/>
  <c r="O19" i="2"/>
  <c r="N19" i="2"/>
  <c r="L20" i="2"/>
  <c r="L21" i="2"/>
  <c r="L22" i="2"/>
  <c r="L23" i="2"/>
  <c r="L24" i="2"/>
  <c r="L19" i="2"/>
  <c r="I20" i="2"/>
  <c r="I21" i="2"/>
  <c r="I22" i="2"/>
  <c r="I23" i="2"/>
  <c r="I24" i="2"/>
  <c r="I19" i="2"/>
  <c r="H20" i="2"/>
  <c r="H21" i="2"/>
  <c r="H22" i="2"/>
  <c r="H23" i="2"/>
  <c r="H24" i="2"/>
  <c r="H19" i="2"/>
  <c r="F20" i="2"/>
  <c r="F21" i="2"/>
  <c r="F22" i="2"/>
  <c r="F23" i="2"/>
  <c r="F24" i="2"/>
  <c r="F19" i="2"/>
  <c r="B20" i="2"/>
  <c r="C20" i="2"/>
  <c r="B21" i="2"/>
  <c r="C21" i="2"/>
  <c r="B22" i="2"/>
  <c r="C22" i="2"/>
  <c r="B23" i="2"/>
  <c r="C23" i="2"/>
  <c r="B24" i="2"/>
  <c r="C24" i="2"/>
  <c r="C19" i="2"/>
  <c r="B19" i="2"/>
  <c r="R20" i="1"/>
  <c r="R17" i="1"/>
  <c r="R18" i="1"/>
  <c r="R19" i="1"/>
  <c r="R16" i="1"/>
  <c r="Q17" i="1"/>
  <c r="Q18" i="1"/>
  <c r="Q19" i="1"/>
  <c r="Q20" i="1"/>
  <c r="Q16" i="1"/>
  <c r="L17" i="1"/>
  <c r="M17" i="1"/>
  <c r="L18" i="1"/>
  <c r="M18" i="1"/>
  <c r="L19" i="1"/>
  <c r="M19" i="1"/>
  <c r="L20" i="1"/>
  <c r="M20" i="1"/>
  <c r="L21" i="1"/>
  <c r="M21" i="1"/>
  <c r="M16" i="1"/>
  <c r="L16" i="1"/>
  <c r="G17" i="1"/>
  <c r="H17" i="1"/>
  <c r="G18" i="1"/>
  <c r="H18" i="1"/>
  <c r="G19" i="1"/>
  <c r="H19" i="1"/>
  <c r="G20" i="1"/>
  <c r="H20" i="1"/>
  <c r="G21" i="1"/>
  <c r="H21" i="1"/>
  <c r="H16" i="1"/>
  <c r="G16" i="1"/>
  <c r="C17" i="1"/>
  <c r="C18" i="1"/>
  <c r="C19" i="1"/>
  <c r="C20" i="1"/>
  <c r="C21" i="1"/>
  <c r="C16" i="1"/>
  <c r="B17" i="1"/>
  <c r="B18" i="1"/>
  <c r="B19" i="1"/>
  <c r="B20" i="1"/>
  <c r="B21" i="1"/>
  <c r="B16" i="1"/>
</calcChain>
</file>

<file path=xl/sharedStrings.xml><?xml version="1.0" encoding="utf-8"?>
<sst xmlns="http://schemas.openxmlformats.org/spreadsheetml/2006/main" count="263" uniqueCount="28">
  <si>
    <r>
      <t>R=100k</t>
    </r>
    <r>
      <rPr>
        <sz val="11"/>
        <color theme="1"/>
        <rFont val="Calibri"/>
        <family val="2"/>
      </rPr>
      <t>Ω</t>
    </r>
  </si>
  <si>
    <r>
      <t xml:space="preserve">Corrente em </t>
    </r>
    <r>
      <rPr>
        <sz val="11"/>
        <color theme="1"/>
        <rFont val="Calibri"/>
        <family val="2"/>
      </rPr>
      <t>μA</t>
    </r>
  </si>
  <si>
    <t>V(I)</t>
  </si>
  <si>
    <r>
      <t>R=20k</t>
    </r>
    <r>
      <rPr>
        <sz val="11"/>
        <color theme="1"/>
        <rFont val="Calibri"/>
        <family val="2"/>
      </rPr>
      <t>Ω</t>
    </r>
  </si>
  <si>
    <r>
      <t xml:space="preserve">corrente em </t>
    </r>
    <r>
      <rPr>
        <sz val="11"/>
        <color theme="1"/>
        <rFont val="Calibri"/>
        <family val="2"/>
      </rPr>
      <t>μA</t>
    </r>
  </si>
  <si>
    <r>
      <t>R=1k</t>
    </r>
    <r>
      <rPr>
        <sz val="11"/>
        <color theme="1"/>
        <rFont val="Calibri"/>
        <family val="2"/>
      </rPr>
      <t>Ω</t>
    </r>
  </si>
  <si>
    <t>corrente em mA</t>
  </si>
  <si>
    <t>R=100kΩ</t>
  </si>
  <si>
    <t>R=20kΩ</t>
  </si>
  <si>
    <t>R=1kΩ</t>
  </si>
  <si>
    <t>24ºC</t>
  </si>
  <si>
    <t>e_I(μA)</t>
  </si>
  <si>
    <t>e_V(I)</t>
  </si>
  <si>
    <t>e_I(mA)</t>
  </si>
  <si>
    <r>
      <t>R=300</t>
    </r>
    <r>
      <rPr>
        <sz val="11"/>
        <color theme="1"/>
        <rFont val="Calibri"/>
        <family val="2"/>
      </rPr>
      <t>Ω</t>
    </r>
  </si>
  <si>
    <t>Corrente em A</t>
  </si>
  <si>
    <t>e_I(A)</t>
  </si>
  <si>
    <t>Temperatura In</t>
  </si>
  <si>
    <t>Temp Final</t>
  </si>
  <si>
    <t>25ºC</t>
  </si>
  <si>
    <t>R=300Ω</t>
  </si>
  <si>
    <t>Temp</t>
  </si>
  <si>
    <t>I μA</t>
  </si>
  <si>
    <t>I mA</t>
  </si>
  <si>
    <t>Temperatura Inicial</t>
  </si>
  <si>
    <t>I (A)</t>
  </si>
  <si>
    <t>Temp (K)</t>
  </si>
  <si>
    <t>372.9e-3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</si>
</sst>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E+00"/>
    <numFmt numFmtId="166" formatCode="0.000E+00"/>
    <numFmt numFmtId="167" formatCode="0.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11" fontId="0" fillId="0" borderId="1" xfId="0" applyNumberFormat="1" applyBorder="1"/>
    <xf numFmtId="0" fontId="0" fillId="0" borderId="0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Fill="1" applyBorder="1"/>
    <xf numFmtId="165" fontId="0" fillId="0" borderId="0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167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topLeftCell="A22" workbookViewId="0">
      <selection activeCell="B25" sqref="B25:D47"/>
    </sheetView>
  </sheetViews>
  <sheetFormatPr defaultRowHeight="15" x14ac:dyDescent="0.25"/>
  <cols>
    <col min="1" max="1" width="3" customWidth="1"/>
    <col min="2" max="2" width="15.42578125" customWidth="1"/>
    <col min="3" max="3" width="7" customWidth="1"/>
    <col min="4" max="4" width="10.140625" customWidth="1"/>
    <col min="5" max="5" width="8.28515625" customWidth="1"/>
    <col min="6" max="6" width="4.7109375" customWidth="1"/>
    <col min="7" max="7" width="15.140625" customWidth="1"/>
    <col min="8" max="8" width="7" customWidth="1"/>
    <col min="9" max="9" width="8.5703125" customWidth="1"/>
    <col min="10" max="10" width="6.85546875" customWidth="1"/>
    <col min="11" max="11" width="4.85546875" customWidth="1"/>
    <col min="12" max="12" width="15.42578125" bestFit="1" customWidth="1"/>
    <col min="13" max="13" width="8.42578125" customWidth="1"/>
    <col min="14" max="15" width="6.5703125" customWidth="1"/>
    <col min="16" max="16" width="4.42578125" customWidth="1"/>
    <col min="17" max="17" width="15.42578125" customWidth="1"/>
    <col min="18" max="18" width="8.5703125" customWidth="1"/>
    <col min="19" max="19" width="6" customWidth="1"/>
    <col min="20" max="20" width="7.140625" customWidth="1"/>
  </cols>
  <sheetData>
    <row r="2" spans="2:20" x14ac:dyDescent="0.25">
      <c r="B2" s="1" t="s">
        <v>17</v>
      </c>
      <c r="C2" s="1" t="s">
        <v>10</v>
      </c>
      <c r="D2" t="s">
        <v>18</v>
      </c>
      <c r="E2" t="s">
        <v>19</v>
      </c>
    </row>
    <row r="5" spans="2:20" x14ac:dyDescent="0.25">
      <c r="B5" s="1" t="s">
        <v>0</v>
      </c>
      <c r="C5" s="4"/>
      <c r="G5" s="1" t="s">
        <v>3</v>
      </c>
      <c r="H5" s="4"/>
      <c r="L5" s="1" t="s">
        <v>5</v>
      </c>
      <c r="M5" s="4"/>
      <c r="Q5" s="1" t="s">
        <v>14</v>
      </c>
      <c r="R5" s="4"/>
    </row>
    <row r="6" spans="2:20" x14ac:dyDescent="0.25">
      <c r="B6" s="1" t="s">
        <v>1</v>
      </c>
      <c r="C6" s="1" t="s">
        <v>11</v>
      </c>
      <c r="D6" s="1" t="s">
        <v>2</v>
      </c>
      <c r="E6" s="1" t="s">
        <v>12</v>
      </c>
      <c r="G6" s="1" t="s">
        <v>4</v>
      </c>
      <c r="H6" s="1" t="s">
        <v>11</v>
      </c>
      <c r="I6" s="1" t="s">
        <v>2</v>
      </c>
      <c r="J6" s="4" t="s">
        <v>12</v>
      </c>
      <c r="L6" s="1" t="s">
        <v>6</v>
      </c>
      <c r="M6" s="1" t="s">
        <v>13</v>
      </c>
      <c r="N6" s="1" t="s">
        <v>2</v>
      </c>
      <c r="O6" s="7" t="s">
        <v>12</v>
      </c>
      <c r="Q6" s="1" t="s">
        <v>6</v>
      </c>
      <c r="R6" s="1" t="s">
        <v>13</v>
      </c>
      <c r="S6" s="2" t="s">
        <v>2</v>
      </c>
      <c r="T6" s="2" t="s">
        <v>12</v>
      </c>
    </row>
    <row r="7" spans="2:20" x14ac:dyDescent="0.25">
      <c r="B7" s="1">
        <v>10.1</v>
      </c>
      <c r="C7" s="1">
        <v>0.1</v>
      </c>
      <c r="D7" s="3">
        <v>0.1905</v>
      </c>
      <c r="E7" s="10">
        <v>1E-4</v>
      </c>
      <c r="G7" s="1">
        <v>101.2</v>
      </c>
      <c r="H7" s="5">
        <v>0.1</v>
      </c>
      <c r="I7" s="3">
        <v>0.27300000000000002</v>
      </c>
      <c r="J7" s="8">
        <v>1E-4</v>
      </c>
      <c r="L7" s="1">
        <v>1.2</v>
      </c>
      <c r="M7" s="1">
        <v>0.01</v>
      </c>
      <c r="N7" s="1">
        <v>0.372</v>
      </c>
      <c r="O7" s="7">
        <v>1E-3</v>
      </c>
      <c r="Q7" s="1">
        <v>20.079999999999998</v>
      </c>
      <c r="R7" s="1">
        <v>0.01</v>
      </c>
      <c r="S7" s="1">
        <v>0.442</v>
      </c>
      <c r="T7" s="2">
        <v>1E-3</v>
      </c>
    </row>
    <row r="8" spans="2:20" x14ac:dyDescent="0.25">
      <c r="B8" s="1">
        <v>30</v>
      </c>
      <c r="C8" s="1">
        <v>0.1</v>
      </c>
      <c r="D8" s="3">
        <v>0.2321</v>
      </c>
      <c r="E8" s="10">
        <v>1E-4</v>
      </c>
      <c r="G8" s="1">
        <v>299.89999999999998</v>
      </c>
      <c r="H8" s="5">
        <v>0.1</v>
      </c>
      <c r="I8" s="3">
        <v>0.31540000000000001</v>
      </c>
      <c r="J8" s="8">
        <v>1E-4</v>
      </c>
      <c r="L8" s="1">
        <v>4.99</v>
      </c>
      <c r="M8" s="1">
        <v>0.01</v>
      </c>
      <c r="N8" s="1">
        <v>0.46400000000000002</v>
      </c>
      <c r="O8" s="7">
        <v>1E-3</v>
      </c>
      <c r="Q8" s="1">
        <v>40</v>
      </c>
      <c r="R8" s="1">
        <v>0.1</v>
      </c>
      <c r="S8" s="1">
        <v>0.58099999999999996</v>
      </c>
      <c r="T8" s="2">
        <v>1E-3</v>
      </c>
    </row>
    <row r="9" spans="2:20" x14ac:dyDescent="0.25">
      <c r="B9" s="1">
        <v>50.1</v>
      </c>
      <c r="C9" s="1">
        <v>0.1</v>
      </c>
      <c r="D9" s="3">
        <v>0.249</v>
      </c>
      <c r="E9" s="10">
        <v>1E-4</v>
      </c>
      <c r="G9" s="1">
        <v>500</v>
      </c>
      <c r="H9" s="6">
        <v>1</v>
      </c>
      <c r="I9" s="3">
        <v>0.3377</v>
      </c>
      <c r="J9" s="8">
        <v>1E-4</v>
      </c>
      <c r="L9" s="1">
        <v>9.0299999999999994</v>
      </c>
      <c r="M9" s="1">
        <v>0.01</v>
      </c>
      <c r="N9" s="1">
        <v>0.497</v>
      </c>
      <c r="O9" s="7">
        <v>1E-3</v>
      </c>
      <c r="Q9" s="1">
        <v>60</v>
      </c>
      <c r="R9" s="1">
        <v>0.1</v>
      </c>
      <c r="S9" s="1">
        <v>0.60399999999999998</v>
      </c>
      <c r="T9" s="2">
        <v>1E-3</v>
      </c>
    </row>
    <row r="10" spans="2:20" x14ac:dyDescent="0.25">
      <c r="B10" s="1">
        <v>69.900000000000006</v>
      </c>
      <c r="C10" s="1">
        <v>0.1</v>
      </c>
      <c r="D10" s="3">
        <v>0.26040000000000002</v>
      </c>
      <c r="E10" s="10">
        <v>1E-4</v>
      </c>
      <c r="G10" s="1">
        <v>699</v>
      </c>
      <c r="H10" s="6">
        <v>1</v>
      </c>
      <c r="I10" s="3">
        <v>0.35339999999999999</v>
      </c>
      <c r="J10" s="8">
        <v>1E-4</v>
      </c>
      <c r="L10" s="1">
        <v>13.02</v>
      </c>
      <c r="M10" s="1">
        <v>0.01</v>
      </c>
      <c r="N10" s="1">
        <v>0.51700000000000002</v>
      </c>
      <c r="O10" s="7">
        <v>1E-3</v>
      </c>
      <c r="Q10" s="1">
        <v>80</v>
      </c>
      <c r="R10" s="1">
        <v>0.1</v>
      </c>
      <c r="S10" s="1">
        <v>0.61799999999999999</v>
      </c>
      <c r="T10" s="2">
        <v>1E-3</v>
      </c>
    </row>
    <row r="11" spans="2:20" x14ac:dyDescent="0.25">
      <c r="B11" s="1">
        <v>90</v>
      </c>
      <c r="C11" s="1">
        <v>0.1</v>
      </c>
      <c r="D11" s="3">
        <v>0.26900000000000002</v>
      </c>
      <c r="E11" s="10">
        <v>1E-4</v>
      </c>
      <c r="G11" s="1">
        <v>901</v>
      </c>
      <c r="H11" s="6">
        <v>1</v>
      </c>
      <c r="I11" s="3">
        <v>0.3659</v>
      </c>
      <c r="J11" s="8">
        <v>1E-4</v>
      </c>
      <c r="L11" s="1">
        <v>16.989999999999998</v>
      </c>
      <c r="M11" s="1">
        <v>0.01</v>
      </c>
      <c r="N11" s="1">
        <v>0.53100000000000003</v>
      </c>
      <c r="O11" s="7">
        <v>1E-3</v>
      </c>
      <c r="Q11" s="1">
        <v>99.9</v>
      </c>
      <c r="R11" s="1">
        <v>0.1</v>
      </c>
      <c r="S11" s="1">
        <v>0.63</v>
      </c>
      <c r="T11" s="2">
        <v>1E-3</v>
      </c>
    </row>
    <row r="12" spans="2:20" x14ac:dyDescent="0.25">
      <c r="B12" s="1">
        <v>100.6</v>
      </c>
      <c r="C12" s="1">
        <v>0.1</v>
      </c>
      <c r="D12" s="3">
        <v>0.27300000000000002</v>
      </c>
      <c r="E12" s="10">
        <v>1E-4</v>
      </c>
      <c r="G12" s="1">
        <v>1001</v>
      </c>
      <c r="H12" s="6">
        <v>1</v>
      </c>
      <c r="I12" s="3">
        <v>0.37140000000000001</v>
      </c>
      <c r="J12" s="8">
        <v>1E-4</v>
      </c>
      <c r="L12" s="1">
        <v>20.07</v>
      </c>
      <c r="M12" s="1">
        <v>0.01</v>
      </c>
      <c r="N12" s="1">
        <v>0.54</v>
      </c>
      <c r="O12" s="7">
        <v>1E-3</v>
      </c>
    </row>
    <row r="15" spans="2:20" x14ac:dyDescent="0.25">
      <c r="B15" s="1" t="s">
        <v>15</v>
      </c>
      <c r="C15" s="1" t="s">
        <v>16</v>
      </c>
      <c r="D15" s="1" t="s">
        <v>2</v>
      </c>
      <c r="E15" s="1" t="s">
        <v>12</v>
      </c>
      <c r="G15" s="1" t="s">
        <v>15</v>
      </c>
      <c r="H15" s="1" t="s">
        <v>16</v>
      </c>
      <c r="I15" s="1" t="s">
        <v>2</v>
      </c>
      <c r="J15" s="1" t="s">
        <v>12</v>
      </c>
      <c r="L15" s="1" t="s">
        <v>15</v>
      </c>
      <c r="M15" s="1" t="s">
        <v>16</v>
      </c>
      <c r="N15" s="1" t="s">
        <v>2</v>
      </c>
      <c r="O15" s="1" t="s">
        <v>12</v>
      </c>
      <c r="Q15" s="1" t="s">
        <v>15</v>
      </c>
      <c r="R15" s="1" t="s">
        <v>16</v>
      </c>
      <c r="S15" s="1" t="s">
        <v>2</v>
      </c>
      <c r="T15" s="1" t="s">
        <v>12</v>
      </c>
    </row>
    <row r="16" spans="2:20" x14ac:dyDescent="0.25">
      <c r="B16" s="3">
        <f>B7*0.000001</f>
        <v>1.01E-5</v>
      </c>
      <c r="C16" s="1">
        <f>C7*0.000001</f>
        <v>9.9999999999999995E-8</v>
      </c>
      <c r="D16" s="3">
        <v>0.1905</v>
      </c>
      <c r="E16" s="1">
        <v>1E-4</v>
      </c>
      <c r="G16" s="3">
        <f>G7*0.000001</f>
        <v>1.0119999999999999E-4</v>
      </c>
      <c r="H16" s="1">
        <f>H7*0.000001</f>
        <v>9.9999999999999995E-8</v>
      </c>
      <c r="I16" s="1">
        <v>0.27300000000000002</v>
      </c>
      <c r="J16" s="1">
        <v>1E-4</v>
      </c>
      <c r="L16" s="3">
        <f>L7*0.001</f>
        <v>1.1999999999999999E-3</v>
      </c>
      <c r="M16" s="3">
        <f>M7*0.001</f>
        <v>1.0000000000000001E-5</v>
      </c>
      <c r="N16" s="1">
        <v>0.372</v>
      </c>
      <c r="O16" s="1">
        <v>1E-3</v>
      </c>
      <c r="Q16" s="1">
        <f>Q7*0.001</f>
        <v>2.0079999999999997E-2</v>
      </c>
      <c r="R16" s="1">
        <f>R7*0.001</f>
        <v>1.0000000000000001E-5</v>
      </c>
      <c r="S16" s="1">
        <v>0.442</v>
      </c>
      <c r="T16" s="1">
        <v>1E-3</v>
      </c>
    </row>
    <row r="17" spans="2:20" x14ac:dyDescent="0.25">
      <c r="B17" s="3">
        <f t="shared" ref="B17:C21" si="0">B8*0.000001</f>
        <v>2.9999999999999997E-5</v>
      </c>
      <c r="C17" s="1">
        <f t="shared" si="0"/>
        <v>9.9999999999999995E-8</v>
      </c>
      <c r="D17" s="1">
        <v>0.2321</v>
      </c>
      <c r="E17" s="1">
        <v>1E-4</v>
      </c>
      <c r="G17" s="3">
        <f t="shared" ref="G17:H17" si="1">G8*0.000001</f>
        <v>2.9989999999999997E-4</v>
      </c>
      <c r="H17" s="1">
        <f t="shared" si="1"/>
        <v>9.9999999999999995E-8</v>
      </c>
      <c r="I17" s="1">
        <v>0.31540000000000001</v>
      </c>
      <c r="J17" s="1">
        <v>1E-4</v>
      </c>
      <c r="L17" s="3">
        <f t="shared" ref="L17:M17" si="2">L8*0.001</f>
        <v>4.9900000000000005E-3</v>
      </c>
      <c r="M17" s="3">
        <f t="shared" si="2"/>
        <v>1.0000000000000001E-5</v>
      </c>
      <c r="N17" s="1">
        <v>0.46400000000000002</v>
      </c>
      <c r="O17" s="1">
        <v>1E-3</v>
      </c>
      <c r="Q17" s="1">
        <f t="shared" ref="Q17:R20" si="3">Q8*0.001</f>
        <v>0.04</v>
      </c>
      <c r="R17" s="1">
        <f t="shared" si="3"/>
        <v>1E-4</v>
      </c>
      <c r="S17" s="1">
        <v>0.58099999999999996</v>
      </c>
      <c r="T17" s="1">
        <v>1E-3</v>
      </c>
    </row>
    <row r="18" spans="2:20" x14ac:dyDescent="0.25">
      <c r="B18" s="3">
        <f t="shared" si="0"/>
        <v>5.0099999999999998E-5</v>
      </c>
      <c r="C18" s="1">
        <f t="shared" si="0"/>
        <v>9.9999999999999995E-8</v>
      </c>
      <c r="D18" s="1">
        <v>0.249</v>
      </c>
      <c r="E18" s="1">
        <v>1E-4</v>
      </c>
      <c r="G18" s="3">
        <f t="shared" ref="G18:H18" si="4">G9*0.000001</f>
        <v>5.0000000000000001E-4</v>
      </c>
      <c r="H18" s="1">
        <f t="shared" si="4"/>
        <v>9.9999999999999995E-7</v>
      </c>
      <c r="I18" s="1">
        <v>0.3377</v>
      </c>
      <c r="J18" s="1">
        <v>1E-4</v>
      </c>
      <c r="L18" s="3">
        <f t="shared" ref="L18:M18" si="5">L9*0.001</f>
        <v>9.0299999999999998E-3</v>
      </c>
      <c r="M18" s="3">
        <f t="shared" si="5"/>
        <v>1.0000000000000001E-5</v>
      </c>
      <c r="N18" s="1">
        <v>0.497</v>
      </c>
      <c r="O18" s="1">
        <v>1E-3</v>
      </c>
      <c r="Q18" s="1">
        <f t="shared" si="3"/>
        <v>0.06</v>
      </c>
      <c r="R18" s="1">
        <f t="shared" si="3"/>
        <v>1E-4</v>
      </c>
      <c r="S18" s="1">
        <v>0.60399999999999998</v>
      </c>
      <c r="T18" s="1">
        <v>1E-3</v>
      </c>
    </row>
    <row r="19" spans="2:20" x14ac:dyDescent="0.25">
      <c r="B19" s="3">
        <f t="shared" si="0"/>
        <v>6.9900000000000005E-5</v>
      </c>
      <c r="C19" s="1">
        <f t="shared" si="0"/>
        <v>9.9999999999999995E-8</v>
      </c>
      <c r="D19" s="1">
        <v>0.26040000000000002</v>
      </c>
      <c r="E19" s="1">
        <v>1E-4</v>
      </c>
      <c r="G19" s="3">
        <f t="shared" ref="G19:H19" si="6">G10*0.000001</f>
        <v>6.9899999999999997E-4</v>
      </c>
      <c r="H19" s="1">
        <f t="shared" si="6"/>
        <v>9.9999999999999995E-7</v>
      </c>
      <c r="I19" s="1">
        <v>0.35339999999999999</v>
      </c>
      <c r="J19" s="1">
        <v>1E-4</v>
      </c>
      <c r="L19" s="3">
        <f t="shared" ref="L19:M19" si="7">L10*0.001</f>
        <v>1.302E-2</v>
      </c>
      <c r="M19" s="3">
        <f t="shared" si="7"/>
        <v>1.0000000000000001E-5</v>
      </c>
      <c r="N19" s="1">
        <v>0.51700000000000002</v>
      </c>
      <c r="O19" s="1">
        <v>1E-3</v>
      </c>
      <c r="Q19" s="1">
        <f t="shared" si="3"/>
        <v>0.08</v>
      </c>
      <c r="R19" s="1">
        <f t="shared" si="3"/>
        <v>1E-4</v>
      </c>
      <c r="S19" s="1">
        <v>0.61799999999999999</v>
      </c>
      <c r="T19" s="1">
        <v>1E-3</v>
      </c>
    </row>
    <row r="20" spans="2:20" x14ac:dyDescent="0.25">
      <c r="B20" s="3">
        <f t="shared" si="0"/>
        <v>8.9999999999999992E-5</v>
      </c>
      <c r="C20" s="1">
        <f t="shared" si="0"/>
        <v>9.9999999999999995E-8</v>
      </c>
      <c r="D20" s="1">
        <v>0.26900000000000002</v>
      </c>
      <c r="E20" s="1">
        <v>1E-4</v>
      </c>
      <c r="G20" s="3">
        <f t="shared" ref="G20:H20" si="8">G11*0.000001</f>
        <v>9.01E-4</v>
      </c>
      <c r="H20" s="1">
        <f t="shared" si="8"/>
        <v>9.9999999999999995E-7</v>
      </c>
      <c r="I20" s="1">
        <v>0.3659</v>
      </c>
      <c r="J20" s="1">
        <v>1E-4</v>
      </c>
      <c r="L20" s="3">
        <f t="shared" ref="L20:M20" si="9">L11*0.001</f>
        <v>1.6989999999999998E-2</v>
      </c>
      <c r="M20" s="3">
        <f t="shared" si="9"/>
        <v>1.0000000000000001E-5</v>
      </c>
      <c r="N20" s="1">
        <v>0.53100000000000003</v>
      </c>
      <c r="O20" s="1">
        <v>1E-3</v>
      </c>
      <c r="Q20" s="1">
        <f t="shared" si="3"/>
        <v>9.9900000000000003E-2</v>
      </c>
      <c r="R20" s="1">
        <f>R11*0.001</f>
        <v>1E-4</v>
      </c>
      <c r="S20" s="1">
        <v>0.63</v>
      </c>
      <c r="T20" s="1">
        <v>1E-3</v>
      </c>
    </row>
    <row r="21" spans="2:20" x14ac:dyDescent="0.25">
      <c r="B21" s="3">
        <f t="shared" si="0"/>
        <v>1.0059999999999999E-4</v>
      </c>
      <c r="C21" s="1">
        <f t="shared" si="0"/>
        <v>9.9999999999999995E-8</v>
      </c>
      <c r="D21" s="1">
        <v>0.27300000000000002</v>
      </c>
      <c r="E21" s="1">
        <v>1E-4</v>
      </c>
      <c r="G21" s="3">
        <f t="shared" ref="G21:H21" si="10">G12*0.000001</f>
        <v>1.0009999999999999E-3</v>
      </c>
      <c r="H21" s="1">
        <f t="shared" si="10"/>
        <v>9.9999999999999995E-7</v>
      </c>
      <c r="I21" s="1">
        <v>0.37140000000000001</v>
      </c>
      <c r="J21" s="1">
        <v>1E-4</v>
      </c>
      <c r="L21" s="3">
        <f t="shared" ref="L21:M21" si="11">L12*0.001</f>
        <v>2.0070000000000001E-2</v>
      </c>
      <c r="M21" s="3">
        <f t="shared" si="11"/>
        <v>1.0000000000000001E-5</v>
      </c>
      <c r="N21" s="1">
        <v>0.54</v>
      </c>
      <c r="O21" s="1">
        <v>1E-3</v>
      </c>
    </row>
    <row r="24" spans="2:20" x14ac:dyDescent="0.25">
      <c r="B24" s="3" t="e">
        <f>B15*0.000001</f>
        <v>#VALUE!</v>
      </c>
    </row>
    <row r="25" spans="2:20" x14ac:dyDescent="0.25">
      <c r="B25" s="3">
        <v>1.01E-5</v>
      </c>
      <c r="C25">
        <v>0.1905</v>
      </c>
      <c r="D25">
        <v>1E-4</v>
      </c>
      <c r="G25">
        <f>LN(B25)</f>
        <v>-11.50297513411706</v>
      </c>
      <c r="H25">
        <v>0.1905</v>
      </c>
      <c r="I25">
        <v>1E-4</v>
      </c>
    </row>
    <row r="26" spans="2:20" x14ac:dyDescent="0.25">
      <c r="B26" s="3">
        <v>2.9999999999999997E-5</v>
      </c>
      <c r="C26">
        <v>0.2321</v>
      </c>
      <c r="D26">
        <v>1E-4</v>
      </c>
      <c r="G26">
        <f t="shared" ref="G26:G47" si="12">LN(B26)</f>
        <v>-10.41431317630212</v>
      </c>
      <c r="H26">
        <v>0.2321</v>
      </c>
      <c r="I26">
        <v>1E-4</v>
      </c>
    </row>
    <row r="27" spans="2:20" x14ac:dyDescent="0.25">
      <c r="B27" s="3">
        <v>5.0099999999999998E-5</v>
      </c>
      <c r="C27">
        <v>0.249</v>
      </c>
      <c r="D27">
        <v>1E-4</v>
      </c>
      <c r="G27">
        <f t="shared" si="12"/>
        <v>-9.901489549873455</v>
      </c>
      <c r="H27">
        <v>0.249</v>
      </c>
      <c r="I27">
        <v>1E-4</v>
      </c>
    </row>
    <row r="28" spans="2:20" x14ac:dyDescent="0.25">
      <c r="B28" s="3">
        <v>6.9900000000000005E-5</v>
      </c>
      <c r="C28">
        <v>0.26040000000000002</v>
      </c>
      <c r="D28">
        <v>1E-4</v>
      </c>
      <c r="G28">
        <f t="shared" si="12"/>
        <v>-9.5684449087245103</v>
      </c>
      <c r="H28">
        <v>0.26040000000000002</v>
      </c>
      <c r="I28">
        <v>1E-4</v>
      </c>
    </row>
    <row r="29" spans="2:20" x14ac:dyDescent="0.25">
      <c r="B29" s="3">
        <v>8.9999999999999992E-5</v>
      </c>
      <c r="C29">
        <v>0.26900000000000002</v>
      </c>
      <c r="D29">
        <v>1E-4</v>
      </c>
      <c r="G29">
        <f t="shared" si="12"/>
        <v>-9.3157008876340086</v>
      </c>
      <c r="H29">
        <v>0.26900000000000002</v>
      </c>
      <c r="I29">
        <v>1E-4</v>
      </c>
    </row>
    <row r="30" spans="2:20" x14ac:dyDescent="0.25">
      <c r="B30">
        <v>1.0059999999999999E-4</v>
      </c>
      <c r="C30">
        <v>0.27300000000000002</v>
      </c>
      <c r="D30">
        <v>1E-4</v>
      </c>
      <c r="G30">
        <f t="shared" si="12"/>
        <v>-9.2043583002986349</v>
      </c>
      <c r="H30">
        <v>0.27300000000000002</v>
      </c>
      <c r="I30">
        <v>1E-4</v>
      </c>
    </row>
    <row r="31" spans="2:20" x14ac:dyDescent="0.25">
      <c r="B31">
        <v>1.0119999999999999E-4</v>
      </c>
      <c r="C31">
        <v>0.27300000000000002</v>
      </c>
      <c r="D31">
        <v>1E-4</v>
      </c>
      <c r="G31">
        <f t="shared" si="12"/>
        <v>-9.1984118011109093</v>
      </c>
      <c r="H31">
        <v>0.27300000000000002</v>
      </c>
      <c r="I31">
        <v>1E-4</v>
      </c>
    </row>
    <row r="32" spans="2:20" x14ac:dyDescent="0.25">
      <c r="B32">
        <v>2.9989999999999997E-4</v>
      </c>
      <c r="C32">
        <v>0.31540000000000001</v>
      </c>
      <c r="D32">
        <v>1E-4</v>
      </c>
      <c r="G32">
        <f t="shared" si="12"/>
        <v>-8.1120614722093105</v>
      </c>
      <c r="H32">
        <v>0.31540000000000001</v>
      </c>
      <c r="I32">
        <v>1E-4</v>
      </c>
    </row>
    <row r="33" spans="2:9" x14ac:dyDescent="0.25">
      <c r="B33">
        <v>5.0000000000000001E-4</v>
      </c>
      <c r="C33">
        <v>0.3377</v>
      </c>
      <c r="D33">
        <v>1E-4</v>
      </c>
      <c r="G33">
        <f t="shared" si="12"/>
        <v>-7.6009024595420822</v>
      </c>
      <c r="H33">
        <v>0.3377</v>
      </c>
      <c r="I33">
        <v>1E-4</v>
      </c>
    </row>
    <row r="34" spans="2:9" x14ac:dyDescent="0.25">
      <c r="B34">
        <v>6.9899999999999997E-4</v>
      </c>
      <c r="C34">
        <v>0.35339999999999999</v>
      </c>
      <c r="D34">
        <v>1E-4</v>
      </c>
      <c r="G34">
        <f t="shared" si="12"/>
        <v>-7.2658598157304635</v>
      </c>
      <c r="H34">
        <v>0.35339999999999999</v>
      </c>
      <c r="I34">
        <v>1E-4</v>
      </c>
    </row>
    <row r="35" spans="2:9" x14ac:dyDescent="0.25">
      <c r="B35">
        <v>9.01E-4</v>
      </c>
      <c r="C35">
        <v>0.3659</v>
      </c>
      <c r="D35">
        <v>1E-4</v>
      </c>
      <c r="G35">
        <f t="shared" si="12"/>
        <v>-7.0120053003559359</v>
      </c>
      <c r="H35">
        <v>0.3659</v>
      </c>
      <c r="I35">
        <v>1E-4</v>
      </c>
    </row>
    <row r="36" spans="2:9" x14ac:dyDescent="0.25">
      <c r="B36">
        <v>1.0009999999999999E-3</v>
      </c>
      <c r="C36">
        <v>0.37140000000000001</v>
      </c>
      <c r="D36">
        <v>1E-4</v>
      </c>
      <c r="G36">
        <f t="shared" si="12"/>
        <v>-6.9067557786490532</v>
      </c>
      <c r="H36">
        <v>0.37140000000000001</v>
      </c>
      <c r="I36">
        <v>1E-4</v>
      </c>
    </row>
    <row r="37" spans="2:9" x14ac:dyDescent="0.25">
      <c r="B37">
        <v>1.1999999999999999E-3</v>
      </c>
      <c r="C37">
        <v>0.372</v>
      </c>
      <c r="D37">
        <v>1E-3</v>
      </c>
      <c r="G37">
        <f t="shared" si="12"/>
        <v>-6.7254337221881828</v>
      </c>
      <c r="H37">
        <v>0.372</v>
      </c>
      <c r="I37">
        <v>1E-3</v>
      </c>
    </row>
    <row r="38" spans="2:9" x14ac:dyDescent="0.25">
      <c r="B38">
        <v>4.9900000000000005E-3</v>
      </c>
      <c r="C38">
        <v>0.46400000000000002</v>
      </c>
      <c r="D38">
        <v>1E-3</v>
      </c>
      <c r="G38">
        <f t="shared" si="12"/>
        <v>-5.3003193692187098</v>
      </c>
      <c r="H38">
        <v>0.46400000000000002</v>
      </c>
      <c r="I38">
        <v>1E-3</v>
      </c>
    </row>
    <row r="39" spans="2:9" x14ac:dyDescent="0.25">
      <c r="B39">
        <v>9.0299999999999998E-3</v>
      </c>
      <c r="C39">
        <v>0.497</v>
      </c>
      <c r="D39">
        <v>1E-3</v>
      </c>
      <c r="G39">
        <f t="shared" si="12"/>
        <v>-4.7072029115532432</v>
      </c>
      <c r="H39">
        <v>0.497</v>
      </c>
      <c r="I39">
        <v>1E-3</v>
      </c>
    </row>
    <row r="40" spans="2:9" x14ac:dyDescent="0.25">
      <c r="B40">
        <v>1.302E-2</v>
      </c>
      <c r="C40">
        <v>0.51700000000000002</v>
      </c>
      <c r="D40">
        <v>1E-3</v>
      </c>
      <c r="G40">
        <f t="shared" si="12"/>
        <v>-4.3412686422017135</v>
      </c>
      <c r="H40">
        <v>0.51700000000000002</v>
      </c>
      <c r="I40">
        <v>1E-3</v>
      </c>
    </row>
    <row r="41" spans="2:9" x14ac:dyDescent="0.25">
      <c r="B41">
        <v>1.6989999999999998E-2</v>
      </c>
      <c r="C41">
        <v>0.53100000000000003</v>
      </c>
      <c r="D41">
        <v>1E-3</v>
      </c>
      <c r="G41">
        <f t="shared" si="12"/>
        <v>-4.0751303432982962</v>
      </c>
      <c r="H41">
        <v>0.53100000000000003</v>
      </c>
      <c r="I41">
        <v>1E-3</v>
      </c>
    </row>
    <row r="42" spans="2:9" x14ac:dyDescent="0.25">
      <c r="B42">
        <v>2.0070000000000001E-2</v>
      </c>
      <c r="C42">
        <v>0.54</v>
      </c>
      <c r="D42">
        <v>1E-3</v>
      </c>
      <c r="G42">
        <f t="shared" si="12"/>
        <v>-3.9085291161738902</v>
      </c>
      <c r="H42">
        <v>0.54</v>
      </c>
      <c r="I42">
        <v>1E-3</v>
      </c>
    </row>
    <row r="43" spans="2:9" x14ac:dyDescent="0.25">
      <c r="B43">
        <v>2.0079999999999997E-2</v>
      </c>
      <c r="C43">
        <v>0.442</v>
      </c>
      <c r="D43">
        <v>1E-3</v>
      </c>
      <c r="G43">
        <f t="shared" si="12"/>
        <v>-3.9080309841586089</v>
      </c>
      <c r="H43">
        <v>0.442</v>
      </c>
      <c r="I43">
        <v>1E-3</v>
      </c>
    </row>
    <row r="44" spans="2:9" x14ac:dyDescent="0.25">
      <c r="B44">
        <v>0.04</v>
      </c>
      <c r="C44">
        <v>0.58099999999999996</v>
      </c>
      <c r="D44">
        <v>1E-3</v>
      </c>
      <c r="G44">
        <f t="shared" si="12"/>
        <v>-3.2188758248682006</v>
      </c>
      <c r="H44">
        <v>0.58099999999999996</v>
      </c>
      <c r="I44">
        <v>1E-3</v>
      </c>
    </row>
    <row r="45" spans="2:9" x14ac:dyDescent="0.25">
      <c r="B45">
        <v>0.06</v>
      </c>
      <c r="C45">
        <v>0.60399999999999998</v>
      </c>
      <c r="D45">
        <v>1E-3</v>
      </c>
      <c r="G45">
        <f t="shared" si="12"/>
        <v>-2.8134107167600364</v>
      </c>
      <c r="H45">
        <v>0.60399999999999998</v>
      </c>
      <c r="I45">
        <v>1E-3</v>
      </c>
    </row>
    <row r="46" spans="2:9" x14ac:dyDescent="0.25">
      <c r="B46">
        <v>0.08</v>
      </c>
      <c r="C46">
        <v>0.61799999999999999</v>
      </c>
      <c r="D46">
        <v>1E-3</v>
      </c>
      <c r="G46">
        <f t="shared" si="12"/>
        <v>-2.5257286443082556</v>
      </c>
      <c r="H46">
        <v>0.61799999999999999</v>
      </c>
      <c r="I46">
        <v>1E-3</v>
      </c>
    </row>
    <row r="47" spans="2:9" x14ac:dyDescent="0.25">
      <c r="B47">
        <v>9.9900000000000003E-2</v>
      </c>
      <c r="C47">
        <v>0.63</v>
      </c>
      <c r="D47">
        <v>1E-3</v>
      </c>
      <c r="G47">
        <f t="shared" si="12"/>
        <v>-2.3035855933276292</v>
      </c>
      <c r="H47">
        <v>0.63</v>
      </c>
      <c r="I47">
        <v>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0"/>
  <sheetViews>
    <sheetView topLeftCell="B28" workbookViewId="0">
      <selection activeCell="B28" sqref="B28:D50"/>
    </sheetView>
  </sheetViews>
  <sheetFormatPr defaultRowHeight="15" x14ac:dyDescent="0.25"/>
  <cols>
    <col min="1" max="1" width="3.85546875" customWidth="1"/>
    <col min="2" max="2" width="10" bestFit="1" customWidth="1"/>
    <col min="3" max="3" width="9.140625" customWidth="1"/>
    <col min="4" max="4" width="8.7109375" customWidth="1"/>
    <col min="5" max="5" width="7.7109375" customWidth="1"/>
    <col min="6" max="6" width="8.7109375" customWidth="1"/>
    <col min="7" max="7" width="3.5703125" customWidth="1"/>
    <col min="9" max="9" width="8.5703125" customWidth="1"/>
    <col min="10" max="10" width="9.28515625" customWidth="1"/>
    <col min="11" max="11" width="6.42578125" customWidth="1"/>
    <col min="12" max="12" width="8.5703125" customWidth="1"/>
    <col min="13" max="13" width="3.7109375" customWidth="1"/>
    <col min="15" max="15" width="7.7109375" customWidth="1"/>
    <col min="16" max="16" width="9.140625" customWidth="1"/>
    <col min="17" max="17" width="6.42578125" customWidth="1"/>
    <col min="18" max="18" width="8.7109375" customWidth="1"/>
    <col min="19" max="19" width="4.140625" customWidth="1"/>
    <col min="20" max="20" width="8.7109375" customWidth="1"/>
    <col min="21" max="21" width="7.7109375" customWidth="1"/>
    <col min="22" max="22" width="8.28515625" customWidth="1"/>
    <col min="23" max="23" width="6.28515625" customWidth="1"/>
    <col min="24" max="24" width="8.7109375" customWidth="1"/>
  </cols>
  <sheetData>
    <row r="3" spans="2:24" x14ac:dyDescent="0.25">
      <c r="B3" t="s">
        <v>24</v>
      </c>
      <c r="D3">
        <v>40</v>
      </c>
    </row>
    <row r="6" spans="2:24" x14ac:dyDescent="0.25">
      <c r="B6" t="s">
        <v>7</v>
      </c>
      <c r="H6" t="s">
        <v>8</v>
      </c>
      <c r="N6" t="s">
        <v>9</v>
      </c>
      <c r="T6" t="s">
        <v>20</v>
      </c>
    </row>
    <row r="7" spans="2:24" x14ac:dyDescent="0.25">
      <c r="B7" s="1" t="s">
        <v>22</v>
      </c>
      <c r="C7" s="1" t="s">
        <v>11</v>
      </c>
      <c r="D7" s="1" t="s">
        <v>2</v>
      </c>
      <c r="E7" s="1" t="s">
        <v>12</v>
      </c>
      <c r="F7" s="1" t="s">
        <v>21</v>
      </c>
      <c r="H7" s="1" t="s">
        <v>22</v>
      </c>
      <c r="I7" s="1" t="s">
        <v>11</v>
      </c>
      <c r="J7" s="1" t="s">
        <v>2</v>
      </c>
      <c r="K7" s="1" t="s">
        <v>12</v>
      </c>
      <c r="L7" s="1" t="s">
        <v>21</v>
      </c>
      <c r="N7" s="1" t="s">
        <v>23</v>
      </c>
      <c r="O7" s="1" t="s">
        <v>13</v>
      </c>
      <c r="P7" s="1" t="s">
        <v>2</v>
      </c>
      <c r="Q7" s="1" t="s">
        <v>12</v>
      </c>
      <c r="R7" s="1" t="s">
        <v>21</v>
      </c>
      <c r="T7" s="1" t="s">
        <v>23</v>
      </c>
      <c r="U7" s="1" t="s">
        <v>13</v>
      </c>
      <c r="V7" s="1" t="s">
        <v>2</v>
      </c>
      <c r="W7" s="1" t="s">
        <v>12</v>
      </c>
      <c r="X7" s="1" t="s">
        <v>21</v>
      </c>
    </row>
    <row r="8" spans="2:24" x14ac:dyDescent="0.25">
      <c r="B8" s="1">
        <v>11.7</v>
      </c>
      <c r="C8" s="1">
        <v>0.1</v>
      </c>
      <c r="D8" s="3">
        <v>0.1482</v>
      </c>
      <c r="E8" s="10">
        <v>1E-4</v>
      </c>
      <c r="F8" s="1">
        <v>45</v>
      </c>
      <c r="H8" s="1">
        <v>102.8</v>
      </c>
      <c r="I8" s="1">
        <v>0.1</v>
      </c>
      <c r="J8" s="9">
        <v>0.2205</v>
      </c>
      <c r="K8" s="10">
        <v>1E-4</v>
      </c>
      <c r="L8" s="1">
        <v>45</v>
      </c>
      <c r="N8" s="1">
        <v>1.02</v>
      </c>
      <c r="O8" s="1">
        <v>0.01</v>
      </c>
      <c r="P8" s="9">
        <v>0.31979999999999997</v>
      </c>
      <c r="Q8" s="10">
        <v>1E-4</v>
      </c>
      <c r="R8" s="1">
        <v>45</v>
      </c>
      <c r="T8" s="1">
        <v>20.62</v>
      </c>
      <c r="U8" s="1">
        <v>0.01</v>
      </c>
      <c r="V8" s="3">
        <v>0.495</v>
      </c>
      <c r="W8" s="10">
        <v>1E-3</v>
      </c>
      <c r="X8" s="1">
        <v>44</v>
      </c>
    </row>
    <row r="9" spans="2:24" x14ac:dyDescent="0.25">
      <c r="B9" s="1">
        <v>30.2</v>
      </c>
      <c r="C9" s="1">
        <v>0.1</v>
      </c>
      <c r="D9" s="3">
        <v>0.1789</v>
      </c>
      <c r="E9" s="10">
        <v>1E-4</v>
      </c>
      <c r="F9" s="1">
        <v>45</v>
      </c>
      <c r="H9" s="1">
        <v>306.2</v>
      </c>
      <c r="I9" s="1">
        <v>0.1</v>
      </c>
      <c r="J9" s="3">
        <v>0.2631</v>
      </c>
      <c r="K9" s="10">
        <v>1E-4</v>
      </c>
      <c r="L9" s="1">
        <v>45</v>
      </c>
      <c r="N9" s="1">
        <v>5.04</v>
      </c>
      <c r="O9" s="1">
        <v>0.01</v>
      </c>
      <c r="P9" s="9">
        <v>0.41199999999999998</v>
      </c>
      <c r="Q9" s="10">
        <v>1E-4</v>
      </c>
      <c r="R9" s="1">
        <v>45</v>
      </c>
      <c r="T9" s="1">
        <v>40.299999999999997</v>
      </c>
      <c r="U9" s="1">
        <v>0.1</v>
      </c>
      <c r="V9" s="3">
        <v>0.53200000000000003</v>
      </c>
      <c r="W9" s="10">
        <v>1E-3</v>
      </c>
      <c r="X9" s="1">
        <v>44</v>
      </c>
    </row>
    <row r="10" spans="2:24" x14ac:dyDescent="0.25">
      <c r="B10" s="1">
        <v>49.9</v>
      </c>
      <c r="C10" s="1">
        <v>0.1</v>
      </c>
      <c r="D10" s="3">
        <v>0.19570000000000001</v>
      </c>
      <c r="E10" s="10">
        <v>1E-4</v>
      </c>
      <c r="F10" s="1">
        <v>45</v>
      </c>
      <c r="H10" s="1">
        <v>506</v>
      </c>
      <c r="I10" s="1">
        <v>1</v>
      </c>
      <c r="J10" s="3">
        <v>0.28520000000000001</v>
      </c>
      <c r="K10" s="10">
        <v>1E-4</v>
      </c>
      <c r="L10" s="1">
        <v>45</v>
      </c>
      <c r="N10" s="1">
        <v>9.1300000000000008</v>
      </c>
      <c r="O10" s="1">
        <v>0.01</v>
      </c>
      <c r="P10" s="3">
        <v>0.44600000000000001</v>
      </c>
      <c r="Q10" s="10">
        <v>1E-3</v>
      </c>
      <c r="R10" s="1">
        <v>45</v>
      </c>
      <c r="T10" s="1">
        <v>60.9</v>
      </c>
      <c r="U10" s="1">
        <v>0.1</v>
      </c>
      <c r="V10" s="3">
        <v>0.55500000000000005</v>
      </c>
      <c r="W10" s="10">
        <v>1E-3</v>
      </c>
      <c r="X10" s="1">
        <v>45</v>
      </c>
    </row>
    <row r="11" spans="2:24" x14ac:dyDescent="0.25">
      <c r="B11" s="1">
        <v>70.900000000000006</v>
      </c>
      <c r="C11" s="1">
        <v>0.1</v>
      </c>
      <c r="D11" s="3">
        <v>0.20760000000000001</v>
      </c>
      <c r="E11" s="10">
        <v>1E-4</v>
      </c>
      <c r="F11" s="1">
        <v>45</v>
      </c>
      <c r="H11" s="1">
        <v>707</v>
      </c>
      <c r="I11" s="1">
        <v>1</v>
      </c>
      <c r="J11" s="3">
        <v>0.30130000000000001</v>
      </c>
      <c r="K11" s="10">
        <v>1E-4</v>
      </c>
      <c r="L11" s="1">
        <v>45</v>
      </c>
      <c r="N11" s="1">
        <v>13.05</v>
      </c>
      <c r="O11" s="1">
        <v>0.01</v>
      </c>
      <c r="P11" s="3">
        <v>0.46600000000000003</v>
      </c>
      <c r="Q11" s="10">
        <v>1E-3</v>
      </c>
      <c r="R11" s="1">
        <v>45</v>
      </c>
      <c r="T11" s="1">
        <v>80.400000000000006</v>
      </c>
      <c r="U11" s="1">
        <v>0.1</v>
      </c>
      <c r="V11" s="3">
        <v>0.57099999999999995</v>
      </c>
      <c r="W11" s="10">
        <v>1E-3</v>
      </c>
      <c r="X11" s="1">
        <v>45</v>
      </c>
    </row>
    <row r="12" spans="2:24" x14ac:dyDescent="0.25">
      <c r="B12" s="1">
        <v>90.8</v>
      </c>
      <c r="C12" s="1">
        <v>0.1</v>
      </c>
      <c r="D12" s="3">
        <v>0.21629999999999999</v>
      </c>
      <c r="E12" s="10">
        <v>1E-4</v>
      </c>
      <c r="F12" s="1">
        <v>45</v>
      </c>
      <c r="H12" s="1">
        <v>903</v>
      </c>
      <c r="I12" s="1">
        <v>1</v>
      </c>
      <c r="J12" s="3">
        <v>0.31369999999999998</v>
      </c>
      <c r="K12" s="10">
        <v>1E-4</v>
      </c>
      <c r="L12" s="1">
        <v>45</v>
      </c>
      <c r="N12" s="1">
        <v>17.13</v>
      </c>
      <c r="O12" s="1">
        <v>0.01</v>
      </c>
      <c r="P12" s="3">
        <v>4.82E-2</v>
      </c>
      <c r="Q12" s="10">
        <v>1E-3</v>
      </c>
      <c r="R12" s="1">
        <v>45</v>
      </c>
      <c r="T12" s="1">
        <v>99.9</v>
      </c>
      <c r="U12" s="1">
        <v>0.1</v>
      </c>
      <c r="V12" s="3">
        <v>0.58299999999999996</v>
      </c>
      <c r="W12" s="10">
        <v>1E-3</v>
      </c>
      <c r="X12" s="1">
        <v>45</v>
      </c>
    </row>
    <row r="13" spans="2:24" x14ac:dyDescent="0.25">
      <c r="B13" s="1">
        <v>100</v>
      </c>
      <c r="C13" s="1">
        <v>0.1</v>
      </c>
      <c r="D13" s="3">
        <v>0.2198</v>
      </c>
      <c r="E13" s="10">
        <v>1E-4</v>
      </c>
      <c r="F13" s="1">
        <v>45</v>
      </c>
      <c r="H13" s="1">
        <v>1002</v>
      </c>
      <c r="I13" s="1">
        <v>1</v>
      </c>
      <c r="J13" s="3">
        <v>0.31919999999999998</v>
      </c>
      <c r="K13" s="10">
        <v>1E-4</v>
      </c>
      <c r="L13" s="1">
        <v>45</v>
      </c>
      <c r="N13" s="1">
        <v>20.03</v>
      </c>
      <c r="O13" s="1">
        <v>0.01</v>
      </c>
      <c r="P13" s="3">
        <v>0.49</v>
      </c>
      <c r="Q13" s="10">
        <v>1E-3</v>
      </c>
      <c r="R13" s="1">
        <v>45</v>
      </c>
    </row>
    <row r="18" spans="2:24" x14ac:dyDescent="0.25">
      <c r="B18" s="1" t="s">
        <v>25</v>
      </c>
      <c r="C18" s="1" t="s">
        <v>16</v>
      </c>
      <c r="D18" s="1" t="s">
        <v>2</v>
      </c>
      <c r="E18" s="1" t="s">
        <v>12</v>
      </c>
      <c r="F18" s="1" t="s">
        <v>26</v>
      </c>
      <c r="H18" s="1" t="s">
        <v>25</v>
      </c>
      <c r="I18" s="1" t="s">
        <v>16</v>
      </c>
      <c r="J18" s="1" t="s">
        <v>2</v>
      </c>
      <c r="K18" s="1" t="s">
        <v>12</v>
      </c>
      <c r="L18" s="1" t="s">
        <v>26</v>
      </c>
      <c r="N18" s="1" t="s">
        <v>25</v>
      </c>
      <c r="O18" s="1" t="s">
        <v>16</v>
      </c>
      <c r="P18" s="1" t="s">
        <v>2</v>
      </c>
      <c r="Q18" s="1" t="s">
        <v>12</v>
      </c>
      <c r="R18" s="1" t="s">
        <v>26</v>
      </c>
      <c r="T18" s="1" t="s">
        <v>25</v>
      </c>
      <c r="U18" s="1" t="s">
        <v>16</v>
      </c>
      <c r="V18" s="1" t="s">
        <v>2</v>
      </c>
      <c r="W18" s="1" t="s">
        <v>12</v>
      </c>
      <c r="X18" s="1" t="s">
        <v>26</v>
      </c>
    </row>
    <row r="19" spans="2:24" x14ac:dyDescent="0.25">
      <c r="B19" s="3">
        <f>B8*0.000001</f>
        <v>1.1699999999999998E-5</v>
      </c>
      <c r="C19" s="10">
        <f>C8*0.000001</f>
        <v>9.9999999999999995E-8</v>
      </c>
      <c r="D19" s="3">
        <v>0.1482</v>
      </c>
      <c r="E19" s="10">
        <v>1E-4</v>
      </c>
      <c r="F19" s="1">
        <f>F8+273.15</f>
        <v>318.14999999999998</v>
      </c>
      <c r="H19" s="11">
        <f>H8*0.000001</f>
        <v>1.0279999999999999E-4</v>
      </c>
      <c r="I19" s="12">
        <f>I8*0.000001</f>
        <v>9.9999999999999995E-8</v>
      </c>
      <c r="J19" s="9">
        <v>0.2205</v>
      </c>
      <c r="K19" s="10">
        <v>1E-4</v>
      </c>
      <c r="L19" s="1">
        <f>273.15+L8</f>
        <v>318.14999999999998</v>
      </c>
      <c r="N19" s="3">
        <f>N8*0.001</f>
        <v>1.0200000000000001E-3</v>
      </c>
      <c r="O19" s="10">
        <f>O8*0.001</f>
        <v>1.0000000000000001E-5</v>
      </c>
      <c r="P19" s="9">
        <v>0.31979999999999997</v>
      </c>
      <c r="Q19" s="10">
        <v>1E-4</v>
      </c>
      <c r="R19" s="1">
        <f>273.15+R8</f>
        <v>318.14999999999998</v>
      </c>
      <c r="T19" s="3">
        <f>T8*0.001</f>
        <v>2.0620000000000003E-2</v>
      </c>
      <c r="U19" s="10">
        <f>U8*0.001</f>
        <v>1.0000000000000001E-5</v>
      </c>
      <c r="V19" s="3">
        <v>0.495</v>
      </c>
      <c r="W19" s="10">
        <v>1E-3</v>
      </c>
      <c r="X19" s="1">
        <f>273.15+X8</f>
        <v>317.14999999999998</v>
      </c>
    </row>
    <row r="20" spans="2:24" x14ac:dyDescent="0.25">
      <c r="B20" s="3">
        <f t="shared" ref="B20:C20" si="0">B9*0.000001</f>
        <v>3.0199999999999999E-5</v>
      </c>
      <c r="C20" s="10">
        <f t="shared" si="0"/>
        <v>9.9999999999999995E-8</v>
      </c>
      <c r="D20" s="3">
        <v>0.1789</v>
      </c>
      <c r="E20" s="10">
        <v>1E-4</v>
      </c>
      <c r="F20" s="1">
        <f t="shared" ref="F20:F24" si="1">F9+273.15</f>
        <v>318.14999999999998</v>
      </c>
      <c r="H20" s="11">
        <f t="shared" ref="H20:I24" si="2">H9*0.000001</f>
        <v>3.0619999999999996E-4</v>
      </c>
      <c r="I20" s="12">
        <f t="shared" si="2"/>
        <v>9.9999999999999995E-8</v>
      </c>
      <c r="J20" s="3">
        <v>0.2631</v>
      </c>
      <c r="K20" s="10">
        <v>1E-4</v>
      </c>
      <c r="L20" s="1">
        <f t="shared" ref="L20:L24" si="3">273.15+L9</f>
        <v>318.14999999999998</v>
      </c>
      <c r="N20" s="3">
        <f t="shared" ref="N20:O20" si="4">N9*0.001</f>
        <v>5.0400000000000002E-3</v>
      </c>
      <c r="O20" s="10">
        <f t="shared" si="4"/>
        <v>1.0000000000000001E-5</v>
      </c>
      <c r="P20" s="9">
        <v>0.41199999999999998</v>
      </c>
      <c r="Q20" s="10">
        <v>1E-4</v>
      </c>
      <c r="R20" s="1">
        <f t="shared" ref="R20:R24" si="5">273.15+R9</f>
        <v>318.14999999999998</v>
      </c>
      <c r="T20" s="3">
        <f t="shared" ref="T20:U20" si="6">T9*0.001</f>
        <v>4.0299999999999996E-2</v>
      </c>
      <c r="U20" s="10">
        <f t="shared" si="6"/>
        <v>1E-4</v>
      </c>
      <c r="V20" s="3">
        <v>0.53200000000000003</v>
      </c>
      <c r="W20" s="10">
        <v>1E-3</v>
      </c>
      <c r="X20" s="1">
        <f t="shared" ref="X20:X23" si="7">273.15+X9</f>
        <v>317.14999999999998</v>
      </c>
    </row>
    <row r="21" spans="2:24" x14ac:dyDescent="0.25">
      <c r="B21" s="3">
        <f t="shared" ref="B21:C21" si="8">B10*0.000001</f>
        <v>4.9899999999999993E-5</v>
      </c>
      <c r="C21" s="10">
        <f t="shared" si="8"/>
        <v>9.9999999999999995E-8</v>
      </c>
      <c r="D21" s="3">
        <v>0.19570000000000001</v>
      </c>
      <c r="E21" s="10">
        <v>1E-4</v>
      </c>
      <c r="F21" s="1">
        <f t="shared" si="1"/>
        <v>318.14999999999998</v>
      </c>
      <c r="H21" s="11">
        <f t="shared" si="2"/>
        <v>5.0599999999999994E-4</v>
      </c>
      <c r="I21" s="12">
        <f t="shared" si="2"/>
        <v>9.9999999999999995E-7</v>
      </c>
      <c r="J21" s="3">
        <v>0.28520000000000001</v>
      </c>
      <c r="K21" s="10">
        <v>1E-4</v>
      </c>
      <c r="L21" s="1">
        <f t="shared" si="3"/>
        <v>318.14999999999998</v>
      </c>
      <c r="N21" s="3">
        <f t="shared" ref="N21:O21" si="9">N10*0.001</f>
        <v>9.130000000000001E-3</v>
      </c>
      <c r="O21" s="10">
        <f t="shared" si="9"/>
        <v>1.0000000000000001E-5</v>
      </c>
      <c r="P21" s="3">
        <v>0.44600000000000001</v>
      </c>
      <c r="Q21" s="10">
        <v>1E-3</v>
      </c>
      <c r="R21" s="1">
        <f t="shared" si="5"/>
        <v>318.14999999999998</v>
      </c>
      <c r="T21" s="3">
        <f t="shared" ref="T21:U21" si="10">T10*0.001</f>
        <v>6.0900000000000003E-2</v>
      </c>
      <c r="U21" s="10">
        <f t="shared" si="10"/>
        <v>1E-4</v>
      </c>
      <c r="V21" s="3">
        <v>0.55500000000000005</v>
      </c>
      <c r="W21" s="10">
        <v>1E-3</v>
      </c>
      <c r="X21" s="1">
        <f t="shared" si="7"/>
        <v>318.14999999999998</v>
      </c>
    </row>
    <row r="22" spans="2:24" x14ac:dyDescent="0.25">
      <c r="B22" s="3">
        <f t="shared" ref="B22:C22" si="11">B11*0.000001</f>
        <v>7.0900000000000002E-5</v>
      </c>
      <c r="C22" s="10">
        <f t="shared" si="11"/>
        <v>9.9999999999999995E-8</v>
      </c>
      <c r="D22" s="3">
        <v>0.20760000000000001</v>
      </c>
      <c r="E22" s="10">
        <v>1E-4</v>
      </c>
      <c r="F22" s="1">
        <f t="shared" si="1"/>
        <v>318.14999999999998</v>
      </c>
      <c r="H22" s="11">
        <f t="shared" si="2"/>
        <v>7.0699999999999995E-4</v>
      </c>
      <c r="I22" s="12">
        <f t="shared" si="2"/>
        <v>9.9999999999999995E-7</v>
      </c>
      <c r="J22" s="3">
        <v>0.30130000000000001</v>
      </c>
      <c r="K22" s="10">
        <v>1E-4</v>
      </c>
      <c r="L22" s="1">
        <f t="shared" si="3"/>
        <v>318.14999999999998</v>
      </c>
      <c r="N22" s="3">
        <f t="shared" ref="N22:O22" si="12">N11*0.001</f>
        <v>1.3050000000000001E-2</v>
      </c>
      <c r="O22" s="10">
        <f t="shared" si="12"/>
        <v>1.0000000000000001E-5</v>
      </c>
      <c r="P22" s="3">
        <v>0.46600000000000003</v>
      </c>
      <c r="Q22" s="10">
        <v>1E-3</v>
      </c>
      <c r="R22" s="1">
        <f t="shared" si="5"/>
        <v>318.14999999999998</v>
      </c>
      <c r="T22" s="3">
        <f t="shared" ref="T22:U22" si="13">T11*0.001</f>
        <v>8.0400000000000013E-2</v>
      </c>
      <c r="U22" s="10">
        <f t="shared" si="13"/>
        <v>1E-4</v>
      </c>
      <c r="V22" s="3">
        <v>0.57099999999999995</v>
      </c>
      <c r="W22" s="10">
        <v>1E-3</v>
      </c>
      <c r="X22" s="1">
        <f t="shared" si="7"/>
        <v>318.14999999999998</v>
      </c>
    </row>
    <row r="23" spans="2:24" x14ac:dyDescent="0.25">
      <c r="B23" s="3">
        <f t="shared" ref="B23:C23" si="14">B12*0.000001</f>
        <v>9.0799999999999998E-5</v>
      </c>
      <c r="C23" s="10">
        <f t="shared" si="14"/>
        <v>9.9999999999999995E-8</v>
      </c>
      <c r="D23" s="3">
        <v>0.21629999999999999</v>
      </c>
      <c r="E23" s="10">
        <v>1E-4</v>
      </c>
      <c r="F23" s="1">
        <f t="shared" si="1"/>
        <v>318.14999999999998</v>
      </c>
      <c r="H23" s="11">
        <f t="shared" si="2"/>
        <v>9.0299999999999994E-4</v>
      </c>
      <c r="I23" s="12">
        <f t="shared" si="2"/>
        <v>9.9999999999999995E-7</v>
      </c>
      <c r="J23" s="3">
        <v>0.31369999999999998</v>
      </c>
      <c r="K23" s="10">
        <v>1E-4</v>
      </c>
      <c r="L23" s="1">
        <f t="shared" si="3"/>
        <v>318.14999999999998</v>
      </c>
      <c r="N23" s="3">
        <f t="shared" ref="N23:O23" si="15">N12*0.001</f>
        <v>1.7129999999999999E-2</v>
      </c>
      <c r="O23" s="10">
        <f t="shared" si="15"/>
        <v>1.0000000000000001E-5</v>
      </c>
      <c r="P23" s="3">
        <v>4.82E-2</v>
      </c>
      <c r="Q23" s="10">
        <v>1E-3</v>
      </c>
      <c r="R23" s="1">
        <f t="shared" si="5"/>
        <v>318.14999999999998</v>
      </c>
      <c r="T23" s="3">
        <f t="shared" ref="T23:U23" si="16">T12*0.001</f>
        <v>9.9900000000000003E-2</v>
      </c>
      <c r="U23" s="10">
        <f t="shared" si="16"/>
        <v>1E-4</v>
      </c>
      <c r="V23" s="3">
        <v>0.58299999999999996</v>
      </c>
      <c r="W23" s="10">
        <v>1E-3</v>
      </c>
      <c r="X23" s="1">
        <f t="shared" si="7"/>
        <v>318.14999999999998</v>
      </c>
    </row>
    <row r="24" spans="2:24" x14ac:dyDescent="0.25">
      <c r="B24" s="3">
        <f t="shared" ref="B24:C24" si="17">B13*0.000001</f>
        <v>9.9999999999999991E-5</v>
      </c>
      <c r="C24" s="10">
        <f t="shared" si="17"/>
        <v>9.9999999999999995E-8</v>
      </c>
      <c r="D24" s="3">
        <v>0.2198</v>
      </c>
      <c r="E24" s="10">
        <v>1E-4</v>
      </c>
      <c r="F24" s="1">
        <f t="shared" si="1"/>
        <v>318.14999999999998</v>
      </c>
      <c r="H24" s="11">
        <f t="shared" si="2"/>
        <v>1.0019999999999999E-3</v>
      </c>
      <c r="I24" s="12">
        <f t="shared" si="2"/>
        <v>9.9999999999999995E-7</v>
      </c>
      <c r="J24" s="3">
        <v>0.31919999999999998</v>
      </c>
      <c r="K24" s="10">
        <v>1E-4</v>
      </c>
      <c r="L24" s="1">
        <f t="shared" si="3"/>
        <v>318.14999999999998</v>
      </c>
      <c r="N24" s="3">
        <f t="shared" ref="N24:O24" si="18">N13*0.001</f>
        <v>2.0030000000000003E-2</v>
      </c>
      <c r="O24" s="10">
        <f t="shared" si="18"/>
        <v>1.0000000000000001E-5</v>
      </c>
      <c r="P24" s="3">
        <v>0.49</v>
      </c>
      <c r="Q24" s="10">
        <v>1E-3</v>
      </c>
      <c r="R24" s="1">
        <f t="shared" si="5"/>
        <v>318.14999999999998</v>
      </c>
      <c r="T24" s="11"/>
    </row>
    <row r="25" spans="2:24" x14ac:dyDescent="0.25">
      <c r="B25" s="11"/>
    </row>
    <row r="28" spans="2:24" x14ac:dyDescent="0.25">
      <c r="B28" s="11">
        <v>1.1699999999999998E-5</v>
      </c>
      <c r="C28" s="11">
        <v>0.1482</v>
      </c>
      <c r="D28" s="12">
        <v>1E-4</v>
      </c>
      <c r="H28">
        <f>LN(B28)</f>
        <v>-11.355921716160564</v>
      </c>
      <c r="I28" s="11">
        <f>C28</f>
        <v>0.1482</v>
      </c>
      <c r="J28" s="12">
        <f>D28</f>
        <v>1E-4</v>
      </c>
    </row>
    <row r="29" spans="2:24" x14ac:dyDescent="0.25">
      <c r="B29" s="11">
        <v>3.0199999999999999E-5</v>
      </c>
      <c r="C29" s="11">
        <v>0.1789</v>
      </c>
      <c r="D29" s="12">
        <v>1E-4</v>
      </c>
      <c r="H29">
        <f t="shared" ref="H29:H50" si="19">LN(B29)</f>
        <v>-10.40766863358345</v>
      </c>
      <c r="I29" s="11">
        <f t="shared" ref="I29:I50" si="20">C29</f>
        <v>0.1789</v>
      </c>
      <c r="J29" s="12">
        <f t="shared" ref="J29:J50" si="21">D29</f>
        <v>1E-4</v>
      </c>
    </row>
    <row r="30" spans="2:24" x14ac:dyDescent="0.25">
      <c r="B30" s="11">
        <v>4.9899999999999993E-5</v>
      </c>
      <c r="C30" s="11">
        <v>0.19570000000000001</v>
      </c>
      <c r="D30" s="12">
        <v>1E-4</v>
      </c>
      <c r="H30">
        <f t="shared" si="19"/>
        <v>-9.9054895552068007</v>
      </c>
      <c r="I30" s="11">
        <f t="shared" si="20"/>
        <v>0.19570000000000001</v>
      </c>
      <c r="J30" s="12">
        <f t="shared" si="21"/>
        <v>1E-4</v>
      </c>
    </row>
    <row r="31" spans="2:24" x14ac:dyDescent="0.25">
      <c r="B31" s="11">
        <v>7.0900000000000002E-5</v>
      </c>
      <c r="C31" s="11">
        <v>0.20760000000000001</v>
      </c>
      <c r="D31" s="12">
        <v>1E-4</v>
      </c>
      <c r="H31">
        <f t="shared" si="19"/>
        <v>-9.5542401244261921</v>
      </c>
      <c r="I31" s="11">
        <f t="shared" si="20"/>
        <v>0.20760000000000001</v>
      </c>
      <c r="J31" s="12">
        <f t="shared" si="21"/>
        <v>1E-4</v>
      </c>
    </row>
    <row r="32" spans="2:24" x14ac:dyDescent="0.25">
      <c r="B32" s="11">
        <v>9.0799999999999998E-5</v>
      </c>
      <c r="C32" s="11">
        <v>0.21629999999999999</v>
      </c>
      <c r="D32" s="12">
        <v>1E-4</v>
      </c>
      <c r="H32">
        <f t="shared" si="19"/>
        <v>-9.3068512723570258</v>
      </c>
      <c r="I32" s="11">
        <f t="shared" si="20"/>
        <v>0.21629999999999999</v>
      </c>
      <c r="J32" s="12">
        <f t="shared" si="21"/>
        <v>1E-4</v>
      </c>
    </row>
    <row r="33" spans="2:10" x14ac:dyDescent="0.25">
      <c r="B33" s="11">
        <v>9.9999999999999991E-5</v>
      </c>
      <c r="C33" s="11">
        <v>0.2198</v>
      </c>
      <c r="D33" s="12">
        <v>1E-4</v>
      </c>
      <c r="H33">
        <f t="shared" si="19"/>
        <v>-9.2103403719761836</v>
      </c>
      <c r="I33" s="11">
        <f t="shared" si="20"/>
        <v>0.2198</v>
      </c>
      <c r="J33" s="12">
        <f t="shared" si="21"/>
        <v>1E-4</v>
      </c>
    </row>
    <row r="34" spans="2:10" x14ac:dyDescent="0.25">
      <c r="B34" s="11">
        <v>1.0279999999999999E-4</v>
      </c>
      <c r="C34" s="14">
        <v>0.2205</v>
      </c>
      <c r="D34" s="12">
        <v>1E-4</v>
      </c>
      <c r="H34">
        <f t="shared" si="19"/>
        <v>-9.1827252049432087</v>
      </c>
      <c r="I34" s="11">
        <f t="shared" si="20"/>
        <v>0.2205</v>
      </c>
      <c r="J34" s="12">
        <f t="shared" si="21"/>
        <v>1E-4</v>
      </c>
    </row>
    <row r="35" spans="2:10" x14ac:dyDescent="0.25">
      <c r="B35" s="11">
        <v>3.0619999999999996E-4</v>
      </c>
      <c r="C35" s="11">
        <v>0.2631</v>
      </c>
      <c r="D35" s="12">
        <v>1E-4</v>
      </c>
      <c r="H35">
        <f t="shared" si="19"/>
        <v>-8.0912720747406901</v>
      </c>
      <c r="I35" s="11">
        <f t="shared" si="20"/>
        <v>0.2631</v>
      </c>
      <c r="J35" s="12">
        <f t="shared" si="21"/>
        <v>1E-4</v>
      </c>
    </row>
    <row r="36" spans="2:10" x14ac:dyDescent="0.25">
      <c r="B36" s="11">
        <v>5.0599999999999994E-4</v>
      </c>
      <c r="C36" s="11">
        <v>0.28520000000000001</v>
      </c>
      <c r="D36" s="12">
        <v>1E-4</v>
      </c>
      <c r="H36">
        <f t="shared" si="19"/>
        <v>-7.5889738886768088</v>
      </c>
      <c r="I36" s="11">
        <f t="shared" si="20"/>
        <v>0.28520000000000001</v>
      </c>
      <c r="J36" s="12">
        <f t="shared" si="21"/>
        <v>1E-4</v>
      </c>
    </row>
    <row r="37" spans="2:10" x14ac:dyDescent="0.25">
      <c r="B37" s="11">
        <v>7.0699999999999995E-4</v>
      </c>
      <c r="C37" s="11">
        <v>0.30130000000000001</v>
      </c>
      <c r="D37" s="12">
        <v>1E-4</v>
      </c>
      <c r="H37">
        <f t="shared" si="19"/>
        <v>-7.2544798920677014</v>
      </c>
      <c r="I37" s="11">
        <f t="shared" si="20"/>
        <v>0.30130000000000001</v>
      </c>
      <c r="J37" s="12">
        <f t="shared" si="21"/>
        <v>1E-4</v>
      </c>
    </row>
    <row r="38" spans="2:10" x14ac:dyDescent="0.25">
      <c r="B38" s="11">
        <v>9.0299999999999994E-4</v>
      </c>
      <c r="C38" s="11">
        <v>0.31369999999999998</v>
      </c>
      <c r="D38" s="12">
        <v>1E-4</v>
      </c>
      <c r="H38">
        <f t="shared" si="19"/>
        <v>-7.0097880045472891</v>
      </c>
      <c r="I38" s="11">
        <f t="shared" si="20"/>
        <v>0.31369999999999998</v>
      </c>
      <c r="J38" s="12">
        <f t="shared" si="21"/>
        <v>1E-4</v>
      </c>
    </row>
    <row r="39" spans="2:10" x14ac:dyDescent="0.25">
      <c r="B39" s="11">
        <v>1.0019999999999999E-3</v>
      </c>
      <c r="C39" s="11">
        <v>0.31919999999999998</v>
      </c>
      <c r="D39" s="12">
        <v>1E-4</v>
      </c>
      <c r="H39">
        <f t="shared" si="19"/>
        <v>-6.9057572763194646</v>
      </c>
      <c r="I39" s="11">
        <f t="shared" si="20"/>
        <v>0.31919999999999998</v>
      </c>
      <c r="J39" s="12">
        <f t="shared" si="21"/>
        <v>1E-4</v>
      </c>
    </row>
    <row r="40" spans="2:10" x14ac:dyDescent="0.25">
      <c r="B40" s="11">
        <v>1.0200000000000001E-3</v>
      </c>
      <c r="C40" s="14">
        <v>0.31979999999999997</v>
      </c>
      <c r="D40" s="12">
        <v>1E-4</v>
      </c>
      <c r="H40">
        <f t="shared" si="19"/>
        <v>-6.8879526516859571</v>
      </c>
      <c r="I40" s="11">
        <f t="shared" si="20"/>
        <v>0.31979999999999997</v>
      </c>
      <c r="J40" s="12">
        <f t="shared" si="21"/>
        <v>1E-4</v>
      </c>
    </row>
    <row r="41" spans="2:10" x14ac:dyDescent="0.25">
      <c r="B41" s="11">
        <v>5.0400000000000002E-3</v>
      </c>
      <c r="C41" s="14">
        <v>0.41199999999999998</v>
      </c>
      <c r="D41" s="12">
        <v>1E-4</v>
      </c>
      <c r="H41">
        <f t="shared" si="19"/>
        <v>-5.2903491968988599</v>
      </c>
      <c r="I41" s="11">
        <f t="shared" si="20"/>
        <v>0.41199999999999998</v>
      </c>
      <c r="J41" s="12">
        <f t="shared" si="21"/>
        <v>1E-4</v>
      </c>
    </row>
    <row r="42" spans="2:10" x14ac:dyDescent="0.25">
      <c r="B42" s="11">
        <v>9.130000000000001E-3</v>
      </c>
      <c r="C42" s="11">
        <v>0.44600000000000001</v>
      </c>
      <c r="D42" s="12">
        <v>1E-3</v>
      </c>
      <c r="H42">
        <f t="shared" si="19"/>
        <v>-4.6961895843752597</v>
      </c>
      <c r="I42" s="11">
        <f t="shared" si="20"/>
        <v>0.44600000000000001</v>
      </c>
      <c r="J42" s="12">
        <f t="shared" si="21"/>
        <v>1E-3</v>
      </c>
    </row>
    <row r="43" spans="2:10" x14ac:dyDescent="0.25">
      <c r="B43" s="11">
        <v>1.3050000000000001E-2</v>
      </c>
      <c r="C43" s="11">
        <v>0.46600000000000003</v>
      </c>
      <c r="D43" s="12">
        <v>1E-3</v>
      </c>
      <c r="H43">
        <f t="shared" si="19"/>
        <v>-4.3389671452134344</v>
      </c>
      <c r="I43" s="11">
        <f t="shared" si="20"/>
        <v>0.46600000000000003</v>
      </c>
      <c r="J43" s="12">
        <f t="shared" si="21"/>
        <v>1E-3</v>
      </c>
    </row>
    <row r="44" spans="2:10" x14ac:dyDescent="0.25">
      <c r="B44" s="11">
        <v>1.7129999999999999E-2</v>
      </c>
      <c r="C44" s="11">
        <v>4.82E-2</v>
      </c>
      <c r="D44" s="12">
        <v>1E-3</v>
      </c>
      <c r="H44">
        <f t="shared" si="19"/>
        <v>-4.0669239666461081</v>
      </c>
      <c r="I44" s="11">
        <f t="shared" si="20"/>
        <v>4.82E-2</v>
      </c>
      <c r="J44" s="12">
        <f t="shared" si="21"/>
        <v>1E-3</v>
      </c>
    </row>
    <row r="45" spans="2:10" x14ac:dyDescent="0.25">
      <c r="B45" s="11">
        <v>2.0030000000000003E-2</v>
      </c>
      <c r="C45" s="11">
        <v>0.49</v>
      </c>
      <c r="D45" s="12">
        <v>1E-3</v>
      </c>
      <c r="H45">
        <f t="shared" si="19"/>
        <v>-3.91052412930441</v>
      </c>
      <c r="I45" s="11">
        <f t="shared" si="20"/>
        <v>0.49</v>
      </c>
      <c r="J45" s="12">
        <f t="shared" si="21"/>
        <v>1E-3</v>
      </c>
    </row>
    <row r="46" spans="2:10" x14ac:dyDescent="0.25">
      <c r="B46" s="11">
        <v>2.0620000000000003E-2</v>
      </c>
      <c r="C46" s="11">
        <v>0.495</v>
      </c>
      <c r="D46" s="12">
        <v>1E-3</v>
      </c>
      <c r="H46">
        <f t="shared" si="19"/>
        <v>-3.881493800393323</v>
      </c>
      <c r="I46" s="11">
        <f t="shared" si="20"/>
        <v>0.495</v>
      </c>
      <c r="J46" s="12">
        <f t="shared" si="21"/>
        <v>1E-3</v>
      </c>
    </row>
    <row r="47" spans="2:10" x14ac:dyDescent="0.25">
      <c r="B47" s="11">
        <v>4.0299999999999996E-2</v>
      </c>
      <c r="C47" s="11">
        <v>0.53200000000000003</v>
      </c>
      <c r="D47" s="12">
        <v>1E-3</v>
      </c>
      <c r="H47">
        <f t="shared" si="19"/>
        <v>-3.2114038100294997</v>
      </c>
      <c r="I47" s="11">
        <f t="shared" si="20"/>
        <v>0.53200000000000003</v>
      </c>
      <c r="J47" s="12">
        <f t="shared" si="21"/>
        <v>1E-3</v>
      </c>
    </row>
    <row r="48" spans="2:10" x14ac:dyDescent="0.25">
      <c r="B48" s="11">
        <v>6.0900000000000003E-2</v>
      </c>
      <c r="C48" s="11">
        <v>0.55500000000000005</v>
      </c>
      <c r="D48" s="12">
        <v>1E-3</v>
      </c>
      <c r="H48">
        <f t="shared" si="19"/>
        <v>-2.7985221042662856</v>
      </c>
      <c r="I48" s="11">
        <f t="shared" si="20"/>
        <v>0.55500000000000005</v>
      </c>
      <c r="J48" s="12">
        <f t="shared" si="21"/>
        <v>1E-3</v>
      </c>
    </row>
    <row r="49" spans="2:10" x14ac:dyDescent="0.25">
      <c r="B49" s="11">
        <v>8.0400000000000013E-2</v>
      </c>
      <c r="C49" s="11">
        <v>0.57099999999999995</v>
      </c>
      <c r="D49" s="12">
        <v>1E-3</v>
      </c>
      <c r="H49">
        <f t="shared" si="19"/>
        <v>-2.5207411027972162</v>
      </c>
      <c r="I49" s="11">
        <f t="shared" si="20"/>
        <v>0.57099999999999995</v>
      </c>
      <c r="J49" s="12">
        <f t="shared" si="21"/>
        <v>1E-3</v>
      </c>
    </row>
    <row r="50" spans="2:10" x14ac:dyDescent="0.25">
      <c r="B50" s="11">
        <v>9.9900000000000003E-2</v>
      </c>
      <c r="C50" s="11">
        <v>0.58299999999999996</v>
      </c>
      <c r="D50" s="12">
        <v>1E-3</v>
      </c>
      <c r="H50">
        <f t="shared" si="19"/>
        <v>-2.3035855933276292</v>
      </c>
      <c r="I50" s="11">
        <f t="shared" si="20"/>
        <v>0.58299999999999996</v>
      </c>
      <c r="J50" s="12">
        <f t="shared" si="21"/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48"/>
  <sheetViews>
    <sheetView topLeftCell="A23" workbookViewId="0">
      <selection activeCell="B26" sqref="B26:D48"/>
    </sheetView>
  </sheetViews>
  <sheetFormatPr defaultRowHeight="15" x14ac:dyDescent="0.25"/>
  <cols>
    <col min="2" max="2" width="8.28515625" customWidth="1"/>
    <col min="3" max="3" width="6.85546875" customWidth="1"/>
    <col min="5" max="5" width="7.140625" customWidth="1"/>
    <col min="7" max="7" width="4.42578125" customWidth="1"/>
    <col min="8" max="8" width="8.7109375" customWidth="1"/>
    <col min="9" max="9" width="7.28515625" customWidth="1"/>
    <col min="11" max="11" width="6.28515625" customWidth="1"/>
    <col min="12" max="12" width="8.42578125" customWidth="1"/>
    <col min="13" max="13" width="4.140625" customWidth="1"/>
    <col min="14" max="14" width="8.85546875" customWidth="1"/>
    <col min="15" max="15" width="7.7109375" customWidth="1"/>
    <col min="16" max="16" width="8.42578125" customWidth="1"/>
    <col min="17" max="17" width="6.7109375" customWidth="1"/>
    <col min="18" max="18" width="8.5703125" customWidth="1"/>
    <col min="19" max="19" width="4.5703125" customWidth="1"/>
    <col min="20" max="20" width="8.42578125" customWidth="1"/>
    <col min="21" max="21" width="7.85546875" customWidth="1"/>
    <col min="22" max="22" width="9.140625" customWidth="1"/>
    <col min="23" max="23" width="7" customWidth="1"/>
    <col min="24" max="24" width="8.5703125" customWidth="1"/>
  </cols>
  <sheetData>
    <row r="5" spans="2:24" x14ac:dyDescent="0.25">
      <c r="B5" t="s">
        <v>7</v>
      </c>
      <c r="H5" t="s">
        <v>8</v>
      </c>
      <c r="N5" t="s">
        <v>9</v>
      </c>
      <c r="T5" t="s">
        <v>20</v>
      </c>
    </row>
    <row r="6" spans="2:24" x14ac:dyDescent="0.25">
      <c r="B6" s="1" t="s">
        <v>22</v>
      </c>
      <c r="C6" s="1" t="s">
        <v>11</v>
      </c>
      <c r="D6" s="1" t="s">
        <v>2</v>
      </c>
      <c r="E6" s="1" t="s">
        <v>12</v>
      </c>
      <c r="F6" s="1" t="s">
        <v>21</v>
      </c>
      <c r="H6" s="1" t="s">
        <v>22</v>
      </c>
      <c r="I6" s="1" t="s">
        <v>11</v>
      </c>
      <c r="J6" s="1" t="s">
        <v>2</v>
      </c>
      <c r="K6" s="1" t="s">
        <v>12</v>
      </c>
      <c r="L6" s="1" t="s">
        <v>21</v>
      </c>
      <c r="N6" s="1" t="s">
        <v>23</v>
      </c>
      <c r="O6" s="1" t="s">
        <v>13</v>
      </c>
      <c r="P6" s="1" t="s">
        <v>2</v>
      </c>
      <c r="Q6" s="1" t="s">
        <v>12</v>
      </c>
      <c r="R6" s="1" t="s">
        <v>21</v>
      </c>
      <c r="T6" s="1" t="s">
        <v>23</v>
      </c>
      <c r="U6" s="1" t="s">
        <v>13</v>
      </c>
      <c r="V6" s="1" t="s">
        <v>2</v>
      </c>
      <c r="W6" s="1" t="s">
        <v>12</v>
      </c>
      <c r="X6" s="1" t="s">
        <v>21</v>
      </c>
    </row>
    <row r="7" spans="2:24" x14ac:dyDescent="0.25">
      <c r="B7" s="1">
        <v>11.4</v>
      </c>
      <c r="C7" s="1">
        <v>0.1</v>
      </c>
      <c r="D7" s="3">
        <v>0.111</v>
      </c>
      <c r="E7" s="10">
        <v>1E-4</v>
      </c>
      <c r="F7" s="1">
        <v>60</v>
      </c>
      <c r="H7" s="1">
        <v>102.4</v>
      </c>
      <c r="I7" s="1">
        <v>0.1</v>
      </c>
      <c r="J7" s="3">
        <v>0.18579999999999999</v>
      </c>
      <c r="K7" s="10">
        <v>1E-4</v>
      </c>
      <c r="L7" s="1">
        <v>61</v>
      </c>
      <c r="N7" s="1">
        <v>0.96</v>
      </c>
      <c r="O7" s="1">
        <v>0.01</v>
      </c>
      <c r="P7" s="3">
        <v>0.28149999999999997</v>
      </c>
      <c r="Q7" s="10">
        <v>1E-4</v>
      </c>
      <c r="R7" s="1">
        <v>61</v>
      </c>
      <c r="T7" s="1">
        <v>20.53</v>
      </c>
      <c r="U7" s="1">
        <v>0.01</v>
      </c>
      <c r="V7" s="3">
        <v>0.45600000000000002</v>
      </c>
      <c r="W7" s="10">
        <v>1E-3</v>
      </c>
      <c r="X7" s="1">
        <v>61</v>
      </c>
    </row>
    <row r="8" spans="2:24" x14ac:dyDescent="0.25">
      <c r="B8" s="1">
        <v>30.06</v>
      </c>
      <c r="C8" s="1">
        <v>0.1</v>
      </c>
      <c r="D8" s="3">
        <v>0.14410000000000001</v>
      </c>
      <c r="E8" s="10">
        <v>1E-4</v>
      </c>
      <c r="F8" s="1">
        <v>60</v>
      </c>
      <c r="H8" s="1">
        <v>303.39999999999998</v>
      </c>
      <c r="I8" s="1">
        <v>0.1</v>
      </c>
      <c r="J8" s="3">
        <v>0.22819999999999999</v>
      </c>
      <c r="K8" s="10">
        <v>1E-4</v>
      </c>
      <c r="L8" s="1">
        <v>61</v>
      </c>
      <c r="N8" s="1">
        <v>5.01</v>
      </c>
      <c r="O8" s="1">
        <v>0.01</v>
      </c>
      <c r="P8" s="3">
        <v>0.374</v>
      </c>
      <c r="Q8" s="10">
        <v>1E-4</v>
      </c>
      <c r="R8" s="1">
        <v>61</v>
      </c>
      <c r="T8" s="1">
        <v>40.4</v>
      </c>
      <c r="U8" s="1">
        <v>0.1</v>
      </c>
      <c r="V8" s="3">
        <v>0.496</v>
      </c>
      <c r="W8" s="10">
        <v>1E-3</v>
      </c>
      <c r="X8" s="1">
        <v>61</v>
      </c>
    </row>
    <row r="9" spans="2:24" x14ac:dyDescent="0.25">
      <c r="B9" s="1">
        <v>49.9</v>
      </c>
      <c r="C9" s="1">
        <v>0.1</v>
      </c>
      <c r="D9" s="3">
        <v>0.16089999999999999</v>
      </c>
      <c r="E9" s="10">
        <v>1E-4</v>
      </c>
      <c r="F9" s="1">
        <v>60</v>
      </c>
      <c r="H9" s="1">
        <v>499</v>
      </c>
      <c r="I9" s="1">
        <v>1</v>
      </c>
      <c r="J9" s="3">
        <v>0.25019999999999998</v>
      </c>
      <c r="K9" s="10">
        <v>1E-4</v>
      </c>
      <c r="L9" s="1">
        <v>61</v>
      </c>
      <c r="N9" s="1">
        <v>9.19</v>
      </c>
      <c r="O9" s="1">
        <v>0.01</v>
      </c>
      <c r="P9" s="3">
        <v>0.40899999999999997</v>
      </c>
      <c r="Q9" s="10">
        <v>1E-3</v>
      </c>
      <c r="R9" s="1">
        <v>61</v>
      </c>
      <c r="T9" s="1">
        <v>60.4</v>
      </c>
      <c r="U9" s="1">
        <v>0.1</v>
      </c>
      <c r="V9" s="3">
        <v>0.52</v>
      </c>
      <c r="W9" s="10">
        <v>1E-3</v>
      </c>
      <c r="X9" s="1">
        <v>61</v>
      </c>
    </row>
    <row r="10" spans="2:24" x14ac:dyDescent="0.25">
      <c r="B10" s="1">
        <v>70.8</v>
      </c>
      <c r="C10" s="1">
        <v>0.1</v>
      </c>
      <c r="D10" s="3">
        <v>0.17299999999999999</v>
      </c>
      <c r="E10" s="10">
        <v>1E-4</v>
      </c>
      <c r="F10" s="1">
        <v>60</v>
      </c>
      <c r="H10" s="1">
        <v>706</v>
      </c>
      <c r="I10" s="1">
        <v>1</v>
      </c>
      <c r="J10" s="3">
        <v>0.26640000000000003</v>
      </c>
      <c r="K10" s="10">
        <v>1E-4</v>
      </c>
      <c r="L10" s="1">
        <v>61</v>
      </c>
      <c r="N10" s="1">
        <v>13.09</v>
      </c>
      <c r="O10" s="1">
        <v>0.01</v>
      </c>
      <c r="P10" s="3">
        <v>0.43</v>
      </c>
      <c r="Q10" s="10">
        <v>1E-3</v>
      </c>
      <c r="R10" s="1">
        <v>61</v>
      </c>
      <c r="T10" s="1">
        <v>80.2</v>
      </c>
      <c r="U10" s="1">
        <v>0.1</v>
      </c>
      <c r="V10" s="3">
        <v>0.53700000000000003</v>
      </c>
      <c r="W10" s="10">
        <v>1E-3</v>
      </c>
      <c r="X10" s="1">
        <v>61</v>
      </c>
    </row>
    <row r="11" spans="2:24" x14ac:dyDescent="0.25">
      <c r="B11" s="1">
        <v>90.6</v>
      </c>
      <c r="C11" s="1">
        <v>0.1</v>
      </c>
      <c r="D11" s="3">
        <v>0.1817</v>
      </c>
      <c r="E11" s="10">
        <v>1E-4</v>
      </c>
      <c r="F11" s="1">
        <v>60</v>
      </c>
      <c r="H11" s="1">
        <v>902</v>
      </c>
      <c r="I11" s="1">
        <v>1</v>
      </c>
      <c r="J11" s="3">
        <v>0.27839999999999998</v>
      </c>
      <c r="K11" s="10">
        <v>1E-4</v>
      </c>
      <c r="L11" s="1">
        <v>61</v>
      </c>
      <c r="N11" s="1">
        <v>17.04</v>
      </c>
      <c r="O11" s="1">
        <v>0.01</v>
      </c>
      <c r="P11" s="3">
        <v>0.44500000000000001</v>
      </c>
      <c r="Q11" s="10">
        <v>1E-3</v>
      </c>
      <c r="R11" s="1">
        <v>61</v>
      </c>
      <c r="T11" s="1">
        <v>100</v>
      </c>
      <c r="U11" s="1">
        <v>0.1</v>
      </c>
      <c r="V11" s="3">
        <v>0.55000000000000004</v>
      </c>
      <c r="W11" s="10">
        <v>1E-3</v>
      </c>
      <c r="X11" s="1">
        <v>61</v>
      </c>
    </row>
    <row r="12" spans="2:24" x14ac:dyDescent="0.25">
      <c r="B12" s="1">
        <v>105</v>
      </c>
      <c r="C12" s="1">
        <v>0.1</v>
      </c>
      <c r="D12" s="3">
        <v>0.18529999999999999</v>
      </c>
      <c r="E12" s="10">
        <v>1E-4</v>
      </c>
      <c r="F12" s="1">
        <v>60</v>
      </c>
      <c r="H12" s="1">
        <v>997</v>
      </c>
      <c r="I12" s="1">
        <v>1</v>
      </c>
      <c r="J12" s="3">
        <v>0.28349999999999997</v>
      </c>
      <c r="K12" s="10">
        <v>1E-4</v>
      </c>
      <c r="L12" s="1">
        <v>61</v>
      </c>
      <c r="N12" s="1">
        <v>20.69</v>
      </c>
      <c r="O12" s="1">
        <v>0.01</v>
      </c>
      <c r="P12" s="3">
        <v>0.45700000000000002</v>
      </c>
      <c r="Q12" s="10">
        <v>1E-3</v>
      </c>
      <c r="R12" s="1">
        <v>61</v>
      </c>
    </row>
    <row r="15" spans="2:24" x14ac:dyDescent="0.25">
      <c r="B15" s="1" t="s">
        <v>25</v>
      </c>
      <c r="C15" s="1" t="s">
        <v>16</v>
      </c>
      <c r="D15" s="1" t="s">
        <v>2</v>
      </c>
      <c r="E15" s="1" t="s">
        <v>12</v>
      </c>
      <c r="F15" s="1" t="s">
        <v>26</v>
      </c>
      <c r="H15" s="1" t="s">
        <v>25</v>
      </c>
      <c r="I15" s="1" t="s">
        <v>16</v>
      </c>
      <c r="J15" s="1" t="s">
        <v>2</v>
      </c>
      <c r="K15" s="1" t="s">
        <v>12</v>
      </c>
      <c r="L15" s="1" t="s">
        <v>26</v>
      </c>
      <c r="N15" s="1" t="s">
        <v>25</v>
      </c>
      <c r="O15" s="1" t="s">
        <v>16</v>
      </c>
      <c r="P15" s="1" t="s">
        <v>2</v>
      </c>
      <c r="Q15" s="1" t="s">
        <v>12</v>
      </c>
      <c r="R15" s="1" t="s">
        <v>26</v>
      </c>
      <c r="T15" s="1" t="s">
        <v>25</v>
      </c>
      <c r="U15" s="1" t="s">
        <v>16</v>
      </c>
      <c r="V15" s="1" t="s">
        <v>2</v>
      </c>
      <c r="W15" s="1" t="s">
        <v>12</v>
      </c>
      <c r="X15" s="1" t="s">
        <v>26</v>
      </c>
    </row>
    <row r="16" spans="2:24" x14ac:dyDescent="0.25">
      <c r="B16" s="10">
        <f>B7*0.000001</f>
        <v>1.1399999999999999E-5</v>
      </c>
      <c r="C16" s="10">
        <f>C7*0.000001</f>
        <v>9.9999999999999995E-8</v>
      </c>
      <c r="D16" s="3">
        <v>0.111</v>
      </c>
      <c r="E16" s="10">
        <v>1E-4</v>
      </c>
      <c r="F16" s="1">
        <f>273.15+F7</f>
        <v>333.15</v>
      </c>
      <c r="H16" s="3">
        <f>H7*0.000001</f>
        <v>1.024E-4</v>
      </c>
      <c r="I16" s="10">
        <f>I7*0.000001</f>
        <v>9.9999999999999995E-8</v>
      </c>
      <c r="J16" s="3">
        <v>0.18579999999999999</v>
      </c>
      <c r="K16" s="10">
        <v>1E-4</v>
      </c>
      <c r="L16" s="1">
        <f>273.15+L7</f>
        <v>334.15</v>
      </c>
      <c r="N16" s="3">
        <f>N7*0.001</f>
        <v>9.6000000000000002E-4</v>
      </c>
      <c r="O16" s="10">
        <f>O7*0.001</f>
        <v>1.0000000000000001E-5</v>
      </c>
      <c r="P16" s="3">
        <v>0.28149999999999997</v>
      </c>
      <c r="Q16" s="10">
        <v>1E-4</v>
      </c>
      <c r="R16" s="1">
        <f>273.15+R7</f>
        <v>334.15</v>
      </c>
      <c r="T16" s="3">
        <f>T7*0.001</f>
        <v>2.0530000000000003E-2</v>
      </c>
      <c r="U16" s="10">
        <f>U7*0.001</f>
        <v>1.0000000000000001E-5</v>
      </c>
      <c r="V16" s="3">
        <v>0.45600000000000002</v>
      </c>
      <c r="W16" s="10">
        <v>1E-3</v>
      </c>
      <c r="X16" s="1">
        <f>273.15+X7</f>
        <v>334.15</v>
      </c>
    </row>
    <row r="17" spans="2:24" x14ac:dyDescent="0.25">
      <c r="B17" s="3">
        <f t="shared" ref="B17:C21" si="0">B8*0.000001</f>
        <v>3.0059999999999997E-5</v>
      </c>
      <c r="C17" s="10">
        <f t="shared" si="0"/>
        <v>9.9999999999999995E-8</v>
      </c>
      <c r="D17" s="3">
        <v>0.14410000000000001</v>
      </c>
      <c r="E17" s="10">
        <v>1E-4</v>
      </c>
      <c r="F17" s="1">
        <f t="shared" ref="F17:F21" si="1">273.15+F8</f>
        <v>333.15</v>
      </c>
      <c r="H17" s="3">
        <f t="shared" ref="H17:I21" si="2">H8*0.000001</f>
        <v>3.0339999999999995E-4</v>
      </c>
      <c r="I17" s="10">
        <f t="shared" si="2"/>
        <v>9.9999999999999995E-8</v>
      </c>
      <c r="J17" s="3">
        <v>0.22819999999999999</v>
      </c>
      <c r="K17" s="10">
        <v>1E-4</v>
      </c>
      <c r="L17" s="1">
        <f t="shared" ref="L17:L21" si="3">273.15+L8</f>
        <v>334.15</v>
      </c>
      <c r="N17" s="3">
        <f t="shared" ref="N17:O21" si="4">N8*0.001</f>
        <v>5.0099999999999997E-3</v>
      </c>
      <c r="O17" s="10">
        <f t="shared" si="4"/>
        <v>1.0000000000000001E-5</v>
      </c>
      <c r="P17" s="3">
        <v>0.374</v>
      </c>
      <c r="Q17" s="10">
        <v>1E-4</v>
      </c>
      <c r="R17" s="1">
        <f t="shared" ref="R17:R21" si="5">273.15+R8</f>
        <v>334.15</v>
      </c>
      <c r="T17" s="3">
        <f t="shared" ref="T17:U20" si="6">T8*0.001</f>
        <v>4.0399999999999998E-2</v>
      </c>
      <c r="U17" s="10">
        <f t="shared" si="6"/>
        <v>1E-4</v>
      </c>
      <c r="V17" s="3">
        <v>0.496</v>
      </c>
      <c r="W17" s="10">
        <v>1E-3</v>
      </c>
      <c r="X17" s="1">
        <f t="shared" ref="X17:X20" si="7">273.15+X8</f>
        <v>334.15</v>
      </c>
    </row>
    <row r="18" spans="2:24" x14ac:dyDescent="0.25">
      <c r="B18" s="3">
        <f t="shared" si="0"/>
        <v>4.9899999999999993E-5</v>
      </c>
      <c r="C18" s="10">
        <f t="shared" si="0"/>
        <v>9.9999999999999995E-8</v>
      </c>
      <c r="D18" s="3">
        <v>0.16089999999999999</v>
      </c>
      <c r="E18" s="10">
        <v>1E-4</v>
      </c>
      <c r="F18" s="1">
        <f t="shared" si="1"/>
        <v>333.15</v>
      </c>
      <c r="H18" s="3">
        <f t="shared" si="2"/>
        <v>4.9899999999999999E-4</v>
      </c>
      <c r="I18" s="10">
        <f t="shared" si="2"/>
        <v>9.9999999999999995E-7</v>
      </c>
      <c r="J18" s="3">
        <v>0.25019999999999998</v>
      </c>
      <c r="K18" s="10">
        <v>1E-4</v>
      </c>
      <c r="L18" s="1">
        <f t="shared" si="3"/>
        <v>334.15</v>
      </c>
      <c r="N18" s="3">
        <f t="shared" si="4"/>
        <v>9.1900000000000003E-3</v>
      </c>
      <c r="O18" s="10">
        <f t="shared" si="4"/>
        <v>1.0000000000000001E-5</v>
      </c>
      <c r="P18" s="3">
        <v>0.40899999999999997</v>
      </c>
      <c r="Q18" s="10">
        <v>1E-3</v>
      </c>
      <c r="R18" s="1">
        <f t="shared" si="5"/>
        <v>334.15</v>
      </c>
      <c r="T18" s="3">
        <f t="shared" si="6"/>
        <v>6.0400000000000002E-2</v>
      </c>
      <c r="U18" s="10">
        <f t="shared" si="6"/>
        <v>1E-4</v>
      </c>
      <c r="V18" s="3">
        <v>0.52</v>
      </c>
      <c r="W18" s="10">
        <v>1E-3</v>
      </c>
      <c r="X18" s="1">
        <f t="shared" si="7"/>
        <v>334.15</v>
      </c>
    </row>
    <row r="19" spans="2:24" x14ac:dyDescent="0.25">
      <c r="B19" s="3">
        <f t="shared" si="0"/>
        <v>7.08E-5</v>
      </c>
      <c r="C19" s="10">
        <f t="shared" si="0"/>
        <v>9.9999999999999995E-8</v>
      </c>
      <c r="D19" s="3">
        <v>0.17299999999999999</v>
      </c>
      <c r="E19" s="10">
        <v>1E-4</v>
      </c>
      <c r="F19" s="1">
        <f t="shared" si="1"/>
        <v>333.15</v>
      </c>
      <c r="H19" s="3">
        <f t="shared" si="2"/>
        <v>7.0599999999999992E-4</v>
      </c>
      <c r="I19" s="10">
        <f t="shared" si="2"/>
        <v>9.9999999999999995E-7</v>
      </c>
      <c r="J19" s="3">
        <v>0.26640000000000003</v>
      </c>
      <c r="K19" s="10">
        <v>1E-4</v>
      </c>
      <c r="L19" s="1">
        <f t="shared" si="3"/>
        <v>334.15</v>
      </c>
      <c r="N19" s="3">
        <f t="shared" si="4"/>
        <v>1.3090000000000001E-2</v>
      </c>
      <c r="O19" s="10">
        <f t="shared" si="4"/>
        <v>1.0000000000000001E-5</v>
      </c>
      <c r="P19" s="3">
        <v>0.43</v>
      </c>
      <c r="Q19" s="10">
        <v>1E-3</v>
      </c>
      <c r="R19" s="1">
        <f t="shared" si="5"/>
        <v>334.15</v>
      </c>
      <c r="T19" s="3">
        <f t="shared" si="6"/>
        <v>8.0200000000000007E-2</v>
      </c>
      <c r="U19" s="10">
        <f t="shared" si="6"/>
        <v>1E-4</v>
      </c>
      <c r="V19" s="3">
        <v>0.53700000000000003</v>
      </c>
      <c r="W19" s="10">
        <v>1E-3</v>
      </c>
      <c r="X19" s="1">
        <f t="shared" si="7"/>
        <v>334.15</v>
      </c>
    </row>
    <row r="20" spans="2:24" x14ac:dyDescent="0.25">
      <c r="B20" s="3">
        <f t="shared" si="0"/>
        <v>9.0599999999999993E-5</v>
      </c>
      <c r="C20" s="10">
        <f t="shared" si="0"/>
        <v>9.9999999999999995E-8</v>
      </c>
      <c r="D20" s="3">
        <v>0.1817</v>
      </c>
      <c r="E20" s="10">
        <v>1E-4</v>
      </c>
      <c r="F20" s="1">
        <f t="shared" si="1"/>
        <v>333.15</v>
      </c>
      <c r="H20" s="3">
        <f t="shared" si="2"/>
        <v>9.0199999999999992E-4</v>
      </c>
      <c r="I20" s="10">
        <f t="shared" si="2"/>
        <v>9.9999999999999995E-7</v>
      </c>
      <c r="J20" s="3">
        <v>0.27839999999999998</v>
      </c>
      <c r="K20" s="10">
        <v>1E-4</v>
      </c>
      <c r="L20" s="1">
        <f t="shared" si="3"/>
        <v>334.15</v>
      </c>
      <c r="N20" s="3">
        <f t="shared" si="4"/>
        <v>1.704E-2</v>
      </c>
      <c r="O20" s="10">
        <f t="shared" si="4"/>
        <v>1.0000000000000001E-5</v>
      </c>
      <c r="P20" s="3">
        <v>0.44500000000000001</v>
      </c>
      <c r="Q20" s="10">
        <v>1E-3</v>
      </c>
      <c r="R20" s="1">
        <f t="shared" si="5"/>
        <v>334.15</v>
      </c>
      <c r="T20" s="3">
        <f t="shared" si="6"/>
        <v>0.1</v>
      </c>
      <c r="U20" s="10">
        <f t="shared" si="6"/>
        <v>1E-4</v>
      </c>
      <c r="V20" s="3">
        <v>0.55000000000000004</v>
      </c>
      <c r="W20" s="10">
        <v>1E-3</v>
      </c>
      <c r="X20" s="1">
        <f t="shared" si="7"/>
        <v>334.15</v>
      </c>
    </row>
    <row r="21" spans="2:24" x14ac:dyDescent="0.25">
      <c r="B21" s="3">
        <f t="shared" si="0"/>
        <v>1.0499999999999999E-4</v>
      </c>
      <c r="C21" s="10">
        <f t="shared" si="0"/>
        <v>9.9999999999999995E-8</v>
      </c>
      <c r="D21" s="3">
        <v>0.18529999999999999</v>
      </c>
      <c r="E21" s="10">
        <v>1E-4</v>
      </c>
      <c r="F21" s="1">
        <f t="shared" si="1"/>
        <v>333.15</v>
      </c>
      <c r="H21" s="3">
        <f t="shared" si="2"/>
        <v>9.9700000000000006E-4</v>
      </c>
      <c r="I21" s="10">
        <f t="shared" si="2"/>
        <v>9.9999999999999995E-7</v>
      </c>
      <c r="J21" s="3">
        <v>0.28349999999999997</v>
      </c>
      <c r="K21" s="10">
        <v>1E-4</v>
      </c>
      <c r="L21" s="1">
        <f t="shared" si="3"/>
        <v>334.15</v>
      </c>
      <c r="N21" s="3">
        <f t="shared" si="4"/>
        <v>2.069E-2</v>
      </c>
      <c r="O21" s="10">
        <f t="shared" si="4"/>
        <v>1.0000000000000001E-5</v>
      </c>
      <c r="P21" s="3">
        <v>0.45700000000000002</v>
      </c>
      <c r="Q21" s="10">
        <v>1E-3</v>
      </c>
      <c r="R21" s="1">
        <f t="shared" si="5"/>
        <v>334.15</v>
      </c>
      <c r="T21" s="11"/>
      <c r="U21" s="12"/>
    </row>
    <row r="26" spans="2:24" x14ac:dyDescent="0.25">
      <c r="B26">
        <v>1.1399999999999999E-5</v>
      </c>
      <c r="C26">
        <v>0.111</v>
      </c>
      <c r="D26">
        <v>1E-4</v>
      </c>
      <c r="H26">
        <f>LN(B26)</f>
        <v>-11.381897202563824</v>
      </c>
      <c r="I26">
        <f>C26</f>
        <v>0.111</v>
      </c>
      <c r="J26">
        <f>D26</f>
        <v>1E-4</v>
      </c>
    </row>
    <row r="27" spans="2:24" x14ac:dyDescent="0.25">
      <c r="B27">
        <v>3.0059999999999997E-5</v>
      </c>
      <c r="C27">
        <v>0.14410000000000001</v>
      </c>
      <c r="D27">
        <v>1E-4</v>
      </c>
      <c r="H27">
        <f t="shared" ref="H27:H48" si="8">LN(B27)</f>
        <v>-10.412315173639445</v>
      </c>
      <c r="I27">
        <f t="shared" ref="I27:I48" si="9">C27</f>
        <v>0.14410000000000001</v>
      </c>
      <c r="J27">
        <f t="shared" ref="J27:J48" si="10">D27</f>
        <v>1E-4</v>
      </c>
    </row>
    <row r="28" spans="2:24" x14ac:dyDescent="0.25">
      <c r="B28">
        <v>4.9899999999999993E-5</v>
      </c>
      <c r="C28">
        <v>0.16089999999999999</v>
      </c>
      <c r="D28">
        <v>1E-4</v>
      </c>
      <c r="H28">
        <f t="shared" si="8"/>
        <v>-9.9054895552068007</v>
      </c>
      <c r="I28">
        <f t="shared" si="9"/>
        <v>0.16089999999999999</v>
      </c>
      <c r="J28">
        <f t="shared" si="10"/>
        <v>1E-4</v>
      </c>
    </row>
    <row r="29" spans="2:24" x14ac:dyDescent="0.25">
      <c r="B29">
        <v>7.08E-5</v>
      </c>
      <c r="C29">
        <v>0.17299999999999999</v>
      </c>
      <c r="D29">
        <v>1E-4</v>
      </c>
      <c r="H29">
        <f t="shared" si="8"/>
        <v>-9.5556515572645999</v>
      </c>
      <c r="I29">
        <f t="shared" si="9"/>
        <v>0.17299999999999999</v>
      </c>
      <c r="J29">
        <f t="shared" si="10"/>
        <v>1E-4</v>
      </c>
    </row>
    <row r="30" spans="2:24" x14ac:dyDescent="0.25">
      <c r="B30">
        <v>9.0599999999999993E-5</v>
      </c>
      <c r="C30">
        <v>0.1817</v>
      </c>
      <c r="D30">
        <v>1E-4</v>
      </c>
      <c r="H30">
        <f t="shared" si="8"/>
        <v>-9.3090563449153407</v>
      </c>
      <c r="I30">
        <f t="shared" si="9"/>
        <v>0.1817</v>
      </c>
      <c r="J30">
        <f t="shared" si="10"/>
        <v>1E-4</v>
      </c>
    </row>
    <row r="31" spans="2:24" x14ac:dyDescent="0.25">
      <c r="B31">
        <v>1.0499999999999999E-4</v>
      </c>
      <c r="C31">
        <v>0.18529999999999999</v>
      </c>
      <c r="D31">
        <v>1E-4</v>
      </c>
      <c r="H31">
        <f t="shared" si="8"/>
        <v>-9.1615502078067514</v>
      </c>
      <c r="I31">
        <f t="shared" si="9"/>
        <v>0.18529999999999999</v>
      </c>
      <c r="J31">
        <f t="shared" si="10"/>
        <v>1E-4</v>
      </c>
    </row>
    <row r="32" spans="2:24" x14ac:dyDescent="0.25">
      <c r="B32">
        <v>1.024E-4</v>
      </c>
      <c r="C32">
        <v>0.18579999999999999</v>
      </c>
      <c r="D32">
        <v>1E-4</v>
      </c>
      <c r="H32">
        <f t="shared" si="8"/>
        <v>-9.1866238453588664</v>
      </c>
      <c r="I32">
        <f t="shared" si="9"/>
        <v>0.18579999999999999</v>
      </c>
      <c r="J32">
        <f t="shared" si="10"/>
        <v>1E-4</v>
      </c>
    </row>
    <row r="33" spans="2:10" x14ac:dyDescent="0.25">
      <c r="B33">
        <v>3.0339999999999995E-4</v>
      </c>
      <c r="C33">
        <v>0.22819999999999999</v>
      </c>
      <c r="D33">
        <v>1E-4</v>
      </c>
      <c r="H33">
        <f t="shared" si="8"/>
        <v>-8.1004584910498423</v>
      </c>
      <c r="I33">
        <f t="shared" si="9"/>
        <v>0.22819999999999999</v>
      </c>
      <c r="J33">
        <f t="shared" si="10"/>
        <v>1E-4</v>
      </c>
    </row>
    <row r="34" spans="2:10" x14ac:dyDescent="0.25">
      <c r="B34">
        <v>4.9899999999999999E-4</v>
      </c>
      <c r="C34">
        <v>0.25019999999999998</v>
      </c>
      <c r="D34">
        <v>1E-4</v>
      </c>
      <c r="H34">
        <f t="shared" si="8"/>
        <v>-7.6029044622127557</v>
      </c>
      <c r="I34">
        <f t="shared" si="9"/>
        <v>0.25019999999999998</v>
      </c>
      <c r="J34">
        <f t="shared" si="10"/>
        <v>1E-4</v>
      </c>
    </row>
    <row r="35" spans="2:10" x14ac:dyDescent="0.25">
      <c r="B35">
        <v>7.0599999999999992E-4</v>
      </c>
      <c r="C35">
        <v>0.26640000000000003</v>
      </c>
      <c r="D35">
        <v>1E-4</v>
      </c>
      <c r="H35">
        <f t="shared" si="8"/>
        <v>-7.2558953204710317</v>
      </c>
      <c r="I35">
        <f t="shared" si="9"/>
        <v>0.26640000000000003</v>
      </c>
      <c r="J35">
        <f t="shared" si="10"/>
        <v>1E-4</v>
      </c>
    </row>
    <row r="36" spans="2:10" x14ac:dyDescent="0.25">
      <c r="B36">
        <v>9.0199999999999992E-4</v>
      </c>
      <c r="C36">
        <v>0.27839999999999998</v>
      </c>
      <c r="D36">
        <v>1E-4</v>
      </c>
      <c r="H36">
        <f t="shared" si="8"/>
        <v>-7.0108960379016505</v>
      </c>
      <c r="I36">
        <f t="shared" si="9"/>
        <v>0.27839999999999998</v>
      </c>
      <c r="J36">
        <f t="shared" si="10"/>
        <v>1E-4</v>
      </c>
    </row>
    <row r="37" spans="2:10" x14ac:dyDescent="0.25">
      <c r="B37">
        <v>9.9700000000000006E-4</v>
      </c>
      <c r="C37">
        <v>0.28349999999999997</v>
      </c>
      <c r="D37">
        <v>1E-4</v>
      </c>
      <c r="H37">
        <f t="shared" si="8"/>
        <v>-6.9107597880024354</v>
      </c>
      <c r="I37">
        <f t="shared" si="9"/>
        <v>0.28349999999999997</v>
      </c>
      <c r="J37">
        <f t="shared" si="10"/>
        <v>1E-4</v>
      </c>
    </row>
    <row r="38" spans="2:10" x14ac:dyDescent="0.25">
      <c r="B38">
        <v>9.6000000000000002E-4</v>
      </c>
      <c r="C38">
        <v>0.28149999999999997</v>
      </c>
      <c r="D38">
        <v>1E-4</v>
      </c>
      <c r="H38">
        <f t="shared" si="8"/>
        <v>-6.9485772735023925</v>
      </c>
      <c r="I38">
        <f t="shared" si="9"/>
        <v>0.28149999999999997</v>
      </c>
      <c r="J38">
        <f t="shared" si="10"/>
        <v>1E-4</v>
      </c>
    </row>
    <row r="39" spans="2:10" x14ac:dyDescent="0.25">
      <c r="B39">
        <v>5.0099999999999997E-3</v>
      </c>
      <c r="C39">
        <v>0.374</v>
      </c>
      <c r="D39">
        <v>1E-4</v>
      </c>
      <c r="H39">
        <f t="shared" si="8"/>
        <v>-5.2963193638853641</v>
      </c>
      <c r="I39">
        <f t="shared" si="9"/>
        <v>0.374</v>
      </c>
      <c r="J39">
        <f t="shared" si="10"/>
        <v>1E-4</v>
      </c>
    </row>
    <row r="40" spans="2:10" x14ac:dyDescent="0.25">
      <c r="B40">
        <v>9.1900000000000003E-3</v>
      </c>
      <c r="C40">
        <v>0.40899999999999997</v>
      </c>
      <c r="D40">
        <v>1E-3</v>
      </c>
      <c r="H40">
        <f t="shared" si="8"/>
        <v>-4.6896393426145417</v>
      </c>
      <c r="I40">
        <f t="shared" si="9"/>
        <v>0.40899999999999997</v>
      </c>
      <c r="J40">
        <f t="shared" si="10"/>
        <v>1E-3</v>
      </c>
    </row>
    <row r="41" spans="2:10" x14ac:dyDescent="0.25">
      <c r="B41">
        <v>1.3090000000000001E-2</v>
      </c>
      <c r="C41">
        <v>0.43</v>
      </c>
      <c r="D41">
        <v>1E-3</v>
      </c>
      <c r="H41">
        <f t="shared" si="8"/>
        <v>-4.3359066990603283</v>
      </c>
      <c r="I41">
        <f t="shared" si="9"/>
        <v>0.43</v>
      </c>
      <c r="J41">
        <f t="shared" si="10"/>
        <v>1E-3</v>
      </c>
    </row>
    <row r="42" spans="2:10" x14ac:dyDescent="0.25">
      <c r="B42">
        <v>1.704E-2</v>
      </c>
      <c r="C42">
        <v>0.44500000000000001</v>
      </c>
      <c r="D42">
        <v>1E-3</v>
      </c>
      <c r="H42">
        <f t="shared" si="8"/>
        <v>-4.072191757580967</v>
      </c>
      <c r="I42">
        <f t="shared" si="9"/>
        <v>0.44500000000000001</v>
      </c>
      <c r="J42">
        <f t="shared" si="10"/>
        <v>1E-3</v>
      </c>
    </row>
    <row r="43" spans="2:10" x14ac:dyDescent="0.25">
      <c r="B43">
        <v>2.069E-2</v>
      </c>
      <c r="C43">
        <v>0.45700000000000002</v>
      </c>
      <c r="D43">
        <v>1E-3</v>
      </c>
      <c r="H43">
        <f t="shared" si="8"/>
        <v>-3.8781047872246854</v>
      </c>
      <c r="I43">
        <f t="shared" si="9"/>
        <v>0.45700000000000002</v>
      </c>
      <c r="J43">
        <f t="shared" si="10"/>
        <v>1E-3</v>
      </c>
    </row>
    <row r="44" spans="2:10" x14ac:dyDescent="0.25">
      <c r="B44">
        <v>2.0530000000000003E-2</v>
      </c>
      <c r="C44">
        <v>0.45600000000000002</v>
      </c>
      <c r="D44">
        <v>1E-3</v>
      </c>
      <c r="H44">
        <f t="shared" si="8"/>
        <v>-3.8858680479512948</v>
      </c>
      <c r="I44">
        <f t="shared" si="9"/>
        <v>0.45600000000000002</v>
      </c>
      <c r="J44">
        <f t="shared" si="10"/>
        <v>1E-3</v>
      </c>
    </row>
    <row r="45" spans="2:10" x14ac:dyDescent="0.25">
      <c r="B45">
        <v>4.0399999999999998E-2</v>
      </c>
      <c r="C45">
        <v>0.496</v>
      </c>
      <c r="D45">
        <v>1E-3</v>
      </c>
      <c r="H45">
        <f t="shared" si="8"/>
        <v>-3.2089254940150327</v>
      </c>
      <c r="I45">
        <f t="shared" si="9"/>
        <v>0.496</v>
      </c>
      <c r="J45">
        <f t="shared" si="10"/>
        <v>1E-3</v>
      </c>
    </row>
    <row r="46" spans="2:10" x14ac:dyDescent="0.25">
      <c r="B46">
        <v>6.0400000000000002E-2</v>
      </c>
      <c r="C46">
        <v>0.52</v>
      </c>
      <c r="D46">
        <v>1E-3</v>
      </c>
      <c r="H46">
        <f t="shared" si="8"/>
        <v>-2.8067661740413676</v>
      </c>
      <c r="I46">
        <f t="shared" si="9"/>
        <v>0.52</v>
      </c>
      <c r="J46">
        <f t="shared" si="10"/>
        <v>1E-3</v>
      </c>
    </row>
    <row r="47" spans="2:10" x14ac:dyDescent="0.25">
      <c r="B47">
        <v>8.0200000000000007E-2</v>
      </c>
      <c r="C47">
        <v>0.53700000000000003</v>
      </c>
      <c r="D47">
        <v>1E-3</v>
      </c>
      <c r="H47">
        <f t="shared" si="8"/>
        <v>-2.523231764109668</v>
      </c>
      <c r="I47">
        <f t="shared" si="9"/>
        <v>0.53700000000000003</v>
      </c>
      <c r="J47">
        <f t="shared" si="10"/>
        <v>1E-3</v>
      </c>
    </row>
    <row r="48" spans="2:10" x14ac:dyDescent="0.25">
      <c r="B48">
        <v>0.1</v>
      </c>
      <c r="C48">
        <v>0.55000000000000004</v>
      </c>
      <c r="D48">
        <v>1E-3</v>
      </c>
      <c r="H48">
        <f t="shared" si="8"/>
        <v>-2.3025850929940455</v>
      </c>
      <c r="I48">
        <f t="shared" si="9"/>
        <v>0.55000000000000004</v>
      </c>
      <c r="J48">
        <f t="shared" si="10"/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X48"/>
  <sheetViews>
    <sheetView workbookViewId="0">
      <selection activeCell="D48" sqref="B26:D48"/>
    </sheetView>
  </sheetViews>
  <sheetFormatPr defaultRowHeight="15" x14ac:dyDescent="0.25"/>
  <cols>
    <col min="1" max="1" width="3.7109375" customWidth="1"/>
    <col min="2" max="2" width="8.42578125" customWidth="1"/>
    <col min="3" max="3" width="7.28515625" customWidth="1"/>
    <col min="4" max="4" width="8.5703125" customWidth="1"/>
    <col min="5" max="5" width="6.7109375" customWidth="1"/>
    <col min="6" max="6" width="8.5703125" customWidth="1"/>
    <col min="7" max="7" width="2.85546875" customWidth="1"/>
    <col min="10" max="10" width="8.28515625" customWidth="1"/>
    <col min="11" max="11" width="6.140625" customWidth="1"/>
    <col min="13" max="13" width="4.42578125" customWidth="1"/>
    <col min="15" max="15" width="6.42578125" customWidth="1"/>
    <col min="16" max="16" width="8.140625" customWidth="1"/>
    <col min="17" max="17" width="6.5703125" customWidth="1"/>
    <col min="19" max="19" width="4.5703125" customWidth="1"/>
    <col min="21" max="21" width="7.7109375" customWidth="1"/>
    <col min="23" max="23" width="6.85546875" customWidth="1"/>
  </cols>
  <sheetData>
    <row r="6" spans="2:24" x14ac:dyDescent="0.25">
      <c r="B6" t="s">
        <v>7</v>
      </c>
      <c r="H6" t="s">
        <v>8</v>
      </c>
      <c r="N6" t="s">
        <v>9</v>
      </c>
      <c r="T6" t="s">
        <v>20</v>
      </c>
    </row>
    <row r="7" spans="2:24" x14ac:dyDescent="0.25">
      <c r="B7" s="1" t="s">
        <v>22</v>
      </c>
      <c r="C7" s="1" t="s">
        <v>11</v>
      </c>
      <c r="D7" s="1" t="s">
        <v>2</v>
      </c>
      <c r="E7" s="1" t="s">
        <v>12</v>
      </c>
      <c r="F7" s="1" t="s">
        <v>21</v>
      </c>
      <c r="H7" s="1" t="s">
        <v>22</v>
      </c>
      <c r="I7" s="1" t="s">
        <v>11</v>
      </c>
      <c r="J7" s="1" t="s">
        <v>2</v>
      </c>
      <c r="K7" s="1" t="s">
        <v>12</v>
      </c>
      <c r="L7" s="1" t="s">
        <v>21</v>
      </c>
      <c r="N7" s="1" t="s">
        <v>23</v>
      </c>
      <c r="O7" s="1" t="s">
        <v>13</v>
      </c>
      <c r="P7" s="1" t="s">
        <v>2</v>
      </c>
      <c r="Q7" s="1" t="s">
        <v>12</v>
      </c>
      <c r="R7" s="1" t="s">
        <v>21</v>
      </c>
      <c r="T7" s="1" t="s">
        <v>23</v>
      </c>
      <c r="U7" s="1" t="s">
        <v>13</v>
      </c>
      <c r="V7" s="1" t="s">
        <v>2</v>
      </c>
      <c r="W7" s="1" t="s">
        <v>12</v>
      </c>
      <c r="X7" s="1" t="s">
        <v>21</v>
      </c>
    </row>
    <row r="8" spans="2:24" x14ac:dyDescent="0.25">
      <c r="B8" s="1">
        <v>10.5</v>
      </c>
      <c r="C8" s="1">
        <v>0.1</v>
      </c>
      <c r="D8" s="3">
        <v>7.1999999999999995E-2</v>
      </c>
      <c r="E8" s="10">
        <v>1E-4</v>
      </c>
      <c r="F8" s="1">
        <v>77</v>
      </c>
      <c r="H8" s="1">
        <v>104.1</v>
      </c>
      <c r="I8" s="1">
        <v>0.1</v>
      </c>
      <c r="J8" s="3">
        <v>0.15310000000000001</v>
      </c>
      <c r="K8" s="10">
        <v>1E-4</v>
      </c>
      <c r="L8" s="1">
        <v>76</v>
      </c>
      <c r="N8" s="1">
        <v>1.07</v>
      </c>
      <c r="O8" s="1">
        <v>0.01</v>
      </c>
      <c r="P8" s="3">
        <v>0.25209999999999999</v>
      </c>
      <c r="Q8" s="10">
        <v>1E-4</v>
      </c>
      <c r="R8" s="1">
        <v>77</v>
      </c>
      <c r="T8" s="1">
        <v>20</v>
      </c>
      <c r="U8" s="1">
        <v>0.01</v>
      </c>
      <c r="V8" s="3">
        <v>0.41699999999999998</v>
      </c>
      <c r="W8" s="10">
        <v>1E-3</v>
      </c>
      <c r="X8" s="1">
        <v>77</v>
      </c>
    </row>
    <row r="9" spans="2:24" x14ac:dyDescent="0.25">
      <c r="B9" s="1">
        <v>30.4</v>
      </c>
      <c r="C9" s="1">
        <v>0.1</v>
      </c>
      <c r="D9" s="3">
        <v>0.1076</v>
      </c>
      <c r="E9" s="10">
        <v>1E-4</v>
      </c>
      <c r="F9" s="1">
        <v>77</v>
      </c>
      <c r="H9" s="1">
        <v>301.2</v>
      </c>
      <c r="I9" s="1">
        <v>0.1</v>
      </c>
      <c r="J9" s="3">
        <v>0.19500000000000001</v>
      </c>
      <c r="K9" s="10">
        <v>1E-4</v>
      </c>
      <c r="L9" s="1">
        <v>76</v>
      </c>
      <c r="N9" s="1">
        <v>5.07</v>
      </c>
      <c r="O9" s="1">
        <v>0.01</v>
      </c>
      <c r="P9" s="3">
        <v>0.33710000000000001</v>
      </c>
      <c r="Q9" s="10">
        <v>1E-4</v>
      </c>
      <c r="R9" s="1">
        <v>77</v>
      </c>
      <c r="T9" s="1">
        <v>40.799999999999997</v>
      </c>
      <c r="U9" s="1">
        <v>0.1</v>
      </c>
      <c r="V9" s="3">
        <v>0.46600000000000003</v>
      </c>
      <c r="W9" s="10">
        <v>1E-3</v>
      </c>
      <c r="X9" s="1">
        <v>76</v>
      </c>
    </row>
    <row r="10" spans="2:24" x14ac:dyDescent="0.25">
      <c r="B10" s="1">
        <v>50.1</v>
      </c>
      <c r="C10" s="1">
        <v>0.1</v>
      </c>
      <c r="D10" s="3">
        <v>0.1275</v>
      </c>
      <c r="E10" s="10">
        <v>1E-4</v>
      </c>
      <c r="F10" s="1">
        <v>76</v>
      </c>
      <c r="H10" s="1">
        <v>501</v>
      </c>
      <c r="I10" s="1">
        <v>1</v>
      </c>
      <c r="J10" s="3">
        <v>0.21690000000000001</v>
      </c>
      <c r="K10" s="10">
        <v>1E-4</v>
      </c>
      <c r="L10" s="1">
        <v>76</v>
      </c>
      <c r="N10" s="1">
        <v>9.0299999999999994</v>
      </c>
      <c r="O10" s="1">
        <v>0.01</v>
      </c>
      <c r="P10" s="3">
        <v>0.3705</v>
      </c>
      <c r="Q10" s="10">
        <v>1E-3</v>
      </c>
      <c r="R10" s="1">
        <v>77</v>
      </c>
      <c r="T10" s="1">
        <v>60.9</v>
      </c>
      <c r="U10" s="1">
        <v>0.1</v>
      </c>
      <c r="V10" s="3">
        <v>0.48699999999999999</v>
      </c>
      <c r="W10" s="10">
        <v>1E-3</v>
      </c>
      <c r="X10" s="1">
        <v>77</v>
      </c>
    </row>
    <row r="11" spans="2:24" x14ac:dyDescent="0.25">
      <c r="B11" s="1">
        <v>71.400000000000006</v>
      </c>
      <c r="C11" s="1">
        <v>0.1</v>
      </c>
      <c r="D11" s="3">
        <v>0.14000000000000001</v>
      </c>
      <c r="E11" s="10">
        <v>1E-4</v>
      </c>
      <c r="F11" s="1">
        <v>76</v>
      </c>
      <c r="H11" s="1">
        <v>710</v>
      </c>
      <c r="I11" s="1">
        <v>1</v>
      </c>
      <c r="J11" s="3">
        <v>0.2329</v>
      </c>
      <c r="K11" s="10">
        <v>1E-4</v>
      </c>
      <c r="L11" s="1">
        <v>77</v>
      </c>
      <c r="N11" s="1">
        <v>13.13</v>
      </c>
      <c r="O11" s="1">
        <v>0.01</v>
      </c>
      <c r="P11" s="3">
        <v>0.39229999999999998</v>
      </c>
      <c r="Q11" s="10">
        <v>1E-3</v>
      </c>
      <c r="R11" s="1">
        <v>77</v>
      </c>
      <c r="T11" s="1">
        <v>80.900000000000006</v>
      </c>
      <c r="U11" s="1">
        <v>0.1</v>
      </c>
      <c r="V11" s="3">
        <v>0.505</v>
      </c>
      <c r="W11" s="10">
        <v>1E-3</v>
      </c>
      <c r="X11" s="1">
        <v>77</v>
      </c>
    </row>
    <row r="12" spans="2:24" x14ac:dyDescent="0.25">
      <c r="B12" s="1">
        <v>90.5</v>
      </c>
      <c r="C12" s="1">
        <v>0.1</v>
      </c>
      <c r="D12" s="3">
        <v>0.14860000000000001</v>
      </c>
      <c r="E12" s="10">
        <v>1E-4</v>
      </c>
      <c r="F12" s="1">
        <v>76</v>
      </c>
      <c r="H12" s="1">
        <v>902</v>
      </c>
      <c r="I12" s="1">
        <v>1</v>
      </c>
      <c r="J12" s="3">
        <v>0.24429999999999999</v>
      </c>
      <c r="K12" s="10">
        <v>1E-4</v>
      </c>
      <c r="L12" s="1">
        <v>77</v>
      </c>
      <c r="N12" s="1">
        <v>17.059999999999999</v>
      </c>
      <c r="O12" s="1">
        <v>0.01</v>
      </c>
      <c r="P12" s="3">
        <v>0.40799999999999997</v>
      </c>
      <c r="Q12" s="10">
        <v>1E-3</v>
      </c>
      <c r="R12" s="1">
        <v>77</v>
      </c>
      <c r="T12" s="1">
        <v>99.9</v>
      </c>
      <c r="U12" s="1">
        <v>0.1</v>
      </c>
      <c r="V12" s="3">
        <v>0.51800000000000002</v>
      </c>
      <c r="W12" s="10">
        <v>1E-3</v>
      </c>
      <c r="X12" s="1">
        <v>77</v>
      </c>
    </row>
    <row r="13" spans="2:24" x14ac:dyDescent="0.25">
      <c r="B13" s="1">
        <v>100.3</v>
      </c>
      <c r="C13" s="1">
        <v>0.1</v>
      </c>
      <c r="D13" s="3">
        <v>0.1522</v>
      </c>
      <c r="E13" s="10">
        <v>1E-4</v>
      </c>
      <c r="F13" s="1">
        <v>76</v>
      </c>
      <c r="H13" s="1">
        <v>1009</v>
      </c>
      <c r="I13" s="1">
        <v>1</v>
      </c>
      <c r="J13" s="3">
        <v>0.24970000000000001</v>
      </c>
      <c r="K13" s="10">
        <v>1E-4</v>
      </c>
      <c r="L13" s="1">
        <v>77</v>
      </c>
      <c r="N13" s="1">
        <v>20.04</v>
      </c>
      <c r="O13" s="1">
        <v>0.01</v>
      </c>
      <c r="P13" s="3">
        <v>0.41699999999999998</v>
      </c>
      <c r="Q13" s="10">
        <v>1E-3</v>
      </c>
      <c r="R13" s="1">
        <v>77</v>
      </c>
    </row>
    <row r="16" spans="2:24" x14ac:dyDescent="0.25">
      <c r="B16" s="1" t="s">
        <v>25</v>
      </c>
      <c r="C16" s="1" t="s">
        <v>16</v>
      </c>
      <c r="D16" s="1" t="s">
        <v>2</v>
      </c>
      <c r="E16" s="1" t="s">
        <v>12</v>
      </c>
      <c r="F16" s="1" t="s">
        <v>26</v>
      </c>
      <c r="H16" s="1" t="s">
        <v>25</v>
      </c>
      <c r="I16" s="1" t="s">
        <v>16</v>
      </c>
      <c r="J16" s="1" t="s">
        <v>2</v>
      </c>
      <c r="K16" s="1" t="s">
        <v>12</v>
      </c>
      <c r="L16" s="1" t="s">
        <v>26</v>
      </c>
      <c r="N16" s="1" t="s">
        <v>25</v>
      </c>
      <c r="O16" s="1" t="s">
        <v>16</v>
      </c>
      <c r="P16" s="1" t="s">
        <v>2</v>
      </c>
      <c r="Q16" s="1" t="s">
        <v>12</v>
      </c>
      <c r="R16" s="1" t="s">
        <v>26</v>
      </c>
      <c r="T16" s="1" t="s">
        <v>25</v>
      </c>
      <c r="U16" s="1" t="s">
        <v>16</v>
      </c>
      <c r="V16" s="1" t="s">
        <v>2</v>
      </c>
      <c r="W16" s="1" t="s">
        <v>12</v>
      </c>
      <c r="X16" s="1" t="s">
        <v>26</v>
      </c>
    </row>
    <row r="17" spans="2:24" x14ac:dyDescent="0.25">
      <c r="B17" s="3">
        <f>B8*0.000001</f>
        <v>1.0499999999999999E-5</v>
      </c>
      <c r="C17" s="1">
        <f>C8*0.000001</f>
        <v>9.9999999999999995E-8</v>
      </c>
      <c r="D17" s="3">
        <f>D8</f>
        <v>7.1999999999999995E-2</v>
      </c>
      <c r="E17" s="13">
        <v>1E-4</v>
      </c>
      <c r="F17" s="1">
        <f>273.15+F8</f>
        <v>350.15</v>
      </c>
      <c r="H17" s="3">
        <f>H8*0.000001</f>
        <v>1.041E-4</v>
      </c>
      <c r="I17" s="13">
        <f>I8*0.000001</f>
        <v>9.9999999999999995E-8</v>
      </c>
      <c r="J17" s="3">
        <f>J8</f>
        <v>0.15310000000000001</v>
      </c>
      <c r="K17" s="13">
        <v>1E-4</v>
      </c>
      <c r="L17" s="1">
        <f>273.15+L8</f>
        <v>349.15</v>
      </c>
      <c r="N17" s="3">
        <f>N8*0.001</f>
        <v>1.07E-3</v>
      </c>
      <c r="O17" s="13">
        <f>O8*0.001</f>
        <v>1.0000000000000001E-5</v>
      </c>
      <c r="P17" s="3">
        <f>P8</f>
        <v>0.25209999999999999</v>
      </c>
      <c r="Q17" s="13">
        <v>1E-4</v>
      </c>
      <c r="R17" s="1">
        <f>273.15+R8</f>
        <v>350.15</v>
      </c>
      <c r="T17" s="3">
        <f>T8*0.001</f>
        <v>0.02</v>
      </c>
      <c r="U17" s="13">
        <f>U8*0.001</f>
        <v>1.0000000000000001E-5</v>
      </c>
      <c r="V17" s="3">
        <f>V8</f>
        <v>0.41699999999999998</v>
      </c>
      <c r="W17" s="13">
        <v>1E-3</v>
      </c>
      <c r="X17" s="1">
        <f>273.15+X8</f>
        <v>350.15</v>
      </c>
    </row>
    <row r="18" spans="2:24" x14ac:dyDescent="0.25">
      <c r="B18" s="3">
        <f t="shared" ref="B18:C22" si="0">B9*0.000001</f>
        <v>3.0399999999999997E-5</v>
      </c>
      <c r="C18" s="1">
        <f t="shared" si="0"/>
        <v>9.9999999999999995E-8</v>
      </c>
      <c r="D18" s="3">
        <f t="shared" ref="D18:D22" si="1">D9</f>
        <v>0.1076</v>
      </c>
      <c r="E18" s="13">
        <v>1E-4</v>
      </c>
      <c r="F18" s="1">
        <f t="shared" ref="F18:F22" si="2">273.15+F9</f>
        <v>350.15</v>
      </c>
      <c r="H18" s="3">
        <f t="shared" ref="H18:I22" si="3">H9*0.000001</f>
        <v>3.0119999999999995E-4</v>
      </c>
      <c r="I18" s="13">
        <f t="shared" si="3"/>
        <v>9.9999999999999995E-8</v>
      </c>
      <c r="J18" s="3">
        <f t="shared" ref="J18:J22" si="4">J9</f>
        <v>0.19500000000000001</v>
      </c>
      <c r="K18" s="13">
        <v>1E-4</v>
      </c>
      <c r="L18" s="1">
        <f t="shared" ref="L18:L22" si="5">273.15+L9</f>
        <v>349.15</v>
      </c>
      <c r="N18" s="3">
        <f t="shared" ref="N18:O22" si="6">N9*0.001</f>
        <v>5.0700000000000007E-3</v>
      </c>
      <c r="O18" s="13">
        <f t="shared" si="6"/>
        <v>1.0000000000000001E-5</v>
      </c>
      <c r="P18" s="3">
        <f t="shared" ref="P18:P22" si="7">P9</f>
        <v>0.33710000000000001</v>
      </c>
      <c r="Q18" s="13">
        <v>1E-4</v>
      </c>
      <c r="R18" s="1">
        <f t="shared" ref="R18:R22" si="8">273.15+R9</f>
        <v>350.15</v>
      </c>
      <c r="T18" s="3">
        <f t="shared" ref="T18:U21" si="9">T9*0.001</f>
        <v>4.0799999999999996E-2</v>
      </c>
      <c r="U18" s="13">
        <f t="shared" si="9"/>
        <v>1E-4</v>
      </c>
      <c r="V18" s="3">
        <f t="shared" ref="V18:V21" si="10">V9</f>
        <v>0.46600000000000003</v>
      </c>
      <c r="W18" s="13">
        <v>1E-3</v>
      </c>
      <c r="X18" s="1">
        <f t="shared" ref="X18:X21" si="11">273.15+X9</f>
        <v>349.15</v>
      </c>
    </row>
    <row r="19" spans="2:24" x14ac:dyDescent="0.25">
      <c r="B19" s="3">
        <f t="shared" si="0"/>
        <v>5.0099999999999998E-5</v>
      </c>
      <c r="C19" s="1">
        <f t="shared" si="0"/>
        <v>9.9999999999999995E-8</v>
      </c>
      <c r="D19" s="3">
        <f t="shared" si="1"/>
        <v>0.1275</v>
      </c>
      <c r="E19" s="13">
        <v>1E-4</v>
      </c>
      <c r="F19" s="1">
        <f t="shared" si="2"/>
        <v>349.15</v>
      </c>
      <c r="H19" s="3">
        <f t="shared" si="3"/>
        <v>5.0099999999999993E-4</v>
      </c>
      <c r="I19" s="13">
        <f t="shared" si="3"/>
        <v>9.9999999999999995E-7</v>
      </c>
      <c r="J19" s="3">
        <f t="shared" si="4"/>
        <v>0.21690000000000001</v>
      </c>
      <c r="K19" s="13">
        <v>1E-4</v>
      </c>
      <c r="L19" s="1">
        <f t="shared" si="5"/>
        <v>349.15</v>
      </c>
      <c r="N19" s="3">
        <f t="shared" si="6"/>
        <v>9.0299999999999998E-3</v>
      </c>
      <c r="O19" s="13">
        <f t="shared" si="6"/>
        <v>1.0000000000000001E-5</v>
      </c>
      <c r="P19" s="3">
        <f t="shared" si="7"/>
        <v>0.3705</v>
      </c>
      <c r="Q19" s="13">
        <v>1E-3</v>
      </c>
      <c r="R19" s="1">
        <f t="shared" si="8"/>
        <v>350.15</v>
      </c>
      <c r="T19" s="3">
        <f t="shared" si="9"/>
        <v>6.0900000000000003E-2</v>
      </c>
      <c r="U19" s="13">
        <f t="shared" si="9"/>
        <v>1E-4</v>
      </c>
      <c r="V19" s="3">
        <f t="shared" si="10"/>
        <v>0.48699999999999999</v>
      </c>
      <c r="W19" s="13">
        <v>1E-3</v>
      </c>
      <c r="X19" s="1">
        <f t="shared" si="11"/>
        <v>350.15</v>
      </c>
    </row>
    <row r="20" spans="2:24" x14ac:dyDescent="0.25">
      <c r="B20" s="3">
        <f t="shared" si="0"/>
        <v>7.1400000000000001E-5</v>
      </c>
      <c r="C20" s="1">
        <f t="shared" si="0"/>
        <v>9.9999999999999995E-8</v>
      </c>
      <c r="D20" s="3">
        <f t="shared" si="1"/>
        <v>0.14000000000000001</v>
      </c>
      <c r="E20" s="13">
        <v>1E-4</v>
      </c>
      <c r="F20" s="1">
        <f t="shared" si="2"/>
        <v>349.15</v>
      </c>
      <c r="H20" s="3">
        <f t="shared" si="3"/>
        <v>7.1000000000000002E-4</v>
      </c>
      <c r="I20" s="13">
        <f t="shared" si="3"/>
        <v>9.9999999999999995E-7</v>
      </c>
      <c r="J20" s="3">
        <f t="shared" si="4"/>
        <v>0.2329</v>
      </c>
      <c r="K20" s="13">
        <v>1E-4</v>
      </c>
      <c r="L20" s="1">
        <f t="shared" si="5"/>
        <v>350.15</v>
      </c>
      <c r="N20" s="3">
        <f t="shared" si="6"/>
        <v>1.3130000000000001E-2</v>
      </c>
      <c r="O20" s="13">
        <f t="shared" si="6"/>
        <v>1.0000000000000001E-5</v>
      </c>
      <c r="P20" s="3">
        <f t="shared" si="7"/>
        <v>0.39229999999999998</v>
      </c>
      <c r="Q20" s="13">
        <v>1E-3</v>
      </c>
      <c r="R20" s="1">
        <f t="shared" si="8"/>
        <v>350.15</v>
      </c>
      <c r="T20" s="3">
        <f t="shared" si="9"/>
        <v>8.0900000000000014E-2</v>
      </c>
      <c r="U20" s="13">
        <f t="shared" si="9"/>
        <v>1E-4</v>
      </c>
      <c r="V20" s="3">
        <f t="shared" si="10"/>
        <v>0.505</v>
      </c>
      <c r="W20" s="13">
        <v>1E-3</v>
      </c>
      <c r="X20" s="1">
        <f t="shared" si="11"/>
        <v>350.15</v>
      </c>
    </row>
    <row r="21" spans="2:24" x14ac:dyDescent="0.25">
      <c r="B21" s="3">
        <f t="shared" si="0"/>
        <v>9.0499999999999991E-5</v>
      </c>
      <c r="C21" s="1">
        <f t="shared" si="0"/>
        <v>9.9999999999999995E-8</v>
      </c>
      <c r="D21" s="3">
        <f t="shared" si="1"/>
        <v>0.14860000000000001</v>
      </c>
      <c r="E21" s="13">
        <v>1E-4</v>
      </c>
      <c r="F21" s="1">
        <f t="shared" si="2"/>
        <v>349.15</v>
      </c>
      <c r="H21" s="3">
        <f t="shared" si="3"/>
        <v>9.0199999999999992E-4</v>
      </c>
      <c r="I21" s="13">
        <f t="shared" si="3"/>
        <v>9.9999999999999995E-7</v>
      </c>
      <c r="J21" s="3">
        <f t="shared" si="4"/>
        <v>0.24429999999999999</v>
      </c>
      <c r="K21" s="13">
        <v>1E-4</v>
      </c>
      <c r="L21" s="1">
        <f t="shared" si="5"/>
        <v>350.15</v>
      </c>
      <c r="N21" s="3">
        <f t="shared" si="6"/>
        <v>1.7059999999999999E-2</v>
      </c>
      <c r="O21" s="13">
        <f t="shared" si="6"/>
        <v>1.0000000000000001E-5</v>
      </c>
      <c r="P21" s="3">
        <f t="shared" si="7"/>
        <v>0.40799999999999997</v>
      </c>
      <c r="Q21" s="13">
        <v>1E-3</v>
      </c>
      <c r="R21" s="1">
        <f t="shared" si="8"/>
        <v>350.15</v>
      </c>
      <c r="T21" s="3">
        <f t="shared" si="9"/>
        <v>9.9900000000000003E-2</v>
      </c>
      <c r="U21" s="13">
        <f t="shared" si="9"/>
        <v>1E-4</v>
      </c>
      <c r="V21" s="3">
        <f t="shared" si="10"/>
        <v>0.51800000000000002</v>
      </c>
      <c r="W21" s="13">
        <v>1E-3</v>
      </c>
      <c r="X21" s="1">
        <f t="shared" si="11"/>
        <v>350.15</v>
      </c>
    </row>
    <row r="22" spans="2:24" x14ac:dyDescent="0.25">
      <c r="B22" s="3">
        <f t="shared" si="0"/>
        <v>1.003E-4</v>
      </c>
      <c r="C22" s="1">
        <f t="shared" si="0"/>
        <v>9.9999999999999995E-8</v>
      </c>
      <c r="D22" s="3">
        <f t="shared" si="1"/>
        <v>0.1522</v>
      </c>
      <c r="E22" s="13">
        <v>1E-4</v>
      </c>
      <c r="F22" s="1">
        <f t="shared" si="2"/>
        <v>349.15</v>
      </c>
      <c r="H22" s="3">
        <f t="shared" si="3"/>
        <v>1.0089999999999999E-3</v>
      </c>
      <c r="I22" s="13">
        <f t="shared" si="3"/>
        <v>9.9999999999999995E-7</v>
      </c>
      <c r="J22" s="3">
        <f t="shared" si="4"/>
        <v>0.24970000000000001</v>
      </c>
      <c r="K22" s="13">
        <v>1E-4</v>
      </c>
      <c r="L22" s="1">
        <f t="shared" si="5"/>
        <v>350.15</v>
      </c>
      <c r="N22" s="3">
        <f t="shared" si="6"/>
        <v>2.0039999999999999E-2</v>
      </c>
      <c r="O22" s="13">
        <f t="shared" si="6"/>
        <v>1.0000000000000001E-5</v>
      </c>
      <c r="P22" s="3">
        <f t="shared" si="7"/>
        <v>0.41699999999999998</v>
      </c>
      <c r="Q22" s="13">
        <v>1E-3</v>
      </c>
      <c r="R22" s="1">
        <f t="shared" si="8"/>
        <v>350.15</v>
      </c>
    </row>
    <row r="26" spans="2:24" x14ac:dyDescent="0.25">
      <c r="B26" s="3">
        <f>B17*0.000001</f>
        <v>1.0499999999999999E-11</v>
      </c>
      <c r="C26">
        <v>7.1999999999999995E-2</v>
      </c>
      <c r="D26">
        <v>1E-4</v>
      </c>
    </row>
    <row r="27" spans="2:24" x14ac:dyDescent="0.25">
      <c r="B27" s="3">
        <f t="shared" ref="B27" si="12">B18*0.000001</f>
        <v>3.0399999999999993E-11</v>
      </c>
      <c r="C27">
        <v>0.1076</v>
      </c>
      <c r="D27">
        <v>1E-4</v>
      </c>
    </row>
    <row r="28" spans="2:24" x14ac:dyDescent="0.25">
      <c r="B28" s="3">
        <f t="shared" ref="B28" si="13">B19*0.000001</f>
        <v>5.0099999999999994E-11</v>
      </c>
      <c r="C28">
        <v>0.1275</v>
      </c>
      <c r="D28">
        <v>1E-4</v>
      </c>
    </row>
    <row r="29" spans="2:24" x14ac:dyDescent="0.25">
      <c r="B29" s="3">
        <f t="shared" ref="B29" si="14">B20*0.000001</f>
        <v>7.1399999999999994E-11</v>
      </c>
      <c r="C29">
        <v>0.14000000000000001</v>
      </c>
      <c r="D29">
        <v>1E-4</v>
      </c>
    </row>
    <row r="30" spans="2:24" x14ac:dyDescent="0.25">
      <c r="B30" s="3">
        <f t="shared" ref="B30" si="15">B21*0.000001</f>
        <v>9.0499999999999985E-11</v>
      </c>
      <c r="C30">
        <v>0.14860000000000001</v>
      </c>
      <c r="D30">
        <v>1E-4</v>
      </c>
    </row>
    <row r="31" spans="2:24" x14ac:dyDescent="0.25">
      <c r="B31" s="3">
        <f t="shared" ref="B31" si="16">B22*0.000001</f>
        <v>1.0029999999999999E-10</v>
      </c>
      <c r="C31">
        <v>0.1522</v>
      </c>
      <c r="D31">
        <v>1E-4</v>
      </c>
    </row>
    <row r="32" spans="2:24" x14ac:dyDescent="0.25">
      <c r="B32" s="3">
        <v>1.041E-4</v>
      </c>
      <c r="C32">
        <v>0.15310000000000001</v>
      </c>
      <c r="D32">
        <v>1E-4</v>
      </c>
    </row>
    <row r="33" spans="2:4" x14ac:dyDescent="0.25">
      <c r="B33" s="3">
        <v>3.0119999999999995E-4</v>
      </c>
      <c r="C33">
        <v>0.19500000000000001</v>
      </c>
      <c r="D33">
        <v>1E-4</v>
      </c>
    </row>
    <row r="34" spans="2:4" x14ac:dyDescent="0.25">
      <c r="B34" s="3">
        <v>5.0099999999999993E-4</v>
      </c>
      <c r="C34">
        <v>0.21690000000000001</v>
      </c>
      <c r="D34">
        <v>1E-4</v>
      </c>
    </row>
    <row r="35" spans="2:4" x14ac:dyDescent="0.25">
      <c r="B35" s="3">
        <v>7.1000000000000002E-4</v>
      </c>
      <c r="C35">
        <v>0.2329</v>
      </c>
      <c r="D35">
        <v>1E-4</v>
      </c>
    </row>
    <row r="36" spans="2:4" x14ac:dyDescent="0.25">
      <c r="B36" s="3">
        <v>9.0199999999999992E-4</v>
      </c>
      <c r="C36">
        <v>0.24429999999999999</v>
      </c>
      <c r="D36">
        <v>1E-4</v>
      </c>
    </row>
    <row r="37" spans="2:4" x14ac:dyDescent="0.25">
      <c r="B37" s="3">
        <v>1.0089999999999999E-3</v>
      </c>
      <c r="C37">
        <v>0.24970000000000001</v>
      </c>
      <c r="D37">
        <v>1E-4</v>
      </c>
    </row>
    <row r="38" spans="2:4" x14ac:dyDescent="0.25">
      <c r="B38">
        <v>1.07E-3</v>
      </c>
      <c r="C38">
        <v>0.25209999999999999</v>
      </c>
      <c r="D38">
        <v>1E-4</v>
      </c>
    </row>
    <row r="39" spans="2:4" x14ac:dyDescent="0.25">
      <c r="B39">
        <v>5.0700000000000007E-3</v>
      </c>
      <c r="C39">
        <v>0.33710000000000001</v>
      </c>
      <c r="D39">
        <v>1E-4</v>
      </c>
    </row>
    <row r="40" spans="2:4" x14ac:dyDescent="0.25">
      <c r="B40">
        <v>9.0299999999999998E-3</v>
      </c>
      <c r="C40">
        <v>0.3705</v>
      </c>
      <c r="D40">
        <v>1E-3</v>
      </c>
    </row>
    <row r="41" spans="2:4" x14ac:dyDescent="0.25">
      <c r="B41">
        <v>1.3130000000000001E-2</v>
      </c>
      <c r="C41">
        <v>0.39229999999999998</v>
      </c>
      <c r="D41">
        <v>1E-3</v>
      </c>
    </row>
    <row r="42" spans="2:4" x14ac:dyDescent="0.25">
      <c r="B42">
        <v>1.7059999999999999E-2</v>
      </c>
      <c r="C42">
        <v>0.40799999999999997</v>
      </c>
      <c r="D42">
        <v>1E-3</v>
      </c>
    </row>
    <row r="43" spans="2:4" x14ac:dyDescent="0.25">
      <c r="B43">
        <v>2.0039999999999999E-2</v>
      </c>
      <c r="C43">
        <v>0.41699999999999998</v>
      </c>
      <c r="D43">
        <v>1E-3</v>
      </c>
    </row>
    <row r="44" spans="2:4" x14ac:dyDescent="0.25">
      <c r="B44">
        <v>0.02</v>
      </c>
      <c r="C44">
        <v>0.41699999999999998</v>
      </c>
      <c r="D44">
        <v>1E-3</v>
      </c>
    </row>
    <row r="45" spans="2:4" x14ac:dyDescent="0.25">
      <c r="B45">
        <v>4.0799999999999996E-2</v>
      </c>
      <c r="C45">
        <v>0.46600000000000003</v>
      </c>
      <c r="D45">
        <v>1E-3</v>
      </c>
    </row>
    <row r="46" spans="2:4" x14ac:dyDescent="0.25">
      <c r="B46">
        <v>6.0900000000000003E-2</v>
      </c>
      <c r="C46">
        <v>0.48699999999999999</v>
      </c>
      <c r="D46">
        <v>1E-3</v>
      </c>
    </row>
    <row r="47" spans="2:4" x14ac:dyDescent="0.25">
      <c r="B47">
        <v>8.0900000000000014E-2</v>
      </c>
      <c r="C47">
        <v>0.505</v>
      </c>
      <c r="D47">
        <v>1E-3</v>
      </c>
    </row>
    <row r="48" spans="2:4" x14ac:dyDescent="0.25">
      <c r="B48">
        <v>9.9900000000000003E-2</v>
      </c>
      <c r="C48">
        <v>0.51800000000000002</v>
      </c>
      <c r="D48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X48"/>
  <sheetViews>
    <sheetView workbookViewId="0">
      <selection activeCell="D48" sqref="B26:D48"/>
    </sheetView>
  </sheetViews>
  <sheetFormatPr defaultRowHeight="15" x14ac:dyDescent="0.25"/>
  <cols>
    <col min="1" max="1" width="3.5703125" customWidth="1"/>
    <col min="2" max="2" width="8.5703125" customWidth="1"/>
    <col min="3" max="3" width="6.140625" customWidth="1"/>
    <col min="5" max="5" width="6.28515625" customWidth="1"/>
    <col min="6" max="6" width="8.5703125" customWidth="1"/>
    <col min="7" max="7" width="3.42578125" customWidth="1"/>
    <col min="8" max="8" width="9.28515625" customWidth="1"/>
    <col min="9" max="9" width="7.140625" customWidth="1"/>
    <col min="11" max="11" width="6.7109375" customWidth="1"/>
    <col min="12" max="12" width="8.7109375" customWidth="1"/>
    <col min="13" max="13" width="3.5703125" customWidth="1"/>
    <col min="15" max="15" width="7.5703125" customWidth="1"/>
    <col min="17" max="17" width="6.7109375" customWidth="1"/>
    <col min="19" max="19" width="3.140625" customWidth="1"/>
    <col min="20" max="20" width="8.42578125" customWidth="1"/>
    <col min="21" max="21" width="7.7109375" customWidth="1"/>
    <col min="22" max="22" width="8.7109375" customWidth="1"/>
    <col min="23" max="23" width="6.140625" customWidth="1"/>
  </cols>
  <sheetData>
    <row r="6" spans="2:24" x14ac:dyDescent="0.25">
      <c r="B6" t="s">
        <v>7</v>
      </c>
      <c r="H6" t="s">
        <v>8</v>
      </c>
      <c r="N6" t="s">
        <v>9</v>
      </c>
      <c r="T6" t="s">
        <v>20</v>
      </c>
    </row>
    <row r="7" spans="2:24" x14ac:dyDescent="0.25">
      <c r="B7" s="1" t="s">
        <v>22</v>
      </c>
      <c r="C7" s="1" t="s">
        <v>11</v>
      </c>
      <c r="D7" s="1" t="s">
        <v>2</v>
      </c>
      <c r="E7" s="1" t="s">
        <v>12</v>
      </c>
      <c r="F7" s="1" t="s">
        <v>21</v>
      </c>
      <c r="H7" s="1" t="s">
        <v>22</v>
      </c>
      <c r="I7" s="1" t="s">
        <v>11</v>
      </c>
      <c r="J7" s="1" t="s">
        <v>2</v>
      </c>
      <c r="K7" s="1" t="s">
        <v>12</v>
      </c>
      <c r="L7" s="1" t="s">
        <v>21</v>
      </c>
      <c r="N7" s="1" t="s">
        <v>23</v>
      </c>
      <c r="O7" s="1" t="s">
        <v>13</v>
      </c>
      <c r="P7" s="1" t="s">
        <v>2</v>
      </c>
      <c r="Q7" s="1" t="s">
        <v>12</v>
      </c>
      <c r="R7" s="1" t="s">
        <v>21</v>
      </c>
      <c r="T7" s="1" t="s">
        <v>23</v>
      </c>
      <c r="U7" s="1" t="s">
        <v>13</v>
      </c>
      <c r="V7" s="1" t="s">
        <v>2</v>
      </c>
      <c r="W7" s="1" t="s">
        <v>12</v>
      </c>
      <c r="X7" s="1" t="s">
        <v>21</v>
      </c>
    </row>
    <row r="8" spans="2:24" x14ac:dyDescent="0.25">
      <c r="B8" s="1">
        <v>11.4</v>
      </c>
      <c r="C8" s="1">
        <v>0.1</v>
      </c>
      <c r="D8" s="3">
        <v>1.12E-2</v>
      </c>
      <c r="E8" s="10">
        <v>1E-4</v>
      </c>
      <c r="F8" s="1">
        <v>92</v>
      </c>
      <c r="H8" s="1">
        <v>101.3</v>
      </c>
      <c r="I8" s="1">
        <v>0.1</v>
      </c>
      <c r="J8" s="3">
        <v>0.1187</v>
      </c>
      <c r="K8" s="10">
        <v>1E-4</v>
      </c>
      <c r="L8" s="1">
        <v>92</v>
      </c>
      <c r="N8" s="1">
        <v>1.02</v>
      </c>
      <c r="O8" s="1">
        <v>0.01</v>
      </c>
      <c r="P8" s="3">
        <v>0.2165</v>
      </c>
      <c r="Q8" s="10">
        <v>1E-4</v>
      </c>
      <c r="R8" s="1">
        <v>93</v>
      </c>
      <c r="T8" s="1">
        <v>20.45</v>
      </c>
      <c r="U8" s="1">
        <v>0.01</v>
      </c>
      <c r="V8" s="3">
        <v>0.38379999999999997</v>
      </c>
      <c r="W8" s="10">
        <v>1E-3</v>
      </c>
      <c r="X8" s="1">
        <v>93</v>
      </c>
    </row>
    <row r="9" spans="2:24" x14ac:dyDescent="0.25">
      <c r="B9" s="1">
        <v>30</v>
      </c>
      <c r="C9" s="1">
        <v>0.1</v>
      </c>
      <c r="D9" s="3">
        <v>7.4999999999999997E-2</v>
      </c>
      <c r="E9" s="10">
        <v>1E-4</v>
      </c>
      <c r="F9" s="1">
        <v>92</v>
      </c>
      <c r="H9" s="1">
        <v>301.2</v>
      </c>
      <c r="I9" s="1">
        <v>0.1</v>
      </c>
      <c r="J9" s="3">
        <v>0.16200000000000001</v>
      </c>
      <c r="K9" s="10">
        <v>1E-4</v>
      </c>
      <c r="L9" s="1">
        <v>92</v>
      </c>
      <c r="N9" s="1">
        <v>5.15</v>
      </c>
      <c r="O9" s="1">
        <v>0.01</v>
      </c>
      <c r="P9" s="3">
        <v>0.3019</v>
      </c>
      <c r="Q9" s="10">
        <v>1E-4</v>
      </c>
      <c r="R9" s="1">
        <v>92</v>
      </c>
      <c r="T9" s="1">
        <v>40.6</v>
      </c>
      <c r="U9" s="1">
        <v>0.1</v>
      </c>
      <c r="V9" s="3">
        <v>0.42699999999999999</v>
      </c>
      <c r="W9" s="10">
        <v>1E-3</v>
      </c>
      <c r="X9" s="1">
        <v>93</v>
      </c>
    </row>
    <row r="10" spans="2:24" x14ac:dyDescent="0.25">
      <c r="B10" s="1">
        <v>50.05</v>
      </c>
      <c r="C10" s="1">
        <v>0.1</v>
      </c>
      <c r="D10" s="3">
        <v>9.3600000000000003E-2</v>
      </c>
      <c r="E10" s="10">
        <v>1E-4</v>
      </c>
      <c r="F10" s="1">
        <v>92</v>
      </c>
      <c r="H10" s="1">
        <v>508</v>
      </c>
      <c r="I10" s="1">
        <v>1</v>
      </c>
      <c r="J10" s="3">
        <v>0.18459999999999999</v>
      </c>
      <c r="K10" s="10">
        <v>1E-4</v>
      </c>
      <c r="L10" s="1">
        <v>92</v>
      </c>
      <c r="N10" s="1">
        <v>9.0299999999999994</v>
      </c>
      <c r="O10" s="1">
        <v>0.01</v>
      </c>
      <c r="P10" s="3">
        <v>0.33460000000000001</v>
      </c>
      <c r="Q10" s="10">
        <v>1E-3</v>
      </c>
      <c r="R10" s="1">
        <v>93</v>
      </c>
      <c r="T10" s="1">
        <v>61.3</v>
      </c>
      <c r="U10" s="1">
        <v>0.1</v>
      </c>
      <c r="V10" s="3">
        <v>0.46800000000000003</v>
      </c>
      <c r="W10" s="10">
        <v>1E-3</v>
      </c>
      <c r="X10" s="1">
        <v>93</v>
      </c>
    </row>
    <row r="11" spans="2:24" x14ac:dyDescent="0.25">
      <c r="B11" s="1">
        <v>70.599999999999994</v>
      </c>
      <c r="C11" s="1">
        <v>0.1</v>
      </c>
      <c r="D11" s="3">
        <v>0.1055</v>
      </c>
      <c r="E11" s="10">
        <v>1E-4</v>
      </c>
      <c r="F11" s="1">
        <v>92</v>
      </c>
      <c r="H11" s="1">
        <v>706</v>
      </c>
      <c r="I11" s="1">
        <v>1</v>
      </c>
      <c r="J11" s="3">
        <v>0.19939999999999999</v>
      </c>
      <c r="K11" s="10">
        <v>1E-4</v>
      </c>
      <c r="L11" s="1">
        <v>92</v>
      </c>
      <c r="N11" s="1">
        <v>13.02</v>
      </c>
      <c r="O11" s="1">
        <v>0.01</v>
      </c>
      <c r="P11" s="3">
        <v>0.35620000000000002</v>
      </c>
      <c r="Q11" s="10">
        <v>1E-3</v>
      </c>
      <c r="R11" s="1">
        <v>92</v>
      </c>
      <c r="T11" s="1">
        <v>80.599999999999994</v>
      </c>
      <c r="U11" s="1">
        <v>0.1</v>
      </c>
      <c r="V11" s="3">
        <v>0.47</v>
      </c>
      <c r="W11" s="10">
        <v>1E-3</v>
      </c>
      <c r="X11" s="1">
        <v>93</v>
      </c>
    </row>
    <row r="12" spans="2:24" x14ac:dyDescent="0.25">
      <c r="B12" s="1">
        <v>90</v>
      </c>
      <c r="C12" s="1">
        <v>0.1</v>
      </c>
      <c r="D12" s="3">
        <v>0.114</v>
      </c>
      <c r="E12" s="10">
        <v>1E-4</v>
      </c>
      <c r="F12" s="1">
        <v>92</v>
      </c>
      <c r="H12" s="1">
        <v>903</v>
      </c>
      <c r="I12" s="1">
        <v>1</v>
      </c>
      <c r="J12" s="3">
        <v>0.21079999999999999</v>
      </c>
      <c r="K12" s="10">
        <v>1E-4</v>
      </c>
      <c r="L12" s="1">
        <v>92</v>
      </c>
      <c r="N12" s="1">
        <v>17.100000000000001</v>
      </c>
      <c r="O12" s="1">
        <v>0.01</v>
      </c>
      <c r="P12" s="3" t="s">
        <v>27</v>
      </c>
      <c r="Q12" s="10">
        <v>1E-3</v>
      </c>
      <c r="R12" s="1">
        <v>92</v>
      </c>
      <c r="T12" s="1">
        <v>99.9</v>
      </c>
      <c r="U12" s="1">
        <v>0.1</v>
      </c>
      <c r="V12" s="3">
        <v>0.48399999999999999</v>
      </c>
      <c r="W12" s="10">
        <v>1E-3</v>
      </c>
      <c r="X12" s="1">
        <v>93</v>
      </c>
    </row>
    <row r="13" spans="2:24" x14ac:dyDescent="0.25">
      <c r="B13" s="1">
        <v>100.2</v>
      </c>
      <c r="C13" s="1">
        <v>0.1</v>
      </c>
      <c r="D13" s="3">
        <v>0.11840000000000001</v>
      </c>
      <c r="E13" s="10">
        <v>1E-4</v>
      </c>
      <c r="F13" s="1">
        <v>92</v>
      </c>
      <c r="H13" s="1">
        <v>1002</v>
      </c>
      <c r="I13" s="1">
        <v>1</v>
      </c>
      <c r="J13" s="3">
        <v>0.2157</v>
      </c>
      <c r="K13" s="10">
        <v>1E-4</v>
      </c>
      <c r="L13" s="1">
        <v>92</v>
      </c>
      <c r="N13" s="1">
        <v>20.010000000000002</v>
      </c>
      <c r="O13" s="1">
        <v>0.01</v>
      </c>
      <c r="P13" s="3">
        <v>0.373</v>
      </c>
      <c r="Q13" s="10">
        <v>1E-3</v>
      </c>
      <c r="R13" s="1">
        <v>92</v>
      </c>
    </row>
    <row r="16" spans="2:24" x14ac:dyDescent="0.25">
      <c r="B16" s="1" t="s">
        <v>25</v>
      </c>
      <c r="C16" s="1" t="s">
        <v>16</v>
      </c>
      <c r="D16" s="1" t="s">
        <v>2</v>
      </c>
      <c r="E16" s="1" t="s">
        <v>12</v>
      </c>
      <c r="F16" s="1" t="s">
        <v>26</v>
      </c>
      <c r="H16" s="1" t="s">
        <v>25</v>
      </c>
      <c r="I16" s="1" t="s">
        <v>16</v>
      </c>
      <c r="J16" s="1" t="s">
        <v>2</v>
      </c>
      <c r="K16" s="1" t="s">
        <v>12</v>
      </c>
      <c r="L16" s="1" t="s">
        <v>26</v>
      </c>
      <c r="N16" s="1" t="s">
        <v>25</v>
      </c>
      <c r="O16" s="1" t="s">
        <v>16</v>
      </c>
      <c r="P16" s="1" t="s">
        <v>2</v>
      </c>
      <c r="Q16" s="1" t="s">
        <v>12</v>
      </c>
      <c r="R16" s="1" t="s">
        <v>26</v>
      </c>
      <c r="T16" s="1" t="s">
        <v>25</v>
      </c>
      <c r="U16" s="1" t="s">
        <v>16</v>
      </c>
      <c r="V16" s="1" t="s">
        <v>2</v>
      </c>
      <c r="W16" s="1" t="s">
        <v>12</v>
      </c>
      <c r="X16" s="1" t="s">
        <v>26</v>
      </c>
    </row>
    <row r="17" spans="2:24" x14ac:dyDescent="0.25">
      <c r="B17" s="3">
        <f>B8*0.000001</f>
        <v>1.1399999999999999E-5</v>
      </c>
      <c r="C17" s="1">
        <f>C8*0.000001</f>
        <v>9.9999999999999995E-8</v>
      </c>
      <c r="D17" s="3">
        <f>D8</f>
        <v>1.12E-2</v>
      </c>
      <c r="E17" s="13">
        <v>1E-4</v>
      </c>
      <c r="F17" s="1">
        <f>273.15+F8</f>
        <v>365.15</v>
      </c>
      <c r="H17" s="3">
        <f>H8*0.000001</f>
        <v>1.013E-4</v>
      </c>
      <c r="I17" s="13">
        <f>I8*0.000001</f>
        <v>9.9999999999999995E-8</v>
      </c>
      <c r="J17" s="3">
        <f>J8</f>
        <v>0.1187</v>
      </c>
      <c r="K17" s="13">
        <v>1E-4</v>
      </c>
      <c r="L17" s="1">
        <f>273.15+L8</f>
        <v>365.15</v>
      </c>
      <c r="N17" s="3">
        <f>N8*0.001</f>
        <v>1.0200000000000001E-3</v>
      </c>
      <c r="O17" s="13">
        <f>O8*0.001</f>
        <v>1.0000000000000001E-5</v>
      </c>
      <c r="P17" s="3">
        <f>P8</f>
        <v>0.2165</v>
      </c>
      <c r="Q17" s="13">
        <v>1E-4</v>
      </c>
      <c r="R17" s="1">
        <f>273.15+R8</f>
        <v>366.15</v>
      </c>
      <c r="T17" s="3">
        <f>T8*0.001</f>
        <v>2.0449999999999999E-2</v>
      </c>
      <c r="U17" s="13">
        <f>U8*0.001</f>
        <v>1.0000000000000001E-5</v>
      </c>
      <c r="V17" s="3">
        <f>V8</f>
        <v>0.38379999999999997</v>
      </c>
      <c r="W17" s="13">
        <v>1E-3</v>
      </c>
      <c r="X17" s="1">
        <f>273.15+X8</f>
        <v>366.15</v>
      </c>
    </row>
    <row r="18" spans="2:24" x14ac:dyDescent="0.25">
      <c r="B18" s="3">
        <f t="shared" ref="B18:C22" si="0">B9*0.000001</f>
        <v>2.9999999999999997E-5</v>
      </c>
      <c r="C18" s="1">
        <f t="shared" si="0"/>
        <v>9.9999999999999995E-8</v>
      </c>
      <c r="D18" s="3">
        <f t="shared" ref="D18:D22" si="1">D9</f>
        <v>7.4999999999999997E-2</v>
      </c>
      <c r="E18" s="13">
        <v>1E-4</v>
      </c>
      <c r="F18" s="1">
        <f t="shared" ref="F18:F22" si="2">273.15+F9</f>
        <v>365.15</v>
      </c>
      <c r="H18" s="3">
        <f t="shared" ref="H18:I22" si="3">H9*0.000001</f>
        <v>3.0119999999999995E-4</v>
      </c>
      <c r="I18" s="13">
        <f t="shared" si="3"/>
        <v>9.9999999999999995E-8</v>
      </c>
      <c r="J18" s="3">
        <f t="shared" ref="J18:J22" si="4">J9</f>
        <v>0.16200000000000001</v>
      </c>
      <c r="K18" s="13">
        <v>1E-4</v>
      </c>
      <c r="L18" s="1">
        <f t="shared" ref="L18:L22" si="5">273.15+L9</f>
        <v>365.15</v>
      </c>
      <c r="N18" s="3">
        <f t="shared" ref="N18:O22" si="6">N9*0.001</f>
        <v>5.1500000000000001E-3</v>
      </c>
      <c r="O18" s="13">
        <f t="shared" si="6"/>
        <v>1.0000000000000001E-5</v>
      </c>
      <c r="P18" s="3">
        <f t="shared" ref="P18:P22" si="7">P9</f>
        <v>0.3019</v>
      </c>
      <c r="Q18" s="13">
        <v>1E-4</v>
      </c>
      <c r="R18" s="1">
        <f t="shared" ref="R18:R22" si="8">273.15+R9</f>
        <v>365.15</v>
      </c>
      <c r="T18" s="3">
        <f t="shared" ref="T18:U21" si="9">T9*0.001</f>
        <v>4.0600000000000004E-2</v>
      </c>
      <c r="U18" s="13">
        <f t="shared" si="9"/>
        <v>1E-4</v>
      </c>
      <c r="V18" s="3">
        <f t="shared" ref="V18:V21" si="10">V9</f>
        <v>0.42699999999999999</v>
      </c>
      <c r="W18" s="13">
        <v>1E-3</v>
      </c>
      <c r="X18" s="1">
        <f t="shared" ref="X18:X21" si="11">273.15+X9</f>
        <v>366.15</v>
      </c>
    </row>
    <row r="19" spans="2:24" x14ac:dyDescent="0.25">
      <c r="B19" s="3">
        <f t="shared" si="0"/>
        <v>5.0049999999999997E-5</v>
      </c>
      <c r="C19" s="1">
        <f t="shared" si="0"/>
        <v>9.9999999999999995E-8</v>
      </c>
      <c r="D19" s="3">
        <f t="shared" si="1"/>
        <v>9.3600000000000003E-2</v>
      </c>
      <c r="E19" s="13">
        <v>1E-4</v>
      </c>
      <c r="F19" s="1">
        <f t="shared" si="2"/>
        <v>365.15</v>
      </c>
      <c r="H19" s="3">
        <f t="shared" si="3"/>
        <v>5.0799999999999999E-4</v>
      </c>
      <c r="I19" s="13">
        <f t="shared" si="3"/>
        <v>9.9999999999999995E-7</v>
      </c>
      <c r="J19" s="3">
        <f t="shared" si="4"/>
        <v>0.18459999999999999</v>
      </c>
      <c r="K19" s="13">
        <v>1E-4</v>
      </c>
      <c r="L19" s="1">
        <f t="shared" si="5"/>
        <v>365.15</v>
      </c>
      <c r="N19" s="3">
        <f t="shared" si="6"/>
        <v>9.0299999999999998E-3</v>
      </c>
      <c r="O19" s="13">
        <f t="shared" si="6"/>
        <v>1.0000000000000001E-5</v>
      </c>
      <c r="P19" s="3">
        <f t="shared" si="7"/>
        <v>0.33460000000000001</v>
      </c>
      <c r="Q19" s="13">
        <v>1E-3</v>
      </c>
      <c r="R19" s="1">
        <f t="shared" si="8"/>
        <v>366.15</v>
      </c>
      <c r="T19" s="3">
        <f t="shared" si="9"/>
        <v>6.13E-2</v>
      </c>
      <c r="U19" s="13">
        <f t="shared" si="9"/>
        <v>1E-4</v>
      </c>
      <c r="V19" s="3">
        <f t="shared" si="10"/>
        <v>0.46800000000000003</v>
      </c>
      <c r="W19" s="13">
        <v>1E-3</v>
      </c>
      <c r="X19" s="1">
        <f t="shared" si="11"/>
        <v>366.15</v>
      </c>
    </row>
    <row r="20" spans="2:24" x14ac:dyDescent="0.25">
      <c r="B20" s="3">
        <f t="shared" si="0"/>
        <v>7.0599999999999995E-5</v>
      </c>
      <c r="C20" s="1">
        <f t="shared" si="0"/>
        <v>9.9999999999999995E-8</v>
      </c>
      <c r="D20" s="3">
        <f t="shared" si="1"/>
        <v>0.1055</v>
      </c>
      <c r="E20" s="13">
        <v>1E-4</v>
      </c>
      <c r="F20" s="1">
        <f t="shared" si="2"/>
        <v>365.15</v>
      </c>
      <c r="H20" s="3">
        <f t="shared" si="3"/>
        <v>7.0599999999999992E-4</v>
      </c>
      <c r="I20" s="13">
        <f t="shared" si="3"/>
        <v>9.9999999999999995E-7</v>
      </c>
      <c r="J20" s="3">
        <f t="shared" si="4"/>
        <v>0.19939999999999999</v>
      </c>
      <c r="K20" s="13">
        <v>1E-4</v>
      </c>
      <c r="L20" s="1">
        <f t="shared" si="5"/>
        <v>365.15</v>
      </c>
      <c r="N20" s="3">
        <f t="shared" si="6"/>
        <v>1.302E-2</v>
      </c>
      <c r="O20" s="13">
        <f t="shared" si="6"/>
        <v>1.0000000000000001E-5</v>
      </c>
      <c r="P20" s="3">
        <f t="shared" si="7"/>
        <v>0.35620000000000002</v>
      </c>
      <c r="Q20" s="13">
        <v>1E-3</v>
      </c>
      <c r="R20" s="1">
        <f t="shared" si="8"/>
        <v>365.15</v>
      </c>
      <c r="T20" s="3">
        <f t="shared" si="9"/>
        <v>8.0599999999999991E-2</v>
      </c>
      <c r="U20" s="13">
        <f t="shared" si="9"/>
        <v>1E-4</v>
      </c>
      <c r="V20" s="3">
        <f t="shared" si="10"/>
        <v>0.47</v>
      </c>
      <c r="W20" s="13">
        <v>1E-3</v>
      </c>
      <c r="X20" s="1">
        <f t="shared" si="11"/>
        <v>366.15</v>
      </c>
    </row>
    <row r="21" spans="2:24" x14ac:dyDescent="0.25">
      <c r="B21" s="3">
        <f t="shared" si="0"/>
        <v>8.9999999999999992E-5</v>
      </c>
      <c r="C21" s="1">
        <f t="shared" si="0"/>
        <v>9.9999999999999995E-8</v>
      </c>
      <c r="D21" s="3">
        <f t="shared" si="1"/>
        <v>0.114</v>
      </c>
      <c r="E21" s="13">
        <v>1E-4</v>
      </c>
      <c r="F21" s="1">
        <f t="shared" si="2"/>
        <v>365.15</v>
      </c>
      <c r="H21" s="3">
        <f t="shared" si="3"/>
        <v>9.0299999999999994E-4</v>
      </c>
      <c r="I21" s="13">
        <f t="shared" si="3"/>
        <v>9.9999999999999995E-7</v>
      </c>
      <c r="J21" s="3">
        <f t="shared" si="4"/>
        <v>0.21079999999999999</v>
      </c>
      <c r="K21" s="13">
        <v>1E-4</v>
      </c>
      <c r="L21" s="1">
        <f t="shared" si="5"/>
        <v>365.15</v>
      </c>
      <c r="N21" s="3">
        <f t="shared" si="6"/>
        <v>1.7100000000000001E-2</v>
      </c>
      <c r="O21" s="13">
        <f t="shared" si="6"/>
        <v>1.0000000000000001E-5</v>
      </c>
      <c r="P21" s="3" t="str">
        <f t="shared" si="7"/>
        <v>372.9e-3</v>
      </c>
      <c r="Q21" s="13">
        <v>1E-3</v>
      </c>
      <c r="R21" s="1">
        <f t="shared" si="8"/>
        <v>365.15</v>
      </c>
      <c r="T21" s="3">
        <f t="shared" si="9"/>
        <v>9.9900000000000003E-2</v>
      </c>
      <c r="U21" s="13">
        <f t="shared" si="9"/>
        <v>1E-4</v>
      </c>
      <c r="V21" s="3">
        <f t="shared" si="10"/>
        <v>0.48399999999999999</v>
      </c>
      <c r="W21" s="13">
        <v>1E-3</v>
      </c>
      <c r="X21" s="1">
        <f t="shared" si="11"/>
        <v>366.15</v>
      </c>
    </row>
    <row r="22" spans="2:24" x14ac:dyDescent="0.25">
      <c r="B22" s="3">
        <f t="shared" si="0"/>
        <v>1.002E-4</v>
      </c>
      <c r="C22" s="1">
        <f t="shared" si="0"/>
        <v>9.9999999999999995E-8</v>
      </c>
      <c r="D22" s="3">
        <f t="shared" si="1"/>
        <v>0.11840000000000001</v>
      </c>
      <c r="E22" s="13">
        <v>1E-4</v>
      </c>
      <c r="F22" s="1">
        <f t="shared" si="2"/>
        <v>365.15</v>
      </c>
      <c r="H22" s="3">
        <f t="shared" si="3"/>
        <v>1.0019999999999999E-3</v>
      </c>
      <c r="I22" s="13">
        <f t="shared" si="3"/>
        <v>9.9999999999999995E-7</v>
      </c>
      <c r="J22" s="3">
        <f t="shared" si="4"/>
        <v>0.2157</v>
      </c>
      <c r="K22" s="13">
        <v>1E-4</v>
      </c>
      <c r="L22" s="1">
        <f t="shared" si="5"/>
        <v>365.15</v>
      </c>
      <c r="N22" s="3">
        <f t="shared" si="6"/>
        <v>2.0010000000000003E-2</v>
      </c>
      <c r="O22" s="13">
        <f t="shared" si="6"/>
        <v>1.0000000000000001E-5</v>
      </c>
      <c r="P22" s="3">
        <f t="shared" si="7"/>
        <v>0.373</v>
      </c>
      <c r="Q22" s="13">
        <v>1E-3</v>
      </c>
      <c r="R22" s="1">
        <f t="shared" si="8"/>
        <v>365.15</v>
      </c>
    </row>
    <row r="26" spans="2:24" x14ac:dyDescent="0.25">
      <c r="B26">
        <v>1.1399999999999999E-5</v>
      </c>
      <c r="C26">
        <v>1.12E-2</v>
      </c>
      <c r="D26">
        <v>1E-4</v>
      </c>
    </row>
    <row r="27" spans="2:24" x14ac:dyDescent="0.25">
      <c r="B27">
        <v>2.9999999999999997E-5</v>
      </c>
      <c r="C27">
        <v>7.4999999999999997E-2</v>
      </c>
      <c r="D27">
        <v>1E-4</v>
      </c>
    </row>
    <row r="28" spans="2:24" x14ac:dyDescent="0.25">
      <c r="B28">
        <v>5.0049999999999997E-5</v>
      </c>
      <c r="C28">
        <v>9.3600000000000003E-2</v>
      </c>
      <c r="D28">
        <v>1E-4</v>
      </c>
    </row>
    <row r="29" spans="2:24" x14ac:dyDescent="0.25">
      <c r="B29">
        <v>7.0599999999999995E-5</v>
      </c>
      <c r="C29">
        <v>0.1055</v>
      </c>
      <c r="D29">
        <v>1E-4</v>
      </c>
    </row>
    <row r="30" spans="2:24" x14ac:dyDescent="0.25">
      <c r="B30">
        <v>8.9999999999999992E-5</v>
      </c>
      <c r="C30">
        <v>0.114</v>
      </c>
      <c r="D30">
        <v>1E-4</v>
      </c>
    </row>
    <row r="31" spans="2:24" x14ac:dyDescent="0.25">
      <c r="B31">
        <v>1.002E-4</v>
      </c>
      <c r="C31">
        <v>0.11840000000000001</v>
      </c>
      <c r="D31">
        <v>1E-4</v>
      </c>
    </row>
    <row r="32" spans="2:24" x14ac:dyDescent="0.25">
      <c r="B32">
        <v>1.013E-4</v>
      </c>
      <c r="C32">
        <v>0.1187</v>
      </c>
      <c r="D32">
        <v>1E-4</v>
      </c>
    </row>
    <row r="33" spans="2:4" x14ac:dyDescent="0.25">
      <c r="B33">
        <v>3.0119999999999995E-4</v>
      </c>
      <c r="C33">
        <v>0.16200000000000001</v>
      </c>
      <c r="D33">
        <v>1E-4</v>
      </c>
    </row>
    <row r="34" spans="2:4" x14ac:dyDescent="0.25">
      <c r="B34">
        <v>5.0799999999999999E-4</v>
      </c>
      <c r="C34">
        <v>0.18459999999999999</v>
      </c>
      <c r="D34">
        <v>1E-4</v>
      </c>
    </row>
    <row r="35" spans="2:4" x14ac:dyDescent="0.25">
      <c r="B35">
        <v>7.0599999999999992E-4</v>
      </c>
      <c r="C35">
        <v>0.19939999999999999</v>
      </c>
      <c r="D35">
        <v>1E-4</v>
      </c>
    </row>
    <row r="36" spans="2:4" x14ac:dyDescent="0.25">
      <c r="B36">
        <v>9.0299999999999994E-4</v>
      </c>
      <c r="C36">
        <v>0.21079999999999999</v>
      </c>
      <c r="D36">
        <v>1E-4</v>
      </c>
    </row>
    <row r="37" spans="2:4" x14ac:dyDescent="0.25">
      <c r="B37">
        <v>1.0019999999999999E-3</v>
      </c>
      <c r="C37">
        <v>0.2157</v>
      </c>
      <c r="D37">
        <v>1E-4</v>
      </c>
    </row>
    <row r="38" spans="2:4" x14ac:dyDescent="0.25">
      <c r="B38">
        <v>1.0200000000000001E-3</v>
      </c>
      <c r="C38">
        <v>0.2165</v>
      </c>
      <c r="D38">
        <v>1E-4</v>
      </c>
    </row>
    <row r="39" spans="2:4" x14ac:dyDescent="0.25">
      <c r="B39">
        <v>5.1500000000000001E-3</v>
      </c>
      <c r="C39">
        <v>0.3019</v>
      </c>
      <c r="D39">
        <v>1E-4</v>
      </c>
    </row>
    <row r="40" spans="2:4" x14ac:dyDescent="0.25">
      <c r="B40">
        <v>9.0299999999999998E-3</v>
      </c>
      <c r="C40">
        <v>0.33460000000000001</v>
      </c>
      <c r="D40">
        <v>1E-3</v>
      </c>
    </row>
    <row r="41" spans="2:4" x14ac:dyDescent="0.25">
      <c r="B41">
        <v>1.302E-2</v>
      </c>
      <c r="C41">
        <v>0.35620000000000002</v>
      </c>
      <c r="D41">
        <v>1E-3</v>
      </c>
    </row>
    <row r="42" spans="2:4" x14ac:dyDescent="0.25">
      <c r="B42">
        <v>1.7100000000000001E-2</v>
      </c>
      <c r="C42" t="s">
        <v>27</v>
      </c>
      <c r="D42">
        <v>1E-3</v>
      </c>
    </row>
    <row r="43" spans="2:4" x14ac:dyDescent="0.25">
      <c r="B43">
        <v>2.0010000000000003E-2</v>
      </c>
      <c r="C43">
        <v>0.373</v>
      </c>
      <c r="D43">
        <v>1E-3</v>
      </c>
    </row>
    <row r="44" spans="2:4" x14ac:dyDescent="0.25">
      <c r="B44">
        <v>2.0449999999999999E-2</v>
      </c>
      <c r="C44">
        <v>0.38379999999999997</v>
      </c>
      <c r="D44">
        <v>1E-3</v>
      </c>
    </row>
    <row r="45" spans="2:4" x14ac:dyDescent="0.25">
      <c r="B45">
        <v>4.0600000000000004E-2</v>
      </c>
      <c r="C45">
        <v>0.42699999999999999</v>
      </c>
      <c r="D45">
        <v>1E-3</v>
      </c>
    </row>
    <row r="46" spans="2:4" x14ac:dyDescent="0.25">
      <c r="B46">
        <v>6.13E-2</v>
      </c>
      <c r="C46">
        <v>0.46800000000000003</v>
      </c>
      <c r="D46">
        <v>1E-3</v>
      </c>
    </row>
    <row r="47" spans="2:4" x14ac:dyDescent="0.25">
      <c r="B47">
        <v>8.0599999999999991E-2</v>
      </c>
      <c r="C47">
        <v>0.47</v>
      </c>
      <c r="D47">
        <v>1E-3</v>
      </c>
    </row>
    <row r="48" spans="2:4" x14ac:dyDescent="0.25">
      <c r="B48">
        <v>9.9900000000000003E-2</v>
      </c>
      <c r="C48">
        <v>0.48399999999999999</v>
      </c>
      <c r="D48">
        <v>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X48"/>
  <sheetViews>
    <sheetView tabSelected="1" topLeftCell="B25" workbookViewId="0">
      <selection activeCell="D48" sqref="B26:D48"/>
    </sheetView>
  </sheetViews>
  <sheetFormatPr defaultRowHeight="15" x14ac:dyDescent="0.25"/>
  <cols>
    <col min="1" max="1" width="2.7109375" customWidth="1"/>
    <col min="3" max="3" width="6.7109375" customWidth="1"/>
    <col min="5" max="5" width="6.28515625" customWidth="1"/>
    <col min="7" max="7" width="3.140625" customWidth="1"/>
    <col min="9" max="9" width="7" customWidth="1"/>
    <col min="11" max="11" width="7.28515625" customWidth="1"/>
    <col min="13" max="13" width="3.7109375" customWidth="1"/>
    <col min="15" max="15" width="7.7109375" customWidth="1"/>
    <col min="17" max="17" width="6.7109375" customWidth="1"/>
    <col min="19" max="19" width="4" customWidth="1"/>
    <col min="21" max="21" width="7.5703125" customWidth="1"/>
    <col min="22" max="22" width="8.140625" customWidth="1"/>
    <col min="23" max="23" width="6.42578125" customWidth="1"/>
  </cols>
  <sheetData>
    <row r="6" spans="2:24" x14ac:dyDescent="0.25">
      <c r="B6" t="s">
        <v>7</v>
      </c>
      <c r="H6" t="s">
        <v>8</v>
      </c>
      <c r="N6" t="s">
        <v>9</v>
      </c>
      <c r="T6" t="s">
        <v>20</v>
      </c>
    </row>
    <row r="7" spans="2:24" x14ac:dyDescent="0.25">
      <c r="B7" s="1" t="s">
        <v>22</v>
      </c>
      <c r="C7" s="1" t="s">
        <v>11</v>
      </c>
      <c r="D7" s="1" t="s">
        <v>2</v>
      </c>
      <c r="E7" s="1" t="s">
        <v>12</v>
      </c>
      <c r="F7" s="1" t="s">
        <v>21</v>
      </c>
      <c r="H7" s="1" t="s">
        <v>22</v>
      </c>
      <c r="I7" s="1" t="s">
        <v>11</v>
      </c>
      <c r="J7" s="1" t="s">
        <v>2</v>
      </c>
      <c r="K7" s="1" t="s">
        <v>12</v>
      </c>
      <c r="L7" s="1" t="s">
        <v>21</v>
      </c>
      <c r="N7" s="1" t="s">
        <v>23</v>
      </c>
      <c r="O7" s="1" t="s">
        <v>13</v>
      </c>
      <c r="P7" s="1" t="s">
        <v>2</v>
      </c>
      <c r="Q7" s="1" t="s">
        <v>12</v>
      </c>
      <c r="R7" s="1" t="s">
        <v>21</v>
      </c>
      <c r="T7" s="1" t="s">
        <v>23</v>
      </c>
      <c r="U7" s="1" t="s">
        <v>13</v>
      </c>
      <c r="V7" s="1" t="s">
        <v>2</v>
      </c>
      <c r="W7" s="1" t="s">
        <v>12</v>
      </c>
      <c r="X7" s="1" t="s">
        <v>21</v>
      </c>
    </row>
    <row r="8" spans="2:24" x14ac:dyDescent="0.25">
      <c r="B8" s="1">
        <v>10.6</v>
      </c>
      <c r="C8" s="1">
        <v>0.1</v>
      </c>
      <c r="D8" s="3">
        <v>2.52E-2</v>
      </c>
      <c r="E8" s="10">
        <v>1E-4</v>
      </c>
      <c r="F8" s="1">
        <v>106</v>
      </c>
      <c r="H8" s="1">
        <v>108.2</v>
      </c>
      <c r="I8" s="1">
        <v>0.1</v>
      </c>
      <c r="J8" s="3">
        <v>9.5399999999999999E-2</v>
      </c>
      <c r="K8" s="10">
        <v>1E-4</v>
      </c>
      <c r="L8" s="1">
        <v>105</v>
      </c>
      <c r="N8" s="1">
        <v>1.04</v>
      </c>
      <c r="O8" s="1">
        <v>0.01</v>
      </c>
      <c r="P8" s="3">
        <v>0.1905</v>
      </c>
      <c r="Q8" s="10">
        <v>1E-4</v>
      </c>
      <c r="R8" s="1">
        <v>105</v>
      </c>
      <c r="T8" s="1">
        <v>20.89</v>
      </c>
      <c r="U8" s="1">
        <v>0.01</v>
      </c>
      <c r="V8" s="3">
        <v>0.35610000000000003</v>
      </c>
      <c r="W8" s="10">
        <v>1E-3</v>
      </c>
      <c r="X8" s="1">
        <v>105</v>
      </c>
    </row>
    <row r="9" spans="2:24" x14ac:dyDescent="0.25">
      <c r="B9" s="1">
        <v>30.6</v>
      </c>
      <c r="C9" s="1">
        <v>0.1</v>
      </c>
      <c r="D9" s="3">
        <v>5.1499999999999997E-2</v>
      </c>
      <c r="E9" s="10">
        <v>1E-4</v>
      </c>
      <c r="F9" s="1">
        <v>106</v>
      </c>
      <c r="H9" s="1">
        <v>301</v>
      </c>
      <c r="I9" s="1">
        <v>0.1</v>
      </c>
      <c r="J9" s="3">
        <v>0.1353</v>
      </c>
      <c r="K9" s="10">
        <v>1E-4</v>
      </c>
      <c r="L9" s="1">
        <v>105</v>
      </c>
      <c r="N9" s="1">
        <v>5.03</v>
      </c>
      <c r="O9" s="1">
        <v>0.01</v>
      </c>
      <c r="P9" s="3">
        <v>0.27200000000000002</v>
      </c>
      <c r="Q9" s="10">
        <v>1E-4</v>
      </c>
      <c r="R9" s="1">
        <v>105</v>
      </c>
      <c r="T9" s="1">
        <v>40</v>
      </c>
      <c r="U9" s="1">
        <v>0.1</v>
      </c>
      <c r="V9" s="3">
        <v>0.39800000000000002</v>
      </c>
      <c r="W9" s="10">
        <v>1E-3</v>
      </c>
      <c r="X9" s="1">
        <v>105</v>
      </c>
    </row>
    <row r="10" spans="2:24" x14ac:dyDescent="0.25">
      <c r="B10" s="1">
        <v>50.4</v>
      </c>
      <c r="C10" s="1">
        <v>0.1</v>
      </c>
      <c r="D10" s="3">
        <v>6.7199999999999996E-2</v>
      </c>
      <c r="E10" s="10">
        <v>1E-4</v>
      </c>
      <c r="F10" s="1">
        <v>106</v>
      </c>
      <c r="H10" s="1">
        <v>501</v>
      </c>
      <c r="I10" s="1">
        <v>1</v>
      </c>
      <c r="J10" s="3">
        <v>0.1573</v>
      </c>
      <c r="K10" s="10">
        <v>1E-4</v>
      </c>
      <c r="L10" s="1">
        <v>105</v>
      </c>
      <c r="N10" s="1">
        <v>9.09</v>
      </c>
      <c r="O10" s="1">
        <v>0.01</v>
      </c>
      <c r="P10" s="3">
        <v>0.30599999999999999</v>
      </c>
      <c r="Q10" s="10">
        <v>1E-3</v>
      </c>
      <c r="R10" s="1">
        <v>105</v>
      </c>
      <c r="T10" s="1">
        <v>60</v>
      </c>
      <c r="U10" s="1">
        <v>0.1</v>
      </c>
      <c r="V10" s="3">
        <v>0.42599999999999999</v>
      </c>
      <c r="W10" s="10">
        <v>1E-3</v>
      </c>
      <c r="X10" s="1">
        <v>105</v>
      </c>
    </row>
    <row r="11" spans="2:24" x14ac:dyDescent="0.25">
      <c r="B11" s="1">
        <v>70.900000000000006</v>
      </c>
      <c r="C11" s="1">
        <v>0.1</v>
      </c>
      <c r="D11" s="3">
        <v>7.9100000000000004E-2</v>
      </c>
      <c r="E11" s="10">
        <v>1E-4</v>
      </c>
      <c r="F11" s="1">
        <v>105</v>
      </c>
      <c r="H11" s="1">
        <v>702</v>
      </c>
      <c r="I11" s="1">
        <v>1</v>
      </c>
      <c r="J11" s="3">
        <v>0.17219999999999999</v>
      </c>
      <c r="K11" s="10">
        <v>1E-4</v>
      </c>
      <c r="L11" s="1">
        <v>105</v>
      </c>
      <c r="N11" s="1">
        <v>13.08</v>
      </c>
      <c r="O11" s="1">
        <v>0.01</v>
      </c>
      <c r="P11" s="3">
        <v>0.32729999999999998</v>
      </c>
      <c r="Q11" s="10">
        <v>1E-3</v>
      </c>
      <c r="R11" s="1">
        <v>106</v>
      </c>
      <c r="T11" s="1">
        <v>80.099999999999994</v>
      </c>
      <c r="U11" s="1">
        <v>0.1</v>
      </c>
      <c r="V11" s="3">
        <v>0.44400000000000001</v>
      </c>
      <c r="W11" s="10">
        <v>1E-3</v>
      </c>
      <c r="X11" s="1">
        <v>106</v>
      </c>
    </row>
    <row r="12" spans="2:24" x14ac:dyDescent="0.25">
      <c r="B12" s="1">
        <v>90.3</v>
      </c>
      <c r="C12" s="1">
        <v>0.1</v>
      </c>
      <c r="D12" s="3">
        <v>8.8499999999999995E-2</v>
      </c>
      <c r="E12" s="10">
        <v>1E-4</v>
      </c>
      <c r="F12" s="1">
        <v>105</v>
      </c>
      <c r="H12" s="1">
        <v>906</v>
      </c>
      <c r="I12" s="1">
        <v>1</v>
      </c>
      <c r="J12" s="3">
        <v>0.184</v>
      </c>
      <c r="K12" s="10">
        <v>1E-4</v>
      </c>
      <c r="L12" s="1">
        <v>105</v>
      </c>
      <c r="N12" s="1">
        <v>17.2</v>
      </c>
      <c r="O12" s="1">
        <v>0.01</v>
      </c>
      <c r="P12" s="3">
        <v>0.34389999999999998</v>
      </c>
      <c r="Q12" s="10">
        <v>1E-3</v>
      </c>
      <c r="R12" s="1">
        <v>106</v>
      </c>
      <c r="T12" s="1">
        <v>98.9</v>
      </c>
      <c r="U12" s="1">
        <v>0.1</v>
      </c>
      <c r="V12" s="3">
        <v>0.45800000000000002</v>
      </c>
      <c r="W12" s="10">
        <v>1E-3</v>
      </c>
      <c r="X12" s="1">
        <v>106</v>
      </c>
    </row>
    <row r="13" spans="2:24" x14ac:dyDescent="0.25">
      <c r="B13" s="1">
        <v>102.3</v>
      </c>
      <c r="C13" s="1">
        <v>0.1</v>
      </c>
      <c r="D13" s="3">
        <v>9.2299999999999993E-2</v>
      </c>
      <c r="E13" s="10">
        <v>1E-4</v>
      </c>
      <c r="F13" s="1">
        <v>105</v>
      </c>
      <c r="H13" s="1">
        <v>999</v>
      </c>
      <c r="I13" s="1">
        <v>1</v>
      </c>
      <c r="J13" s="3">
        <v>0.18859999999999999</v>
      </c>
      <c r="K13" s="10">
        <v>1E-4</v>
      </c>
      <c r="L13" s="1">
        <v>105</v>
      </c>
      <c r="N13" s="1">
        <v>20.12</v>
      </c>
      <c r="O13" s="1">
        <v>0.01</v>
      </c>
      <c r="P13" s="3">
        <v>0.35360000000000003</v>
      </c>
      <c r="Q13" s="10">
        <v>1E-3</v>
      </c>
      <c r="R13" s="1">
        <v>106</v>
      </c>
    </row>
    <row r="16" spans="2:24" x14ac:dyDescent="0.25">
      <c r="B16" s="1" t="s">
        <v>25</v>
      </c>
      <c r="C16" s="1" t="s">
        <v>16</v>
      </c>
      <c r="D16" s="1" t="s">
        <v>2</v>
      </c>
      <c r="E16" s="1" t="s">
        <v>12</v>
      </c>
      <c r="F16" s="1" t="s">
        <v>26</v>
      </c>
      <c r="H16" s="1" t="s">
        <v>25</v>
      </c>
      <c r="I16" s="1" t="s">
        <v>16</v>
      </c>
      <c r="J16" s="1" t="s">
        <v>2</v>
      </c>
      <c r="K16" s="1" t="s">
        <v>12</v>
      </c>
      <c r="L16" s="1" t="s">
        <v>26</v>
      </c>
      <c r="N16" s="1" t="s">
        <v>25</v>
      </c>
      <c r="O16" s="1" t="s">
        <v>16</v>
      </c>
      <c r="P16" s="1" t="s">
        <v>2</v>
      </c>
      <c r="Q16" s="1" t="s">
        <v>12</v>
      </c>
      <c r="R16" s="1" t="s">
        <v>26</v>
      </c>
      <c r="T16" s="1" t="s">
        <v>25</v>
      </c>
      <c r="U16" s="1" t="s">
        <v>16</v>
      </c>
      <c r="V16" s="1" t="s">
        <v>2</v>
      </c>
      <c r="W16" s="1" t="s">
        <v>12</v>
      </c>
      <c r="X16" s="1" t="s">
        <v>26</v>
      </c>
    </row>
    <row r="17" spans="2:24" x14ac:dyDescent="0.25">
      <c r="B17" s="3">
        <f>B8*0.000001</f>
        <v>1.0599999999999998E-5</v>
      </c>
      <c r="C17" s="1">
        <f>C8*0.000001</f>
        <v>9.9999999999999995E-8</v>
      </c>
      <c r="D17" s="3">
        <f>D8</f>
        <v>2.52E-2</v>
      </c>
      <c r="E17" s="13">
        <v>1E-4</v>
      </c>
      <c r="F17" s="1">
        <f>273.15+F8</f>
        <v>379.15</v>
      </c>
      <c r="H17" s="3">
        <f>H8*0.000001</f>
        <v>1.082E-4</v>
      </c>
      <c r="I17" s="13">
        <f>I8*0.000001</f>
        <v>9.9999999999999995E-8</v>
      </c>
      <c r="J17" s="3">
        <f>J8</f>
        <v>9.5399999999999999E-2</v>
      </c>
      <c r="K17" s="13">
        <v>1E-4</v>
      </c>
      <c r="L17" s="1">
        <f>273.15+L8</f>
        <v>378.15</v>
      </c>
      <c r="N17" s="3">
        <f>N8*0.001</f>
        <v>1.0400000000000001E-3</v>
      </c>
      <c r="O17" s="13">
        <f>O8*0.001</f>
        <v>1.0000000000000001E-5</v>
      </c>
      <c r="P17" s="3">
        <f>P8</f>
        <v>0.1905</v>
      </c>
      <c r="Q17" s="13">
        <v>1E-4</v>
      </c>
      <c r="R17" s="1">
        <f>273.15+R8</f>
        <v>378.15</v>
      </c>
      <c r="T17" s="3">
        <f>T8*0.001</f>
        <v>2.0890000000000002E-2</v>
      </c>
      <c r="U17" s="13">
        <f>U8*0.001</f>
        <v>1.0000000000000001E-5</v>
      </c>
      <c r="V17" s="3">
        <f>V8</f>
        <v>0.35610000000000003</v>
      </c>
      <c r="W17" s="13">
        <v>1E-3</v>
      </c>
      <c r="X17" s="1">
        <f>273.15+X8</f>
        <v>378.15</v>
      </c>
    </row>
    <row r="18" spans="2:24" x14ac:dyDescent="0.25">
      <c r="B18" s="3">
        <f t="shared" ref="B18:C22" si="0">B9*0.000001</f>
        <v>3.0599999999999998E-5</v>
      </c>
      <c r="C18" s="1">
        <f t="shared" si="0"/>
        <v>9.9999999999999995E-8</v>
      </c>
      <c r="D18" s="3">
        <f t="shared" ref="D18:D22" si="1">D9</f>
        <v>5.1499999999999997E-2</v>
      </c>
      <c r="E18" s="13">
        <v>1E-4</v>
      </c>
      <c r="F18" s="1">
        <f t="shared" ref="F18:F22" si="2">273.15+F9</f>
        <v>379.15</v>
      </c>
      <c r="H18" s="3">
        <f t="shared" ref="H18:I22" si="3">H9*0.000001</f>
        <v>3.01E-4</v>
      </c>
      <c r="I18" s="13">
        <f t="shared" si="3"/>
        <v>9.9999999999999995E-8</v>
      </c>
      <c r="J18" s="3">
        <f t="shared" ref="J18:J22" si="4">J9</f>
        <v>0.1353</v>
      </c>
      <c r="K18" s="13">
        <v>1E-4</v>
      </c>
      <c r="L18" s="1">
        <f t="shared" ref="L18:L22" si="5">273.15+L9</f>
        <v>378.15</v>
      </c>
      <c r="N18" s="3">
        <f t="shared" ref="N18:O22" si="6">N9*0.001</f>
        <v>5.0300000000000006E-3</v>
      </c>
      <c r="O18" s="13">
        <f t="shared" si="6"/>
        <v>1.0000000000000001E-5</v>
      </c>
      <c r="P18" s="3">
        <f t="shared" ref="P18:P22" si="7">P9</f>
        <v>0.27200000000000002</v>
      </c>
      <c r="Q18" s="13">
        <v>1E-4</v>
      </c>
      <c r="R18" s="1">
        <f t="shared" ref="R18:R22" si="8">273.15+R9</f>
        <v>378.15</v>
      </c>
      <c r="T18" s="3">
        <f t="shared" ref="T18:U21" si="9">T9*0.001</f>
        <v>0.04</v>
      </c>
      <c r="U18" s="13">
        <f t="shared" si="9"/>
        <v>1E-4</v>
      </c>
      <c r="V18" s="3">
        <f t="shared" ref="V18:V21" si="10">V9</f>
        <v>0.39800000000000002</v>
      </c>
      <c r="W18" s="13">
        <v>1E-3</v>
      </c>
      <c r="X18" s="1">
        <f t="shared" ref="X18:X21" si="11">273.15+X9</f>
        <v>378.15</v>
      </c>
    </row>
    <row r="19" spans="2:24" x14ac:dyDescent="0.25">
      <c r="B19" s="3">
        <f t="shared" si="0"/>
        <v>5.0399999999999999E-5</v>
      </c>
      <c r="C19" s="1">
        <f t="shared" si="0"/>
        <v>9.9999999999999995E-8</v>
      </c>
      <c r="D19" s="3">
        <f t="shared" si="1"/>
        <v>6.7199999999999996E-2</v>
      </c>
      <c r="E19" s="13">
        <v>1E-4</v>
      </c>
      <c r="F19" s="1">
        <f t="shared" si="2"/>
        <v>379.15</v>
      </c>
      <c r="H19" s="3">
        <f t="shared" si="3"/>
        <v>5.0099999999999993E-4</v>
      </c>
      <c r="I19" s="13">
        <f t="shared" si="3"/>
        <v>9.9999999999999995E-7</v>
      </c>
      <c r="J19" s="3">
        <f t="shared" si="4"/>
        <v>0.1573</v>
      </c>
      <c r="K19" s="13">
        <v>1E-4</v>
      </c>
      <c r="L19" s="1">
        <f t="shared" si="5"/>
        <v>378.15</v>
      </c>
      <c r="N19" s="3">
        <f t="shared" si="6"/>
        <v>9.0900000000000009E-3</v>
      </c>
      <c r="O19" s="13">
        <f t="shared" si="6"/>
        <v>1.0000000000000001E-5</v>
      </c>
      <c r="P19" s="3">
        <f t="shared" si="7"/>
        <v>0.30599999999999999</v>
      </c>
      <c r="Q19" s="13">
        <v>1E-3</v>
      </c>
      <c r="R19" s="1">
        <f t="shared" si="8"/>
        <v>378.15</v>
      </c>
      <c r="T19" s="3">
        <f t="shared" si="9"/>
        <v>0.06</v>
      </c>
      <c r="U19" s="13">
        <f t="shared" si="9"/>
        <v>1E-4</v>
      </c>
      <c r="V19" s="3">
        <f t="shared" si="10"/>
        <v>0.42599999999999999</v>
      </c>
      <c r="W19" s="13">
        <v>1E-3</v>
      </c>
      <c r="X19" s="1">
        <f t="shared" si="11"/>
        <v>378.15</v>
      </c>
    </row>
    <row r="20" spans="2:24" x14ac:dyDescent="0.25">
      <c r="B20" s="3">
        <f t="shared" si="0"/>
        <v>7.0900000000000002E-5</v>
      </c>
      <c r="C20" s="1">
        <f t="shared" si="0"/>
        <v>9.9999999999999995E-8</v>
      </c>
      <c r="D20" s="3">
        <f t="shared" si="1"/>
        <v>7.9100000000000004E-2</v>
      </c>
      <c r="E20" s="13">
        <v>1E-4</v>
      </c>
      <c r="F20" s="1">
        <f t="shared" si="2"/>
        <v>378.15</v>
      </c>
      <c r="H20" s="3">
        <f t="shared" si="3"/>
        <v>7.0199999999999993E-4</v>
      </c>
      <c r="I20" s="13">
        <f t="shared" si="3"/>
        <v>9.9999999999999995E-7</v>
      </c>
      <c r="J20" s="3">
        <f t="shared" si="4"/>
        <v>0.17219999999999999</v>
      </c>
      <c r="K20" s="13">
        <v>1E-4</v>
      </c>
      <c r="L20" s="1">
        <f t="shared" si="5"/>
        <v>378.15</v>
      </c>
      <c r="N20" s="3">
        <f t="shared" si="6"/>
        <v>1.308E-2</v>
      </c>
      <c r="O20" s="13">
        <f t="shared" si="6"/>
        <v>1.0000000000000001E-5</v>
      </c>
      <c r="P20" s="3">
        <f t="shared" si="7"/>
        <v>0.32729999999999998</v>
      </c>
      <c r="Q20" s="13">
        <v>1E-3</v>
      </c>
      <c r="R20" s="1">
        <f t="shared" si="8"/>
        <v>379.15</v>
      </c>
      <c r="T20" s="3">
        <f t="shared" si="9"/>
        <v>8.0099999999999991E-2</v>
      </c>
      <c r="U20" s="13">
        <f t="shared" si="9"/>
        <v>1E-4</v>
      </c>
      <c r="V20" s="3">
        <f t="shared" si="10"/>
        <v>0.44400000000000001</v>
      </c>
      <c r="W20" s="13">
        <v>1E-3</v>
      </c>
      <c r="X20" s="1">
        <f t="shared" si="11"/>
        <v>379.15</v>
      </c>
    </row>
    <row r="21" spans="2:24" x14ac:dyDescent="0.25">
      <c r="B21" s="3">
        <f t="shared" si="0"/>
        <v>9.0299999999999999E-5</v>
      </c>
      <c r="C21" s="1">
        <f t="shared" si="0"/>
        <v>9.9999999999999995E-8</v>
      </c>
      <c r="D21" s="3">
        <f t="shared" si="1"/>
        <v>8.8499999999999995E-2</v>
      </c>
      <c r="E21" s="13">
        <v>1E-4</v>
      </c>
      <c r="F21" s="1">
        <f t="shared" si="2"/>
        <v>378.15</v>
      </c>
      <c r="H21" s="3">
        <f t="shared" si="3"/>
        <v>9.0600000000000001E-4</v>
      </c>
      <c r="I21" s="13">
        <f t="shared" si="3"/>
        <v>9.9999999999999995E-7</v>
      </c>
      <c r="J21" s="3">
        <f t="shared" si="4"/>
        <v>0.184</v>
      </c>
      <c r="K21" s="13">
        <v>1E-4</v>
      </c>
      <c r="L21" s="1">
        <f t="shared" si="5"/>
        <v>378.15</v>
      </c>
      <c r="N21" s="3">
        <f t="shared" si="6"/>
        <v>1.72E-2</v>
      </c>
      <c r="O21" s="13">
        <f t="shared" si="6"/>
        <v>1.0000000000000001E-5</v>
      </c>
      <c r="P21" s="3">
        <f t="shared" si="7"/>
        <v>0.34389999999999998</v>
      </c>
      <c r="Q21" s="13">
        <v>1E-3</v>
      </c>
      <c r="R21" s="1">
        <f t="shared" si="8"/>
        <v>379.15</v>
      </c>
      <c r="T21" s="3">
        <f t="shared" si="9"/>
        <v>9.8900000000000002E-2</v>
      </c>
      <c r="U21" s="13">
        <f t="shared" si="9"/>
        <v>1E-4</v>
      </c>
      <c r="V21" s="3">
        <f t="shared" si="10"/>
        <v>0.45800000000000002</v>
      </c>
      <c r="W21" s="13">
        <v>1E-3</v>
      </c>
      <c r="X21" s="1">
        <f t="shared" si="11"/>
        <v>379.15</v>
      </c>
    </row>
    <row r="22" spans="2:24" x14ac:dyDescent="0.25">
      <c r="B22" s="3">
        <f t="shared" si="0"/>
        <v>1.0229999999999999E-4</v>
      </c>
      <c r="C22" s="1">
        <f t="shared" si="0"/>
        <v>9.9999999999999995E-8</v>
      </c>
      <c r="D22" s="3">
        <f t="shared" si="1"/>
        <v>9.2299999999999993E-2</v>
      </c>
      <c r="E22" s="13">
        <v>1E-4</v>
      </c>
      <c r="F22" s="1">
        <f t="shared" si="2"/>
        <v>378.15</v>
      </c>
      <c r="H22" s="3">
        <f t="shared" si="3"/>
        <v>9.9899999999999989E-4</v>
      </c>
      <c r="I22" s="13">
        <f t="shared" si="3"/>
        <v>9.9999999999999995E-7</v>
      </c>
      <c r="J22" s="3">
        <f t="shared" si="4"/>
        <v>0.18859999999999999</v>
      </c>
      <c r="K22" s="13">
        <v>1E-4</v>
      </c>
      <c r="L22" s="1">
        <f t="shared" si="5"/>
        <v>378.15</v>
      </c>
      <c r="N22" s="3">
        <f t="shared" si="6"/>
        <v>2.0120000000000002E-2</v>
      </c>
      <c r="O22" s="13">
        <f t="shared" si="6"/>
        <v>1.0000000000000001E-5</v>
      </c>
      <c r="P22" s="3">
        <f t="shared" si="7"/>
        <v>0.35360000000000003</v>
      </c>
      <c r="Q22" s="13">
        <v>1E-3</v>
      </c>
      <c r="R22" s="1">
        <f t="shared" si="8"/>
        <v>379.15</v>
      </c>
    </row>
    <row r="26" spans="2:24" x14ac:dyDescent="0.25">
      <c r="B26">
        <v>1.0599999999999998E-5</v>
      </c>
      <c r="C26">
        <v>2.52E-2</v>
      </c>
      <c r="D26">
        <v>1E-4</v>
      </c>
    </row>
    <row r="27" spans="2:24" x14ac:dyDescent="0.25">
      <c r="B27">
        <v>3.0599999999999998E-5</v>
      </c>
      <c r="C27">
        <v>5.1499999999999997E-2</v>
      </c>
      <c r="D27">
        <v>1E-4</v>
      </c>
    </row>
    <row r="28" spans="2:24" x14ac:dyDescent="0.25">
      <c r="B28">
        <v>5.0399999999999999E-5</v>
      </c>
      <c r="C28">
        <v>6.7199999999999996E-2</v>
      </c>
      <c r="D28">
        <v>1E-4</v>
      </c>
    </row>
    <row r="29" spans="2:24" x14ac:dyDescent="0.25">
      <c r="B29">
        <v>7.0900000000000002E-5</v>
      </c>
      <c r="C29">
        <v>7.9100000000000004E-2</v>
      </c>
      <c r="D29">
        <v>1E-4</v>
      </c>
    </row>
    <row r="30" spans="2:24" x14ac:dyDescent="0.25">
      <c r="B30">
        <v>9.0299999999999999E-5</v>
      </c>
      <c r="C30">
        <v>8.8499999999999995E-2</v>
      </c>
      <c r="D30">
        <v>1E-4</v>
      </c>
    </row>
    <row r="31" spans="2:24" x14ac:dyDescent="0.25">
      <c r="B31">
        <v>1.0229999999999999E-4</v>
      </c>
      <c r="C31">
        <v>9.2299999999999993E-2</v>
      </c>
      <c r="D31">
        <v>1E-4</v>
      </c>
    </row>
    <row r="32" spans="2:24" x14ac:dyDescent="0.25">
      <c r="B32">
        <v>1.082E-4</v>
      </c>
      <c r="C32">
        <v>9.5399999999999999E-2</v>
      </c>
      <c r="D32">
        <v>1E-4</v>
      </c>
    </row>
    <row r="33" spans="2:4" x14ac:dyDescent="0.25">
      <c r="B33">
        <v>3.01E-4</v>
      </c>
      <c r="C33">
        <v>0.1353</v>
      </c>
      <c r="D33">
        <v>1E-4</v>
      </c>
    </row>
    <row r="34" spans="2:4" x14ac:dyDescent="0.25">
      <c r="B34">
        <v>5.0099999999999993E-4</v>
      </c>
      <c r="C34">
        <v>0.1573</v>
      </c>
      <c r="D34">
        <v>1E-4</v>
      </c>
    </row>
    <row r="35" spans="2:4" x14ac:dyDescent="0.25">
      <c r="B35">
        <v>7.0199999999999993E-4</v>
      </c>
      <c r="C35">
        <v>0.17219999999999999</v>
      </c>
      <c r="D35">
        <v>1E-4</v>
      </c>
    </row>
    <row r="36" spans="2:4" x14ac:dyDescent="0.25">
      <c r="B36">
        <v>9.0600000000000001E-4</v>
      </c>
      <c r="C36">
        <v>0.184</v>
      </c>
      <c r="D36">
        <v>1E-4</v>
      </c>
    </row>
    <row r="37" spans="2:4" x14ac:dyDescent="0.25">
      <c r="B37">
        <v>9.9899999999999989E-4</v>
      </c>
      <c r="C37">
        <v>0.18859999999999999</v>
      </c>
      <c r="D37">
        <v>1E-4</v>
      </c>
    </row>
    <row r="38" spans="2:4" x14ac:dyDescent="0.25">
      <c r="B38">
        <v>1.0400000000000001E-3</v>
      </c>
      <c r="C38">
        <v>0.1905</v>
      </c>
      <c r="D38">
        <v>1E-4</v>
      </c>
    </row>
    <row r="39" spans="2:4" x14ac:dyDescent="0.25">
      <c r="B39">
        <v>5.0300000000000006E-3</v>
      </c>
      <c r="C39">
        <v>0.27200000000000002</v>
      </c>
      <c r="D39">
        <v>1E-4</v>
      </c>
    </row>
    <row r="40" spans="2:4" x14ac:dyDescent="0.25">
      <c r="B40">
        <v>9.0900000000000009E-3</v>
      </c>
      <c r="C40">
        <v>0.30599999999999999</v>
      </c>
      <c r="D40">
        <v>1E-3</v>
      </c>
    </row>
    <row r="41" spans="2:4" x14ac:dyDescent="0.25">
      <c r="B41">
        <v>1.308E-2</v>
      </c>
      <c r="C41">
        <v>0.32729999999999998</v>
      </c>
      <c r="D41">
        <v>1E-3</v>
      </c>
    </row>
    <row r="42" spans="2:4" x14ac:dyDescent="0.25">
      <c r="B42">
        <v>1.72E-2</v>
      </c>
      <c r="C42">
        <v>0.34389999999999998</v>
      </c>
      <c r="D42">
        <v>1E-3</v>
      </c>
    </row>
    <row r="43" spans="2:4" x14ac:dyDescent="0.25">
      <c r="B43">
        <v>2.0120000000000002E-2</v>
      </c>
      <c r="C43">
        <v>0.35360000000000003</v>
      </c>
      <c r="D43">
        <v>1E-3</v>
      </c>
    </row>
    <row r="44" spans="2:4" x14ac:dyDescent="0.25">
      <c r="B44">
        <v>2.0890000000000002E-2</v>
      </c>
      <c r="C44">
        <v>0.35610000000000003</v>
      </c>
      <c r="D44">
        <v>1E-3</v>
      </c>
    </row>
    <row r="45" spans="2:4" x14ac:dyDescent="0.25">
      <c r="B45">
        <v>0.04</v>
      </c>
      <c r="C45">
        <v>0.39800000000000002</v>
      </c>
      <c r="D45">
        <v>1E-3</v>
      </c>
    </row>
    <row r="46" spans="2:4" x14ac:dyDescent="0.25">
      <c r="B46">
        <v>0.06</v>
      </c>
      <c r="C46">
        <v>0.42599999999999999</v>
      </c>
      <c r="D46">
        <v>1E-3</v>
      </c>
    </row>
    <row r="47" spans="2:4" x14ac:dyDescent="0.25">
      <c r="B47">
        <v>8.0099999999999991E-2</v>
      </c>
      <c r="C47">
        <v>0.44400000000000001</v>
      </c>
      <c r="D47">
        <v>1E-3</v>
      </c>
    </row>
    <row r="48" spans="2:4" x14ac:dyDescent="0.25">
      <c r="B48">
        <v>9.8900000000000002E-2</v>
      </c>
      <c r="C48">
        <v>0.45800000000000002</v>
      </c>
      <c r="D48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0V</vt:lpstr>
      <vt:lpstr>9V</vt:lpstr>
      <vt:lpstr>12,6V</vt:lpstr>
      <vt:lpstr>15,5V</vt:lpstr>
      <vt:lpstr>17,9V</vt:lpstr>
      <vt:lpstr>20V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2010-05-25T07:45:20Z</dcterms:created>
  <dcterms:modified xsi:type="dcterms:W3CDTF">2010-06-01T13:07:33Z</dcterms:modified>
</cp:coreProperties>
</file>