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Sheet1" sheetId="1" state="visible" r:id="rId2"/>
    <sheet name="Correção" sheetId="2" state="visible" r:id="rId3"/>
    <sheet name="Sheet2" sheetId="3" state="visible" r:id="rId4"/>
    <sheet name="Sheet4" sheetId="4" state="visible" r:id="rId5"/>
    <sheet name="Valores gnuplot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<sst xmlns="http://schemas.openxmlformats.org/spreadsheetml/2006/main" count="170" uniqueCount="64">
  <si>
    <t>Calibração</t>
  </si>
  <si>
    <t>r(cm)</t>
  </si>
  <si>
    <t>h(cm)</t>
  </si>
  <si>
    <t>V(cm3)</t>
  </si>
  <si>
    <t>Compressão Adiabática</t>
  </si>
  <si>
    <t>PV=nRT</t>
  </si>
  <si>
    <t>R</t>
  </si>
  <si>
    <t>P(KPa)</t>
  </si>
  <si>
    <t>T(K)</t>
  </si>
  <si>
    <t>n(mol)</t>
  </si>
  <si>
    <t>n_medio</t>
  </si>
  <si>
    <t>Inicio</t>
  </si>
  <si>
    <t>Tcorr</t>
  </si>
  <si>
    <t>Fim</t>
  </si>
  <si>
    <t>GNUPLOT LOGARITMO</t>
  </si>
  <si>
    <t>ΔT(K)</t>
  </si>
  <si>
    <t>alfa</t>
  </si>
  <si>
    <t>W</t>
  </si>
  <si>
    <t>b</t>
  </si>
  <si>
    <t>ΔU(J)</t>
  </si>
  <si>
    <t>alfa_prev</t>
  </si>
  <si>
    <t>GNUPLOT P=cV^{-alfa}</t>
  </si>
  <si>
    <t>W(J)</t>
  </si>
  <si>
    <t>16.32</t>
  </si>
  <si>
    <t>Q(J)</t>
  </si>
  <si>
    <t>Compressão Isotérmica</t>
  </si>
  <si>
    <t>w</t>
  </si>
  <si>
    <t>c</t>
  </si>
  <si>
    <t>Expanssão Adiabática</t>
  </si>
  <si>
    <t>Expanssão Isotérmica</t>
  </si>
  <si>
    <t>n</t>
  </si>
  <si>
    <t>T_corrigido</t>
  </si>
  <si>
    <t>Esperado</t>
  </si>
  <si>
    <t>r = 0,998</t>
  </si>
  <si>
    <t>ADB1</t>
  </si>
  <si>
    <t>V – P – T</t>
  </si>
  <si>
    <t>LADB1</t>
  </si>
  <si>
    <t>Cm^3</t>
  </si>
  <si>
    <t>log(V – P – T)</t>
  </si>
  <si>
    <t>kPa</t>
  </si>
  <si>
    <t>-</t>
  </si>
  <si>
    <t>K</t>
  </si>
  <si>
    <t>Normal</t>
  </si>
  <si>
    <t>C adb</t>
  </si>
  <si>
    <t>a1              = 189944           +/- 1971         (1.038%)</t>
  </si>
  <si>
    <t>b1              = -1.39072         +/- 0.002155     (0.1549%)</t>
  </si>
  <si>
    <t>C iso</t>
  </si>
  <si>
    <t>a1              = 26378.8          +/- 328.7        (1.246%)</t>
  </si>
  <si>
    <t>b1              = -1.01362         +/- 0.002493     (0.2459%)</t>
  </si>
  <si>
    <t>E adb</t>
  </si>
  <si>
    <t>a1              = 59211.7          +/- 1192         (2.013%)</t>
  </si>
  <si>
    <t>b1              = -1.41123         +/- 0.00406      (0.2877%)</t>
  </si>
  <si>
    <t>E iso</t>
  </si>
  <si>
    <t>a1              = 11394            +/- 582.4        (5.111%)</t>
  </si>
  <si>
    <t>b1              = -1.05189         +/- 0.01058      (1.006%)</t>
  </si>
  <si>
    <t>Log</t>
  </si>
  <si>
    <t>a1              = -1.40036         +/- 0.001787     (0.1276%)</t>
  </si>
  <si>
    <t>b1              = 12.2014          +/- 0.008827     (0.07234%)</t>
  </si>
  <si>
    <t>a1              = -1.01495         +/- 0.002471     (0.2435%)</t>
  </si>
  <si>
    <t>b1              = 10.187           +/- 0.01249      (0.1226%)</t>
  </si>
  <si>
    <t>a1              = -1.40531         +/- 0.004692     (0.3339%)</t>
  </si>
  <si>
    <t>b1              = 10.9589          +/- 0.02398      (0.2188%)</t>
  </si>
  <si>
    <t>a1              = -1.04923         +/- 0.01086      (1.035%)</t>
  </si>
  <si>
    <t>b1              = 9.32787          +/- 0.05278      (0.5658%)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</si>
</sst>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.00E+000"/>
    <numFmt numFmtId="168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3D69B"/>
        <bgColor rgb="FFC4D79B"/>
      </patternFill>
    </fill>
    <fill>
      <patternFill patternType="solid">
        <fgColor rgb="FFEBF1DE"/>
        <bgColor rgb="FFFDEADA"/>
      </patternFill>
    </fill>
    <fill>
      <patternFill patternType="solid">
        <fgColor rgb="FF95B3D7"/>
        <bgColor rgb="FFB3A2C7"/>
      </patternFill>
    </fill>
    <fill>
      <patternFill patternType="solid">
        <fgColor rgb="FFDCE6F2"/>
        <bgColor rgb="FFDCE6F1"/>
      </patternFill>
    </fill>
    <fill>
      <patternFill patternType="solid">
        <fgColor rgb="FFB3A2C7"/>
        <bgColor rgb="FFB1A0C7"/>
      </patternFill>
    </fill>
    <fill>
      <patternFill patternType="solid">
        <fgColor rgb="FFE6E0EC"/>
        <bgColor rgb="FFE4DFEC"/>
      </patternFill>
    </fill>
    <fill>
      <patternFill patternType="solid">
        <fgColor rgb="FFCCC1DA"/>
        <bgColor rgb="FFCCC0DA"/>
      </patternFill>
    </fill>
    <fill>
      <patternFill patternType="solid">
        <fgColor rgb="FFFAC090"/>
        <bgColor rgb="FFFABF8F"/>
      </patternFill>
    </fill>
    <fill>
      <patternFill patternType="solid">
        <fgColor rgb="FFFDEADA"/>
        <bgColor rgb="FFFDE9D9"/>
      </patternFill>
    </fill>
    <fill>
      <patternFill patternType="solid">
        <fgColor rgb="FFE4DFEC"/>
        <bgColor rgb="FFE6E0EC"/>
      </patternFill>
    </fill>
    <fill>
      <patternFill patternType="solid">
        <fgColor rgb="FFCCC0DA"/>
        <bgColor rgb="FFCCC1DA"/>
      </patternFill>
    </fill>
    <fill>
      <patternFill patternType="solid">
        <fgColor rgb="FFFDE9D9"/>
        <bgColor rgb="FFFDEADA"/>
      </patternFill>
    </fill>
    <fill>
      <patternFill patternType="solid">
        <fgColor rgb="FF9BBB59"/>
        <bgColor rgb="FFC3D69B"/>
      </patternFill>
    </fill>
    <fill>
      <patternFill patternType="solid">
        <fgColor rgb="FFDCE6F1"/>
        <bgColor rgb="FFDCE6F2"/>
      </patternFill>
    </fill>
    <fill>
      <patternFill patternType="solid">
        <fgColor rgb="FFB1A0C7"/>
        <bgColor rgb="FFB3A2C7"/>
      </patternFill>
    </fill>
    <fill>
      <patternFill patternType="solid">
        <fgColor rgb="FFC4D79B"/>
        <bgColor rgb="FFC3D69B"/>
      </patternFill>
    </fill>
    <fill>
      <patternFill patternType="solid">
        <fgColor rgb="FFFABF8F"/>
        <bgColor rgb="FFFAC09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8" fontId="0" fillId="1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A"/>
      <rgbColor rgb="FF808080"/>
      <rgbColor rgb="FFC3D69B"/>
      <rgbColor rgb="FF993366"/>
      <rgbColor rgb="FFEBF1DE"/>
      <rgbColor rgb="FFDCE6F2"/>
      <rgbColor rgb="FF660066"/>
      <rgbColor rgb="FFE4DFEC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E6E0EC"/>
      <rgbColor rgb="FFFDE9D9"/>
      <rgbColor rgb="FF95B3D7"/>
      <rgbColor rgb="FFFABF8F"/>
      <rgbColor rgb="FFB3A2C7"/>
      <rgbColor rgb="FFFAC090"/>
      <rgbColor rgb="FF3366FF"/>
      <rgbColor rgb="FF33CCCC"/>
      <rgbColor rgb="FF9BBB59"/>
      <rgbColor rgb="FFC4D79B"/>
      <rgbColor rgb="FFFF9900"/>
      <rgbColor rgb="FFFF6600"/>
      <rgbColor rgb="FF666699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2"/>
  <sheetViews>
    <sheetView windowProtection="false" showFormulas="false" showGridLines="true" showRowColHeaders="true" showZeros="true" rightToLeft="false" tabSelected="true" showOutlineSymbols="true" defaultGridColor="true" view="normal" topLeftCell="A66" colorId="64" zoomScale="80" zoomScaleNormal="80" zoomScalePageLayoutView="100" workbookViewId="0">
      <selection pane="topLeft" activeCell="C88" activeCellId="0" sqref="C88"/>
    </sheetView>
  </sheetViews>
  <sheetFormatPr defaultRowHeight="15"/>
  <cols>
    <col collapsed="false" hidden="false" max="1" min="1" style="0" width="8.83333333333333"/>
    <col collapsed="false" hidden="false" max="2" min="2" style="0" width="9.33703703703704"/>
    <col collapsed="false" hidden="false" max="5" min="3" style="0" width="8.83333333333333"/>
    <col collapsed="false" hidden="false" max="6" min="6" style="0" width="16.837037037037"/>
    <col collapsed="false" hidden="false" max="1025" min="7" style="0" width="8.83333333333333"/>
  </cols>
  <sheetData>
    <row r="1" customFormat="false" ht="18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</row>
    <row r="3" customFormat="false" ht="15" hidden="false" customHeight="false" outlineLevel="0" collapsed="false">
      <c r="A3" s="3" t="n">
        <f aca="false">4.409/2</f>
        <v>2.2045</v>
      </c>
      <c r="B3" s="3" t="n">
        <v>13</v>
      </c>
      <c r="C3" s="3" t="n">
        <f aca="false">PI()*A3*A3*B3+0.06*PI()*A3*A3</f>
        <v>199.39453727288</v>
      </c>
    </row>
    <row r="4" customFormat="false" ht="15" hidden="false" customHeight="false" outlineLevel="0" collapsed="false">
      <c r="A4" s="3" t="n">
        <f aca="false">4.409/2</f>
        <v>2.2045</v>
      </c>
      <c r="B4" s="3" t="n">
        <v>8</v>
      </c>
      <c r="C4" s="3" t="n">
        <f aca="false">PI()*A4*A4*B4+0.06*PI()*A4*A4</f>
        <v>123.056659297045</v>
      </c>
    </row>
    <row r="6" customFormat="false" ht="18" hidden="false" customHeight="false" outlineLevel="0" collapsed="false">
      <c r="A6" s="4" t="s">
        <v>4</v>
      </c>
      <c r="E6" s="0" t="s">
        <v>5</v>
      </c>
    </row>
    <row r="7" customFormat="false" ht="18" hidden="false" customHeight="false" outlineLevel="0" collapsed="false">
      <c r="A7" s="4"/>
    </row>
    <row r="8" customFormat="false" ht="15" hidden="false" customHeight="false" outlineLevel="0" collapsed="false">
      <c r="A8" s="5" t="s">
        <v>6</v>
      </c>
      <c r="B8" s="6" t="n">
        <f aca="false">8314.462</f>
        <v>8314.462</v>
      </c>
      <c r="C8" s="6" t="n">
        <f aca="false">8.314462</f>
        <v>8.314462</v>
      </c>
      <c r="M8" s="0" t="n">
        <f aca="false">AVERAGE(F10:F14)</f>
        <v>299.48</v>
      </c>
      <c r="N8" s="0" t="n">
        <f aca="false">MAX(M9:M13)</f>
        <v>1.41999999999996</v>
      </c>
    </row>
    <row r="9" customFormat="false" ht="15" hidden="false" customHeight="false" outlineLevel="0" collapsed="false">
      <c r="B9" s="7" t="s">
        <v>7</v>
      </c>
      <c r="C9" s="7"/>
      <c r="D9" s="7" t="s">
        <v>3</v>
      </c>
      <c r="E9" s="7"/>
      <c r="F9" s="7" t="s">
        <v>8</v>
      </c>
      <c r="G9" s="7"/>
      <c r="H9" s="7" t="s">
        <v>9</v>
      </c>
      <c r="I9" s="7"/>
      <c r="J9" s="7" t="s">
        <v>10</v>
      </c>
      <c r="K9" s="7"/>
      <c r="M9" s="0" t="n">
        <f aca="false">ABS(F10-$M$8)</f>
        <v>1.08000000000004</v>
      </c>
    </row>
    <row r="10" customFormat="false" ht="15" hidden="false" customHeight="false" outlineLevel="0" collapsed="false">
      <c r="A10" s="8" t="s">
        <v>11</v>
      </c>
      <c r="B10" s="8" t="n">
        <v>117.5</v>
      </c>
      <c r="C10" s="8" t="n">
        <v>0.1</v>
      </c>
      <c r="D10" s="8" t="n">
        <v>202.3</v>
      </c>
      <c r="E10" s="8" t="n">
        <v>0.1</v>
      </c>
      <c r="F10" s="8" t="n">
        <v>298.4</v>
      </c>
      <c r="G10" s="8" t="n">
        <v>0.1</v>
      </c>
      <c r="H10" s="9" t="n">
        <f aca="false">B10*D10/($B$8*F10)</f>
        <v>0.00958077801610114</v>
      </c>
      <c r="I10" s="9" t="n">
        <f aca="false">H10*(C10/B10+E10/D10+G10/F10)</f>
        <v>1.61004959847089E-005</v>
      </c>
      <c r="J10" s="10" t="n">
        <f aca="false">AVERAGE(H10:H14)</f>
        <v>0.00947789589115744</v>
      </c>
      <c r="K10" s="10" t="n">
        <f aca="false">AVERAGE(I10:I14)</f>
        <v>1.59513037748524E-005</v>
      </c>
      <c r="M10" s="0" t="n">
        <f aca="false">ABS(F11-$M$8)</f>
        <v>0.480000000000018</v>
      </c>
    </row>
    <row r="11" customFormat="false" ht="15" hidden="false" customHeight="false" outlineLevel="0" collapsed="false">
      <c r="B11" s="8" t="n">
        <v>116.5</v>
      </c>
      <c r="C11" s="8" t="n">
        <v>0.1</v>
      </c>
      <c r="D11" s="8" t="n">
        <v>201.6</v>
      </c>
      <c r="E11" s="8" t="n">
        <v>0.1</v>
      </c>
      <c r="F11" s="8" t="n">
        <v>299</v>
      </c>
      <c r="G11" s="8" t="n">
        <v>0.1</v>
      </c>
      <c r="H11" s="9" t="n">
        <f aca="false">B11*D11/($B$8*F11)</f>
        <v>0.0094473740785537</v>
      </c>
      <c r="I11" s="9" t="n">
        <f aca="false">H11*(C11/B11+E11/D11+G11/F11)</f>
        <v>1.59551883150669E-005</v>
      </c>
      <c r="J11" s="10"/>
      <c r="K11" s="10"/>
      <c r="M11" s="0" t="n">
        <f aca="false">ABS(F12-$M$8)</f>
        <v>0.0800000000000409</v>
      </c>
    </row>
    <row r="12" customFormat="false" ht="15" hidden="false" customHeight="false" outlineLevel="0" collapsed="false">
      <c r="B12" s="8" t="n">
        <v>117.5</v>
      </c>
      <c r="C12" s="8" t="n">
        <v>0.1</v>
      </c>
      <c r="D12" s="8" t="n">
        <v>201.1</v>
      </c>
      <c r="E12" s="8" t="n">
        <v>0.1</v>
      </c>
      <c r="F12" s="8" t="n">
        <v>299.4</v>
      </c>
      <c r="G12" s="8" t="n">
        <v>0.1</v>
      </c>
      <c r="H12" s="9" t="n">
        <f aca="false">B12*D12/($B$8*F12)</f>
        <v>0.00949213679586758</v>
      </c>
      <c r="I12" s="9" t="n">
        <f aca="false">H12*(C12/B12+E12/D12+G12/F12)</f>
        <v>1.59689084707269E-005</v>
      </c>
      <c r="J12" s="10"/>
      <c r="K12" s="10"/>
      <c r="M12" s="0" t="n">
        <f aca="false">ABS(F13-$M$8)</f>
        <v>0.21999999999997</v>
      </c>
    </row>
    <row r="13" customFormat="false" ht="15" hidden="false" customHeight="false" outlineLevel="0" collapsed="false">
      <c r="B13" s="8" t="n">
        <v>117.9</v>
      </c>
      <c r="C13" s="8" t="n">
        <v>0.1</v>
      </c>
      <c r="D13" s="8" t="n">
        <v>200.2</v>
      </c>
      <c r="E13" s="8" t="n">
        <v>0.1</v>
      </c>
      <c r="F13" s="8" t="n">
        <v>299.7</v>
      </c>
      <c r="G13" s="8" t="n">
        <v>0.1</v>
      </c>
      <c r="H13" s="9" t="n">
        <f aca="false">B13*D13/($B$8*F13)</f>
        <v>0.00947233355054811</v>
      </c>
      <c r="I13" s="9" t="n">
        <f aca="false">H13*(C13/B13+E13/D13+G13/F13)</f>
        <v>1.59262504284433E-005</v>
      </c>
      <c r="J13" s="10"/>
      <c r="K13" s="10"/>
      <c r="M13" s="0" t="n">
        <f aca="false">ABS(F14-$M$8)</f>
        <v>1.41999999999996</v>
      </c>
    </row>
    <row r="14" customFormat="false" ht="15" hidden="false" customHeight="false" outlineLevel="0" collapsed="false">
      <c r="B14" s="8" t="n">
        <v>117.9</v>
      </c>
      <c r="C14" s="8" t="n">
        <v>0.1</v>
      </c>
      <c r="D14" s="8" t="n">
        <v>199.4</v>
      </c>
      <c r="E14" s="8" t="n">
        <v>0.1</v>
      </c>
      <c r="F14" s="8" t="n">
        <v>300.9</v>
      </c>
      <c r="G14" s="8" t="n">
        <v>0.1</v>
      </c>
      <c r="H14" s="9" t="n">
        <f aca="false">B14*D14/($B$8*F14)</f>
        <v>0.00939685701471666</v>
      </c>
      <c r="I14" s="9" t="n">
        <f aca="false">H14*(C14/B14+E14/D14+G14/F14)</f>
        <v>1.58056756753159E-005</v>
      </c>
      <c r="J14" s="10"/>
      <c r="K14" s="10"/>
      <c r="L14" s="0" t="s">
        <v>12</v>
      </c>
      <c r="M14" s="0" t="n">
        <f aca="false">AVERAGE(L15:L19)</f>
        <v>382.437223692909</v>
      </c>
      <c r="N14" s="0" t="n">
        <f aca="false">MAX(M15:M19)</f>
        <v>1.6733752170374</v>
      </c>
    </row>
    <row r="15" customFormat="false" ht="15" hidden="false" customHeight="false" outlineLevel="0" collapsed="false">
      <c r="A15" s="11" t="s">
        <v>13</v>
      </c>
      <c r="B15" s="11" t="n">
        <v>277.7</v>
      </c>
      <c r="C15" s="11" t="n">
        <v>0.1</v>
      </c>
      <c r="D15" s="11" t="n">
        <v>109</v>
      </c>
      <c r="E15" s="11" t="n">
        <v>0.1</v>
      </c>
      <c r="F15" s="11" t="n">
        <v>372.9</v>
      </c>
      <c r="G15" s="11" t="n">
        <v>0.1</v>
      </c>
      <c r="H15" s="12" t="n">
        <f aca="false">B15*D15/($B$8*F15)</f>
        <v>0.00976283257484204</v>
      </c>
      <c r="I15" s="12" t="n">
        <f aca="false">H15*(C15/B15+E15/D15+G15/F15)</f>
        <v>1.50904145153341E-005</v>
      </c>
      <c r="J15" s="13" t="n">
        <f aca="false">AVERAGE(H15:H19)</f>
        <v>0.00970526361506157</v>
      </c>
      <c r="K15" s="14"/>
      <c r="L15" s="15" t="n">
        <f aca="false">B15*D15/($B$8*$J$10)</f>
        <v>384.110598909946</v>
      </c>
      <c r="M15" s="0" t="n">
        <f aca="false">ABS(L15-$M$14)</f>
        <v>1.6733752170374</v>
      </c>
    </row>
    <row r="16" customFormat="false" ht="15" hidden="false" customHeight="false" outlineLevel="0" collapsed="false">
      <c r="B16" s="11" t="n">
        <v>277.7</v>
      </c>
      <c r="C16" s="11" t="n">
        <v>0.1</v>
      </c>
      <c r="D16" s="11" t="n">
        <v>108.7</v>
      </c>
      <c r="E16" s="11" t="n">
        <v>0.1</v>
      </c>
      <c r="F16" s="11" t="n">
        <v>372.9</v>
      </c>
      <c r="G16" s="11" t="n">
        <v>0.1</v>
      </c>
      <c r="H16" s="12" t="n">
        <f aca="false">B16*D16/($B$8*F16)</f>
        <v>0.00973596239344339</v>
      </c>
      <c r="I16" s="12" t="n">
        <f aca="false">H16*(C16/B16+E16/D16+G16/F16)</f>
        <v>1.50735328069421E-005</v>
      </c>
      <c r="J16" s="13"/>
      <c r="K16" s="14"/>
      <c r="L16" s="15" t="n">
        <f aca="false">B16*D16/($B$8*$J$10)</f>
        <v>383.053413775331</v>
      </c>
      <c r="M16" s="0" t="n">
        <f aca="false">ABS(L16-$M$14)</f>
        <v>0.616190082422406</v>
      </c>
    </row>
    <row r="17" customFormat="false" ht="15" hidden="false" customHeight="false" outlineLevel="0" collapsed="false">
      <c r="B17" s="11" t="n">
        <v>276.7</v>
      </c>
      <c r="C17" s="11" t="n">
        <v>0.1</v>
      </c>
      <c r="D17" s="11" t="n">
        <v>108.6</v>
      </c>
      <c r="E17" s="11" t="n">
        <v>0.1</v>
      </c>
      <c r="F17" s="11" t="n">
        <v>373.9</v>
      </c>
      <c r="G17" s="11" t="n">
        <v>0.1</v>
      </c>
      <c r="H17" s="12" t="n">
        <f aca="false">B17*D17/($B$8*F17)</f>
        <v>0.00966605732612587</v>
      </c>
      <c r="I17" s="12" t="n">
        <f aca="false">H17*(C17/B17+E17/D17+G17/F17)</f>
        <v>1.49791385850191E-005</v>
      </c>
      <c r="J17" s="13"/>
      <c r="K17" s="14"/>
      <c r="L17" s="15" t="n">
        <f aca="false">B17*D17/($B$8*$J$10)</f>
        <v>381.322909192359</v>
      </c>
      <c r="M17" s="0" t="n">
        <f aca="false">ABS(L17-$M$14)</f>
        <v>1.1143145005496</v>
      </c>
    </row>
    <row r="18" customFormat="false" ht="15" hidden="false" customHeight="false" outlineLevel="0" collapsed="false">
      <c r="B18" s="11" t="n">
        <v>276.7</v>
      </c>
      <c r="C18" s="11" t="n">
        <v>0.1</v>
      </c>
      <c r="D18" s="11" t="n">
        <v>108.9</v>
      </c>
      <c r="E18" s="11" t="n">
        <v>0.1</v>
      </c>
      <c r="F18" s="11" t="n">
        <v>373.4</v>
      </c>
      <c r="G18" s="11" t="n">
        <v>0.1</v>
      </c>
      <c r="H18" s="12" t="n">
        <f aca="false">B18*D18/($B$8*F18)</f>
        <v>0.00970573819810612</v>
      </c>
      <c r="I18" s="12" t="n">
        <f aca="false">H18*(C18/B18+E18/D18+G18/F18)</f>
        <v>1.50194862749229E-005</v>
      </c>
      <c r="J18" s="13"/>
      <c r="K18" s="14"/>
      <c r="L18" s="15" t="n">
        <f aca="false">B18*D18/($B$8*$J$10)</f>
        <v>382.376287394548</v>
      </c>
      <c r="M18" s="0" t="n">
        <f aca="false">ABS(L18-$M$14)</f>
        <v>0.0609362983606161</v>
      </c>
    </row>
    <row r="19" customFormat="false" ht="15" hidden="false" customHeight="false" outlineLevel="0" collapsed="false">
      <c r="B19" s="11" t="n">
        <v>276.7</v>
      </c>
      <c r="C19" s="11" t="n">
        <v>0.1</v>
      </c>
      <c r="D19" s="11" t="n">
        <v>108.6</v>
      </c>
      <c r="E19" s="11" t="n">
        <v>0.1</v>
      </c>
      <c r="F19" s="11" t="n">
        <v>374.3</v>
      </c>
      <c r="G19" s="11" t="n">
        <v>0.1</v>
      </c>
      <c r="H19" s="12" t="n">
        <f aca="false">B19*D19/($B$8*F19)</f>
        <v>0.00965572758279044</v>
      </c>
      <c r="I19" s="12" t="n">
        <f aca="false">H19*(C19/B19+E19/D19+G19/F19)</f>
        <v>1.49603712065325E-005</v>
      </c>
      <c r="J19" s="13"/>
      <c r="K19" s="14"/>
      <c r="L19" s="15" t="n">
        <f aca="false">B19*D19/($B$8*$J$10)</f>
        <v>381.322909192359</v>
      </c>
      <c r="M19" s="0" t="n">
        <f aca="false">ABS(L19-$M$14)</f>
        <v>1.1143145005496</v>
      </c>
    </row>
    <row r="20" customFormat="false" ht="15" hidden="false" customHeight="false" outlineLevel="0" collapsed="false">
      <c r="J20" s="16"/>
    </row>
    <row r="21" customFormat="false" ht="15" hidden="false" customHeight="false" outlineLevel="0" collapsed="false">
      <c r="H21" s="0" t="s">
        <v>14</v>
      </c>
    </row>
    <row r="22" customFormat="false" ht="15" hidden="false" customHeight="false" outlineLevel="0" collapsed="false">
      <c r="A22" s="2" t="s">
        <v>15</v>
      </c>
      <c r="B22" s="17" t="n">
        <f aca="false">AVERAGE(L15:L19)-AVERAGE(F10:F14)</f>
        <v>82.9572236929087</v>
      </c>
      <c r="C22" s="3" t="n">
        <f aca="false">N8+N14</f>
        <v>3.09337521703736</v>
      </c>
      <c r="E22" s="18" t="s">
        <v>16</v>
      </c>
      <c r="F22" s="0" t="n">
        <v>1.40036</v>
      </c>
      <c r="G22" s="19" t="n">
        <v>0.00179</v>
      </c>
      <c r="H22" s="0" t="n">
        <v>1.40036</v>
      </c>
      <c r="I22" s="0" t="n">
        <v>0.001787</v>
      </c>
      <c r="K22" s="0" t="s">
        <v>17</v>
      </c>
    </row>
    <row r="23" customFormat="false" ht="15" hidden="false" customHeight="false" outlineLevel="0" collapsed="false">
      <c r="A23" s="2" t="s">
        <v>10</v>
      </c>
      <c r="B23" s="20" t="n">
        <f aca="false">J10</f>
        <v>0.00947789589115744</v>
      </c>
      <c r="C23" s="3" t="n">
        <f aca="false">K10</f>
        <v>1.59513037748524E-005</v>
      </c>
      <c r="E23" s="18" t="s">
        <v>18</v>
      </c>
      <c r="F23" s="21" t="n">
        <v>12.2</v>
      </c>
      <c r="G23" s="19" t="n">
        <v>0.00883</v>
      </c>
      <c r="H23" s="0" t="n">
        <v>12.2014</v>
      </c>
      <c r="I23" s="0" t="n">
        <v>0.008827</v>
      </c>
      <c r="K23" s="0" t="n">
        <v>16.82</v>
      </c>
    </row>
    <row r="24" customFormat="false" ht="15" hidden="false" customHeight="false" outlineLevel="0" collapsed="false">
      <c r="A24" s="2" t="s">
        <v>19</v>
      </c>
      <c r="B24" s="3" t="n">
        <f aca="false">J10*(5/2)*C8*B22</f>
        <v>16.3433207665566</v>
      </c>
      <c r="C24" s="3" t="n">
        <f aca="false">B24*C22/B22+B24*C23/B23</f>
        <v>0.636928616010615</v>
      </c>
      <c r="E24" s="18" t="s">
        <v>20</v>
      </c>
      <c r="F24" s="21" t="n">
        <f aca="false">1-C8/( B26/B22 - (5/2)*C8  )</f>
        <v>1.39995438154262</v>
      </c>
      <c r="G24" s="21"/>
      <c r="H24" s="0" t="s">
        <v>21</v>
      </c>
      <c r="K24" s="0" t="n">
        <v>16.74</v>
      </c>
    </row>
    <row r="25" customFormat="false" ht="15" hidden="false" customHeight="false" outlineLevel="0" collapsed="false">
      <c r="A25" s="2" t="s">
        <v>22</v>
      </c>
      <c r="B25" s="3" t="n">
        <v>16.54</v>
      </c>
      <c r="C25" s="3" t="n">
        <v>0.2</v>
      </c>
      <c r="H25" s="0" t="n">
        <v>1.39072</v>
      </c>
      <c r="I25" s="0" t="n">
        <v>0.002155</v>
      </c>
      <c r="K25" s="22" t="s">
        <v>23</v>
      </c>
    </row>
    <row r="26" customFormat="false" ht="15" hidden="false" customHeight="false" outlineLevel="0" collapsed="false">
      <c r="A26" s="2" t="s">
        <v>24</v>
      </c>
      <c r="B26" s="3" t="n">
        <f aca="false">B24-B25</f>
        <v>-0.196679233443408</v>
      </c>
      <c r="C26" s="3" t="n">
        <f aca="false">C24+C25</f>
        <v>0.836928616010615</v>
      </c>
      <c r="D26" s="0" t="n">
        <f aca="false">B23*8.314*(2.5+1/(1-F22))*B22</f>
        <v>0.0146949459213776</v>
      </c>
      <c r="E26" s="0" t="n">
        <f aca="false">D26/B23*C23+D26/B22*C22+B23*B22*C8*G22/((1-F22)*(1-F22))</f>
        <v>0.0735775809723497</v>
      </c>
    </row>
    <row r="28" customFormat="false" ht="18" hidden="false" customHeight="false" outlineLevel="0" collapsed="false">
      <c r="A28" s="4" t="s">
        <v>25</v>
      </c>
    </row>
    <row r="29" customFormat="false" ht="18" hidden="false" customHeight="false" outlineLevel="0" collapsed="false">
      <c r="A29" s="4"/>
    </row>
    <row r="30" customFormat="false" ht="15" hidden="false" customHeight="false" outlineLevel="0" collapsed="false">
      <c r="A30" s="5" t="s">
        <v>6</v>
      </c>
      <c r="B30" s="6" t="n">
        <f aca="false">8314.462</f>
        <v>8314.462</v>
      </c>
      <c r="C30" s="6" t="n">
        <f aca="false">8.314462</f>
        <v>8.314462</v>
      </c>
    </row>
    <row r="31" customFormat="false" ht="15" hidden="false" customHeight="false" outlineLevel="0" collapsed="false">
      <c r="B31" s="7" t="s">
        <v>7</v>
      </c>
      <c r="C31" s="7"/>
      <c r="D31" s="7" t="s">
        <v>3</v>
      </c>
      <c r="E31" s="7"/>
      <c r="F31" s="7" t="s">
        <v>8</v>
      </c>
      <c r="G31" s="7"/>
      <c r="H31" s="7" t="s">
        <v>9</v>
      </c>
      <c r="I31" s="7"/>
      <c r="J31" s="7" t="s">
        <v>10</v>
      </c>
      <c r="K31" s="7"/>
      <c r="O31" s="0" t="n">
        <f aca="false">AVERAGE(F32:F36)</f>
        <v>304.4</v>
      </c>
      <c r="P31" s="0" t="n">
        <f aca="false">MAX(O32:O36)</f>
        <v>0.399999999999977</v>
      </c>
    </row>
    <row r="32" customFormat="false" ht="15" hidden="false" customHeight="false" outlineLevel="0" collapsed="false">
      <c r="A32" s="8" t="s">
        <v>11</v>
      </c>
      <c r="B32" s="8" t="n">
        <v>120.9</v>
      </c>
      <c r="C32" s="8" t="n">
        <v>0.1</v>
      </c>
      <c r="D32" s="8" t="n">
        <v>203.1</v>
      </c>
      <c r="E32" s="8" t="n">
        <v>0.1</v>
      </c>
      <c r="F32" s="8" t="n">
        <v>304.6</v>
      </c>
      <c r="G32" s="8" t="n">
        <v>0.1</v>
      </c>
      <c r="H32" s="8" t="n">
        <f aca="false">B32*D32/($B$8*F32)</f>
        <v>0.00969554379660225</v>
      </c>
      <c r="I32" s="8" t="n">
        <f aca="false">H32*(C32/B32+E32/D32+G32/F32)</f>
        <v>1.59762934102455E-005</v>
      </c>
      <c r="J32" s="10" t="n">
        <f aca="false">AVERAGE(H32:H36)</f>
        <v>0.00969678693676165</v>
      </c>
      <c r="K32" s="10" t="n">
        <f aca="false">AVERAGE(I32:I36)</f>
        <v>1.59484870515059E-005</v>
      </c>
      <c r="L32" s="0" t="s">
        <v>26</v>
      </c>
      <c r="M32" s="0" t="n">
        <f aca="false">AVERAGE(D32:D36)*10^-6</f>
        <v>0.00020078</v>
      </c>
      <c r="O32" s="0" t="n">
        <f aca="false">ABS(F32-$O$31)</f>
        <v>0.200000000000045</v>
      </c>
    </row>
    <row r="33" customFormat="false" ht="15" hidden="false" customHeight="false" outlineLevel="0" collapsed="false">
      <c r="B33" s="8" t="n">
        <v>120.9</v>
      </c>
      <c r="C33" s="8" t="n">
        <v>0.1</v>
      </c>
      <c r="D33" s="8" t="n">
        <v>202</v>
      </c>
      <c r="E33" s="8" t="n">
        <v>0.1</v>
      </c>
      <c r="F33" s="8" t="n">
        <v>304.6</v>
      </c>
      <c r="G33" s="8" t="n">
        <v>0.1</v>
      </c>
      <c r="H33" s="8" t="n">
        <f aca="false">B33*D33/($B$8*F33)</f>
        <v>0.00964303223492691</v>
      </c>
      <c r="I33" s="8" t="n">
        <f aca="false">H33*(C33/B33+E33/D33+G33/F33)</f>
        <v>1.59156200149538E-005</v>
      </c>
      <c r="J33" s="10"/>
      <c r="K33" s="10"/>
      <c r="M33" s="0" t="n">
        <f aca="false">AVERAGE(D37:D41)*10^-6</f>
        <v>0.00012346</v>
      </c>
      <c r="O33" s="0" t="n">
        <f aca="false">ABS(F33-$O$31)</f>
        <v>0.200000000000045</v>
      </c>
    </row>
    <row r="34" customFormat="false" ht="15" hidden="false" customHeight="false" outlineLevel="0" collapsed="false">
      <c r="B34" s="8" t="n">
        <v>123.3</v>
      </c>
      <c r="C34" s="8" t="n">
        <v>0.1</v>
      </c>
      <c r="D34" s="8" t="n">
        <v>200.5</v>
      </c>
      <c r="E34" s="8" t="n">
        <v>0.1</v>
      </c>
      <c r="F34" s="8" t="n">
        <v>304.2</v>
      </c>
      <c r="G34" s="8" t="n">
        <v>0.1</v>
      </c>
      <c r="H34" s="8" t="n">
        <f aca="false">B34*D34/($B$8*F34)</f>
        <v>0.00977426458612595</v>
      </c>
      <c r="I34" s="8" t="n">
        <f aca="false">H34*(C34/B34+E34/D34+G34/F34)</f>
        <v>1.60152715464611E-005</v>
      </c>
      <c r="J34" s="10"/>
      <c r="K34" s="10"/>
      <c r="M34" s="15" t="n">
        <f aca="false">(AVERAGE(L37:L41)+AVERAGE(F32:F36))/2</f>
        <v>304.87223385372</v>
      </c>
      <c r="O34" s="0" t="n">
        <f aca="false">ABS(F34-$O$31)</f>
        <v>0.199999999999989</v>
      </c>
    </row>
    <row r="35" customFormat="false" ht="15" hidden="false" customHeight="false" outlineLevel="0" collapsed="false">
      <c r="B35" s="8" t="n">
        <v>122.8</v>
      </c>
      <c r="C35" s="8" t="n">
        <v>0.1</v>
      </c>
      <c r="D35" s="8" t="n">
        <v>199.6</v>
      </c>
      <c r="E35" s="8" t="n">
        <v>0.1</v>
      </c>
      <c r="F35" s="8" t="n">
        <v>304.6</v>
      </c>
      <c r="G35" s="8" t="n">
        <v>0.1</v>
      </c>
      <c r="H35" s="8" t="n">
        <f aca="false">B35*D35/($B$8*F35)</f>
        <v>0.00967820578116377</v>
      </c>
      <c r="I35" s="8" t="n">
        <f aca="false">H35*(C35/B35+E35/D35+G35/F35)</f>
        <v>1.59074247963867E-005</v>
      </c>
      <c r="J35" s="10"/>
      <c r="K35" s="10"/>
      <c r="O35" s="0" t="n">
        <f aca="false">ABS(F35-$O$31)</f>
        <v>0.200000000000045</v>
      </c>
    </row>
    <row r="36" customFormat="false" ht="15" hidden="false" customHeight="false" outlineLevel="0" collapsed="false">
      <c r="B36" s="8" t="n">
        <v>123.3</v>
      </c>
      <c r="C36" s="8" t="n">
        <v>0.1</v>
      </c>
      <c r="D36" s="8" t="n">
        <v>198.7</v>
      </c>
      <c r="E36" s="8" t="n">
        <v>0.1</v>
      </c>
      <c r="F36" s="8" t="n">
        <v>304</v>
      </c>
      <c r="G36" s="8" t="n">
        <v>0.1</v>
      </c>
      <c r="H36" s="8" t="n">
        <f aca="false">B36*D36/($B$8*F36)</f>
        <v>0.00969288828498939</v>
      </c>
      <c r="I36" s="8" t="n">
        <f aca="false">H36*(C36/B36+E36/D36+G36/F36)</f>
        <v>1.59278254894822E-005</v>
      </c>
      <c r="J36" s="10"/>
      <c r="K36" s="10"/>
      <c r="L36" s="0" t="s">
        <v>12</v>
      </c>
      <c r="M36" s="0" t="n">
        <f aca="false">AVERAGE(L37:L41)</f>
        <v>305.344467707441</v>
      </c>
      <c r="N36" s="0" t="n">
        <f aca="false">MAX(M37:M41)</f>
        <v>2.53722340576695</v>
      </c>
      <c r="O36" s="0" t="n">
        <f aca="false">ABS(F36-$O$31)</f>
        <v>0.399999999999977</v>
      </c>
    </row>
    <row r="37" customFormat="false" ht="15" hidden="false" customHeight="false" outlineLevel="0" collapsed="false">
      <c r="A37" s="11" t="s">
        <v>13</v>
      </c>
      <c r="B37" s="11" t="n">
        <v>199.5</v>
      </c>
      <c r="C37" s="11" t="n">
        <v>0.1</v>
      </c>
      <c r="D37" s="11" t="n">
        <v>124.2</v>
      </c>
      <c r="E37" s="11" t="n">
        <v>0.1</v>
      </c>
      <c r="F37" s="11" t="n">
        <v>302.9</v>
      </c>
      <c r="G37" s="11" t="n">
        <v>0.1</v>
      </c>
      <c r="H37" s="11" t="n">
        <f aca="false">B37*D37/($B$8*F37)</f>
        <v>0.00983854938122697</v>
      </c>
      <c r="I37" s="11" t="n">
        <f aca="false">H37*(C37/B37+E37/D37+G37/F37)</f>
        <v>1.61012590303853E-005</v>
      </c>
      <c r="J37" s="13" t="n">
        <f aca="false">AVERAGE(H37:H41)</f>
        <v>0.00979444858895775</v>
      </c>
      <c r="K37" s="14"/>
      <c r="L37" s="15" t="n">
        <f aca="false">B37*D37/($B$8*$J$32)</f>
        <v>307.328254916662</v>
      </c>
      <c r="M37" s="0" t="n">
        <f aca="false">ABS(L37-$M$36)</f>
        <v>1.98378720922159</v>
      </c>
    </row>
    <row r="38" customFormat="false" ht="15" hidden="false" customHeight="false" outlineLevel="0" collapsed="false">
      <c r="B38" s="11" t="n">
        <v>199.5</v>
      </c>
      <c r="C38" s="11" t="n">
        <v>0.1</v>
      </c>
      <c r="D38" s="11" t="n">
        <v>123.3</v>
      </c>
      <c r="E38" s="11" t="n">
        <v>0.1</v>
      </c>
      <c r="F38" s="11" t="n">
        <v>302.5</v>
      </c>
      <c r="G38" s="11" t="n">
        <v>0.1</v>
      </c>
      <c r="H38" s="11" t="n">
        <f aca="false">B38*D38/($B$8*F38)</f>
        <v>0.00978017092436435</v>
      </c>
      <c r="I38" s="11" t="n">
        <f aca="false">H38*(C38/B38+E38/D38+G38/F38)</f>
        <v>1.606746777474E-005</v>
      </c>
      <c r="J38" s="13"/>
      <c r="K38" s="14"/>
      <c r="L38" s="15" t="n">
        <f aca="false">B38*D38/($B$8*$J$32)</f>
        <v>305.101238576687</v>
      </c>
      <c r="M38" s="0" t="n">
        <f aca="false">ABS(L38-$M$36)</f>
        <v>0.243229130754287</v>
      </c>
    </row>
    <row r="39" customFormat="false" ht="15" hidden="false" customHeight="false" outlineLevel="0" collapsed="false">
      <c r="B39" s="11" t="n">
        <v>198</v>
      </c>
      <c r="C39" s="11" t="n">
        <v>0.1</v>
      </c>
      <c r="D39" s="11" t="n">
        <v>123.3</v>
      </c>
      <c r="E39" s="11" t="n">
        <v>0.1</v>
      </c>
      <c r="F39" s="11" t="n">
        <v>302.2</v>
      </c>
      <c r="G39" s="11" t="n">
        <v>0.1</v>
      </c>
      <c r="H39" s="11" t="n">
        <f aca="false">B39*D39/($B$8*F39)</f>
        <v>0.00971627177664218</v>
      </c>
      <c r="I39" s="11" t="n">
        <f aca="false">H39*(C39/B39+E39/D39+G39/F39)</f>
        <v>1.60025752233254E-005</v>
      </c>
      <c r="J39" s="13"/>
      <c r="K39" s="14"/>
      <c r="L39" s="15" t="n">
        <f aca="false">B39*D39/($B$8*$J$32)</f>
        <v>302.807244301674</v>
      </c>
      <c r="M39" s="0" t="n">
        <f aca="false">ABS(L39-$M$36)</f>
        <v>2.53722340576695</v>
      </c>
    </row>
    <row r="40" customFormat="false" ht="15" hidden="false" customHeight="false" outlineLevel="0" collapsed="false">
      <c r="B40" s="11" t="n">
        <v>199.5</v>
      </c>
      <c r="C40" s="11" t="n">
        <v>0.1</v>
      </c>
      <c r="D40" s="11" t="n">
        <v>123.1</v>
      </c>
      <c r="E40" s="11" t="n">
        <v>0.1</v>
      </c>
      <c r="F40" s="11" t="n">
        <v>302.2</v>
      </c>
      <c r="G40" s="11" t="n">
        <v>0.1</v>
      </c>
      <c r="H40" s="11" t="n">
        <f aca="false">B40*D40/($B$8*F40)</f>
        <v>0.00977400012341903</v>
      </c>
      <c r="I40" s="11" t="n">
        <f aca="false">H40*(C40/B40+E40/D40+G40/F40)</f>
        <v>1.60734165270834E-005</v>
      </c>
      <c r="J40" s="13"/>
      <c r="K40" s="14"/>
      <c r="L40" s="15" t="n">
        <f aca="false">B40*D40/($B$8*$J$32)</f>
        <v>304.606346056692</v>
      </c>
      <c r="M40" s="0" t="n">
        <f aca="false">ABS(L40-$M$36)</f>
        <v>0.738121650748951</v>
      </c>
    </row>
    <row r="41" customFormat="false" ht="15" hidden="false" customHeight="false" outlineLevel="0" collapsed="false">
      <c r="B41" s="11" t="n">
        <v>200.5</v>
      </c>
      <c r="C41" s="11" t="n">
        <v>0.1</v>
      </c>
      <c r="D41" s="11" t="n">
        <v>123.4</v>
      </c>
      <c r="E41" s="11" t="n">
        <v>0.1</v>
      </c>
      <c r="F41" s="11" t="n">
        <v>301.7</v>
      </c>
      <c r="G41" s="11" t="n">
        <v>0.1</v>
      </c>
      <c r="H41" s="11" t="n">
        <f aca="false">B41*D41/($B$8*F41)</f>
        <v>0.00986325073913625</v>
      </c>
      <c r="I41" s="11" t="n">
        <f aca="false">H41*(C41/B41+E41/D41+G41/F41)</f>
        <v>1.61814615292487E-005</v>
      </c>
      <c r="J41" s="13"/>
      <c r="K41" s="14"/>
      <c r="L41" s="15" t="n">
        <f aca="false">B41*D41/($B$8*$J$32)</f>
        <v>306.879254685489</v>
      </c>
      <c r="M41" s="0" t="n">
        <f aca="false">ABS(L41-$M$36)</f>
        <v>1.53478697804849</v>
      </c>
    </row>
    <row r="42" customFormat="false" ht="15" hidden="false" customHeight="false" outlineLevel="0" collapsed="false">
      <c r="J42" s="16"/>
    </row>
    <row r="44" customFormat="false" ht="15" hidden="false" customHeight="false" outlineLevel="0" collapsed="false">
      <c r="A44" s="2" t="s">
        <v>15</v>
      </c>
      <c r="B44" s="17" t="n">
        <f aca="false">M36-O31</f>
        <v>0.944467707440936</v>
      </c>
      <c r="C44" s="3" t="n">
        <f aca="false">N36+P31</f>
        <v>2.93722340576693</v>
      </c>
      <c r="E44" s="18" t="s">
        <v>16</v>
      </c>
      <c r="F44" s="23" t="n">
        <v>1.01495</v>
      </c>
      <c r="G44" s="19" t="n">
        <v>0.00247</v>
      </c>
      <c r="I44" s="0" t="s">
        <v>26</v>
      </c>
    </row>
    <row r="45" customFormat="false" ht="15" hidden="false" customHeight="false" outlineLevel="0" collapsed="false">
      <c r="A45" s="2" t="s">
        <v>10</v>
      </c>
      <c r="B45" s="3" t="n">
        <f aca="false">J32</f>
        <v>0.00969678693676165</v>
      </c>
      <c r="C45" s="3" t="n">
        <f aca="false">K32</f>
        <v>1.59484870515059E-005</v>
      </c>
      <c r="E45" s="18" t="s">
        <v>18</v>
      </c>
      <c r="F45" s="21" t="n">
        <v>0.95</v>
      </c>
      <c r="G45" s="19" t="n">
        <v>0.0125</v>
      </c>
      <c r="I45" s="0" t="n">
        <v>12.5896</v>
      </c>
    </row>
    <row r="46" customFormat="false" ht="15" hidden="false" customHeight="false" outlineLevel="0" collapsed="false">
      <c r="A46" s="2" t="s">
        <v>19</v>
      </c>
      <c r="B46" s="3" t="n">
        <f aca="false">J32*(5/2)*C30*B44</f>
        <v>0.190365887563337</v>
      </c>
      <c r="C46" s="3" t="n">
        <f aca="false">B46*C44/B44+B46*C45/B45</f>
        <v>0.592336664847761</v>
      </c>
      <c r="E46" s="18" t="s">
        <v>20</v>
      </c>
      <c r="F46" s="21" t="n">
        <v>1.001</v>
      </c>
      <c r="G46" s="21"/>
      <c r="I46" s="0" t="n">
        <v>12.338</v>
      </c>
    </row>
    <row r="47" customFormat="false" ht="15" hidden="false" customHeight="false" outlineLevel="0" collapsed="false">
      <c r="A47" s="2" t="s">
        <v>22</v>
      </c>
      <c r="B47" s="3" t="n">
        <v>12.59</v>
      </c>
      <c r="C47" s="3" t="n">
        <v>0.2</v>
      </c>
      <c r="F47" s="0" t="n">
        <v>1.01362</v>
      </c>
    </row>
    <row r="48" customFormat="false" ht="15" hidden="false" customHeight="false" outlineLevel="0" collapsed="false">
      <c r="A48" s="2" t="s">
        <v>24</v>
      </c>
      <c r="B48" s="3" t="n">
        <f aca="false">B46-B47</f>
        <v>-12.3996341124367</v>
      </c>
      <c r="C48" s="3" t="n">
        <f aca="false">C46+C47</f>
        <v>0.792336664847761</v>
      </c>
      <c r="D48" s="0" t="n">
        <f aca="false">B45*8.314*(2.5+1/(1-F44))*B44</f>
        <v>-4.90276334510851</v>
      </c>
      <c r="E48" s="0" t="n">
        <f aca="false">ABS(D48/B45)*C45+ABS(D48/B44)*C44+ABS(B45*B44*C30/((1-F44)*(1-F44)))*G44</f>
        <v>16.0968067907613</v>
      </c>
      <c r="F48" s="0" t="n">
        <v>1.01495</v>
      </c>
      <c r="L48" s="0" t="s">
        <v>27</v>
      </c>
    </row>
    <row r="50" customFormat="false" ht="17.35" hidden="false" customHeight="false" outlineLevel="0" collapsed="false">
      <c r="A50" s="4" t="s">
        <v>28</v>
      </c>
      <c r="B50" s="4"/>
      <c r="C50" s="4"/>
      <c r="D50" s="24"/>
      <c r="E50" s="24" t="s">
        <v>5</v>
      </c>
      <c r="F50" s="24"/>
      <c r="G50" s="24"/>
      <c r="H50" s="24"/>
      <c r="I50" s="24"/>
      <c r="J50" s="24"/>
      <c r="K50" s="24"/>
      <c r="L50" s="24"/>
    </row>
    <row r="51" customFormat="false" ht="17.35" hidden="false" customHeight="false" outlineLevel="0" collapsed="false">
      <c r="A51" s="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 t="n">
        <f aca="false">ABS(H54-$J$54)</f>
        <v>1.15308327289297E-005</v>
      </c>
    </row>
    <row r="52" customFormat="false" ht="15" hidden="false" customHeight="false" outlineLevel="0" collapsed="false">
      <c r="A52" s="5" t="s">
        <v>6</v>
      </c>
      <c r="B52" s="6" t="n">
        <f aca="false">8314.462</f>
        <v>8314.462</v>
      </c>
      <c r="C52" s="6" t="n">
        <f aca="false">8.314462</f>
        <v>8.314462</v>
      </c>
      <c r="L52" s="24" t="n">
        <f aca="false">ABS(H55-$J$54)</f>
        <v>2.94309262868992E-006</v>
      </c>
      <c r="M52" s="0" t="n">
        <f aca="false">AVERAGE(F54:F58)</f>
        <v>287.38</v>
      </c>
      <c r="N52" s="0" t="n">
        <f aca="false">MAX(M53:M57)</f>
        <v>0.420000000000016</v>
      </c>
    </row>
    <row r="53" customFormat="false" ht="15" hidden="false" customHeight="false" outlineLevel="0" collapsed="false">
      <c r="B53" s="7" t="s">
        <v>7</v>
      </c>
      <c r="C53" s="7"/>
      <c r="D53" s="7" t="s">
        <v>3</v>
      </c>
      <c r="E53" s="7"/>
      <c r="F53" s="7" t="s">
        <v>8</v>
      </c>
      <c r="G53" s="7"/>
      <c r="H53" s="7" t="s">
        <v>9</v>
      </c>
      <c r="I53" s="7"/>
      <c r="J53" s="7" t="s">
        <v>10</v>
      </c>
      <c r="K53" s="7"/>
      <c r="L53" s="24" t="n">
        <f aca="false">ABS(H56-$J$54)</f>
        <v>2.13502564266701E-005</v>
      </c>
      <c r="M53" s="0" t="n">
        <f aca="false">ABS($M$52-F54)</f>
        <v>0.180000000000007</v>
      </c>
    </row>
    <row r="54" customFormat="false" ht="15" hidden="false" customHeight="false" outlineLevel="0" collapsed="false">
      <c r="A54" s="8" t="s">
        <v>11</v>
      </c>
      <c r="B54" s="25" t="n">
        <v>77.41</v>
      </c>
      <c r="C54" s="25" t="n">
        <v>0.01</v>
      </c>
      <c r="D54" s="25" t="n">
        <v>110.1</v>
      </c>
      <c r="E54" s="25" t="n">
        <v>0.1</v>
      </c>
      <c r="F54" s="25" t="n">
        <v>287.2</v>
      </c>
      <c r="G54" s="25" t="n">
        <v>0.1</v>
      </c>
      <c r="H54" s="8" t="n">
        <f aca="false">B54*D54/($B$8*F54)</f>
        <v>0.00356915819963351</v>
      </c>
      <c r="I54" s="8" t="n">
        <f aca="false">H54*(C54/B54+E54/D54+G54/F54)</f>
        <v>4.94555732003848E-006</v>
      </c>
      <c r="J54" s="10" t="n">
        <f aca="false">AVERAGE(H54:H58)</f>
        <v>0.00358068903236244</v>
      </c>
      <c r="K54" s="10" t="n">
        <f aca="false">MAX(AVERAGE(I54:I58),MAX(L51:L55))</f>
        <v>2.13502564266701E-005</v>
      </c>
      <c r="L54" s="24" t="n">
        <f aca="false">ABS(H57-$J$54)</f>
        <v>7.99977293385002E-006</v>
      </c>
      <c r="M54" s="0" t="n">
        <f aca="false">ABS($M$52-F55)</f>
        <v>0.420000000000016</v>
      </c>
    </row>
    <row r="55" customFormat="false" ht="15" hidden="false" customHeight="false" outlineLevel="0" collapsed="false">
      <c r="B55" s="25" t="n">
        <v>76.92</v>
      </c>
      <c r="C55" s="25" t="n">
        <v>0.01</v>
      </c>
      <c r="D55" s="25" t="n">
        <v>111.3</v>
      </c>
      <c r="E55" s="25" t="n">
        <v>0.1</v>
      </c>
      <c r="F55" s="25" t="n">
        <v>287.8</v>
      </c>
      <c r="G55" s="25" t="n">
        <v>0.1</v>
      </c>
      <c r="H55" s="8" t="n">
        <f aca="false">B55*D55/($B$8*F55)</f>
        <v>0.00357774593973375</v>
      </c>
      <c r="I55" s="8" t="n">
        <f aca="false">H55*(C55/B55+E55/D55+G55/F55)</f>
        <v>4.92276844634345E-006</v>
      </c>
      <c r="J55" s="10"/>
      <c r="K55" s="10"/>
      <c r="L55" s="24" t="n">
        <f aca="false">ABS(H58-$J$54)</f>
        <v>1.48761040029101E-005</v>
      </c>
      <c r="M55" s="0" t="n">
        <f aca="false">ABS($M$52-F56)</f>
        <v>0.0199999999999818</v>
      </c>
    </row>
    <row r="56" customFormat="false" ht="15" hidden="false" customHeight="false" outlineLevel="0" collapsed="false">
      <c r="B56" s="25" t="n">
        <v>76.92</v>
      </c>
      <c r="C56" s="25" t="n">
        <v>0.01</v>
      </c>
      <c r="D56" s="25" t="n">
        <v>111.9</v>
      </c>
      <c r="E56" s="25" t="n">
        <v>0.1</v>
      </c>
      <c r="F56" s="25" t="n">
        <v>287.4</v>
      </c>
      <c r="G56" s="25" t="n">
        <v>0.1</v>
      </c>
      <c r="H56" s="8" t="n">
        <f aca="false">B56*D56/($B$8*F56)</f>
        <v>0.00360203928878911</v>
      </c>
      <c r="I56" s="8" t="n">
        <f aca="false">H56*(C56/B56+E56/D56+G56/F56)</f>
        <v>4.94058360454798E-006</v>
      </c>
      <c r="J56" s="10"/>
      <c r="K56" s="10"/>
      <c r="L56" s="24"/>
      <c r="M56" s="0" t="n">
        <f aca="false">ABS($M$52-F57)</f>
        <v>0.0199999999999818</v>
      </c>
    </row>
    <row r="57" customFormat="false" ht="15" hidden="false" customHeight="false" outlineLevel="0" collapsed="false">
      <c r="B57" s="25" t="n">
        <v>76.43</v>
      </c>
      <c r="C57" s="25" t="n">
        <v>0.01</v>
      </c>
      <c r="D57" s="25" t="n">
        <v>112.2</v>
      </c>
      <c r="E57" s="25" t="n">
        <v>0.1</v>
      </c>
      <c r="F57" s="25" t="n">
        <v>287.4</v>
      </c>
      <c r="G57" s="25" t="n">
        <v>0.1</v>
      </c>
      <c r="H57" s="8" t="n">
        <f aca="false">B57*D57/($B$8*F57)</f>
        <v>0.00358868880529629</v>
      </c>
      <c r="I57" s="8" t="n">
        <f aca="false">H57*(C57/B57+E57/D57+G57/F57)</f>
        <v>4.91668806838732E-006</v>
      </c>
      <c r="J57" s="10"/>
      <c r="K57" s="10"/>
      <c r="L57" s="24"/>
      <c r="M57" s="0" t="n">
        <f aca="false">ABS($M$52-F58)</f>
        <v>0.279999999999973</v>
      </c>
    </row>
    <row r="58" customFormat="false" ht="15" hidden="false" customHeight="false" outlineLevel="0" collapsed="false">
      <c r="B58" s="25" t="n">
        <v>75.46</v>
      </c>
      <c r="C58" s="25" t="n">
        <v>0.01</v>
      </c>
      <c r="D58" s="25" t="n">
        <v>112.8</v>
      </c>
      <c r="E58" s="25" t="n">
        <v>0.1</v>
      </c>
      <c r="F58" s="25" t="n">
        <v>287.1</v>
      </c>
      <c r="G58" s="25" t="n">
        <v>0.1</v>
      </c>
      <c r="H58" s="8" t="n">
        <f aca="false">B58*D58/($B$8*F58)</f>
        <v>0.00356581292835953</v>
      </c>
      <c r="I58" s="8" t="n">
        <f aca="false">H58*(C58/B58+E58/D58+G58/F58)</f>
        <v>4.87573590399945E-006</v>
      </c>
      <c r="J58" s="10"/>
      <c r="K58" s="10"/>
      <c r="L58" s="24" t="s">
        <v>12</v>
      </c>
      <c r="M58" s="0" t="n">
        <f aca="false">AVERAGE(L59:L63)</f>
        <v>212.769937167179</v>
      </c>
      <c r="N58" s="0" t="n">
        <f aca="false">MAX(M59:M63)</f>
        <v>12.9475223800518</v>
      </c>
    </row>
    <row r="59" customFormat="false" ht="15" hidden="false" customHeight="false" outlineLevel="0" collapsed="false">
      <c r="A59" s="11" t="s">
        <v>13</v>
      </c>
      <c r="B59" s="26" t="n">
        <v>30.04</v>
      </c>
      <c r="C59" s="26" t="n">
        <v>0.01</v>
      </c>
      <c r="D59" s="26" t="n">
        <v>223.7</v>
      </c>
      <c r="E59" s="26" t="n">
        <v>0.1</v>
      </c>
      <c r="F59" s="26" t="n">
        <v>255.8</v>
      </c>
      <c r="G59" s="26" t="n">
        <v>0.1</v>
      </c>
      <c r="H59" s="11" t="n">
        <f aca="false">B59*D59/($B$8*F59)</f>
        <v>0.00315959355673762</v>
      </c>
      <c r="I59" s="11" t="n">
        <f aca="false">H59*(C59/B59+E59/D59+G59/F59)</f>
        <v>3.69940115448386E-006</v>
      </c>
      <c r="J59" s="13" t="n">
        <f aca="false">AVERAGE(H59:H63)</f>
        <v>0.00298624629253829</v>
      </c>
      <c r="K59" s="14"/>
      <c r="L59" s="15" t="n">
        <f aca="false">B59*D59/($B$52*$J$54)</f>
        <v>225.717459547231</v>
      </c>
      <c r="M59" s="0" t="n">
        <f aca="false">ABS(L59-$M$58)</f>
        <v>12.9475223800518</v>
      </c>
    </row>
    <row r="60" customFormat="false" ht="15" hidden="false" customHeight="false" outlineLevel="0" collapsed="false">
      <c r="B60" s="26" t="n">
        <v>26.62</v>
      </c>
      <c r="C60" s="26" t="n">
        <v>0.01</v>
      </c>
      <c r="D60" s="26" t="n">
        <v>224.3</v>
      </c>
      <c r="E60" s="26" t="n">
        <v>0.1</v>
      </c>
      <c r="F60" s="26" t="n">
        <v>255.5</v>
      </c>
      <c r="G60" s="26" t="n">
        <v>0.1</v>
      </c>
      <c r="H60" s="11" t="n">
        <f aca="false">B60*D60/($B$8*F60)</f>
        <v>0.00281068559238819</v>
      </c>
      <c r="I60" s="11" t="n">
        <f aca="false">H60*(C60/B60+E60/D60+G60/F60)</f>
        <v>3.40901958740982E-006</v>
      </c>
      <c r="J60" s="13"/>
      <c r="K60" s="14"/>
      <c r="L60" s="15" t="n">
        <f aca="false">B60*D60/($B$52*$J$54)</f>
        <v>200.556418712903</v>
      </c>
      <c r="M60" s="0" t="n">
        <f aca="false">ABS(L60-$M$58)</f>
        <v>12.2135184542762</v>
      </c>
    </row>
    <row r="61" customFormat="false" ht="15" hidden="false" customHeight="false" outlineLevel="0" collapsed="false">
      <c r="B61" s="26" t="n">
        <v>28.57</v>
      </c>
      <c r="C61" s="26" t="n">
        <v>0.01</v>
      </c>
      <c r="D61" s="26" t="n">
        <v>224.9</v>
      </c>
      <c r="E61" s="26" t="n">
        <v>0.1</v>
      </c>
      <c r="F61" s="26" t="n">
        <v>254.7</v>
      </c>
      <c r="G61" s="26" t="n">
        <v>0.1</v>
      </c>
      <c r="H61" s="11" t="n">
        <f aca="false">B61*D61/($B$8*F61)</f>
        <v>0.00303414686156264</v>
      </c>
      <c r="I61" s="11" t="n">
        <f aca="false">H61*(C61/B61+E61/D61+G61/F61)</f>
        <v>3.60237682238537E-006</v>
      </c>
      <c r="J61" s="13"/>
      <c r="K61" s="14"/>
      <c r="L61" s="15" t="n">
        <f aca="false">B61*D61/($B$52*$J$54)</f>
        <v>215.823602288673</v>
      </c>
      <c r="M61" s="0" t="n">
        <f aca="false">ABS(L61-$M$58)</f>
        <v>3.05366512149382</v>
      </c>
    </row>
    <row r="62" customFormat="false" ht="15" hidden="false" customHeight="false" outlineLevel="0" collapsed="false">
      <c r="B62" s="26" t="n">
        <v>28.08</v>
      </c>
      <c r="C62" s="26" t="n">
        <v>0.01</v>
      </c>
      <c r="D62" s="26" t="n">
        <v>225.2</v>
      </c>
      <c r="E62" s="26" t="n">
        <v>0.1</v>
      </c>
      <c r="F62" s="26" t="n">
        <v>255.2</v>
      </c>
      <c r="G62" s="26" t="n">
        <v>0.1</v>
      </c>
      <c r="H62" s="11" t="n">
        <f aca="false">B62*D62/($B$8*F62)</f>
        <v>0.00298023607073176</v>
      </c>
      <c r="I62" s="11" t="n">
        <f aca="false">H62*(C62/B62+E62/D62+G62/F62)</f>
        <v>3.55251476816291E-006</v>
      </c>
      <c r="J62" s="13"/>
      <c r="K62" s="14"/>
      <c r="L62" s="15" t="n">
        <f aca="false">B62*D62/($B$52*$J$54)</f>
        <v>212.404997579181</v>
      </c>
      <c r="M62" s="0" t="n">
        <f aca="false">ABS(L62-$M$58)</f>
        <v>0.364939587998151</v>
      </c>
    </row>
    <row r="63" customFormat="false" ht="15" hidden="false" customHeight="false" outlineLevel="0" collapsed="false">
      <c r="B63" s="26" t="n">
        <v>27.59</v>
      </c>
      <c r="C63" s="26" t="n">
        <v>0.01</v>
      </c>
      <c r="D63" s="26" t="n">
        <v>225.9</v>
      </c>
      <c r="E63" s="26" t="n">
        <v>0.1</v>
      </c>
      <c r="F63" s="26" t="n">
        <v>254.4</v>
      </c>
      <c r="G63" s="26" t="n">
        <v>0.1</v>
      </c>
      <c r="H63" s="11" t="n">
        <f aca="false">B63*D63/($B$8*F63)</f>
        <v>0.00294656938127126</v>
      </c>
      <c r="I63" s="11" t="n">
        <f aca="false">H63*(C63/B63+E63/D63+G63/F63)</f>
        <v>3.5305961501642E-006</v>
      </c>
      <c r="J63" s="13"/>
      <c r="K63" s="14"/>
      <c r="L63" s="15" t="n">
        <f aca="false">B63*D63/($B$52*$J$54)</f>
        <v>209.347207707908</v>
      </c>
      <c r="M63" s="0" t="n">
        <f aca="false">ABS(L63-$M$58)</f>
        <v>3.42272945927115</v>
      </c>
    </row>
    <row r="64" customFormat="false" ht="15" hidden="false" customHeight="false" outlineLevel="0" collapsed="false">
      <c r="J64" s="16"/>
      <c r="L64" s="24"/>
    </row>
    <row r="65" customFormat="false" ht="15" hidden="false" customHeight="false" outlineLevel="0" collapsed="false">
      <c r="L65" s="24"/>
    </row>
    <row r="66" customFormat="false" ht="15" hidden="false" customHeight="false" outlineLevel="0" collapsed="false">
      <c r="A66" s="2" t="s">
        <v>15</v>
      </c>
      <c r="B66" s="17" t="n">
        <f aca="false">M58-M52</f>
        <v>-74.6100628328208</v>
      </c>
      <c r="C66" s="3" t="n">
        <f aca="false">N58+N52</f>
        <v>13.3675223800518</v>
      </c>
      <c r="E66" s="18" t="s">
        <v>16</v>
      </c>
      <c r="F66" s="0" t="n">
        <v>1.40531</v>
      </c>
      <c r="G66" s="27" t="n">
        <v>0.004692</v>
      </c>
      <c r="L66" s="24"/>
    </row>
    <row r="67" customFormat="false" ht="15" hidden="false" customHeight="false" outlineLevel="0" collapsed="false">
      <c r="A67" s="2" t="s">
        <v>10</v>
      </c>
      <c r="B67" s="3" t="n">
        <f aca="false">J54</f>
        <v>0.00358068903236244</v>
      </c>
      <c r="C67" s="3" t="n">
        <f aca="false">K54</f>
        <v>2.13502564266701E-005</v>
      </c>
      <c r="E67" s="18" t="s">
        <v>18</v>
      </c>
      <c r="F67" s="28" t="n">
        <v>11</v>
      </c>
      <c r="G67" s="29" t="n">
        <v>0.024</v>
      </c>
      <c r="L67" s="24"/>
    </row>
    <row r="68" customFormat="false" ht="15" hidden="false" customHeight="false" outlineLevel="0" collapsed="false">
      <c r="A68" s="2" t="s">
        <v>19</v>
      </c>
      <c r="B68" s="3" t="n">
        <f aca="false">J54*(5/2)*C52*B66</f>
        <v>-5.55313425375914</v>
      </c>
      <c r="C68" s="3" t="n">
        <f aca="false">B68*C66/B66+B68*C67/B67</f>
        <v>0.961816897698772</v>
      </c>
      <c r="E68" s="18" t="s">
        <v>20</v>
      </c>
      <c r="F68" s="28" t="n">
        <v>1.399954382</v>
      </c>
      <c r="G68" s="28"/>
      <c r="L68" s="24"/>
    </row>
    <row r="69" customFormat="false" ht="15" hidden="false" customHeight="false" outlineLevel="0" collapsed="false">
      <c r="A69" s="2" t="s">
        <v>22</v>
      </c>
      <c r="B69" s="24" t="n">
        <v>5.349</v>
      </c>
      <c r="C69" s="3" t="n">
        <v>0.2</v>
      </c>
      <c r="L69" s="24"/>
    </row>
    <row r="70" customFormat="false" ht="15" hidden="false" customHeight="false" outlineLevel="0" collapsed="false">
      <c r="A70" s="2" t="s">
        <v>24</v>
      </c>
      <c r="B70" s="3" t="n">
        <f aca="false">B68+B69</f>
        <v>-0.204134253759136</v>
      </c>
      <c r="C70" s="3" t="n">
        <f aca="false">C68+C69</f>
        <v>1.16181689769877</v>
      </c>
      <c r="D70" s="0" t="n">
        <f aca="false">B67*8.314*(2.5+1/(1-F66))*B66</f>
        <v>-0.0727480309141857</v>
      </c>
      <c r="E70" s="0" t="n">
        <f aca="false">ABS(D70/B67)*C67+ABS(D70/B66)*C66+ABS(B67*B66*C52/((1-F66)*(1-F66)))*G66</f>
        <v>0.0769103607716163</v>
      </c>
      <c r="L70" s="24"/>
    </row>
    <row r="71" customFormat="false" ht="15" hidden="false" customHeight="false" outlineLevel="0" collapsed="false">
      <c r="A71" s="24"/>
      <c r="B71" s="24"/>
      <c r="C71" s="24"/>
      <c r="D71" s="24"/>
      <c r="E71" s="24"/>
      <c r="F71" s="24"/>
      <c r="G71" s="24"/>
      <c r="H71" s="24"/>
      <c r="I71" s="0" t="n">
        <f aca="false">AVERAGE(D76:D80)*10^-6</f>
        <v>0.00011046</v>
      </c>
      <c r="J71" s="24"/>
      <c r="K71" s="24"/>
      <c r="L71" s="24"/>
    </row>
    <row r="72" customFormat="false" ht="17.35" hidden="false" customHeight="false" outlineLevel="0" collapsed="false">
      <c r="A72" s="4" t="s">
        <v>29</v>
      </c>
      <c r="B72" s="4"/>
      <c r="C72" s="4"/>
      <c r="D72" s="24"/>
      <c r="E72" s="24"/>
      <c r="F72" s="24"/>
      <c r="G72" s="24"/>
      <c r="H72" s="24"/>
      <c r="I72" s="0" t="n">
        <f aca="false">AVERAGE(D81:D85)*10^-6</f>
        <v>0.00014824</v>
      </c>
      <c r="J72" s="24"/>
      <c r="K72" s="24"/>
      <c r="L72" s="24"/>
    </row>
    <row r="73" customFormat="false" ht="17.35" hidden="false" customHeight="false" outlineLevel="0" collapsed="false">
      <c r="A73" s="4"/>
      <c r="B73" s="24"/>
      <c r="C73" s="24"/>
      <c r="D73" s="24"/>
      <c r="E73" s="24"/>
      <c r="F73" s="24"/>
      <c r="G73" s="24"/>
      <c r="H73" s="24"/>
      <c r="I73" s="15" t="n">
        <f aca="false">(AVERAGE(L81:L85)+AVERAGE(F76:F80))/2</f>
        <v>281.143366966696</v>
      </c>
      <c r="J73" s="24"/>
      <c r="K73" s="24"/>
      <c r="L73" s="24"/>
    </row>
    <row r="74" customFormat="false" ht="15" hidden="false" customHeight="false" outlineLevel="0" collapsed="false">
      <c r="A74" s="5" t="s">
        <v>6</v>
      </c>
      <c r="B74" s="6" t="n">
        <f aca="false">8314.462</f>
        <v>8314.462</v>
      </c>
      <c r="C74" s="6" t="n">
        <f aca="false">8.314462</f>
        <v>8.314462</v>
      </c>
      <c r="L74" s="24"/>
    </row>
    <row r="75" customFormat="false" ht="15" hidden="false" customHeight="false" outlineLevel="0" collapsed="false">
      <c r="B75" s="7" t="s">
        <v>7</v>
      </c>
      <c r="C75" s="7"/>
      <c r="D75" s="7" t="s">
        <v>3</v>
      </c>
      <c r="E75" s="7"/>
      <c r="F75" s="7" t="s">
        <v>8</v>
      </c>
      <c r="G75" s="7"/>
      <c r="H75" s="7" t="s">
        <v>9</v>
      </c>
      <c r="I75" s="7"/>
      <c r="J75" s="7" t="s">
        <v>10</v>
      </c>
      <c r="K75" s="7"/>
      <c r="L75" s="24" t="n">
        <f aca="false">AVERAGE(F76:F80)</f>
        <v>284.42</v>
      </c>
      <c r="M75" s="0" t="n">
        <f aca="false">MAX(M76:M80)</f>
        <v>0.419999999999959</v>
      </c>
    </row>
    <row r="76" customFormat="false" ht="15" hidden="false" customHeight="false" outlineLevel="0" collapsed="false">
      <c r="A76" s="8" t="s">
        <v>11</v>
      </c>
      <c r="B76" s="25" t="n">
        <v>82.3</v>
      </c>
      <c r="C76" s="25" t="n">
        <v>0.01</v>
      </c>
      <c r="D76" s="25" t="n">
        <v>109.6</v>
      </c>
      <c r="E76" s="25" t="n">
        <v>0.1</v>
      </c>
      <c r="F76" s="25" t="n">
        <v>284.6</v>
      </c>
      <c r="G76" s="25" t="n">
        <v>0.1</v>
      </c>
      <c r="H76" s="8" t="n">
        <f aca="false">B76*D76/($B$8*F76)</f>
        <v>0.00381189861184144</v>
      </c>
      <c r="I76" s="8" t="n">
        <f aca="false">H76*(C76/B76+E76/D76+G76/F76)</f>
        <v>5.28056896593248E-006</v>
      </c>
      <c r="J76" s="10" t="n">
        <f aca="false">AVERAGE(H76:H80)</f>
        <v>0.00380738665414029</v>
      </c>
      <c r="K76" s="10" t="n">
        <f aca="false">AVERAGE(I76:I80)</f>
        <v>5.25281347501991E-006</v>
      </c>
      <c r="L76" s="24"/>
      <c r="M76" s="0" t="n">
        <f aca="false">ABS(F76-$L$75)</f>
        <v>0.180000000000064</v>
      </c>
    </row>
    <row r="77" customFormat="false" ht="15" hidden="false" customHeight="false" outlineLevel="0" collapsed="false">
      <c r="B77" s="25" t="n">
        <v>82.3</v>
      </c>
      <c r="C77" s="25" t="n">
        <v>0.01</v>
      </c>
      <c r="D77" s="25" t="n">
        <v>109.8</v>
      </c>
      <c r="E77" s="25" t="n">
        <v>0.1</v>
      </c>
      <c r="F77" s="25" t="n">
        <v>284</v>
      </c>
      <c r="G77" s="25" t="n">
        <v>0.1</v>
      </c>
      <c r="H77" s="8" t="n">
        <f aca="false">B77*D77/($B$8*F77)</f>
        <v>0.0038269226339481</v>
      </c>
      <c r="I77" s="8" t="n">
        <f aca="false">H77*(C77/B77+E77/D77+G77/F77)</f>
        <v>5.29786223465852E-006</v>
      </c>
      <c r="J77" s="10"/>
      <c r="K77" s="10"/>
      <c r="L77" s="24"/>
      <c r="M77" s="0" t="n">
        <f aca="false">ABS(F77-$L$75)</f>
        <v>0.419999999999959</v>
      </c>
    </row>
    <row r="78" customFormat="false" ht="15" hidden="false" customHeight="false" outlineLevel="0" collapsed="false">
      <c r="B78" s="25" t="n">
        <v>81.81</v>
      </c>
      <c r="C78" s="25" t="n">
        <v>0.01</v>
      </c>
      <c r="D78" s="25" t="n">
        <v>110.4</v>
      </c>
      <c r="E78" s="25" t="n">
        <v>0.1</v>
      </c>
      <c r="F78" s="25" t="n">
        <v>284.7</v>
      </c>
      <c r="G78" s="25" t="n">
        <v>0.1</v>
      </c>
      <c r="H78" s="8" t="n">
        <f aca="false">B78*D78/($B$8*F78)</f>
        <v>0.00381552098199055</v>
      </c>
      <c r="I78" s="8" t="n">
        <f aca="false">H78*(C78/B78+E78/D78+G78/F78)</f>
        <v>5.26266595643107E-006</v>
      </c>
      <c r="J78" s="10"/>
      <c r="K78" s="10"/>
      <c r="L78" s="24"/>
      <c r="M78" s="0" t="n">
        <f aca="false">ABS(F78-$L$75)</f>
        <v>0.28000000000003</v>
      </c>
    </row>
    <row r="79" customFormat="false" ht="15" hidden="false" customHeight="false" outlineLevel="0" collapsed="false">
      <c r="B79" s="25" t="n">
        <v>80.83</v>
      </c>
      <c r="C79" s="25" t="n">
        <v>0.01</v>
      </c>
      <c r="D79" s="25" t="n">
        <v>111</v>
      </c>
      <c r="E79" s="25" t="n">
        <v>0.1</v>
      </c>
      <c r="F79" s="25" t="n">
        <v>284.7</v>
      </c>
      <c r="G79" s="25" t="n">
        <v>0.1</v>
      </c>
      <c r="H79" s="8" t="n">
        <f aca="false">B79*D79/($B$8*F79)</f>
        <v>0.00379030307368112</v>
      </c>
      <c r="I79" s="8" t="n">
        <f aca="false">H79*(C79/B79+E79/D79+G79/F79)</f>
        <v>5.2149425692954E-006</v>
      </c>
      <c r="J79" s="10"/>
      <c r="K79" s="10"/>
      <c r="L79" s="24"/>
      <c r="M79" s="0" t="n">
        <f aca="false">ABS(F79-$L$75)</f>
        <v>0.28000000000003</v>
      </c>
    </row>
    <row r="80" customFormat="false" ht="15" hidden="false" customHeight="false" outlineLevel="0" collapsed="false">
      <c r="B80" s="25" t="n">
        <v>80.34</v>
      </c>
      <c r="C80" s="25" t="n">
        <v>0.01</v>
      </c>
      <c r="D80" s="25" t="n">
        <v>111.5</v>
      </c>
      <c r="E80" s="25" t="n">
        <v>0.1</v>
      </c>
      <c r="F80" s="25" t="n">
        <v>284.1</v>
      </c>
      <c r="G80" s="25" t="n">
        <v>0.1</v>
      </c>
      <c r="H80" s="8" t="n">
        <f aca="false">B80*D80/($B$8*F80)</f>
        <v>0.00379228796924024</v>
      </c>
      <c r="I80" s="8" t="n">
        <f aca="false">H80*(C80/B80+E80/D80+G80/F80)</f>
        <v>5.20802764878209E-006</v>
      </c>
      <c r="J80" s="10"/>
      <c r="K80" s="10"/>
      <c r="L80" s="24" t="s">
        <v>12</v>
      </c>
      <c r="M80" s="0" t="n">
        <f aca="false">ABS(F80-$L$75)</f>
        <v>0.319999999999936</v>
      </c>
    </row>
    <row r="81" customFormat="false" ht="15" hidden="false" customHeight="false" outlineLevel="0" collapsed="false">
      <c r="A81" s="11" t="s">
        <v>13</v>
      </c>
      <c r="B81" s="26" t="n">
        <v>59.83</v>
      </c>
      <c r="C81" s="26" t="n">
        <v>0.01</v>
      </c>
      <c r="D81" s="26" t="n">
        <v>147.7</v>
      </c>
      <c r="E81" s="26" t="n">
        <v>0.1</v>
      </c>
      <c r="F81" s="26" t="n">
        <v>286.1</v>
      </c>
      <c r="G81" s="26" t="n">
        <v>0.1</v>
      </c>
      <c r="H81" s="11" t="n">
        <f aca="false">B81*D81/($B$8*F81)</f>
        <v>0.00371490307879798</v>
      </c>
      <c r="I81" s="11" t="n">
        <f aca="false">H81*(C81/B81+E81/D81+G81/F81)</f>
        <v>4.4345408710409E-006</v>
      </c>
      <c r="J81" s="13" t="n">
        <f aca="false">AVERAGE(H81:H85)</f>
        <v>0.00369445934238181</v>
      </c>
      <c r="K81" s="14"/>
      <c r="L81" s="15" t="n">
        <f aca="false">B81*D81/($B$74*$J$76)</f>
        <v>279.150469177681</v>
      </c>
      <c r="M81" s="0" t="n">
        <f aca="false">ABS(L81-$L$86)</f>
        <v>1.28373524428798</v>
      </c>
    </row>
    <row r="82" customFormat="false" ht="15" hidden="false" customHeight="false" outlineLevel="0" collapsed="false">
      <c r="B82" s="26" t="n">
        <v>60.81</v>
      </c>
      <c r="C82" s="26" t="n">
        <v>0.01</v>
      </c>
      <c r="D82" s="26" t="n">
        <v>147.8</v>
      </c>
      <c r="E82" s="26" t="n">
        <v>0.1</v>
      </c>
      <c r="F82" s="26" t="n">
        <v>286.4</v>
      </c>
      <c r="G82" s="26" t="n">
        <v>0.1</v>
      </c>
      <c r="H82" s="11" t="n">
        <f aca="false">B82*D82/($B$8*F82)</f>
        <v>0.00377435087530309</v>
      </c>
      <c r="I82" s="11" t="n">
        <f aca="false">H82*(C82/B82+E82/D82+G82/F82)</f>
        <v>4.49222725869339E-006</v>
      </c>
      <c r="J82" s="13"/>
      <c r="K82" s="14"/>
      <c r="L82" s="15" t="n">
        <f aca="false">B82*D82/($B$74*$J$76)</f>
        <v>283.914976040407</v>
      </c>
      <c r="M82" s="0" t="n">
        <f aca="false">ABS(L82-$L$86)</f>
        <v>6.04824210701401</v>
      </c>
    </row>
    <row r="83" customFormat="false" ht="15" hidden="false" customHeight="false" outlineLevel="0" collapsed="false">
      <c r="B83" s="26" t="n">
        <v>59.83</v>
      </c>
      <c r="C83" s="26" t="n">
        <v>0.01</v>
      </c>
      <c r="D83" s="26" t="n">
        <v>147.8</v>
      </c>
      <c r="E83" s="26" t="n">
        <v>0.1</v>
      </c>
      <c r="F83" s="26" t="n">
        <v>286.6</v>
      </c>
      <c r="G83" s="26" t="n">
        <v>0.1</v>
      </c>
      <c r="H83" s="11" t="n">
        <f aca="false">B83*D83/($B$8*F83)</f>
        <v>0.00371093286949694</v>
      </c>
      <c r="I83" s="11" t="n">
        <f aca="false">H83*(C83/B83+E83/D83+G83/F83)</f>
        <v>4.42583878101424E-006</v>
      </c>
      <c r="J83" s="13"/>
      <c r="K83" s="14"/>
      <c r="L83" s="15" t="n">
        <f aca="false">B83*D83/($B$74*$J$76)</f>
        <v>279.339467464192</v>
      </c>
      <c r="M83" s="0" t="n">
        <f aca="false">ABS(L83-$L$86)</f>
        <v>1.47273353079902</v>
      </c>
    </row>
    <row r="84" customFormat="false" ht="15" hidden="false" customHeight="false" outlineLevel="0" collapsed="false">
      <c r="B84" s="26" t="n">
        <v>58.36</v>
      </c>
      <c r="C84" s="26" t="n">
        <v>0.01</v>
      </c>
      <c r="D84" s="26" t="n">
        <v>148.6</v>
      </c>
      <c r="E84" s="26" t="n">
        <v>0.1</v>
      </c>
      <c r="F84" s="26" t="n">
        <v>286.4</v>
      </c>
      <c r="G84" s="26" t="n">
        <v>0.1</v>
      </c>
      <c r="H84" s="11" t="n">
        <f aca="false">B84*D84/($B$8*F84)</f>
        <v>0.00364189085577535</v>
      </c>
      <c r="I84" s="11" t="n">
        <f aca="false">H84*(C84/B84+E84/D84+G84/F84)</f>
        <v>4.34645019089618E-006</v>
      </c>
      <c r="J84" s="13"/>
      <c r="K84" s="14"/>
      <c r="L84" s="15" t="n">
        <f aca="false">B84*D84/($B$74*$J$76)</f>
        <v>273.951041972536</v>
      </c>
      <c r="M84" s="0" t="n">
        <f aca="false">ABS(L84-$L$86)</f>
        <v>3.91569196085698</v>
      </c>
    </row>
    <row r="85" customFormat="false" ht="15" hidden="false" customHeight="false" outlineLevel="0" collapsed="false">
      <c r="B85" s="26" t="n">
        <v>57.88</v>
      </c>
      <c r="C85" s="26" t="n">
        <v>0.01</v>
      </c>
      <c r="D85" s="26" t="n">
        <v>149.3</v>
      </c>
      <c r="E85" s="26" t="n">
        <v>0.1</v>
      </c>
      <c r="F85" s="26" t="n">
        <v>286.3</v>
      </c>
      <c r="G85" s="26" t="n">
        <v>0.1</v>
      </c>
      <c r="H85" s="11" t="n">
        <f aca="false">B85*D85/($B$8*F85)</f>
        <v>0.00363021903253569</v>
      </c>
      <c r="I85" s="11" t="n">
        <f aca="false">H85*(C85/B85+E85/D85+G85/F85)</f>
        <v>4.32666778003958E-006</v>
      </c>
      <c r="J85" s="13"/>
      <c r="K85" s="14"/>
      <c r="L85" s="15" t="n">
        <f aca="false">B85*D85/($B$74*$J$76)</f>
        <v>272.977715012149</v>
      </c>
      <c r="M85" s="0" t="n">
        <f aca="false">ABS(L85-$L$86)</f>
        <v>4.88901892124397</v>
      </c>
    </row>
    <row r="86" customFormat="false" ht="15" hidden="false" customHeight="false" outlineLevel="0" collapsed="false">
      <c r="J86" s="16"/>
      <c r="L86" s="0" t="n">
        <f aca="false">AVERAGE(L81:L85)</f>
        <v>277.866733933393</v>
      </c>
      <c r="M86" s="0" t="n">
        <f aca="false">MAX(M81:M85)</f>
        <v>6.04824210701401</v>
      </c>
    </row>
    <row r="87" customFormat="false" ht="15" hidden="false" customHeight="false" outlineLevel="0" collapsed="false">
      <c r="L87" s="24"/>
    </row>
    <row r="88" customFormat="false" ht="15" hidden="false" customHeight="false" outlineLevel="0" collapsed="false">
      <c r="A88" s="2" t="s">
        <v>15</v>
      </c>
      <c r="B88" s="17" t="n">
        <f aca="false">L86-L75</f>
        <v>-6.55326606660697</v>
      </c>
      <c r="C88" s="3" t="n">
        <f aca="false">M75+M86</f>
        <v>6.46824210701396</v>
      </c>
      <c r="E88" s="18" t="s">
        <v>16</v>
      </c>
      <c r="F88" s="0" t="n">
        <v>1.04923</v>
      </c>
      <c r="G88" s="29" t="n">
        <v>0.0109</v>
      </c>
      <c r="L88" s="24"/>
    </row>
    <row r="89" customFormat="false" ht="15" hidden="false" customHeight="false" outlineLevel="0" collapsed="false">
      <c r="A89" s="2" t="s">
        <v>10</v>
      </c>
      <c r="B89" s="3" t="n">
        <f aca="false">J76</f>
        <v>0.00380738665414029</v>
      </c>
      <c r="C89" s="3" t="n">
        <f aca="false">K76</f>
        <v>5.25281347501991E-006</v>
      </c>
      <c r="E89" s="18" t="s">
        <v>18</v>
      </c>
      <c r="F89" s="28" t="n">
        <v>9.33</v>
      </c>
      <c r="G89" s="29" t="n">
        <v>0.0568</v>
      </c>
      <c r="L89" s="24"/>
    </row>
    <row r="90" customFormat="false" ht="15" hidden="false" customHeight="false" outlineLevel="0" collapsed="false">
      <c r="A90" s="2" t="s">
        <v>19</v>
      </c>
      <c r="B90" s="3" t="n">
        <f aca="false">J76*(5/2)*C74*B88</f>
        <v>-0.518631565399091</v>
      </c>
      <c r="C90" s="3" t="n">
        <f aca="false">ABS(B90*C88/B88)+ABS(B90*C89/B89)</f>
        <v>0.512618213803757</v>
      </c>
      <c r="E90" s="18" t="s">
        <v>20</v>
      </c>
      <c r="F90" s="28" t="n">
        <v>1</v>
      </c>
      <c r="G90" s="28"/>
      <c r="L90" s="24"/>
    </row>
    <row r="91" customFormat="false" ht="15" hidden="false" customHeight="false" outlineLevel="0" collapsed="false">
      <c r="A91" s="2" t="s">
        <v>22</v>
      </c>
      <c r="B91" s="24" t="n">
        <v>2.7333</v>
      </c>
      <c r="C91" s="3" t="n">
        <v>0.2</v>
      </c>
      <c r="L91" s="24"/>
    </row>
    <row r="92" customFormat="false" ht="15" hidden="false" customHeight="false" outlineLevel="0" collapsed="false">
      <c r="A92" s="2" t="s">
        <v>24</v>
      </c>
      <c r="B92" s="3" t="n">
        <f aca="false">B90-B91</f>
        <v>-3.25193156539909</v>
      </c>
      <c r="C92" s="3" t="n">
        <f aca="false">C90+C91</f>
        <v>0.712618213803757</v>
      </c>
      <c r="D92" s="0" t="n">
        <f aca="false">B89*8.314*(2.5+1/(1-F88))*B88+I68</f>
        <v>3.69511041310071</v>
      </c>
      <c r="E92" s="0" t="n">
        <f aca="false">ABS(D92/B89)*C89+ABS(D92/B88)*C88+ABS(B89*B88*C74/((1-F88)*(1-F88)))*G88</f>
        <v>4.58527575059124</v>
      </c>
      <c r="K92" s="0" t="n">
        <f aca="false">(1.40036-1.4)/1.4*100</f>
        <v>0.0257142857142956</v>
      </c>
      <c r="L92" s="24"/>
    </row>
  </sheetData>
  <mergeCells count="16">
    <mergeCell ref="J10:J14"/>
    <mergeCell ref="K10:K14"/>
    <mergeCell ref="J15:J19"/>
    <mergeCell ref="K15:K19"/>
    <mergeCell ref="J32:J36"/>
    <mergeCell ref="K32:K36"/>
    <mergeCell ref="J37:J41"/>
    <mergeCell ref="K37:K41"/>
    <mergeCell ref="J54:J58"/>
    <mergeCell ref="K54:K58"/>
    <mergeCell ref="J59:J63"/>
    <mergeCell ref="K59:K63"/>
    <mergeCell ref="J76:J80"/>
    <mergeCell ref="K76:K80"/>
    <mergeCell ref="J81:J85"/>
    <mergeCell ref="K81:K8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" activeCellId="0" sqref="D5"/>
    </sheetView>
  </sheetViews>
  <sheetFormatPr defaultRowHeight="15"/>
  <cols>
    <col collapsed="false" hidden="false" max="1025" min="1" style="0" width="8.83333333333333"/>
  </cols>
  <sheetData>
    <row r="1" customFormat="false" ht="18" hidden="false" customHeight="false" outlineLevel="0" collapsed="false">
      <c r="A1" s="4" t="s">
        <v>4</v>
      </c>
    </row>
    <row r="2" customFormat="false" ht="15" hidden="false" customHeight="false" outlineLevel="0" collapsed="false">
      <c r="A2" s="0" t="s">
        <v>30</v>
      </c>
      <c r="B2" s="0" t="n">
        <f aca="false">J10</f>
        <v>0</v>
      </c>
    </row>
    <row r="3" customFormat="false" ht="15" hidden="false" customHeight="false" outlineLevel="0" collapsed="false">
      <c r="A3" s="30" t="s">
        <v>7</v>
      </c>
      <c r="B3" s="30" t="s">
        <v>3</v>
      </c>
      <c r="C3" s="30" t="s">
        <v>8</v>
      </c>
      <c r="D3" s="30" t="s">
        <v>31</v>
      </c>
    </row>
    <row r="4" customFormat="false" ht="15" hidden="false" customHeight="false" outlineLevel="0" collapsed="false">
      <c r="A4" s="3" t="n">
        <v>1</v>
      </c>
      <c r="B4" s="3" t="n">
        <v>1</v>
      </c>
      <c r="C4" s="3" t="n">
        <v>1</v>
      </c>
      <c r="D4" s="3" t="e">
        <f aca="false">A4*B4/(B2*8.314462)</f>
        <v>#DIV/0!</v>
      </c>
    </row>
    <row r="5" customFormat="false" ht="15" hidden="false" customHeight="false" outlineLevel="0" collapsed="false">
      <c r="A5" s="3"/>
      <c r="B5" s="3"/>
      <c r="C5" s="3"/>
      <c r="D5" s="3"/>
    </row>
    <row r="6" customFormat="false" ht="15" hidden="false" customHeight="false" outlineLevel="0" collapsed="false">
      <c r="A6" s="3"/>
      <c r="B6" s="3"/>
      <c r="C6" s="3"/>
      <c r="D6" s="3"/>
    </row>
    <row r="7" customFormat="false" ht="15" hidden="false" customHeight="false" outlineLevel="0" collapsed="false">
      <c r="A7" s="3"/>
      <c r="B7" s="3"/>
      <c r="C7" s="3"/>
      <c r="D7" s="3"/>
    </row>
    <row r="8" customFormat="false" ht="15" hidden="false" customHeight="false" outlineLevel="0" collapsed="false">
      <c r="A8" s="3"/>
      <c r="B8" s="3"/>
      <c r="C8" s="3"/>
      <c r="D8" s="3"/>
    </row>
    <row r="9" customFormat="false" ht="15" hidden="false" customHeight="false" outlineLevel="0" collapsed="false">
      <c r="A9" s="3"/>
      <c r="B9" s="3"/>
      <c r="C9" s="3"/>
      <c r="D9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A39" activeCellId="0" sqref="A39"/>
    </sheetView>
  </sheetViews>
  <sheetFormatPr defaultRowHeight="15"/>
  <cols>
    <col collapsed="false" hidden="false" max="1025" min="1" style="0" width="8.83333333333333"/>
  </cols>
  <sheetData>
    <row r="1" customFormat="false" ht="18" hidden="false" customHeight="false" outlineLevel="0" collapsed="false">
      <c r="A1" s="4" t="s">
        <v>28</v>
      </c>
      <c r="B1" s="4"/>
      <c r="C1" s="4"/>
      <c r="D1" s="24"/>
      <c r="E1" s="24" t="s">
        <v>5</v>
      </c>
      <c r="F1" s="24"/>
      <c r="G1" s="24"/>
      <c r="H1" s="24"/>
      <c r="I1" s="24"/>
      <c r="J1" s="24"/>
      <c r="K1" s="24"/>
      <c r="L1" s="24"/>
    </row>
    <row r="2" customFormat="false" ht="18" hidden="false" customHeight="false" outlineLevel="0" collapsed="false">
      <c r="A2" s="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5" hidden="false" customHeight="false" outlineLevel="0" collapsed="false">
      <c r="A3" s="5" t="s">
        <v>6</v>
      </c>
      <c r="B3" s="31" t="n">
        <v>8314.462</v>
      </c>
      <c r="C3" s="31" t="n">
        <v>8.314462</v>
      </c>
      <c r="D3" s="24"/>
      <c r="E3" s="24"/>
      <c r="F3" s="24"/>
      <c r="G3" s="24"/>
      <c r="H3" s="24"/>
      <c r="I3" s="24"/>
      <c r="J3" s="24"/>
      <c r="K3" s="24"/>
      <c r="L3" s="24"/>
    </row>
    <row r="4" customFormat="false" ht="15" hidden="false" customHeight="false" outlineLevel="0" collapsed="false">
      <c r="A4" s="24"/>
      <c r="B4" s="32" t="s">
        <v>7</v>
      </c>
      <c r="C4" s="32"/>
      <c r="D4" s="32" t="s">
        <v>3</v>
      </c>
      <c r="E4" s="32"/>
      <c r="F4" s="32" t="s">
        <v>8</v>
      </c>
      <c r="G4" s="32"/>
      <c r="H4" s="32" t="s">
        <v>9</v>
      </c>
      <c r="I4" s="32"/>
      <c r="J4" s="32" t="s">
        <v>10</v>
      </c>
      <c r="K4" s="32"/>
      <c r="L4" s="24"/>
    </row>
    <row r="5" customFormat="false" ht="15" hidden="false" customHeight="false" outlineLevel="0" collapsed="false">
      <c r="A5" s="25" t="s">
        <v>11</v>
      </c>
      <c r="B5" s="25" t="n">
        <v>77.41</v>
      </c>
      <c r="C5" s="25" t="n">
        <v>0.01</v>
      </c>
      <c r="D5" s="25" t="n">
        <v>110.1</v>
      </c>
      <c r="E5" s="25" t="n">
        <v>0.1</v>
      </c>
      <c r="F5" s="25" t="n">
        <v>287.2</v>
      </c>
      <c r="G5" s="25" t="n">
        <v>0.1</v>
      </c>
      <c r="H5" s="33" t="n">
        <v>0.00958</v>
      </c>
      <c r="I5" s="33" t="n">
        <v>1.61E-005</v>
      </c>
      <c r="J5" s="34" t="n">
        <v>0.00948</v>
      </c>
      <c r="K5" s="34" t="n">
        <v>1.6E-005</v>
      </c>
      <c r="L5" s="24"/>
    </row>
    <row r="6" customFormat="false" ht="15" hidden="false" customHeight="false" outlineLevel="0" collapsed="false">
      <c r="A6" s="24"/>
      <c r="B6" s="25" t="n">
        <v>76.92</v>
      </c>
      <c r="C6" s="25" t="n">
        <v>0.01</v>
      </c>
      <c r="D6" s="25" t="n">
        <v>111.3</v>
      </c>
      <c r="E6" s="25" t="n">
        <v>0.1</v>
      </c>
      <c r="F6" s="25" t="n">
        <v>287.8</v>
      </c>
      <c r="G6" s="25" t="n">
        <v>0.1</v>
      </c>
      <c r="H6" s="33" t="n">
        <v>0.00945</v>
      </c>
      <c r="I6" s="33" t="n">
        <v>1.6E-005</v>
      </c>
      <c r="J6" s="34"/>
      <c r="K6" s="34"/>
      <c r="L6" s="24"/>
    </row>
    <row r="7" customFormat="false" ht="15" hidden="false" customHeight="false" outlineLevel="0" collapsed="false">
      <c r="A7" s="24"/>
      <c r="B7" s="25" t="n">
        <v>76.92</v>
      </c>
      <c r="C7" s="25" t="n">
        <v>0.01</v>
      </c>
      <c r="D7" s="25" t="n">
        <v>111.9</v>
      </c>
      <c r="E7" s="25" t="n">
        <v>0.1</v>
      </c>
      <c r="F7" s="25" t="n">
        <v>287.4</v>
      </c>
      <c r="G7" s="25" t="n">
        <v>0.1</v>
      </c>
      <c r="H7" s="33" t="n">
        <v>0.00949</v>
      </c>
      <c r="I7" s="33" t="n">
        <v>1.6E-005</v>
      </c>
      <c r="J7" s="34"/>
      <c r="K7" s="34"/>
      <c r="L7" s="24"/>
    </row>
    <row r="8" customFormat="false" ht="15" hidden="false" customHeight="false" outlineLevel="0" collapsed="false">
      <c r="A8" s="24"/>
      <c r="B8" s="25" t="n">
        <v>76.43</v>
      </c>
      <c r="C8" s="25" t="n">
        <v>0.01</v>
      </c>
      <c r="D8" s="25" t="n">
        <v>112.2</v>
      </c>
      <c r="E8" s="25" t="n">
        <v>0.1</v>
      </c>
      <c r="F8" s="25" t="n">
        <v>287.4</v>
      </c>
      <c r="G8" s="25" t="n">
        <v>0.1</v>
      </c>
      <c r="H8" s="33" t="n">
        <v>0.00947</v>
      </c>
      <c r="I8" s="33" t="n">
        <v>1.59E-005</v>
      </c>
      <c r="J8" s="34"/>
      <c r="K8" s="34"/>
      <c r="L8" s="24"/>
    </row>
    <row r="9" customFormat="false" ht="15" hidden="false" customHeight="false" outlineLevel="0" collapsed="false">
      <c r="A9" s="24"/>
      <c r="B9" s="25" t="n">
        <v>75.46</v>
      </c>
      <c r="C9" s="25" t="n">
        <v>0.01</v>
      </c>
      <c r="D9" s="25" t="n">
        <v>112.8</v>
      </c>
      <c r="E9" s="25" t="n">
        <v>0.1</v>
      </c>
      <c r="F9" s="25" t="n">
        <v>287.1</v>
      </c>
      <c r="G9" s="25" t="n">
        <v>0.1</v>
      </c>
      <c r="H9" s="33" t="n">
        <v>0.0094</v>
      </c>
      <c r="I9" s="33" t="n">
        <v>1.58E-005</v>
      </c>
      <c r="J9" s="34"/>
      <c r="K9" s="34"/>
      <c r="L9" s="24" t="s">
        <v>12</v>
      </c>
    </row>
    <row r="10" customFormat="false" ht="15" hidden="false" customHeight="false" outlineLevel="0" collapsed="false">
      <c r="A10" s="26" t="s">
        <v>13</v>
      </c>
      <c r="B10" s="26" t="n">
        <v>30.04</v>
      </c>
      <c r="C10" s="26" t="n">
        <v>0.01</v>
      </c>
      <c r="D10" s="26" t="n">
        <v>223.7</v>
      </c>
      <c r="E10" s="26" t="n">
        <v>0.1</v>
      </c>
      <c r="F10" s="26" t="n">
        <v>255.8</v>
      </c>
      <c r="G10" s="26" t="n">
        <v>0.1</v>
      </c>
      <c r="H10" s="35" t="n">
        <v>0.00976</v>
      </c>
      <c r="I10" s="35" t="n">
        <v>1.51E-005</v>
      </c>
      <c r="J10" s="36" t="n">
        <v>0.00971</v>
      </c>
      <c r="K10" s="37"/>
      <c r="L10" s="38" t="n">
        <v>384.1</v>
      </c>
    </row>
    <row r="11" customFormat="false" ht="15" hidden="false" customHeight="false" outlineLevel="0" collapsed="false">
      <c r="A11" s="24"/>
      <c r="B11" s="26" t="n">
        <v>26.62</v>
      </c>
      <c r="C11" s="26" t="n">
        <v>0.01</v>
      </c>
      <c r="D11" s="26" t="n">
        <v>224.3</v>
      </c>
      <c r="E11" s="26" t="n">
        <v>0.1</v>
      </c>
      <c r="F11" s="26" t="n">
        <v>255.5</v>
      </c>
      <c r="G11" s="26" t="n">
        <v>0.1</v>
      </c>
      <c r="H11" s="35" t="n">
        <v>0.00974</v>
      </c>
      <c r="I11" s="35" t="n">
        <v>1.51E-005</v>
      </c>
      <c r="J11" s="36"/>
      <c r="K11" s="37"/>
      <c r="L11" s="38" t="n">
        <v>383.1</v>
      </c>
    </row>
    <row r="12" customFormat="false" ht="15" hidden="false" customHeight="false" outlineLevel="0" collapsed="false">
      <c r="A12" s="24"/>
      <c r="B12" s="26" t="n">
        <v>28.57</v>
      </c>
      <c r="C12" s="26" t="n">
        <v>0.01</v>
      </c>
      <c r="D12" s="26" t="n">
        <v>224.9</v>
      </c>
      <c r="E12" s="26" t="n">
        <v>0.1</v>
      </c>
      <c r="F12" s="26" t="n">
        <v>254.7</v>
      </c>
      <c r="G12" s="26" t="n">
        <v>0.1</v>
      </c>
      <c r="H12" s="35" t="n">
        <v>0.00967</v>
      </c>
      <c r="I12" s="35" t="n">
        <v>1.5E-005</v>
      </c>
      <c r="J12" s="36"/>
      <c r="K12" s="37"/>
      <c r="L12" s="38" t="n">
        <v>381.3</v>
      </c>
    </row>
    <row r="13" customFormat="false" ht="15" hidden="false" customHeight="false" outlineLevel="0" collapsed="false">
      <c r="A13" s="24"/>
      <c r="B13" s="26" t="n">
        <v>28.08</v>
      </c>
      <c r="C13" s="26" t="n">
        <v>0.01</v>
      </c>
      <c r="D13" s="26" t="n">
        <v>225.2</v>
      </c>
      <c r="E13" s="26" t="n">
        <v>0.1</v>
      </c>
      <c r="F13" s="26" t="n">
        <v>255.2</v>
      </c>
      <c r="G13" s="26" t="n">
        <v>0.1</v>
      </c>
      <c r="H13" s="35" t="n">
        <v>0.00971</v>
      </c>
      <c r="I13" s="35" t="n">
        <v>1.5E-005</v>
      </c>
      <c r="J13" s="36"/>
      <c r="K13" s="37"/>
      <c r="L13" s="38" t="n">
        <v>382.4</v>
      </c>
    </row>
    <row r="14" customFormat="false" ht="15" hidden="false" customHeight="false" outlineLevel="0" collapsed="false">
      <c r="A14" s="24"/>
      <c r="B14" s="26" t="n">
        <v>27.59</v>
      </c>
      <c r="C14" s="26" t="n">
        <v>0.01</v>
      </c>
      <c r="D14" s="26" t="n">
        <v>225.9</v>
      </c>
      <c r="E14" s="26" t="n">
        <v>0.1</v>
      </c>
      <c r="F14" s="26" t="n">
        <v>254.4</v>
      </c>
      <c r="G14" s="26" t="n">
        <v>0.1</v>
      </c>
      <c r="H14" s="35" t="n">
        <v>0.00966</v>
      </c>
      <c r="I14" s="35" t="n">
        <v>1.5E-005</v>
      </c>
      <c r="J14" s="36"/>
      <c r="K14" s="37"/>
      <c r="L14" s="38" t="n">
        <v>381.3</v>
      </c>
    </row>
    <row r="15" customFormat="false" ht="1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39"/>
      <c r="K15" s="24"/>
      <c r="L15" s="24"/>
    </row>
    <row r="16" customFormat="false" ht="1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customFormat="false" ht="15" hidden="false" customHeight="false" outlineLevel="0" collapsed="false">
      <c r="A17" s="40" t="s">
        <v>15</v>
      </c>
      <c r="B17" s="41" t="n">
        <v>83</v>
      </c>
      <c r="C17" s="42" t="n">
        <v>0.2</v>
      </c>
      <c r="D17" s="24"/>
      <c r="E17" s="43" t="s">
        <v>16</v>
      </c>
      <c r="F17" s="44" t="n">
        <v>1.41</v>
      </c>
      <c r="G17" s="29" t="n">
        <v>0.00469</v>
      </c>
      <c r="H17" s="24"/>
      <c r="I17" s="24" t="s">
        <v>17</v>
      </c>
      <c r="J17" s="24"/>
      <c r="K17" s="24"/>
      <c r="L17" s="24"/>
    </row>
    <row r="18" customFormat="false" ht="15" hidden="false" customHeight="false" outlineLevel="0" collapsed="false">
      <c r="A18" s="40" t="s">
        <v>10</v>
      </c>
      <c r="B18" s="42" t="n">
        <v>0.009477896</v>
      </c>
      <c r="C18" s="42" t="n">
        <v>1.59513E-005</v>
      </c>
      <c r="D18" s="24"/>
      <c r="E18" s="43" t="s">
        <v>18</v>
      </c>
      <c r="F18" s="28" t="n">
        <v>11</v>
      </c>
      <c r="G18" s="29" t="n">
        <v>0.024</v>
      </c>
      <c r="H18" s="24"/>
      <c r="I18" s="24" t="n">
        <v>5.329</v>
      </c>
      <c r="J18" s="24" t="n">
        <v>0.2</v>
      </c>
      <c r="K18" s="24"/>
      <c r="L18" s="24"/>
    </row>
    <row r="19" customFormat="false" ht="15" hidden="false" customHeight="false" outlineLevel="0" collapsed="false">
      <c r="A19" s="40" t="s">
        <v>19</v>
      </c>
      <c r="B19" s="42" t="n">
        <v>16.34332077</v>
      </c>
      <c r="C19" s="42" t="n">
        <v>0.06690762</v>
      </c>
      <c r="D19" s="24"/>
      <c r="E19" s="43" t="s">
        <v>20</v>
      </c>
      <c r="F19" s="28" t="n">
        <v>1.399954382</v>
      </c>
      <c r="G19" s="28"/>
      <c r="H19" s="24"/>
      <c r="I19" s="24"/>
      <c r="J19" s="24"/>
      <c r="K19" s="24"/>
      <c r="L19" s="24"/>
    </row>
    <row r="20" customFormat="false" ht="15" hidden="false" customHeight="false" outlineLevel="0" collapsed="false">
      <c r="A20" s="40" t="s">
        <v>22</v>
      </c>
      <c r="B20" s="42" t="n">
        <v>16.54</v>
      </c>
      <c r="C20" s="42" t="n">
        <v>0.2</v>
      </c>
      <c r="D20" s="24" t="s">
        <v>32</v>
      </c>
      <c r="E20" s="24"/>
      <c r="F20" s="24"/>
      <c r="G20" s="24"/>
      <c r="H20" s="24"/>
      <c r="I20" s="22"/>
      <c r="J20" s="24"/>
      <c r="K20" s="24"/>
      <c r="L20" s="24"/>
    </row>
    <row r="21" customFormat="false" ht="15" hidden="false" customHeight="false" outlineLevel="0" collapsed="false">
      <c r="A21" s="40" t="s">
        <v>24</v>
      </c>
      <c r="B21" s="42" t="n">
        <v>-0.196679233</v>
      </c>
      <c r="C21" s="42" t="n">
        <v>0.26690762</v>
      </c>
      <c r="D21" s="24" t="n">
        <v>-2.903E-015</v>
      </c>
      <c r="E21" s="24"/>
      <c r="F21" s="24"/>
      <c r="G21" s="24" t="s">
        <v>33</v>
      </c>
      <c r="H21" s="24"/>
      <c r="I21" s="24"/>
      <c r="J21" s="24"/>
      <c r="K21" s="24"/>
      <c r="L21" s="24"/>
    </row>
    <row r="22" customFormat="false" ht="15" hidden="false" customHeight="fals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customFormat="false" ht="18" hidden="false" customHeight="false" outlineLevel="0" collapsed="false">
      <c r="A23" s="4" t="s">
        <v>29</v>
      </c>
      <c r="B23" s="4"/>
      <c r="C23" s="4"/>
      <c r="D23" s="24"/>
      <c r="E23" s="24"/>
      <c r="F23" s="24"/>
      <c r="G23" s="24"/>
      <c r="H23" s="24"/>
      <c r="I23" s="24"/>
      <c r="J23" s="24"/>
      <c r="K23" s="24"/>
      <c r="L23" s="24"/>
    </row>
    <row r="24" customFormat="false" ht="18" hidden="false" customHeight="false" outlineLevel="0" collapsed="false">
      <c r="A24" s="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customFormat="false" ht="15" hidden="false" customHeight="false" outlineLevel="0" collapsed="false">
      <c r="A25" s="5" t="s">
        <v>6</v>
      </c>
      <c r="B25" s="31" t="n">
        <v>8314.462</v>
      </c>
      <c r="C25" s="31" t="n">
        <v>8.314462</v>
      </c>
      <c r="D25" s="24"/>
      <c r="E25" s="24"/>
      <c r="F25" s="24"/>
      <c r="G25" s="24"/>
      <c r="H25" s="24"/>
      <c r="I25" s="24"/>
      <c r="J25" s="24"/>
      <c r="K25" s="24"/>
      <c r="L25" s="24"/>
    </row>
    <row r="26" customFormat="false" ht="15" hidden="false" customHeight="false" outlineLevel="0" collapsed="false">
      <c r="A26" s="24"/>
      <c r="B26" s="32" t="s">
        <v>7</v>
      </c>
      <c r="C26" s="32"/>
      <c r="D26" s="32" t="s">
        <v>3</v>
      </c>
      <c r="E26" s="32"/>
      <c r="F26" s="32" t="s">
        <v>8</v>
      </c>
      <c r="G26" s="32"/>
      <c r="H26" s="32" t="s">
        <v>9</v>
      </c>
      <c r="I26" s="32"/>
      <c r="J26" s="32" t="s">
        <v>10</v>
      </c>
      <c r="K26" s="32"/>
      <c r="L26" s="24"/>
    </row>
    <row r="27" customFormat="false" ht="15" hidden="false" customHeight="false" outlineLevel="0" collapsed="false">
      <c r="A27" s="25" t="s">
        <v>11</v>
      </c>
      <c r="B27" s="25" t="n">
        <v>82.3</v>
      </c>
      <c r="C27" s="25" t="n">
        <v>0.01</v>
      </c>
      <c r="D27" s="25" t="n">
        <v>109.6</v>
      </c>
      <c r="E27" s="25" t="n">
        <v>0.1</v>
      </c>
      <c r="F27" s="25" t="n">
        <v>284.6</v>
      </c>
      <c r="G27" s="25" t="n">
        <v>0.1</v>
      </c>
      <c r="H27" s="25" t="n">
        <v>0.009695544</v>
      </c>
      <c r="I27" s="25" t="n">
        <v>1.59763E-005</v>
      </c>
      <c r="J27" s="34" t="n">
        <v>0.0097</v>
      </c>
      <c r="K27" s="34" t="n">
        <v>1.59E-005</v>
      </c>
      <c r="L27" s="24"/>
    </row>
    <row r="28" customFormat="false" ht="15" hidden="false" customHeight="false" outlineLevel="0" collapsed="false">
      <c r="A28" s="24"/>
      <c r="B28" s="25" t="n">
        <v>82.3</v>
      </c>
      <c r="C28" s="25" t="n">
        <v>0.01</v>
      </c>
      <c r="D28" s="25" t="n">
        <v>109.8</v>
      </c>
      <c r="E28" s="25" t="n">
        <v>0.1</v>
      </c>
      <c r="F28" s="25" t="n">
        <v>284</v>
      </c>
      <c r="G28" s="25" t="n">
        <v>0.1</v>
      </c>
      <c r="H28" s="25" t="n">
        <v>0.009643032</v>
      </c>
      <c r="I28" s="25" t="n">
        <v>1.59156E-005</v>
      </c>
      <c r="J28" s="34"/>
      <c r="K28" s="34"/>
      <c r="L28" s="24"/>
    </row>
    <row r="29" customFormat="false" ht="15" hidden="false" customHeight="false" outlineLevel="0" collapsed="false">
      <c r="A29" s="24"/>
      <c r="B29" s="25" t="n">
        <v>81.81</v>
      </c>
      <c r="C29" s="25" t="n">
        <v>0.01</v>
      </c>
      <c r="D29" s="25" t="n">
        <v>110.4</v>
      </c>
      <c r="E29" s="25" t="n">
        <v>0.1</v>
      </c>
      <c r="F29" s="25" t="n">
        <v>284.7</v>
      </c>
      <c r="G29" s="25" t="n">
        <v>0.1</v>
      </c>
      <c r="H29" s="25" t="n">
        <v>0.009774265</v>
      </c>
      <c r="I29" s="25" t="n">
        <v>1.60153E-005</v>
      </c>
      <c r="J29" s="34"/>
      <c r="K29" s="34"/>
      <c r="L29" s="24"/>
    </row>
    <row r="30" customFormat="false" ht="15" hidden="false" customHeight="false" outlineLevel="0" collapsed="false">
      <c r="A30" s="24"/>
      <c r="B30" s="25" t="n">
        <v>80.83</v>
      </c>
      <c r="C30" s="25" t="n">
        <v>0.01</v>
      </c>
      <c r="D30" s="25" t="n">
        <v>111</v>
      </c>
      <c r="E30" s="25" t="n">
        <v>0.1</v>
      </c>
      <c r="F30" s="25" t="n">
        <v>284.7</v>
      </c>
      <c r="G30" s="25" t="n">
        <v>0.1</v>
      </c>
      <c r="H30" s="25" t="n">
        <v>0.009678206</v>
      </c>
      <c r="I30" s="25" t="n">
        <v>1.59074E-005</v>
      </c>
      <c r="J30" s="34"/>
      <c r="K30" s="34"/>
      <c r="L30" s="24"/>
    </row>
    <row r="31" customFormat="false" ht="15" hidden="false" customHeight="false" outlineLevel="0" collapsed="false">
      <c r="A31" s="24"/>
      <c r="B31" s="25" t="n">
        <v>80.34</v>
      </c>
      <c r="C31" s="25" t="n">
        <v>0.01</v>
      </c>
      <c r="D31" s="25" t="n">
        <v>111.5</v>
      </c>
      <c r="E31" s="25" t="n">
        <v>0.1</v>
      </c>
      <c r="F31" s="25" t="n">
        <v>284.1</v>
      </c>
      <c r="G31" s="25" t="n">
        <v>0.1</v>
      </c>
      <c r="H31" s="25" t="n">
        <v>0.009692888</v>
      </c>
      <c r="I31" s="25" t="n">
        <v>1.59278E-005</v>
      </c>
      <c r="J31" s="34"/>
      <c r="K31" s="34"/>
      <c r="L31" s="24" t="s">
        <v>12</v>
      </c>
    </row>
    <row r="32" customFormat="false" ht="15" hidden="false" customHeight="false" outlineLevel="0" collapsed="false">
      <c r="A32" s="26" t="s">
        <v>13</v>
      </c>
      <c r="B32" s="26" t="n">
        <v>59.83</v>
      </c>
      <c r="C32" s="26" t="n">
        <v>0.01</v>
      </c>
      <c r="D32" s="26" t="n">
        <v>147.7</v>
      </c>
      <c r="E32" s="26" t="n">
        <v>0.1</v>
      </c>
      <c r="F32" s="26" t="n">
        <v>286.1</v>
      </c>
      <c r="G32" s="26" t="n">
        <v>0.1</v>
      </c>
      <c r="H32" s="26" t="n">
        <v>0.009838549</v>
      </c>
      <c r="I32" s="26" t="n">
        <v>1.61013E-005</v>
      </c>
      <c r="J32" s="36" t="n">
        <v>0.00979</v>
      </c>
      <c r="K32" s="37"/>
      <c r="L32" s="38" t="n">
        <v>307.3</v>
      </c>
    </row>
    <row r="33" customFormat="false" ht="15" hidden="false" customHeight="false" outlineLevel="0" collapsed="false">
      <c r="A33" s="24"/>
      <c r="B33" s="26" t="n">
        <v>60.81</v>
      </c>
      <c r="C33" s="26" t="n">
        <v>0.01</v>
      </c>
      <c r="D33" s="26" t="n">
        <v>147.8</v>
      </c>
      <c r="E33" s="26" t="n">
        <v>0.1</v>
      </c>
      <c r="F33" s="26" t="n">
        <v>286.4</v>
      </c>
      <c r="G33" s="26" t="n">
        <v>0.1</v>
      </c>
      <c r="H33" s="26" t="n">
        <v>0.009780171</v>
      </c>
      <c r="I33" s="26" t="n">
        <v>1.60675E-005</v>
      </c>
      <c r="J33" s="36"/>
      <c r="K33" s="37"/>
      <c r="L33" s="38" t="n">
        <v>305.1</v>
      </c>
    </row>
    <row r="34" customFormat="false" ht="15" hidden="false" customHeight="false" outlineLevel="0" collapsed="false">
      <c r="A34" s="24"/>
      <c r="B34" s="26" t="n">
        <v>59.83</v>
      </c>
      <c r="C34" s="26" t="n">
        <v>0.01</v>
      </c>
      <c r="D34" s="26" t="n">
        <v>147.8</v>
      </c>
      <c r="E34" s="26" t="n">
        <v>0.1</v>
      </c>
      <c r="F34" s="26" t="n">
        <v>286.6</v>
      </c>
      <c r="G34" s="26" t="n">
        <v>0.1</v>
      </c>
      <c r="H34" s="26" t="n">
        <v>0.009716272</v>
      </c>
      <c r="I34" s="26" t="n">
        <v>1.60026E-005</v>
      </c>
      <c r="J34" s="36"/>
      <c r="K34" s="37"/>
      <c r="L34" s="38" t="n">
        <v>302.8</v>
      </c>
    </row>
    <row r="35" customFormat="false" ht="15" hidden="false" customHeight="false" outlineLevel="0" collapsed="false">
      <c r="A35" s="24"/>
      <c r="B35" s="26" t="n">
        <v>58.36</v>
      </c>
      <c r="C35" s="26" t="n">
        <v>0.01</v>
      </c>
      <c r="D35" s="26" t="n">
        <v>148.6</v>
      </c>
      <c r="E35" s="26" t="n">
        <v>0.1</v>
      </c>
      <c r="F35" s="26" t="n">
        <v>286.4</v>
      </c>
      <c r="G35" s="26" t="n">
        <v>0.1</v>
      </c>
      <c r="H35" s="26" t="n">
        <v>0.009774</v>
      </c>
      <c r="I35" s="26" t="n">
        <v>1.60734E-005</v>
      </c>
      <c r="J35" s="36"/>
      <c r="K35" s="37"/>
      <c r="L35" s="38" t="n">
        <v>304.6</v>
      </c>
    </row>
    <row r="36" customFormat="false" ht="15" hidden="false" customHeight="false" outlineLevel="0" collapsed="false">
      <c r="A36" s="24"/>
      <c r="B36" s="26" t="n">
        <v>57.88</v>
      </c>
      <c r="C36" s="26" t="n">
        <v>0.01</v>
      </c>
      <c r="D36" s="26" t="n">
        <v>149.3</v>
      </c>
      <c r="E36" s="26" t="n">
        <v>0.1</v>
      </c>
      <c r="F36" s="26" t="n">
        <v>286.3</v>
      </c>
      <c r="G36" s="26" t="n">
        <v>0.1</v>
      </c>
      <c r="H36" s="26" t="n">
        <v>0.009863251</v>
      </c>
      <c r="I36" s="26" t="n">
        <v>1.61815E-005</v>
      </c>
      <c r="J36" s="36"/>
      <c r="K36" s="37"/>
      <c r="L36" s="38" t="n">
        <v>306.9</v>
      </c>
    </row>
    <row r="37" customFormat="false" ht="15" hidden="false" customHeight="false" outlineLevel="0" collapsed="false">
      <c r="A37" s="24"/>
      <c r="B37" s="24"/>
      <c r="C37" s="24"/>
      <c r="D37" s="24"/>
      <c r="E37" s="24"/>
      <c r="F37" s="24"/>
      <c r="G37" s="24"/>
      <c r="H37" s="24"/>
      <c r="I37" s="24"/>
      <c r="J37" s="39"/>
      <c r="K37" s="24"/>
      <c r="L37" s="24"/>
    </row>
    <row r="38" customFormat="false" ht="15" hidden="false" customHeight="fals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customFormat="false" ht="15" hidden="false" customHeight="false" outlineLevel="0" collapsed="false">
      <c r="A39" s="40" t="s">
        <v>15</v>
      </c>
      <c r="B39" s="41" t="n">
        <v>0.9</v>
      </c>
      <c r="C39" s="42" t="n">
        <v>0.2</v>
      </c>
      <c r="D39" s="24"/>
      <c r="E39" s="43" t="s">
        <v>16</v>
      </c>
      <c r="F39" s="44" t="n">
        <v>1.05</v>
      </c>
      <c r="G39" s="29" t="n">
        <v>0.0109</v>
      </c>
      <c r="H39" s="24"/>
      <c r="I39" s="24" t="s">
        <v>26</v>
      </c>
      <c r="J39" s="24"/>
      <c r="K39" s="24"/>
      <c r="L39" s="24"/>
    </row>
    <row r="40" customFormat="false" ht="15" hidden="false" customHeight="false" outlineLevel="0" collapsed="false">
      <c r="A40" s="40" t="s">
        <v>10</v>
      </c>
      <c r="B40" s="42" t="n">
        <v>0.009696787</v>
      </c>
      <c r="C40" s="42" t="n">
        <v>1.59485E-005</v>
      </c>
      <c r="D40" s="24"/>
      <c r="E40" s="43" t="s">
        <v>18</v>
      </c>
      <c r="F40" s="28" t="n">
        <v>9.33</v>
      </c>
      <c r="G40" s="29" t="n">
        <v>0.0568</v>
      </c>
      <c r="H40" s="24"/>
      <c r="I40" s="24" t="n">
        <v>2.7333</v>
      </c>
      <c r="J40" s="24" t="n">
        <v>0.2</v>
      </c>
      <c r="K40" s="24"/>
      <c r="L40" s="24"/>
    </row>
    <row r="41" customFormat="false" ht="15" hidden="false" customHeight="false" outlineLevel="0" collapsed="false">
      <c r="A41" s="40" t="s">
        <v>19</v>
      </c>
      <c r="B41" s="42" t="n">
        <v>0.190365888</v>
      </c>
      <c r="C41" s="42" t="n">
        <v>0.040624882</v>
      </c>
      <c r="D41" s="24"/>
      <c r="E41" s="43" t="s">
        <v>20</v>
      </c>
      <c r="F41" s="28" t="n">
        <v>1</v>
      </c>
      <c r="G41" s="28"/>
      <c r="H41" s="24"/>
      <c r="I41" s="24"/>
      <c r="J41" s="24"/>
      <c r="K41" s="24"/>
      <c r="L41" s="24"/>
    </row>
    <row r="42" customFormat="false" ht="15" hidden="false" customHeight="false" outlineLevel="0" collapsed="false">
      <c r="A42" s="40" t="s">
        <v>22</v>
      </c>
      <c r="B42" s="42" t="n">
        <v>12.59</v>
      </c>
      <c r="C42" s="42" t="n">
        <v>0.2</v>
      </c>
      <c r="D42" s="24" t="s">
        <v>32</v>
      </c>
      <c r="E42" s="24"/>
      <c r="F42" s="24"/>
      <c r="G42" s="24"/>
      <c r="H42" s="24"/>
      <c r="I42" s="24"/>
      <c r="J42" s="24"/>
      <c r="K42" s="24"/>
      <c r="L42" s="24"/>
    </row>
    <row r="43" customFormat="false" ht="15" hidden="false" customHeight="false" outlineLevel="0" collapsed="false">
      <c r="A43" s="40" t="s">
        <v>24</v>
      </c>
      <c r="B43" s="42" t="n">
        <v>-12.39963411</v>
      </c>
      <c r="C43" s="42" t="n">
        <v>0.240624882</v>
      </c>
      <c r="D43" s="24" t="n">
        <v>-7.423857079</v>
      </c>
      <c r="E43" s="24"/>
      <c r="F43" s="24"/>
      <c r="G43" s="24"/>
      <c r="H43" s="24"/>
      <c r="I43" s="24"/>
      <c r="J43" s="24"/>
      <c r="K43" s="24"/>
      <c r="L43" s="24" t="s">
        <v>27</v>
      </c>
    </row>
  </sheetData>
  <mergeCells count="8">
    <mergeCell ref="J5:J9"/>
    <mergeCell ref="K5:K9"/>
    <mergeCell ref="J10:J14"/>
    <mergeCell ref="K10:K14"/>
    <mergeCell ref="J27:J31"/>
    <mergeCell ref="K27:K31"/>
    <mergeCell ref="J32:J36"/>
    <mergeCell ref="K32:K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B1" s="0" t="n">
        <v>0</v>
      </c>
      <c r="C1" s="0" t="n">
        <v>202.32169</v>
      </c>
      <c r="D1" s="0" t="n">
        <v>117.46032</v>
      </c>
      <c r="E1" s="0" t="n">
        <v>298.42518</v>
      </c>
      <c r="H1" s="0" t="n">
        <v>0</v>
      </c>
      <c r="I1" s="0" t="n">
        <v>5.309859</v>
      </c>
      <c r="J1" s="0" t="n">
        <v>4.766101</v>
      </c>
      <c r="K1" s="0" t="n">
        <v>5.698519</v>
      </c>
    </row>
    <row r="2" customFormat="false" ht="15" hidden="false" customHeight="false" outlineLevel="0" collapsed="false">
      <c r="A2" s="0" t="s">
        <v>34</v>
      </c>
      <c r="B2" s="0" t="n">
        <v>0.346</v>
      </c>
      <c r="C2" s="0" t="n">
        <v>202.01883</v>
      </c>
      <c r="D2" s="0" t="n">
        <v>116.97192</v>
      </c>
      <c r="E2" s="0" t="n">
        <v>298.73626</v>
      </c>
      <c r="H2" s="0" t="n">
        <v>0.346</v>
      </c>
      <c r="I2" s="0" t="n">
        <v>5.308361</v>
      </c>
      <c r="J2" s="0" t="n">
        <v>4.761934</v>
      </c>
      <c r="K2" s="0" t="n">
        <v>5.699561</v>
      </c>
    </row>
    <row r="3" customFormat="false" ht="15" hidden="false" customHeight="false" outlineLevel="0" collapsed="false">
      <c r="A3" s="0" t="s">
        <v>35</v>
      </c>
      <c r="B3" s="0" t="n">
        <v>0.692</v>
      </c>
      <c r="C3" s="0" t="n">
        <v>201.56455</v>
      </c>
      <c r="D3" s="0" t="n">
        <v>116.48352</v>
      </c>
      <c r="E3" s="0" t="n">
        <v>299.04733</v>
      </c>
      <c r="G3" s="0" t="s">
        <v>36</v>
      </c>
      <c r="H3" s="0" t="n">
        <v>0.692</v>
      </c>
      <c r="I3" s="0" t="n">
        <v>5.30611</v>
      </c>
      <c r="J3" s="0" t="n">
        <v>4.75775</v>
      </c>
      <c r="K3" s="0" t="n">
        <v>5.700602</v>
      </c>
    </row>
    <row r="4" customFormat="false" ht="15" hidden="false" customHeight="false" outlineLevel="0" collapsed="false">
      <c r="A4" s="0" t="s">
        <v>37</v>
      </c>
      <c r="B4" s="0" t="n">
        <v>1.038</v>
      </c>
      <c r="C4" s="0" t="n">
        <v>201.26169</v>
      </c>
      <c r="D4" s="0" t="n">
        <v>116.97192</v>
      </c>
      <c r="E4" s="0" t="n">
        <v>299.04733</v>
      </c>
      <c r="G4" s="0" t="s">
        <v>38</v>
      </c>
      <c r="H4" s="0" t="n">
        <v>1.038</v>
      </c>
      <c r="I4" s="0" t="n">
        <v>5.304606</v>
      </c>
      <c r="J4" s="0" t="n">
        <v>4.761934</v>
      </c>
      <c r="K4" s="0" t="n">
        <v>5.700602</v>
      </c>
    </row>
    <row r="5" customFormat="false" ht="15" hidden="false" customHeight="false" outlineLevel="0" collapsed="false">
      <c r="A5" s="0" t="s">
        <v>39</v>
      </c>
      <c r="B5" s="0" t="n">
        <v>1.384</v>
      </c>
      <c r="C5" s="0" t="n">
        <v>201.11026</v>
      </c>
      <c r="D5" s="0" t="n">
        <v>117.46032</v>
      </c>
      <c r="E5" s="0" t="n">
        <v>299.3584</v>
      </c>
      <c r="G5" s="0" t="s">
        <v>40</v>
      </c>
      <c r="H5" s="0" t="n">
        <v>1.384</v>
      </c>
      <c r="I5" s="0" t="n">
        <v>5.303853</v>
      </c>
      <c r="J5" s="0" t="n">
        <v>4.766101</v>
      </c>
      <c r="K5" s="0" t="n">
        <v>5.701642</v>
      </c>
    </row>
    <row r="6" customFormat="false" ht="15" hidden="false" customHeight="false" outlineLevel="0" collapsed="false">
      <c r="A6" s="0" t="s">
        <v>41</v>
      </c>
      <c r="B6" s="0" t="n">
        <v>1.73</v>
      </c>
      <c r="C6" s="0" t="n">
        <v>200.50455</v>
      </c>
      <c r="D6" s="0" t="n">
        <v>118.43712</v>
      </c>
      <c r="E6" s="0" t="n">
        <v>299.04733</v>
      </c>
      <c r="G6" s="0" t="s">
        <v>40</v>
      </c>
      <c r="H6" s="0" t="n">
        <v>1.73</v>
      </c>
      <c r="I6" s="0" t="n">
        <v>5.300837</v>
      </c>
      <c r="J6" s="0" t="n">
        <v>4.774382</v>
      </c>
      <c r="K6" s="0" t="n">
        <v>5.700602</v>
      </c>
    </row>
    <row r="7" customFormat="false" ht="15" hidden="false" customHeight="false" outlineLevel="0" collapsed="false">
      <c r="B7" s="0" t="n">
        <v>2.076</v>
      </c>
      <c r="C7" s="0" t="n">
        <v>200.20169</v>
      </c>
      <c r="D7" s="0" t="n">
        <v>117.94872</v>
      </c>
      <c r="E7" s="0" t="n">
        <v>299.66947</v>
      </c>
      <c r="G7" s="0" t="s">
        <v>40</v>
      </c>
      <c r="H7" s="0" t="n">
        <v>2.076</v>
      </c>
      <c r="I7" s="0" t="n">
        <v>5.299325</v>
      </c>
      <c r="J7" s="0" t="n">
        <v>4.77025</v>
      </c>
      <c r="K7" s="0" t="n">
        <v>5.70268</v>
      </c>
    </row>
    <row r="8" customFormat="false" ht="15" hidden="false" customHeight="false" outlineLevel="0" collapsed="false">
      <c r="B8" s="0" t="n">
        <v>2.422</v>
      </c>
      <c r="C8" s="0" t="n">
        <v>199.74741</v>
      </c>
      <c r="D8" s="0" t="n">
        <v>118.92552</v>
      </c>
      <c r="E8" s="0" t="n">
        <v>299.20286</v>
      </c>
      <c r="H8" s="0" t="n">
        <v>2.422</v>
      </c>
      <c r="I8" s="0" t="n">
        <v>5.297054</v>
      </c>
      <c r="J8" s="0" t="n">
        <v>4.778497</v>
      </c>
      <c r="K8" s="0" t="n">
        <v>5.701122</v>
      </c>
    </row>
    <row r="9" customFormat="false" ht="15" hidden="false" customHeight="false" outlineLevel="0" collapsed="false">
      <c r="B9" s="0" t="n">
        <v>2.768</v>
      </c>
      <c r="C9" s="0" t="n">
        <v>199.44455</v>
      </c>
      <c r="D9" s="0" t="n">
        <v>117.94872</v>
      </c>
      <c r="E9" s="0" t="n">
        <v>299.98054</v>
      </c>
      <c r="H9" s="0" t="n">
        <v>2.768</v>
      </c>
      <c r="I9" s="0" t="n">
        <v>5.295536</v>
      </c>
      <c r="J9" s="0" t="n">
        <v>4.77025</v>
      </c>
      <c r="K9" s="0" t="n">
        <v>5.703718</v>
      </c>
    </row>
    <row r="10" customFormat="false" ht="15" hidden="false" customHeight="false" outlineLevel="0" collapsed="false">
      <c r="B10" s="0" t="n">
        <v>3.114</v>
      </c>
      <c r="C10" s="0" t="n">
        <v>198.99026</v>
      </c>
      <c r="D10" s="0" t="n">
        <v>119.41392</v>
      </c>
      <c r="E10" s="0" t="n">
        <v>299.82501</v>
      </c>
      <c r="H10" s="0" t="n">
        <v>3.114</v>
      </c>
      <c r="I10" s="0" t="n">
        <v>5.293256</v>
      </c>
      <c r="J10" s="0" t="n">
        <v>4.782596</v>
      </c>
      <c r="K10" s="0" t="n">
        <v>5.703199</v>
      </c>
    </row>
    <row r="11" customFormat="false" ht="15" hidden="false" customHeight="false" outlineLevel="0" collapsed="false">
      <c r="B11" s="0" t="n">
        <v>3.46</v>
      </c>
      <c r="C11" s="0" t="n">
        <v>198.53598</v>
      </c>
      <c r="D11" s="0" t="n">
        <v>120.39072</v>
      </c>
      <c r="E11" s="0" t="n">
        <v>299.3584</v>
      </c>
      <c r="H11" s="0" t="n">
        <v>3.46</v>
      </c>
      <c r="I11" s="0" t="n">
        <v>5.29097</v>
      </c>
      <c r="J11" s="0" t="n">
        <v>4.790742</v>
      </c>
      <c r="K11" s="0" t="n">
        <v>5.701642</v>
      </c>
    </row>
    <row r="12" customFormat="false" ht="15" hidden="false" customHeight="false" outlineLevel="0" collapsed="false">
      <c r="B12" s="0" t="n">
        <v>3.806</v>
      </c>
      <c r="C12" s="0" t="n">
        <v>198.23312</v>
      </c>
      <c r="D12" s="0" t="n">
        <v>120.39072</v>
      </c>
      <c r="E12" s="0" t="n">
        <v>299.98054</v>
      </c>
      <c r="H12" s="0" t="n">
        <v>3.806</v>
      </c>
      <c r="I12" s="0" t="n">
        <v>5.289444</v>
      </c>
      <c r="J12" s="0" t="n">
        <v>4.790742</v>
      </c>
      <c r="K12" s="0" t="n">
        <v>5.703718</v>
      </c>
    </row>
    <row r="13" customFormat="false" ht="15" hidden="false" customHeight="false" outlineLevel="0" collapsed="false">
      <c r="B13" s="0" t="n">
        <v>4.152</v>
      </c>
      <c r="C13" s="0" t="n">
        <v>197.77884</v>
      </c>
      <c r="D13" s="0" t="n">
        <v>119.90232</v>
      </c>
      <c r="E13" s="0" t="n">
        <v>300.29162</v>
      </c>
      <c r="H13" s="0" t="n">
        <v>4.152</v>
      </c>
      <c r="I13" s="0" t="n">
        <v>5.287149</v>
      </c>
      <c r="J13" s="0" t="n">
        <v>4.786677</v>
      </c>
      <c r="K13" s="0" t="n">
        <v>5.704754</v>
      </c>
    </row>
    <row r="14" customFormat="false" ht="15" hidden="false" customHeight="false" outlineLevel="0" collapsed="false">
      <c r="B14" s="0" t="n">
        <v>4.498</v>
      </c>
      <c r="C14" s="0" t="n">
        <v>197.62741</v>
      </c>
      <c r="D14" s="0" t="n">
        <v>120.39072</v>
      </c>
      <c r="E14" s="0" t="n">
        <v>300.29162</v>
      </c>
      <c r="H14" s="0" t="n">
        <v>4.498</v>
      </c>
      <c r="I14" s="0" t="n">
        <v>5.286383</v>
      </c>
      <c r="J14" s="0" t="n">
        <v>4.790742</v>
      </c>
      <c r="K14" s="0" t="n">
        <v>5.704754</v>
      </c>
    </row>
    <row r="15" customFormat="false" ht="15" hidden="false" customHeight="false" outlineLevel="0" collapsed="false">
      <c r="B15" s="0" t="n">
        <v>4.844</v>
      </c>
      <c r="C15" s="0" t="n">
        <v>197.17312</v>
      </c>
      <c r="D15" s="0" t="n">
        <v>120.39072</v>
      </c>
      <c r="E15" s="0" t="n">
        <v>300.91376</v>
      </c>
      <c r="H15" s="0" t="n">
        <v>4.844</v>
      </c>
      <c r="I15" s="0" t="n">
        <v>5.284082</v>
      </c>
      <c r="J15" s="0" t="n">
        <v>4.790742</v>
      </c>
      <c r="K15" s="0" t="n">
        <v>5.706824</v>
      </c>
    </row>
    <row r="16" customFormat="false" ht="15" hidden="false" customHeight="false" outlineLevel="0" collapsed="false">
      <c r="B16" s="0" t="n">
        <v>5.19</v>
      </c>
      <c r="C16" s="0" t="n">
        <v>196.87027</v>
      </c>
      <c r="D16" s="0" t="n">
        <v>122.83272</v>
      </c>
      <c r="E16" s="0" t="n">
        <v>299.98054</v>
      </c>
      <c r="H16" s="0" t="n">
        <v>5.19</v>
      </c>
      <c r="I16" s="0" t="n">
        <v>5.282545</v>
      </c>
      <c r="J16" s="0" t="n">
        <v>4.810823</v>
      </c>
      <c r="K16" s="0" t="n">
        <v>5.703718</v>
      </c>
    </row>
    <row r="17" customFormat="false" ht="15" hidden="false" customHeight="false" outlineLevel="0" collapsed="false">
      <c r="B17" s="0" t="n">
        <v>5.536</v>
      </c>
      <c r="C17" s="0" t="n">
        <v>196.26455</v>
      </c>
      <c r="D17" s="0" t="n">
        <v>122.34432</v>
      </c>
      <c r="E17" s="0" t="n">
        <v>301.22483</v>
      </c>
      <c r="H17" s="0" t="n">
        <v>5.536</v>
      </c>
      <c r="I17" s="0" t="n">
        <v>5.279463</v>
      </c>
      <c r="J17" s="0" t="n">
        <v>4.806839</v>
      </c>
      <c r="K17" s="0" t="n">
        <v>5.707857</v>
      </c>
    </row>
    <row r="18" customFormat="false" ht="15" hidden="false" customHeight="false" outlineLevel="0" collapsed="false">
      <c r="B18" s="0" t="n">
        <v>5.882</v>
      </c>
      <c r="C18" s="0" t="n">
        <v>195.81027</v>
      </c>
      <c r="D18" s="0" t="n">
        <v>121.85592</v>
      </c>
      <c r="E18" s="0" t="n">
        <v>300.91376</v>
      </c>
      <c r="H18" s="0" t="n">
        <v>5.882</v>
      </c>
      <c r="I18" s="0" t="n">
        <v>5.277146</v>
      </c>
      <c r="J18" s="0" t="n">
        <v>4.802839</v>
      </c>
      <c r="K18" s="0" t="n">
        <v>5.706824</v>
      </c>
    </row>
    <row r="19" customFormat="false" ht="15" hidden="false" customHeight="false" outlineLevel="0" collapsed="false">
      <c r="B19" s="0" t="n">
        <v>6.228</v>
      </c>
      <c r="C19" s="0" t="n">
        <v>195.20455</v>
      </c>
      <c r="D19" s="0" t="n">
        <v>121.85592</v>
      </c>
      <c r="E19" s="0" t="n">
        <v>301.22483</v>
      </c>
      <c r="H19" s="0" t="n">
        <v>6.228</v>
      </c>
      <c r="I19" s="0" t="n">
        <v>5.274048</v>
      </c>
      <c r="J19" s="0" t="n">
        <v>4.802839</v>
      </c>
      <c r="K19" s="0" t="n">
        <v>5.707857</v>
      </c>
    </row>
    <row r="20" customFormat="false" ht="15" hidden="false" customHeight="false" outlineLevel="0" collapsed="false">
      <c r="B20" s="0" t="n">
        <v>6.574</v>
      </c>
      <c r="C20" s="0" t="n">
        <v>195.35598</v>
      </c>
      <c r="D20" s="0" t="n">
        <v>122.34432</v>
      </c>
      <c r="E20" s="0" t="n">
        <v>301.22483</v>
      </c>
      <c r="H20" s="0" t="n">
        <v>6.574</v>
      </c>
      <c r="I20" s="0" t="n">
        <v>5.274823</v>
      </c>
      <c r="J20" s="0" t="n">
        <v>4.806839</v>
      </c>
      <c r="K20" s="0" t="n">
        <v>5.707857</v>
      </c>
    </row>
    <row r="21" customFormat="false" ht="15" hidden="false" customHeight="false" outlineLevel="0" collapsed="false">
      <c r="B21" s="0" t="n">
        <v>6.92</v>
      </c>
      <c r="C21" s="0" t="n">
        <v>194.75027</v>
      </c>
      <c r="D21" s="0" t="n">
        <v>123.80952</v>
      </c>
      <c r="E21" s="0" t="n">
        <v>300.75822</v>
      </c>
      <c r="H21" s="0" t="n">
        <v>6.92</v>
      </c>
      <c r="I21" s="0" t="n">
        <v>5.271718</v>
      </c>
      <c r="J21" s="0" t="n">
        <v>4.818744</v>
      </c>
      <c r="K21" s="0" t="n">
        <v>5.706307</v>
      </c>
    </row>
    <row r="22" customFormat="false" ht="15" hidden="false" customHeight="false" outlineLevel="0" collapsed="false">
      <c r="B22" s="0" t="n">
        <v>7.266</v>
      </c>
      <c r="C22" s="0" t="n">
        <v>194.29598</v>
      </c>
      <c r="D22" s="0" t="n">
        <v>124.29792</v>
      </c>
      <c r="E22" s="0" t="n">
        <v>300.60269</v>
      </c>
      <c r="H22" s="0" t="n">
        <v>7.266</v>
      </c>
      <c r="I22" s="0" t="n">
        <v>5.269383</v>
      </c>
      <c r="J22" s="0" t="n">
        <v>4.822681</v>
      </c>
      <c r="K22" s="0" t="n">
        <v>5.705789</v>
      </c>
    </row>
    <row r="23" customFormat="false" ht="15" hidden="false" customHeight="false" outlineLevel="0" collapsed="false">
      <c r="B23" s="0" t="n">
        <v>7.612</v>
      </c>
      <c r="C23" s="0" t="n">
        <v>193.8417</v>
      </c>
      <c r="D23" s="0" t="n">
        <v>123.80952</v>
      </c>
      <c r="E23" s="0" t="n">
        <v>301.38037</v>
      </c>
      <c r="H23" s="0" t="n">
        <v>7.612</v>
      </c>
      <c r="I23" s="0" t="n">
        <v>5.267042</v>
      </c>
      <c r="J23" s="0" t="n">
        <v>4.818744</v>
      </c>
      <c r="K23" s="0" t="n">
        <v>5.708373</v>
      </c>
    </row>
    <row r="24" customFormat="false" ht="15" hidden="false" customHeight="false" outlineLevel="0" collapsed="false">
      <c r="B24" s="0" t="n">
        <v>7.958</v>
      </c>
      <c r="C24" s="0" t="n">
        <v>193.53884</v>
      </c>
      <c r="D24" s="0" t="n">
        <v>123.80952</v>
      </c>
      <c r="E24" s="0" t="n">
        <v>301.38037</v>
      </c>
      <c r="H24" s="0" t="n">
        <v>7.958</v>
      </c>
      <c r="I24" s="0" t="n">
        <v>5.265478</v>
      </c>
      <c r="J24" s="0" t="n">
        <v>4.818744</v>
      </c>
      <c r="K24" s="0" t="n">
        <v>5.708373</v>
      </c>
    </row>
    <row r="25" customFormat="false" ht="15" hidden="false" customHeight="false" outlineLevel="0" collapsed="false">
      <c r="B25" s="0" t="n">
        <v>8.304</v>
      </c>
      <c r="C25" s="0" t="n">
        <v>192.93313</v>
      </c>
      <c r="D25" s="0" t="n">
        <v>124.78632</v>
      </c>
      <c r="E25" s="0" t="n">
        <v>301.84698</v>
      </c>
      <c r="H25" s="0" t="n">
        <v>8.304</v>
      </c>
      <c r="I25" s="0" t="n">
        <v>5.262344</v>
      </c>
      <c r="J25" s="0" t="n">
        <v>4.826603</v>
      </c>
      <c r="K25" s="0" t="n">
        <v>5.70992</v>
      </c>
    </row>
    <row r="26" customFormat="false" ht="15" hidden="false" customHeight="false" outlineLevel="0" collapsed="false">
      <c r="B26" s="0" t="n">
        <v>8.651</v>
      </c>
      <c r="C26" s="0" t="n">
        <v>192.63027</v>
      </c>
      <c r="D26" s="0" t="n">
        <v>125.27473</v>
      </c>
      <c r="E26" s="0" t="n">
        <v>301.69144</v>
      </c>
      <c r="H26" s="0" t="n">
        <v>8.651</v>
      </c>
      <c r="I26" s="0" t="n">
        <v>5.260773</v>
      </c>
      <c r="J26" s="0" t="n">
        <v>4.830509</v>
      </c>
      <c r="K26" s="0" t="n">
        <v>5.709405</v>
      </c>
    </row>
    <row r="27" customFormat="false" ht="15" hidden="false" customHeight="false" outlineLevel="0" collapsed="false">
      <c r="B27" s="0" t="n">
        <v>8.997</v>
      </c>
      <c r="C27" s="0" t="n">
        <v>192.32742</v>
      </c>
      <c r="D27" s="0" t="n">
        <v>124.78632</v>
      </c>
      <c r="E27" s="0" t="n">
        <v>302.31358</v>
      </c>
      <c r="H27" s="0" t="n">
        <v>8.997</v>
      </c>
      <c r="I27" s="0" t="n">
        <v>5.259199</v>
      </c>
      <c r="J27" s="0" t="n">
        <v>4.826603</v>
      </c>
      <c r="K27" s="0" t="n">
        <v>5.711465</v>
      </c>
    </row>
    <row r="28" customFormat="false" ht="15" hidden="false" customHeight="false" outlineLevel="0" collapsed="false">
      <c r="B28" s="0" t="n">
        <v>9.343</v>
      </c>
      <c r="C28" s="0" t="n">
        <v>191.7217</v>
      </c>
      <c r="D28" s="0" t="n">
        <v>124.78632</v>
      </c>
      <c r="E28" s="0" t="n">
        <v>302.15805</v>
      </c>
      <c r="H28" s="0" t="n">
        <v>9.343</v>
      </c>
      <c r="I28" s="0" t="n">
        <v>5.256045</v>
      </c>
      <c r="J28" s="0" t="n">
        <v>4.826603</v>
      </c>
      <c r="K28" s="0" t="n">
        <v>5.71095</v>
      </c>
    </row>
    <row r="29" customFormat="false" ht="15" hidden="false" customHeight="false" outlineLevel="0" collapsed="false">
      <c r="B29" s="0" t="n">
        <v>9.689</v>
      </c>
      <c r="C29" s="0" t="n">
        <v>191.11599</v>
      </c>
      <c r="D29" s="0" t="n">
        <v>127.22833</v>
      </c>
      <c r="E29" s="0" t="n">
        <v>302.15805</v>
      </c>
      <c r="H29" s="0" t="n">
        <v>9.689</v>
      </c>
      <c r="I29" s="0" t="n">
        <v>5.252881</v>
      </c>
      <c r="J29" s="0" t="n">
        <v>4.845983</v>
      </c>
      <c r="K29" s="0" t="n">
        <v>5.71095</v>
      </c>
    </row>
    <row r="30" customFormat="false" ht="15" hidden="false" customHeight="false" outlineLevel="0" collapsed="false">
      <c r="B30" s="0" t="n">
        <v>10.035</v>
      </c>
      <c r="C30" s="0" t="n">
        <v>191.11599</v>
      </c>
      <c r="D30" s="0" t="n">
        <v>126.25153</v>
      </c>
      <c r="E30" s="0" t="n">
        <v>302.46912</v>
      </c>
      <c r="H30" s="0" t="n">
        <v>10.035</v>
      </c>
      <c r="I30" s="0" t="n">
        <v>5.252881</v>
      </c>
      <c r="J30" s="0" t="n">
        <v>4.838276</v>
      </c>
      <c r="K30" s="0" t="n">
        <v>5.711979</v>
      </c>
    </row>
    <row r="31" customFormat="false" ht="15" hidden="false" customHeight="false" outlineLevel="0" collapsed="false">
      <c r="B31" s="0" t="n">
        <v>10.381</v>
      </c>
      <c r="C31" s="0" t="n">
        <v>190.6617</v>
      </c>
      <c r="D31" s="0" t="n">
        <v>127.71673</v>
      </c>
      <c r="E31" s="0" t="n">
        <v>302.15805</v>
      </c>
      <c r="H31" s="0" t="n">
        <v>10.381</v>
      </c>
      <c r="I31" s="0" t="n">
        <v>5.250501</v>
      </c>
      <c r="J31" s="0" t="n">
        <v>4.849815</v>
      </c>
      <c r="K31" s="0" t="n">
        <v>5.71095</v>
      </c>
    </row>
    <row r="32" customFormat="false" ht="15" hidden="false" customHeight="false" outlineLevel="0" collapsed="false">
      <c r="B32" s="0" t="n">
        <v>10.727</v>
      </c>
      <c r="C32" s="0" t="n">
        <v>189.75313</v>
      </c>
      <c r="D32" s="0" t="n">
        <v>128.69353</v>
      </c>
      <c r="E32" s="0" t="n">
        <v>302.93573</v>
      </c>
      <c r="H32" s="0" t="n">
        <v>10.727</v>
      </c>
      <c r="I32" s="0" t="n">
        <v>5.245724</v>
      </c>
      <c r="J32" s="0" t="n">
        <v>4.857434</v>
      </c>
      <c r="K32" s="0" t="n">
        <v>5.713521</v>
      </c>
    </row>
    <row r="33" customFormat="false" ht="15" hidden="false" customHeight="false" outlineLevel="0" collapsed="false">
      <c r="B33" s="0" t="n">
        <v>11.073</v>
      </c>
      <c r="C33" s="0" t="n">
        <v>189.29885</v>
      </c>
      <c r="D33" s="0" t="n">
        <v>128.20513</v>
      </c>
      <c r="E33" s="0" t="n">
        <v>302.31358</v>
      </c>
      <c r="H33" s="0" t="n">
        <v>11.073</v>
      </c>
      <c r="I33" s="0" t="n">
        <v>5.243327</v>
      </c>
      <c r="J33" s="0" t="n">
        <v>4.853632</v>
      </c>
      <c r="K33" s="0" t="n">
        <v>5.711465</v>
      </c>
    </row>
    <row r="34" customFormat="false" ht="15" hidden="false" customHeight="false" outlineLevel="0" collapsed="false">
      <c r="B34" s="0" t="n">
        <v>11.419</v>
      </c>
      <c r="C34" s="0" t="n">
        <v>188.84456</v>
      </c>
      <c r="D34" s="0" t="n">
        <v>127.71673</v>
      </c>
      <c r="E34" s="0" t="n">
        <v>303.09126</v>
      </c>
      <c r="H34" s="0" t="n">
        <v>11.419</v>
      </c>
      <c r="I34" s="0" t="n">
        <v>5.240924</v>
      </c>
      <c r="J34" s="0" t="n">
        <v>4.849815</v>
      </c>
      <c r="K34" s="0" t="n">
        <v>5.714034</v>
      </c>
    </row>
    <row r="35" customFormat="false" ht="15" hidden="false" customHeight="false" outlineLevel="0" collapsed="false">
      <c r="B35" s="0" t="n">
        <v>11.765</v>
      </c>
      <c r="C35" s="0" t="n">
        <v>188.69313</v>
      </c>
      <c r="D35" s="0" t="n">
        <v>129.67033</v>
      </c>
      <c r="E35" s="0" t="n">
        <v>303.40234</v>
      </c>
      <c r="H35" s="0" t="n">
        <v>11.765</v>
      </c>
      <c r="I35" s="0" t="n">
        <v>5.240122</v>
      </c>
      <c r="J35" s="0" t="n">
        <v>4.864995</v>
      </c>
      <c r="K35" s="0" t="n">
        <v>5.71506</v>
      </c>
    </row>
    <row r="36" customFormat="false" ht="15" hidden="false" customHeight="false" outlineLevel="0" collapsed="false">
      <c r="B36" s="0" t="n">
        <v>12.111</v>
      </c>
      <c r="C36" s="0" t="n">
        <v>188.54171</v>
      </c>
      <c r="D36" s="0" t="n">
        <v>130.15873</v>
      </c>
      <c r="E36" s="0" t="n">
        <v>302.93573</v>
      </c>
      <c r="H36" s="0" t="n">
        <v>12.111</v>
      </c>
      <c r="I36" s="0" t="n">
        <v>5.239319</v>
      </c>
      <c r="J36" s="0" t="n">
        <v>4.868755</v>
      </c>
      <c r="K36" s="0" t="n">
        <v>5.713521</v>
      </c>
    </row>
    <row r="37" customFormat="false" ht="15" hidden="false" customHeight="false" outlineLevel="0" collapsed="false">
      <c r="B37" s="0" t="n">
        <v>12.457</v>
      </c>
      <c r="C37" s="0" t="n">
        <v>187.48171</v>
      </c>
      <c r="D37" s="0" t="n">
        <v>130.15873</v>
      </c>
      <c r="E37" s="0" t="n">
        <v>303.86894</v>
      </c>
      <c r="H37" s="0" t="n">
        <v>12.457</v>
      </c>
      <c r="I37" s="0" t="n">
        <v>5.233681</v>
      </c>
      <c r="J37" s="0" t="n">
        <v>4.868755</v>
      </c>
      <c r="K37" s="0" t="n">
        <v>5.716596</v>
      </c>
    </row>
    <row r="38" customFormat="false" ht="15" hidden="false" customHeight="false" outlineLevel="0" collapsed="false">
      <c r="B38" s="0" t="n">
        <v>12.803</v>
      </c>
      <c r="C38" s="0" t="n">
        <v>187.33028</v>
      </c>
      <c r="D38" s="0" t="n">
        <v>130.64713</v>
      </c>
      <c r="E38" s="0" t="n">
        <v>303.55787</v>
      </c>
      <c r="H38" s="0" t="n">
        <v>12.803</v>
      </c>
      <c r="I38" s="0" t="n">
        <v>5.232873</v>
      </c>
      <c r="J38" s="0" t="n">
        <v>4.8725</v>
      </c>
      <c r="K38" s="0" t="n">
        <v>5.715572</v>
      </c>
    </row>
    <row r="39" customFormat="false" ht="15" hidden="false" customHeight="false" outlineLevel="0" collapsed="false">
      <c r="B39" s="0" t="n">
        <v>13.149</v>
      </c>
      <c r="C39" s="0" t="n">
        <v>186.87599</v>
      </c>
      <c r="D39" s="0" t="n">
        <v>131.62393</v>
      </c>
      <c r="E39" s="0" t="n">
        <v>303.40234</v>
      </c>
      <c r="H39" s="0" t="n">
        <v>13.149</v>
      </c>
      <c r="I39" s="0" t="n">
        <v>5.230445</v>
      </c>
      <c r="J39" s="0" t="n">
        <v>4.879949</v>
      </c>
      <c r="K39" s="0" t="n">
        <v>5.71506</v>
      </c>
    </row>
    <row r="40" customFormat="false" ht="15" hidden="false" customHeight="false" outlineLevel="0" collapsed="false">
      <c r="B40" s="0" t="n">
        <v>13.495</v>
      </c>
      <c r="C40" s="0" t="n">
        <v>186.11885</v>
      </c>
      <c r="D40" s="0" t="n">
        <v>131.13553</v>
      </c>
      <c r="E40" s="0" t="n">
        <v>304.18002</v>
      </c>
      <c r="H40" s="0" t="n">
        <v>13.495</v>
      </c>
      <c r="I40" s="0" t="n">
        <v>5.226385</v>
      </c>
      <c r="J40" s="0" t="n">
        <v>4.876231</v>
      </c>
      <c r="K40" s="0" t="n">
        <v>5.71762</v>
      </c>
    </row>
    <row r="41" customFormat="false" ht="15" hidden="false" customHeight="false" outlineLevel="0" collapsed="false">
      <c r="B41" s="0" t="n">
        <v>13.841</v>
      </c>
      <c r="C41" s="0" t="n">
        <v>186.11885</v>
      </c>
      <c r="D41" s="0" t="n">
        <v>132.11233</v>
      </c>
      <c r="E41" s="0" t="n">
        <v>303.71341</v>
      </c>
      <c r="H41" s="0" t="n">
        <v>13.841</v>
      </c>
      <c r="I41" s="0" t="n">
        <v>5.226385</v>
      </c>
      <c r="J41" s="0" t="n">
        <v>4.883653</v>
      </c>
      <c r="K41" s="0" t="n">
        <v>5.716085</v>
      </c>
    </row>
    <row r="42" customFormat="false" ht="15" hidden="false" customHeight="false" outlineLevel="0" collapsed="false">
      <c r="B42" s="0" t="n">
        <v>14.187</v>
      </c>
      <c r="C42" s="0" t="n">
        <v>185.21028</v>
      </c>
      <c r="D42" s="0" t="n">
        <v>132.11233</v>
      </c>
      <c r="E42" s="0" t="n">
        <v>304.49109</v>
      </c>
      <c r="H42" s="0" t="n">
        <v>14.187</v>
      </c>
      <c r="I42" s="0" t="n">
        <v>5.221492</v>
      </c>
      <c r="J42" s="0" t="n">
        <v>4.883653</v>
      </c>
      <c r="K42" s="0" t="n">
        <v>5.718642</v>
      </c>
    </row>
    <row r="43" customFormat="false" ht="15" hidden="false" customHeight="false" outlineLevel="0" collapsed="false">
      <c r="B43" s="0" t="n">
        <v>14.533</v>
      </c>
      <c r="C43" s="0" t="n">
        <v>184.756</v>
      </c>
      <c r="D43" s="0" t="n">
        <v>132.60073</v>
      </c>
      <c r="E43" s="0" t="n">
        <v>304.49109</v>
      </c>
      <c r="H43" s="0" t="n">
        <v>14.533</v>
      </c>
      <c r="I43" s="0" t="n">
        <v>5.219036</v>
      </c>
      <c r="J43" s="0" t="n">
        <v>4.887343</v>
      </c>
      <c r="K43" s="0" t="n">
        <v>5.718642</v>
      </c>
    </row>
    <row r="44" customFormat="false" ht="15" hidden="false" customHeight="false" outlineLevel="0" collapsed="false">
      <c r="B44" s="0" t="n">
        <v>14.879</v>
      </c>
      <c r="C44" s="0" t="n">
        <v>184.45314</v>
      </c>
      <c r="D44" s="0" t="n">
        <v>133.08913</v>
      </c>
      <c r="E44" s="0" t="n">
        <v>304.9577</v>
      </c>
      <c r="H44" s="0" t="n">
        <v>14.879</v>
      </c>
      <c r="I44" s="0" t="n">
        <v>5.217395</v>
      </c>
      <c r="J44" s="0" t="n">
        <v>4.891019</v>
      </c>
      <c r="K44" s="0" t="n">
        <v>5.720173</v>
      </c>
    </row>
    <row r="45" customFormat="false" ht="15" hidden="false" customHeight="false" outlineLevel="0" collapsed="false">
      <c r="B45" s="0" t="n">
        <v>15.225</v>
      </c>
      <c r="C45" s="0" t="n">
        <v>183.99886</v>
      </c>
      <c r="D45" s="0" t="n">
        <v>133.08913</v>
      </c>
      <c r="E45" s="0" t="n">
        <v>304.64662</v>
      </c>
      <c r="H45" s="0" t="n">
        <v>15.225</v>
      </c>
      <c r="I45" s="0" t="n">
        <v>5.21493</v>
      </c>
      <c r="J45" s="0" t="n">
        <v>4.891019</v>
      </c>
      <c r="K45" s="0" t="n">
        <v>5.719152</v>
      </c>
    </row>
    <row r="46" customFormat="false" ht="15" hidden="false" customHeight="false" outlineLevel="0" collapsed="false">
      <c r="B46" s="0" t="n">
        <v>15.571</v>
      </c>
      <c r="C46" s="0" t="n">
        <v>183.84743</v>
      </c>
      <c r="D46" s="0" t="n">
        <v>135.53114</v>
      </c>
      <c r="E46" s="0" t="n">
        <v>305.26877</v>
      </c>
      <c r="H46" s="0" t="n">
        <v>15.571</v>
      </c>
      <c r="I46" s="0" t="n">
        <v>5.214106</v>
      </c>
      <c r="J46" s="0" t="n">
        <v>4.909201</v>
      </c>
      <c r="K46" s="0" t="n">
        <v>5.721193</v>
      </c>
    </row>
    <row r="47" customFormat="false" ht="15" hidden="false" customHeight="false" outlineLevel="0" collapsed="false">
      <c r="B47" s="0" t="n">
        <v>15.917</v>
      </c>
      <c r="C47" s="0" t="n">
        <v>182.78743</v>
      </c>
      <c r="D47" s="0" t="n">
        <v>135.04274</v>
      </c>
      <c r="E47" s="0" t="n">
        <v>305.57984</v>
      </c>
      <c r="H47" s="0" t="n">
        <v>15.917</v>
      </c>
      <c r="I47" s="0" t="n">
        <v>5.208324</v>
      </c>
      <c r="J47" s="0" t="n">
        <v>4.905591</v>
      </c>
      <c r="K47" s="0" t="n">
        <v>5.722211</v>
      </c>
    </row>
    <row r="48" customFormat="false" ht="15" hidden="false" customHeight="false" outlineLevel="0" collapsed="false">
      <c r="B48" s="0" t="n">
        <v>16.263</v>
      </c>
      <c r="C48" s="0" t="n">
        <v>182.636</v>
      </c>
      <c r="D48" s="0" t="n">
        <v>135.53114</v>
      </c>
      <c r="E48" s="0" t="n">
        <v>305.26877</v>
      </c>
      <c r="H48" s="0" t="n">
        <v>16.263</v>
      </c>
      <c r="I48" s="0" t="n">
        <v>5.207495</v>
      </c>
      <c r="J48" s="0" t="n">
        <v>4.909201</v>
      </c>
      <c r="K48" s="0" t="n">
        <v>5.721193</v>
      </c>
    </row>
    <row r="49" customFormat="false" ht="15" hidden="false" customHeight="false" outlineLevel="0" collapsed="false">
      <c r="B49" s="0" t="n">
        <v>16.609</v>
      </c>
      <c r="C49" s="0" t="n">
        <v>182.03029</v>
      </c>
      <c r="D49" s="0" t="n">
        <v>135.53114</v>
      </c>
      <c r="E49" s="0" t="n">
        <v>305.26877</v>
      </c>
      <c r="H49" s="0" t="n">
        <v>16.609</v>
      </c>
      <c r="I49" s="0" t="n">
        <v>5.204173</v>
      </c>
      <c r="J49" s="0" t="n">
        <v>4.909201</v>
      </c>
      <c r="K49" s="0" t="n">
        <v>5.721193</v>
      </c>
    </row>
    <row r="50" customFormat="false" ht="15" hidden="false" customHeight="false" outlineLevel="0" collapsed="false">
      <c r="B50" s="0" t="n">
        <v>16.955</v>
      </c>
      <c r="C50" s="0" t="n">
        <v>181.42457</v>
      </c>
      <c r="D50" s="0" t="n">
        <v>136.01954</v>
      </c>
      <c r="E50" s="0" t="n">
        <v>305.89091</v>
      </c>
      <c r="H50" s="0" t="n">
        <v>16.955</v>
      </c>
      <c r="I50" s="0" t="n">
        <v>5.20084</v>
      </c>
      <c r="J50" s="0" t="n">
        <v>4.912799</v>
      </c>
      <c r="K50" s="0" t="n">
        <v>5.723229</v>
      </c>
    </row>
    <row r="51" customFormat="false" ht="15" hidden="false" customHeight="false" outlineLevel="0" collapsed="false">
      <c r="B51" s="0" t="n">
        <v>17.301</v>
      </c>
      <c r="C51" s="0" t="n">
        <v>181.42457</v>
      </c>
      <c r="D51" s="0" t="n">
        <v>137.48474</v>
      </c>
      <c r="E51" s="0" t="n">
        <v>305.89091</v>
      </c>
      <c r="H51" s="0" t="n">
        <v>17.301</v>
      </c>
      <c r="I51" s="0" t="n">
        <v>5.20084</v>
      </c>
      <c r="J51" s="0" t="n">
        <v>4.923513</v>
      </c>
      <c r="K51" s="0" t="n">
        <v>5.723229</v>
      </c>
    </row>
    <row r="52" customFormat="false" ht="15" hidden="false" customHeight="false" outlineLevel="0" collapsed="false">
      <c r="B52" s="0" t="n">
        <v>17.647</v>
      </c>
      <c r="C52" s="0" t="n">
        <v>180.81886</v>
      </c>
      <c r="D52" s="0" t="n">
        <v>137.97314</v>
      </c>
      <c r="E52" s="0" t="n">
        <v>306.51306</v>
      </c>
      <c r="H52" s="0" t="n">
        <v>17.647</v>
      </c>
      <c r="I52" s="0" t="n">
        <v>5.197496</v>
      </c>
      <c r="J52" s="0" t="n">
        <v>4.927059</v>
      </c>
      <c r="K52" s="0" t="n">
        <v>5.72526</v>
      </c>
    </row>
    <row r="53" customFormat="false" ht="15" hidden="false" customHeight="false" outlineLevel="0" collapsed="false">
      <c r="B53" s="0" t="n">
        <v>17.993</v>
      </c>
      <c r="C53" s="0" t="n">
        <v>180.21315</v>
      </c>
      <c r="D53" s="0" t="n">
        <v>137.48474</v>
      </c>
      <c r="E53" s="0" t="n">
        <v>306.35752</v>
      </c>
      <c r="H53" s="0" t="n">
        <v>17.993</v>
      </c>
      <c r="I53" s="0" t="n">
        <v>5.19414</v>
      </c>
      <c r="J53" s="0" t="n">
        <v>4.923513</v>
      </c>
      <c r="K53" s="0" t="n">
        <v>5.724753</v>
      </c>
    </row>
    <row r="54" customFormat="false" ht="15" hidden="false" customHeight="false" outlineLevel="0" collapsed="false">
      <c r="B54" s="0" t="n">
        <v>18.339</v>
      </c>
      <c r="C54" s="0" t="n">
        <v>179.456</v>
      </c>
      <c r="D54" s="0" t="n">
        <v>138.46154</v>
      </c>
      <c r="E54" s="0" t="n">
        <v>306.35752</v>
      </c>
      <c r="H54" s="0" t="n">
        <v>18.339</v>
      </c>
      <c r="I54" s="0" t="n">
        <v>5.18993</v>
      </c>
      <c r="J54" s="0" t="n">
        <v>4.930593</v>
      </c>
      <c r="K54" s="0" t="n">
        <v>5.724753</v>
      </c>
    </row>
    <row r="55" customFormat="false" ht="15" hidden="false" customHeight="false" outlineLevel="0" collapsed="false">
      <c r="B55" s="0" t="n">
        <v>18.685</v>
      </c>
      <c r="C55" s="0" t="n">
        <v>179.30458</v>
      </c>
      <c r="D55" s="0" t="n">
        <v>137.97314</v>
      </c>
      <c r="E55" s="0" t="n">
        <v>306.51306</v>
      </c>
      <c r="H55" s="0" t="n">
        <v>18.685</v>
      </c>
      <c r="I55" s="0" t="n">
        <v>5.189086</v>
      </c>
      <c r="J55" s="0" t="n">
        <v>4.927059</v>
      </c>
      <c r="K55" s="0" t="n">
        <v>5.72526</v>
      </c>
    </row>
    <row r="56" customFormat="false" ht="15" hidden="false" customHeight="false" outlineLevel="0" collapsed="false">
      <c r="B56" s="0" t="n">
        <v>19.031</v>
      </c>
      <c r="C56" s="0" t="n">
        <v>178.69886</v>
      </c>
      <c r="D56" s="0" t="n">
        <v>139.92674</v>
      </c>
      <c r="E56" s="0" t="n">
        <v>306.66859</v>
      </c>
      <c r="H56" s="0" t="n">
        <v>19.031</v>
      </c>
      <c r="I56" s="0" t="n">
        <v>5.185702</v>
      </c>
      <c r="J56" s="0" t="n">
        <v>4.941119</v>
      </c>
      <c r="K56" s="0" t="n">
        <v>5.725768</v>
      </c>
    </row>
    <row r="57" customFormat="false" ht="15" hidden="false" customHeight="false" outlineLevel="0" collapsed="false">
      <c r="B57" s="0" t="n">
        <v>19.377</v>
      </c>
      <c r="C57" s="0" t="n">
        <v>177.79029</v>
      </c>
      <c r="D57" s="0" t="n">
        <v>139.92674</v>
      </c>
      <c r="E57" s="0" t="n">
        <v>307.1352</v>
      </c>
      <c r="H57" s="0" t="n">
        <v>19.377</v>
      </c>
      <c r="I57" s="0" t="n">
        <v>5.180605</v>
      </c>
      <c r="J57" s="0" t="n">
        <v>4.941119</v>
      </c>
      <c r="K57" s="0" t="n">
        <v>5.727288</v>
      </c>
    </row>
    <row r="58" customFormat="false" ht="15" hidden="false" customHeight="false" outlineLevel="0" collapsed="false">
      <c r="B58" s="0" t="n">
        <v>19.723</v>
      </c>
      <c r="C58" s="0" t="n">
        <v>177.48744</v>
      </c>
      <c r="D58" s="0" t="n">
        <v>141.39194</v>
      </c>
      <c r="E58" s="0" t="n">
        <v>307.29074</v>
      </c>
      <c r="H58" s="0" t="n">
        <v>19.723</v>
      </c>
      <c r="I58" s="0" t="n">
        <v>5.1789</v>
      </c>
      <c r="J58" s="0" t="n">
        <v>4.951536</v>
      </c>
      <c r="K58" s="0" t="n">
        <v>5.727794</v>
      </c>
    </row>
    <row r="59" customFormat="false" ht="15" hidden="false" customHeight="false" outlineLevel="0" collapsed="false">
      <c r="B59" s="0" t="n">
        <v>20.069</v>
      </c>
      <c r="C59" s="0" t="n">
        <v>177.03315</v>
      </c>
      <c r="D59" s="0" t="n">
        <v>140.90354</v>
      </c>
      <c r="E59" s="0" t="n">
        <v>307.60181</v>
      </c>
      <c r="H59" s="0" t="n">
        <v>20.069</v>
      </c>
      <c r="I59" s="0" t="n">
        <v>5.176337</v>
      </c>
      <c r="J59" s="0" t="n">
        <v>4.948076</v>
      </c>
      <c r="K59" s="0" t="n">
        <v>5.728806</v>
      </c>
    </row>
    <row r="60" customFormat="false" ht="15" hidden="false" customHeight="false" outlineLevel="0" collapsed="false">
      <c r="B60" s="0" t="n">
        <v>20.415</v>
      </c>
      <c r="C60" s="0" t="n">
        <v>176.42744</v>
      </c>
      <c r="D60" s="0" t="n">
        <v>142.85714</v>
      </c>
      <c r="E60" s="0" t="n">
        <v>307.1352</v>
      </c>
      <c r="H60" s="0" t="n">
        <v>20.415</v>
      </c>
      <c r="I60" s="0" t="n">
        <v>5.17291</v>
      </c>
      <c r="J60" s="0" t="n">
        <v>4.961845</v>
      </c>
      <c r="K60" s="0" t="n">
        <v>5.727288</v>
      </c>
    </row>
    <row r="61" customFormat="false" ht="15" hidden="false" customHeight="false" outlineLevel="0" collapsed="false">
      <c r="B61" s="0" t="n">
        <v>20.761</v>
      </c>
      <c r="C61" s="0" t="n">
        <v>176.27601</v>
      </c>
      <c r="D61" s="0" t="n">
        <v>142.85714</v>
      </c>
      <c r="E61" s="0" t="n">
        <v>307.75734</v>
      </c>
      <c r="H61" s="0" t="n">
        <v>20.761</v>
      </c>
      <c r="I61" s="0" t="n">
        <v>5.172051</v>
      </c>
      <c r="J61" s="0" t="n">
        <v>4.961845</v>
      </c>
      <c r="K61" s="0" t="n">
        <v>5.729312</v>
      </c>
    </row>
    <row r="62" customFormat="false" ht="15" hidden="false" customHeight="false" outlineLevel="0" collapsed="false">
      <c r="B62" s="0" t="n">
        <v>21.107</v>
      </c>
      <c r="C62" s="0" t="n">
        <v>175.51887</v>
      </c>
      <c r="D62" s="0" t="n">
        <v>143.83394</v>
      </c>
      <c r="E62" s="0" t="n">
        <v>308.37949</v>
      </c>
      <c r="H62" s="0" t="n">
        <v>21.107</v>
      </c>
      <c r="I62" s="0" t="n">
        <v>5.167747</v>
      </c>
      <c r="J62" s="0" t="n">
        <v>4.968659</v>
      </c>
      <c r="K62" s="0" t="n">
        <v>5.731331</v>
      </c>
    </row>
    <row r="63" customFormat="false" ht="15" hidden="false" customHeight="false" outlineLevel="0" collapsed="false">
      <c r="B63" s="0" t="n">
        <v>21.453</v>
      </c>
      <c r="C63" s="0" t="n">
        <v>174.91315</v>
      </c>
      <c r="D63" s="0" t="n">
        <v>144.81074</v>
      </c>
      <c r="E63" s="0" t="n">
        <v>308.69056</v>
      </c>
      <c r="H63" s="0" t="n">
        <v>21.453</v>
      </c>
      <c r="I63" s="0" t="n">
        <v>5.16429</v>
      </c>
      <c r="J63" s="0" t="n">
        <v>4.975428</v>
      </c>
      <c r="K63" s="0" t="n">
        <v>5.732339</v>
      </c>
    </row>
    <row r="64" customFormat="false" ht="15" hidden="false" customHeight="false" outlineLevel="0" collapsed="false">
      <c r="B64" s="0" t="n">
        <v>21.799</v>
      </c>
      <c r="C64" s="0" t="n">
        <v>174.6103</v>
      </c>
      <c r="D64" s="0" t="n">
        <v>145.29915</v>
      </c>
      <c r="E64" s="0" t="n">
        <v>308.37949</v>
      </c>
      <c r="H64" s="0" t="n">
        <v>21.799</v>
      </c>
      <c r="I64" s="0" t="n">
        <v>5.162557</v>
      </c>
      <c r="J64" s="0" t="n">
        <v>4.978795</v>
      </c>
      <c r="K64" s="0" t="n">
        <v>5.731331</v>
      </c>
    </row>
    <row r="65" customFormat="false" ht="15" hidden="false" customHeight="false" outlineLevel="0" collapsed="false">
      <c r="B65" s="0" t="n">
        <v>22.145</v>
      </c>
      <c r="C65" s="0" t="n">
        <v>174.00458</v>
      </c>
      <c r="D65" s="0" t="n">
        <v>144.81074</v>
      </c>
      <c r="E65" s="0" t="n">
        <v>309.00163</v>
      </c>
      <c r="H65" s="0" t="n">
        <v>22.145</v>
      </c>
      <c r="I65" s="0" t="n">
        <v>5.159082</v>
      </c>
      <c r="J65" s="0" t="n">
        <v>4.975428</v>
      </c>
      <c r="K65" s="0" t="n">
        <v>5.733347</v>
      </c>
    </row>
    <row r="66" customFormat="false" ht="15" hidden="false" customHeight="false" outlineLevel="0" collapsed="false">
      <c r="B66" s="0" t="n">
        <v>22.491</v>
      </c>
      <c r="C66" s="0" t="n">
        <v>173.5503</v>
      </c>
      <c r="D66" s="0" t="n">
        <v>146.27595</v>
      </c>
      <c r="E66" s="0" t="n">
        <v>308.53502</v>
      </c>
      <c r="H66" s="0" t="n">
        <v>22.491</v>
      </c>
      <c r="I66" s="0" t="n">
        <v>5.156467</v>
      </c>
      <c r="J66" s="0" t="n">
        <v>4.985495</v>
      </c>
      <c r="K66" s="0" t="n">
        <v>5.731835</v>
      </c>
    </row>
    <row r="67" customFormat="false" ht="15" hidden="false" customHeight="false" outlineLevel="0" collapsed="false">
      <c r="B67" s="0" t="n">
        <v>22.837</v>
      </c>
      <c r="C67" s="0" t="n">
        <v>172.94459</v>
      </c>
      <c r="D67" s="0" t="n">
        <v>146.76435</v>
      </c>
      <c r="E67" s="0" t="n">
        <v>309.00163</v>
      </c>
      <c r="H67" s="0" t="n">
        <v>22.837</v>
      </c>
      <c r="I67" s="0" t="n">
        <v>5.152971</v>
      </c>
      <c r="J67" s="0" t="n">
        <v>4.988828</v>
      </c>
      <c r="K67" s="0" t="n">
        <v>5.733347</v>
      </c>
    </row>
    <row r="68" customFormat="false" ht="15" hidden="false" customHeight="false" outlineLevel="0" collapsed="false">
      <c r="B68" s="0" t="n">
        <v>23.183</v>
      </c>
      <c r="C68" s="0" t="n">
        <v>172.18744</v>
      </c>
      <c r="D68" s="0" t="n">
        <v>146.76435</v>
      </c>
      <c r="E68" s="0" t="n">
        <v>309.15717</v>
      </c>
      <c r="H68" s="0" t="n">
        <v>23.183</v>
      </c>
      <c r="I68" s="0" t="n">
        <v>5.148584</v>
      </c>
      <c r="J68" s="0" t="n">
        <v>4.988828</v>
      </c>
      <c r="K68" s="0" t="n">
        <v>5.73385</v>
      </c>
    </row>
    <row r="69" customFormat="false" ht="15" hidden="false" customHeight="false" outlineLevel="0" collapsed="false">
      <c r="B69" s="0" t="n">
        <v>23.529</v>
      </c>
      <c r="C69" s="0" t="n">
        <v>171.73316</v>
      </c>
      <c r="D69" s="0" t="n">
        <v>147.74115</v>
      </c>
      <c r="E69" s="0" t="n">
        <v>309.62378</v>
      </c>
      <c r="H69" s="0" t="n">
        <v>23.529</v>
      </c>
      <c r="I69" s="0" t="n">
        <v>5.145942</v>
      </c>
      <c r="J69" s="0" t="n">
        <v>4.995462</v>
      </c>
      <c r="K69" s="0" t="n">
        <v>5.735358</v>
      </c>
    </row>
    <row r="70" customFormat="false" ht="15" hidden="false" customHeight="false" outlineLevel="0" collapsed="false">
      <c r="B70" s="0" t="n">
        <v>23.875</v>
      </c>
      <c r="C70" s="0" t="n">
        <v>171.27887</v>
      </c>
      <c r="D70" s="0" t="n">
        <v>148.22955</v>
      </c>
      <c r="E70" s="0" t="n">
        <v>309.62378</v>
      </c>
      <c r="H70" s="0" t="n">
        <v>23.875</v>
      </c>
      <c r="I70" s="0" t="n">
        <v>5.143293</v>
      </c>
      <c r="J70" s="0" t="n">
        <v>4.998762</v>
      </c>
      <c r="K70" s="0" t="n">
        <v>5.735358</v>
      </c>
    </row>
    <row r="71" customFormat="false" ht="15" hidden="false" customHeight="false" outlineLevel="0" collapsed="false">
      <c r="B71" s="0" t="n">
        <v>24.221</v>
      </c>
      <c r="C71" s="0" t="n">
        <v>170.67316</v>
      </c>
      <c r="D71" s="0" t="n">
        <v>148.71795</v>
      </c>
      <c r="E71" s="0" t="n">
        <v>309.77931</v>
      </c>
      <c r="H71" s="0" t="n">
        <v>24.221</v>
      </c>
      <c r="I71" s="0" t="n">
        <v>5.13975</v>
      </c>
      <c r="J71" s="0" t="n">
        <v>5.002052</v>
      </c>
      <c r="K71" s="0" t="n">
        <v>5.73586</v>
      </c>
    </row>
    <row r="72" customFormat="false" ht="15" hidden="false" customHeight="false" outlineLevel="0" collapsed="false">
      <c r="B72" s="0" t="n">
        <v>24.567</v>
      </c>
      <c r="C72" s="0" t="n">
        <v>170.3703</v>
      </c>
      <c r="D72" s="0" t="n">
        <v>151.15995</v>
      </c>
      <c r="E72" s="0" t="n">
        <v>310.24592</v>
      </c>
      <c r="H72" s="0" t="n">
        <v>24.567</v>
      </c>
      <c r="I72" s="0" t="n">
        <v>5.137974</v>
      </c>
      <c r="J72" s="0" t="n">
        <v>5.018339</v>
      </c>
      <c r="K72" s="0" t="n">
        <v>5.737365</v>
      </c>
    </row>
    <row r="73" customFormat="false" ht="15" hidden="false" customHeight="false" outlineLevel="0" collapsed="false">
      <c r="B73" s="0" t="n">
        <v>24.913</v>
      </c>
      <c r="C73" s="0" t="n">
        <v>169.91602</v>
      </c>
      <c r="D73" s="0" t="n">
        <v>151.15995</v>
      </c>
      <c r="E73" s="0" t="n">
        <v>310.71253</v>
      </c>
      <c r="H73" s="0" t="n">
        <v>24.913</v>
      </c>
      <c r="I73" s="0" t="n">
        <v>5.135304</v>
      </c>
      <c r="J73" s="0" t="n">
        <v>5.018339</v>
      </c>
      <c r="K73" s="0" t="n">
        <v>5.738868</v>
      </c>
    </row>
    <row r="74" customFormat="false" ht="15" hidden="false" customHeight="false" outlineLevel="0" collapsed="false">
      <c r="B74" s="0" t="n">
        <v>25.26</v>
      </c>
      <c r="C74" s="0" t="n">
        <v>169.00745</v>
      </c>
      <c r="D74" s="0" t="n">
        <v>151.64835</v>
      </c>
      <c r="E74" s="0" t="n">
        <v>310.55699</v>
      </c>
      <c r="H74" s="0" t="n">
        <v>25.26</v>
      </c>
      <c r="I74" s="0" t="n">
        <v>5.129943</v>
      </c>
      <c r="J74" s="0" t="n">
        <v>5.021564</v>
      </c>
      <c r="K74" s="0" t="n">
        <v>5.738367</v>
      </c>
    </row>
    <row r="75" customFormat="false" ht="15" hidden="false" customHeight="false" outlineLevel="0" collapsed="false">
      <c r="B75" s="0" t="n">
        <v>25.606</v>
      </c>
      <c r="C75" s="0" t="n">
        <v>168.55316</v>
      </c>
      <c r="D75" s="0" t="n">
        <v>151.15995</v>
      </c>
      <c r="E75" s="0" t="n">
        <v>311.17914</v>
      </c>
      <c r="H75" s="0" t="n">
        <v>25.606</v>
      </c>
      <c r="I75" s="0" t="n">
        <v>5.127251</v>
      </c>
      <c r="J75" s="0" t="n">
        <v>5.018339</v>
      </c>
      <c r="K75" s="0" t="n">
        <v>5.740369</v>
      </c>
    </row>
    <row r="76" customFormat="false" ht="15" hidden="false" customHeight="false" outlineLevel="0" collapsed="false">
      <c r="B76" s="0" t="n">
        <v>25.952</v>
      </c>
      <c r="C76" s="0" t="n">
        <v>168.25031</v>
      </c>
      <c r="D76" s="0" t="n">
        <v>151.64835</v>
      </c>
      <c r="E76" s="0" t="n">
        <v>310.86806</v>
      </c>
      <c r="H76" s="0" t="n">
        <v>25.952</v>
      </c>
      <c r="I76" s="0" t="n">
        <v>5.125453</v>
      </c>
      <c r="J76" s="0" t="n">
        <v>5.021564</v>
      </c>
      <c r="K76" s="0" t="n">
        <v>5.739369</v>
      </c>
    </row>
    <row r="77" customFormat="false" ht="15" hidden="false" customHeight="false" outlineLevel="0" collapsed="false">
      <c r="B77" s="0" t="n">
        <v>26.298</v>
      </c>
      <c r="C77" s="0" t="n">
        <v>167.49316</v>
      </c>
      <c r="D77" s="0" t="n">
        <v>153.60195</v>
      </c>
      <c r="E77" s="0" t="n">
        <v>311.49021</v>
      </c>
      <c r="H77" s="0" t="n">
        <v>26.298</v>
      </c>
      <c r="I77" s="0" t="n">
        <v>5.120943</v>
      </c>
      <c r="J77" s="0" t="n">
        <v>5.034365</v>
      </c>
      <c r="K77" s="0" t="n">
        <v>5.741368</v>
      </c>
    </row>
    <row r="78" customFormat="false" ht="15" hidden="false" customHeight="false" outlineLevel="0" collapsed="false">
      <c r="B78" s="0" t="n">
        <v>26.644</v>
      </c>
      <c r="C78" s="0" t="n">
        <v>167.03888</v>
      </c>
      <c r="D78" s="0" t="n">
        <v>153.60195</v>
      </c>
      <c r="E78" s="0" t="n">
        <v>312.26789</v>
      </c>
      <c r="H78" s="0" t="n">
        <v>26.644</v>
      </c>
      <c r="I78" s="0" t="n">
        <v>5.118227</v>
      </c>
      <c r="J78" s="0" t="n">
        <v>5.034365</v>
      </c>
      <c r="K78" s="0" t="n">
        <v>5.743861</v>
      </c>
    </row>
    <row r="79" customFormat="false" ht="15" hidden="false" customHeight="false" outlineLevel="0" collapsed="false">
      <c r="B79" s="0" t="n">
        <v>26.99</v>
      </c>
      <c r="C79" s="0" t="n">
        <v>166.58459</v>
      </c>
      <c r="D79" s="0" t="n">
        <v>154.57875</v>
      </c>
      <c r="E79" s="0" t="n">
        <v>311.80128</v>
      </c>
      <c r="H79" s="0" t="n">
        <v>26.99</v>
      </c>
      <c r="I79" s="0" t="n">
        <v>5.115503</v>
      </c>
      <c r="J79" s="0" t="n">
        <v>5.040704</v>
      </c>
      <c r="K79" s="0" t="n">
        <v>5.742366</v>
      </c>
    </row>
    <row r="80" customFormat="false" ht="15" hidden="false" customHeight="false" outlineLevel="0" collapsed="false">
      <c r="B80" s="0" t="n">
        <v>27.336</v>
      </c>
      <c r="C80" s="0" t="n">
        <v>166.13031</v>
      </c>
      <c r="D80" s="0" t="n">
        <v>155.55556</v>
      </c>
      <c r="E80" s="0" t="n">
        <v>311.64574</v>
      </c>
      <c r="H80" s="0" t="n">
        <v>27.336</v>
      </c>
      <c r="I80" s="0" t="n">
        <v>5.112772</v>
      </c>
      <c r="J80" s="0" t="n">
        <v>5.047003</v>
      </c>
      <c r="K80" s="0" t="n">
        <v>5.741867</v>
      </c>
    </row>
    <row r="81" customFormat="false" ht="15" hidden="false" customHeight="false" outlineLevel="0" collapsed="false">
      <c r="B81" s="0" t="n">
        <v>27.682</v>
      </c>
      <c r="C81" s="0" t="n">
        <v>165.67602</v>
      </c>
      <c r="D81" s="0" t="n">
        <v>156.53236</v>
      </c>
      <c r="E81" s="0" t="n">
        <v>312.89003</v>
      </c>
      <c r="H81" s="0" t="n">
        <v>27.682</v>
      </c>
      <c r="I81" s="0" t="n">
        <v>5.110034</v>
      </c>
      <c r="J81" s="0" t="n">
        <v>5.053263</v>
      </c>
      <c r="K81" s="0" t="n">
        <v>5.745852</v>
      </c>
    </row>
    <row r="82" customFormat="false" ht="15" hidden="false" customHeight="false" outlineLevel="0" collapsed="false">
      <c r="B82" s="0" t="n">
        <v>28.028</v>
      </c>
      <c r="C82" s="0" t="n">
        <v>165.07031</v>
      </c>
      <c r="D82" s="0" t="n">
        <v>157.02076</v>
      </c>
      <c r="E82" s="0" t="n">
        <v>312.42342</v>
      </c>
      <c r="H82" s="0" t="n">
        <v>28.028</v>
      </c>
      <c r="I82" s="0" t="n">
        <v>5.106372</v>
      </c>
      <c r="J82" s="0" t="n">
        <v>5.056378</v>
      </c>
      <c r="K82" s="0" t="n">
        <v>5.744359</v>
      </c>
    </row>
    <row r="83" customFormat="false" ht="15" hidden="false" customHeight="false" outlineLevel="0" collapsed="false">
      <c r="B83" s="0" t="n">
        <v>28.374</v>
      </c>
      <c r="C83" s="0" t="n">
        <v>164.4646</v>
      </c>
      <c r="D83" s="0" t="n">
        <v>156.53236</v>
      </c>
      <c r="E83" s="0" t="n">
        <v>313.04557</v>
      </c>
      <c r="H83" s="0" t="n">
        <v>28.374</v>
      </c>
      <c r="I83" s="0" t="n">
        <v>5.102695</v>
      </c>
      <c r="J83" s="0" t="n">
        <v>5.053263</v>
      </c>
      <c r="K83" s="0" t="n">
        <v>5.746349</v>
      </c>
    </row>
    <row r="84" customFormat="false" ht="15" hidden="false" customHeight="false" outlineLevel="0" collapsed="false">
      <c r="B84" s="0" t="n">
        <v>28.72</v>
      </c>
      <c r="C84" s="0" t="n">
        <v>163.85888</v>
      </c>
      <c r="D84" s="0" t="n">
        <v>157.02076</v>
      </c>
      <c r="E84" s="0" t="n">
        <v>313.35664</v>
      </c>
      <c r="H84" s="0" t="n">
        <v>28.72</v>
      </c>
      <c r="I84" s="0" t="n">
        <v>5.099006</v>
      </c>
      <c r="J84" s="0" t="n">
        <v>5.056378</v>
      </c>
      <c r="K84" s="0" t="n">
        <v>5.747342</v>
      </c>
    </row>
    <row r="85" customFormat="false" ht="15" hidden="false" customHeight="false" outlineLevel="0" collapsed="false">
      <c r="B85" s="0" t="n">
        <v>29.066</v>
      </c>
      <c r="C85" s="0" t="n">
        <v>163.25317</v>
      </c>
      <c r="D85" s="0" t="n">
        <v>159.46276</v>
      </c>
      <c r="E85" s="0" t="n">
        <v>313.35664</v>
      </c>
      <c r="H85" s="0" t="n">
        <v>29.066</v>
      </c>
      <c r="I85" s="0" t="n">
        <v>5.095302</v>
      </c>
      <c r="J85" s="0" t="n">
        <v>5.07181</v>
      </c>
      <c r="K85" s="0" t="n">
        <v>5.747342</v>
      </c>
    </row>
    <row r="86" customFormat="false" ht="15" hidden="false" customHeight="false" outlineLevel="0" collapsed="false">
      <c r="B86" s="0" t="n">
        <v>29.412</v>
      </c>
      <c r="C86" s="0" t="n">
        <v>162.95031</v>
      </c>
      <c r="D86" s="0" t="n">
        <v>159.46276</v>
      </c>
      <c r="E86" s="0" t="n">
        <v>314.44539</v>
      </c>
      <c r="H86" s="0" t="n">
        <v>29.412</v>
      </c>
      <c r="I86" s="0" t="n">
        <v>5.093445</v>
      </c>
      <c r="J86" s="0" t="n">
        <v>5.07181</v>
      </c>
      <c r="K86" s="0" t="n">
        <v>5.75081</v>
      </c>
    </row>
    <row r="87" customFormat="false" ht="15" hidden="false" customHeight="false" outlineLevel="0" collapsed="false">
      <c r="B87" s="0" t="n">
        <v>29.758</v>
      </c>
      <c r="C87" s="0" t="n">
        <v>162.04174</v>
      </c>
      <c r="D87" s="0" t="n">
        <v>160.43956</v>
      </c>
      <c r="E87" s="0" t="n">
        <v>313.97879</v>
      </c>
      <c r="H87" s="0" t="n">
        <v>29.758</v>
      </c>
      <c r="I87" s="0" t="n">
        <v>5.087854</v>
      </c>
      <c r="J87" s="0" t="n">
        <v>5.077917</v>
      </c>
      <c r="K87" s="0" t="n">
        <v>5.749325</v>
      </c>
    </row>
    <row r="88" customFormat="false" ht="15" hidden="false" customHeight="false" outlineLevel="0" collapsed="false">
      <c r="B88" s="0" t="n">
        <v>30.104</v>
      </c>
      <c r="C88" s="0" t="n">
        <v>161.89031</v>
      </c>
      <c r="D88" s="0" t="n">
        <v>162.88156</v>
      </c>
      <c r="E88" s="0" t="n">
        <v>314.13432</v>
      </c>
      <c r="H88" s="0" t="n">
        <v>30.104</v>
      </c>
      <c r="I88" s="0" t="n">
        <v>5.086919</v>
      </c>
      <c r="J88" s="0" t="n">
        <v>5.093023</v>
      </c>
      <c r="K88" s="0" t="n">
        <v>5.749821</v>
      </c>
    </row>
    <row r="89" customFormat="false" ht="15" hidden="false" customHeight="false" outlineLevel="0" collapsed="false">
      <c r="B89" s="0" t="n">
        <v>30.45</v>
      </c>
      <c r="C89" s="0" t="n">
        <v>161.2846</v>
      </c>
      <c r="D89" s="0" t="n">
        <v>161.41636</v>
      </c>
      <c r="E89" s="0" t="n">
        <v>314.28986</v>
      </c>
      <c r="H89" s="0" t="n">
        <v>30.45</v>
      </c>
      <c r="I89" s="0" t="n">
        <v>5.083171</v>
      </c>
      <c r="J89" s="0" t="n">
        <v>5.083987</v>
      </c>
      <c r="K89" s="0" t="n">
        <v>5.750316</v>
      </c>
    </row>
    <row r="90" customFormat="false" ht="15" hidden="false" customHeight="false" outlineLevel="0" collapsed="false">
      <c r="B90" s="0" t="n">
        <v>30.796</v>
      </c>
      <c r="C90" s="0" t="n">
        <v>160.83032</v>
      </c>
      <c r="D90" s="0" t="n">
        <v>161.41636</v>
      </c>
      <c r="E90" s="0" t="n">
        <v>314.912</v>
      </c>
      <c r="H90" s="0" t="n">
        <v>30.796</v>
      </c>
      <c r="I90" s="0" t="n">
        <v>5.08035</v>
      </c>
      <c r="J90" s="0" t="n">
        <v>5.083987</v>
      </c>
      <c r="K90" s="0" t="n">
        <v>5.752293</v>
      </c>
    </row>
    <row r="91" customFormat="false" ht="15" hidden="false" customHeight="false" outlineLevel="0" collapsed="false">
      <c r="B91" s="0" t="n">
        <v>31.142</v>
      </c>
      <c r="C91" s="0" t="n">
        <v>160.37603</v>
      </c>
      <c r="D91" s="0" t="n">
        <v>164.34676</v>
      </c>
      <c r="E91" s="0" t="n">
        <v>315.06754</v>
      </c>
      <c r="H91" s="0" t="n">
        <v>31.142</v>
      </c>
      <c r="I91" s="0" t="n">
        <v>5.077521</v>
      </c>
      <c r="J91" s="0" t="n">
        <v>5.101979</v>
      </c>
      <c r="K91" s="0" t="n">
        <v>5.752787</v>
      </c>
    </row>
    <row r="92" customFormat="false" ht="15" hidden="false" customHeight="false" outlineLevel="0" collapsed="false">
      <c r="B92" s="0" t="n">
        <v>31.488</v>
      </c>
      <c r="C92" s="0" t="n">
        <v>159.61889</v>
      </c>
      <c r="D92" s="0" t="n">
        <v>164.83516</v>
      </c>
      <c r="E92" s="0" t="n">
        <v>315.37861</v>
      </c>
      <c r="H92" s="0" t="n">
        <v>31.488</v>
      </c>
      <c r="I92" s="0" t="n">
        <v>5.072789</v>
      </c>
      <c r="J92" s="0" t="n">
        <v>5.104946</v>
      </c>
      <c r="K92" s="0" t="n">
        <v>5.753774</v>
      </c>
    </row>
    <row r="93" customFormat="false" ht="15" hidden="false" customHeight="false" outlineLevel="0" collapsed="false">
      <c r="B93" s="0" t="n">
        <v>31.834</v>
      </c>
      <c r="C93" s="0" t="n">
        <v>159.1646</v>
      </c>
      <c r="D93" s="0" t="n">
        <v>164.83516</v>
      </c>
      <c r="E93" s="0" t="n">
        <v>315.84522</v>
      </c>
      <c r="H93" s="0" t="n">
        <v>31.834</v>
      </c>
      <c r="I93" s="0" t="n">
        <v>5.069939</v>
      </c>
      <c r="J93" s="0" t="n">
        <v>5.104946</v>
      </c>
      <c r="K93" s="0" t="n">
        <v>5.755252</v>
      </c>
    </row>
    <row r="94" customFormat="false" ht="15" hidden="false" customHeight="false" outlineLevel="0" collapsed="false">
      <c r="B94" s="0" t="n">
        <v>32.18</v>
      </c>
      <c r="C94" s="0" t="n">
        <v>158.40746</v>
      </c>
      <c r="D94" s="0" t="n">
        <v>167.27717</v>
      </c>
      <c r="E94" s="0" t="n">
        <v>315.53415</v>
      </c>
      <c r="H94" s="0" t="n">
        <v>32.18</v>
      </c>
      <c r="I94" s="0" t="n">
        <v>5.065171</v>
      </c>
      <c r="J94" s="0" t="n">
        <v>5.119652</v>
      </c>
      <c r="K94" s="0" t="n">
        <v>5.754267</v>
      </c>
    </row>
    <row r="95" customFormat="false" ht="15" hidden="false" customHeight="false" outlineLevel="0" collapsed="false">
      <c r="B95" s="0" t="n">
        <v>32.526</v>
      </c>
      <c r="C95" s="0" t="n">
        <v>158.10461</v>
      </c>
      <c r="D95" s="0" t="n">
        <v>165.81197</v>
      </c>
      <c r="E95" s="0" t="n">
        <v>316.15629</v>
      </c>
      <c r="H95" s="0" t="n">
        <v>32.526</v>
      </c>
      <c r="I95" s="0" t="n">
        <v>5.063257</v>
      </c>
      <c r="J95" s="0" t="n">
        <v>5.110854</v>
      </c>
      <c r="K95" s="0" t="n">
        <v>5.756237</v>
      </c>
    </row>
    <row r="96" customFormat="false" ht="15" hidden="false" customHeight="false" outlineLevel="0" collapsed="false">
      <c r="B96" s="0" t="n">
        <v>32.872</v>
      </c>
      <c r="C96" s="0" t="n">
        <v>157.19604</v>
      </c>
      <c r="D96" s="0" t="n">
        <v>166.78877</v>
      </c>
      <c r="E96" s="0" t="n">
        <v>317.08951</v>
      </c>
      <c r="H96" s="0" t="n">
        <v>32.872</v>
      </c>
      <c r="I96" s="0" t="n">
        <v>5.057494</v>
      </c>
      <c r="J96" s="0" t="n">
        <v>5.116728</v>
      </c>
      <c r="K96" s="0" t="n">
        <v>5.759184</v>
      </c>
    </row>
    <row r="97" customFormat="false" ht="15" hidden="false" customHeight="false" outlineLevel="0" collapsed="false">
      <c r="B97" s="0" t="n">
        <v>33.218</v>
      </c>
      <c r="C97" s="0" t="n">
        <v>156.89318</v>
      </c>
      <c r="D97" s="0" t="n">
        <v>168.74237</v>
      </c>
      <c r="E97" s="0" t="n">
        <v>316.6229</v>
      </c>
      <c r="H97" s="0" t="n">
        <v>33.218</v>
      </c>
      <c r="I97" s="0" t="n">
        <v>5.055565</v>
      </c>
      <c r="J97" s="0" t="n">
        <v>5.128373</v>
      </c>
      <c r="K97" s="0" t="n">
        <v>5.757711</v>
      </c>
    </row>
    <row r="98" customFormat="false" ht="15" hidden="false" customHeight="false" outlineLevel="0" collapsed="false">
      <c r="B98" s="0" t="n">
        <v>33.564</v>
      </c>
      <c r="C98" s="0" t="n">
        <v>156.28747</v>
      </c>
      <c r="D98" s="0" t="n">
        <v>168.74237</v>
      </c>
      <c r="E98" s="0" t="n">
        <v>316.93397</v>
      </c>
      <c r="H98" s="0" t="n">
        <v>33.564</v>
      </c>
      <c r="I98" s="0" t="n">
        <v>5.051697</v>
      </c>
      <c r="J98" s="0" t="n">
        <v>5.128373</v>
      </c>
      <c r="K98" s="0" t="n">
        <v>5.758693</v>
      </c>
    </row>
    <row r="99" customFormat="false" ht="15" hidden="false" customHeight="false" outlineLevel="0" collapsed="false">
      <c r="B99" s="0" t="n">
        <v>33.91</v>
      </c>
      <c r="C99" s="0" t="n">
        <v>155.68175</v>
      </c>
      <c r="D99" s="0" t="n">
        <v>169.23077</v>
      </c>
      <c r="E99" s="0" t="n">
        <v>318.02272</v>
      </c>
      <c r="H99" s="0" t="n">
        <v>33.91</v>
      </c>
      <c r="I99" s="0" t="n">
        <v>5.047814</v>
      </c>
      <c r="J99" s="0" t="n">
        <v>5.131263</v>
      </c>
      <c r="K99" s="0" t="n">
        <v>5.762123</v>
      </c>
    </row>
    <row r="100" customFormat="false" ht="15" hidden="false" customHeight="false" outlineLevel="0" collapsed="false">
      <c r="B100" s="0" t="n">
        <v>34.256</v>
      </c>
      <c r="C100" s="0" t="n">
        <v>155.07604</v>
      </c>
      <c r="D100" s="0" t="n">
        <v>171.18437</v>
      </c>
      <c r="E100" s="0" t="n">
        <v>317.55611</v>
      </c>
      <c r="H100" s="0" t="n">
        <v>34.256</v>
      </c>
      <c r="I100" s="0" t="n">
        <v>5.043916</v>
      </c>
      <c r="J100" s="0" t="n">
        <v>5.142741</v>
      </c>
      <c r="K100" s="0" t="n">
        <v>5.760655</v>
      </c>
    </row>
    <row r="101" customFormat="false" ht="15" hidden="false" customHeight="false" outlineLevel="0" collapsed="false">
      <c r="B101" s="0" t="n">
        <v>34.602</v>
      </c>
      <c r="C101" s="0" t="n">
        <v>154.77318</v>
      </c>
      <c r="D101" s="0" t="n">
        <v>171.67277</v>
      </c>
      <c r="E101" s="0" t="n">
        <v>317.40058</v>
      </c>
      <c r="H101" s="0" t="n">
        <v>34.602</v>
      </c>
      <c r="I101" s="0" t="n">
        <v>5.041961</v>
      </c>
      <c r="J101" s="0" t="n">
        <v>5.14559</v>
      </c>
      <c r="K101" s="0" t="n">
        <v>5.760165</v>
      </c>
    </row>
    <row r="102" customFormat="false" ht="15" hidden="false" customHeight="false" outlineLevel="0" collapsed="false">
      <c r="B102" s="0" t="n">
        <v>34.948</v>
      </c>
      <c r="C102" s="0" t="n">
        <v>153.86461</v>
      </c>
      <c r="D102" s="0" t="n">
        <v>172.16117</v>
      </c>
      <c r="E102" s="0" t="n">
        <v>318.17826</v>
      </c>
      <c r="H102" s="0" t="n">
        <v>34.948</v>
      </c>
      <c r="I102" s="0" t="n">
        <v>5.036073</v>
      </c>
      <c r="J102" s="0" t="n">
        <v>5.148431</v>
      </c>
      <c r="K102" s="0" t="n">
        <v>5.762612</v>
      </c>
    </row>
    <row r="103" customFormat="false" ht="15" hidden="false" customHeight="false" outlineLevel="0" collapsed="false">
      <c r="B103" s="0" t="n">
        <v>35.294</v>
      </c>
      <c r="C103" s="0" t="n">
        <v>153.56175</v>
      </c>
      <c r="D103" s="0" t="n">
        <v>174.60317</v>
      </c>
      <c r="E103" s="0" t="n">
        <v>318.48933</v>
      </c>
      <c r="H103" s="0" t="n">
        <v>35.294</v>
      </c>
      <c r="I103" s="0" t="n">
        <v>5.034103</v>
      </c>
      <c r="J103" s="0" t="n">
        <v>5.162516</v>
      </c>
      <c r="K103" s="0" t="n">
        <v>5.763589</v>
      </c>
    </row>
    <row r="104" customFormat="false" ht="15" hidden="false" customHeight="false" outlineLevel="0" collapsed="false">
      <c r="B104" s="0" t="n">
        <v>35.64</v>
      </c>
      <c r="C104" s="0" t="n">
        <v>153.10747</v>
      </c>
      <c r="D104" s="0" t="n">
        <v>174.11477</v>
      </c>
      <c r="E104" s="0" t="n">
        <v>318.64487</v>
      </c>
      <c r="H104" s="0" t="n">
        <v>35.64</v>
      </c>
      <c r="I104" s="0" t="n">
        <v>5.03114</v>
      </c>
      <c r="J104" s="0" t="n">
        <v>5.159715</v>
      </c>
      <c r="K104" s="0" t="n">
        <v>5.764077</v>
      </c>
    </row>
    <row r="105" customFormat="false" ht="15" hidden="false" customHeight="false" outlineLevel="0" collapsed="false">
      <c r="B105" s="0" t="n">
        <v>35.986</v>
      </c>
      <c r="C105" s="0" t="n">
        <v>152.04747</v>
      </c>
      <c r="D105" s="0" t="n">
        <v>176.06838</v>
      </c>
      <c r="E105" s="0" t="n">
        <v>318.95594</v>
      </c>
      <c r="H105" s="0" t="n">
        <v>35.986</v>
      </c>
      <c r="I105" s="0" t="n">
        <v>5.024193</v>
      </c>
      <c r="J105" s="0" t="n">
        <v>5.170872</v>
      </c>
      <c r="K105" s="0" t="n">
        <v>5.765053</v>
      </c>
    </row>
    <row r="106" customFormat="false" ht="15" hidden="false" customHeight="false" outlineLevel="0" collapsed="false">
      <c r="B106" s="0" t="n">
        <v>36.332</v>
      </c>
      <c r="C106" s="0" t="n">
        <v>151.74461</v>
      </c>
      <c r="D106" s="0" t="n">
        <v>175.57998</v>
      </c>
      <c r="E106" s="0" t="n">
        <v>319.88915</v>
      </c>
      <c r="H106" s="0" t="n">
        <v>36.332</v>
      </c>
      <c r="I106" s="0" t="n">
        <v>5.022199</v>
      </c>
      <c r="J106" s="0" t="n">
        <v>5.168095</v>
      </c>
      <c r="K106" s="0" t="n">
        <v>5.767975</v>
      </c>
    </row>
    <row r="107" customFormat="false" ht="15" hidden="false" customHeight="false" outlineLevel="0" collapsed="false">
      <c r="B107" s="0" t="n">
        <v>36.678</v>
      </c>
      <c r="C107" s="0" t="n">
        <v>151.59319</v>
      </c>
      <c r="D107" s="0" t="n">
        <v>177.04518</v>
      </c>
      <c r="E107" s="0" t="n">
        <v>319.11147</v>
      </c>
      <c r="H107" s="0" t="n">
        <v>36.678</v>
      </c>
      <c r="I107" s="0" t="n">
        <v>5.021201</v>
      </c>
      <c r="J107" s="0" t="n">
        <v>5.176405</v>
      </c>
      <c r="K107" s="0" t="n">
        <v>5.76554</v>
      </c>
    </row>
    <row r="108" customFormat="false" ht="15" hidden="false" customHeight="false" outlineLevel="0" collapsed="false">
      <c r="B108" s="0" t="n">
        <v>37.024</v>
      </c>
      <c r="C108" s="0" t="n">
        <v>150.98747</v>
      </c>
      <c r="D108" s="0" t="n">
        <v>178.02198</v>
      </c>
      <c r="E108" s="0" t="n">
        <v>319.26701</v>
      </c>
      <c r="H108" s="0" t="n">
        <v>37.024</v>
      </c>
      <c r="I108" s="0" t="n">
        <v>5.017197</v>
      </c>
      <c r="J108" s="0" t="n">
        <v>5.181907</v>
      </c>
      <c r="K108" s="0" t="n">
        <v>5.766028</v>
      </c>
    </row>
    <row r="109" customFormat="false" ht="15" hidden="false" customHeight="false" outlineLevel="0" collapsed="false">
      <c r="B109" s="0" t="n">
        <v>37.37</v>
      </c>
      <c r="C109" s="0" t="n">
        <v>150.38176</v>
      </c>
      <c r="D109" s="0" t="n">
        <v>178.02198</v>
      </c>
      <c r="E109" s="0" t="n">
        <v>320.66683</v>
      </c>
      <c r="H109" s="0" t="n">
        <v>37.37</v>
      </c>
      <c r="I109" s="0" t="n">
        <v>5.013177</v>
      </c>
      <c r="J109" s="0" t="n">
        <v>5.181907</v>
      </c>
      <c r="K109" s="0" t="n">
        <v>5.770403</v>
      </c>
    </row>
    <row r="110" customFormat="false" ht="15" hidden="false" customHeight="false" outlineLevel="0" collapsed="false">
      <c r="B110" s="0" t="n">
        <v>37.716</v>
      </c>
      <c r="C110" s="0" t="n">
        <v>149.77605</v>
      </c>
      <c r="D110" s="0" t="n">
        <v>180.46398</v>
      </c>
      <c r="E110" s="0" t="n">
        <v>320.20023</v>
      </c>
      <c r="H110" s="0" t="n">
        <v>37.716</v>
      </c>
      <c r="I110" s="0" t="n">
        <v>5.009141</v>
      </c>
      <c r="J110" s="0" t="n">
        <v>5.195531</v>
      </c>
      <c r="K110" s="0" t="n">
        <v>5.768947</v>
      </c>
    </row>
    <row r="111" customFormat="false" ht="15" hidden="false" customHeight="false" outlineLevel="0" collapsed="false">
      <c r="B111" s="0" t="n">
        <v>38.062</v>
      </c>
      <c r="C111" s="0" t="n">
        <v>149.32176</v>
      </c>
      <c r="D111" s="0" t="n">
        <v>179.48718</v>
      </c>
      <c r="E111" s="0" t="n">
        <v>320.66683</v>
      </c>
      <c r="H111" s="0" t="n">
        <v>38.062</v>
      </c>
      <c r="I111" s="0" t="n">
        <v>5.006103</v>
      </c>
      <c r="J111" s="0" t="n">
        <v>5.190104</v>
      </c>
      <c r="K111" s="0" t="n">
        <v>5.770403</v>
      </c>
    </row>
    <row r="112" customFormat="false" ht="15" hidden="false" customHeight="false" outlineLevel="0" collapsed="false">
      <c r="B112" s="0" t="n">
        <v>38.408</v>
      </c>
      <c r="C112" s="0" t="n">
        <v>148.71605</v>
      </c>
      <c r="D112" s="0" t="n">
        <v>179.97558</v>
      </c>
      <c r="E112" s="0" t="n">
        <v>321.13344</v>
      </c>
      <c r="H112" s="0" t="n">
        <v>38.408</v>
      </c>
      <c r="I112" s="0" t="n">
        <v>5.002039</v>
      </c>
      <c r="J112" s="0" t="n">
        <v>5.192821</v>
      </c>
      <c r="K112" s="0" t="n">
        <v>5.771857</v>
      </c>
    </row>
    <row r="113" customFormat="false" ht="15" hidden="false" customHeight="false" outlineLevel="0" collapsed="false">
      <c r="B113" s="0" t="n">
        <v>38.754</v>
      </c>
      <c r="C113" s="0" t="n">
        <v>147.95891</v>
      </c>
      <c r="D113" s="0" t="n">
        <v>183.39438</v>
      </c>
      <c r="E113" s="0" t="n">
        <v>321.44451</v>
      </c>
      <c r="H113" s="0" t="n">
        <v>38.754</v>
      </c>
      <c r="I113" s="0" t="n">
        <v>4.996935</v>
      </c>
      <c r="J113" s="0" t="n">
        <v>5.211639</v>
      </c>
      <c r="K113" s="0" t="n">
        <v>5.772825</v>
      </c>
    </row>
    <row r="114" customFormat="false" ht="15" hidden="false" customHeight="false" outlineLevel="0" collapsed="false">
      <c r="B114" s="0" t="n">
        <v>39.1</v>
      </c>
      <c r="C114" s="0" t="n">
        <v>147.65605</v>
      </c>
      <c r="D114" s="0" t="n">
        <v>181.92918</v>
      </c>
      <c r="E114" s="0" t="n">
        <v>320.82237</v>
      </c>
      <c r="H114" s="0" t="n">
        <v>39.1</v>
      </c>
      <c r="I114" s="0" t="n">
        <v>4.994886</v>
      </c>
      <c r="J114" s="0" t="n">
        <v>5.203617</v>
      </c>
      <c r="K114" s="0" t="n">
        <v>5.770888</v>
      </c>
    </row>
    <row r="115" customFormat="false" ht="15" hidden="false" customHeight="false" outlineLevel="0" collapsed="false">
      <c r="B115" s="0" t="n">
        <v>39.446</v>
      </c>
      <c r="C115" s="0" t="n">
        <v>147.20176</v>
      </c>
      <c r="D115" s="0" t="n">
        <v>183.88278</v>
      </c>
      <c r="E115" s="0" t="n">
        <v>322.22219</v>
      </c>
      <c r="H115" s="0" t="n">
        <v>39.446</v>
      </c>
      <c r="I115" s="0" t="n">
        <v>4.991804</v>
      </c>
      <c r="J115" s="0" t="n">
        <v>5.214298</v>
      </c>
      <c r="K115" s="0" t="n">
        <v>5.775241</v>
      </c>
    </row>
    <row r="116" customFormat="false" ht="15" hidden="false" customHeight="false" outlineLevel="0" collapsed="false">
      <c r="B116" s="0" t="n">
        <v>39.792</v>
      </c>
      <c r="C116" s="0" t="n">
        <v>146.59605</v>
      </c>
      <c r="D116" s="0" t="n">
        <v>185.83639</v>
      </c>
      <c r="E116" s="0" t="n">
        <v>322.53327</v>
      </c>
      <c r="H116" s="0" t="n">
        <v>39.792</v>
      </c>
      <c r="I116" s="0" t="n">
        <v>4.987681</v>
      </c>
      <c r="J116" s="0" t="n">
        <v>5.224867</v>
      </c>
      <c r="K116" s="0" t="n">
        <v>5.776206</v>
      </c>
    </row>
    <row r="117" customFormat="false" ht="15" hidden="false" customHeight="false" outlineLevel="0" collapsed="false">
      <c r="B117" s="0" t="n">
        <v>40.138</v>
      </c>
      <c r="C117" s="0" t="n">
        <v>146.29319</v>
      </c>
      <c r="D117" s="0" t="n">
        <v>185.83639</v>
      </c>
      <c r="E117" s="0" t="n">
        <v>322.6888</v>
      </c>
      <c r="H117" s="0" t="n">
        <v>40.138</v>
      </c>
      <c r="I117" s="0" t="n">
        <v>4.985613</v>
      </c>
      <c r="J117" s="0" t="n">
        <v>5.224867</v>
      </c>
      <c r="K117" s="0" t="n">
        <v>5.776688</v>
      </c>
    </row>
    <row r="118" customFormat="false" ht="15" hidden="false" customHeight="false" outlineLevel="0" collapsed="false">
      <c r="B118" s="0" t="n">
        <v>40.484</v>
      </c>
      <c r="C118" s="0" t="n">
        <v>145.53605</v>
      </c>
      <c r="D118" s="0" t="n">
        <v>185.83639</v>
      </c>
      <c r="E118" s="0" t="n">
        <v>323.31095</v>
      </c>
      <c r="H118" s="0" t="n">
        <v>40.484</v>
      </c>
      <c r="I118" s="0" t="n">
        <v>4.980424</v>
      </c>
      <c r="J118" s="0" t="n">
        <v>5.224867</v>
      </c>
      <c r="K118" s="0" t="n">
        <v>5.778615</v>
      </c>
    </row>
    <row r="119" customFormat="false" ht="15" hidden="false" customHeight="false" outlineLevel="0" collapsed="false">
      <c r="B119" s="0" t="n">
        <v>40.83</v>
      </c>
      <c r="C119" s="0" t="n">
        <v>145.38462</v>
      </c>
      <c r="D119" s="0" t="n">
        <v>188.27839</v>
      </c>
      <c r="E119" s="0" t="n">
        <v>323.62202</v>
      </c>
      <c r="H119" s="0" t="n">
        <v>40.83</v>
      </c>
      <c r="I119" s="0" t="n">
        <v>4.979383</v>
      </c>
      <c r="J119" s="0" t="n">
        <v>5.237922</v>
      </c>
      <c r="K119" s="0" t="n">
        <v>5.779576</v>
      </c>
    </row>
    <row r="120" customFormat="false" ht="15" hidden="false" customHeight="false" outlineLevel="0" collapsed="false">
      <c r="B120" s="0" t="n">
        <v>41.176</v>
      </c>
      <c r="C120" s="0" t="n">
        <v>144.77891</v>
      </c>
      <c r="D120" s="0" t="n">
        <v>188.76679</v>
      </c>
      <c r="E120" s="0" t="n">
        <v>323.93309</v>
      </c>
      <c r="H120" s="0" t="n">
        <v>41.176</v>
      </c>
      <c r="I120" s="0" t="n">
        <v>4.975208</v>
      </c>
      <c r="J120" s="0" t="n">
        <v>5.240512</v>
      </c>
      <c r="K120" s="0" t="n">
        <v>5.780537</v>
      </c>
    </row>
    <row r="121" customFormat="false" ht="15" hidden="false" customHeight="false" outlineLevel="0" collapsed="false">
      <c r="B121" s="0" t="n">
        <v>41.522</v>
      </c>
      <c r="C121" s="0" t="n">
        <v>144.1732</v>
      </c>
      <c r="D121" s="0" t="n">
        <v>188.76679</v>
      </c>
      <c r="E121" s="0" t="n">
        <v>324.24416</v>
      </c>
      <c r="H121" s="0" t="n">
        <v>41.522</v>
      </c>
      <c r="I121" s="0" t="n">
        <v>4.971015</v>
      </c>
      <c r="J121" s="0" t="n">
        <v>5.240512</v>
      </c>
      <c r="K121" s="0" t="n">
        <v>5.781497</v>
      </c>
    </row>
    <row r="122" customFormat="false" ht="15" hidden="false" customHeight="false" outlineLevel="0" collapsed="false">
      <c r="B122" s="0" t="n">
        <v>41.869</v>
      </c>
      <c r="C122" s="0" t="n">
        <v>143.56748</v>
      </c>
      <c r="D122" s="0" t="n">
        <v>191.69719</v>
      </c>
      <c r="E122" s="0" t="n">
        <v>324.24416</v>
      </c>
      <c r="H122" s="0" t="n">
        <v>41.869</v>
      </c>
      <c r="I122" s="0" t="n">
        <v>4.966805</v>
      </c>
      <c r="J122" s="0" t="n">
        <v>5.255917</v>
      </c>
      <c r="K122" s="0" t="n">
        <v>5.781497</v>
      </c>
    </row>
    <row r="123" customFormat="false" ht="15" hidden="false" customHeight="false" outlineLevel="0" collapsed="false">
      <c r="B123" s="0" t="n">
        <v>42.215</v>
      </c>
      <c r="C123" s="0" t="n">
        <v>143.26463</v>
      </c>
      <c r="D123" s="0" t="n">
        <v>192.18559</v>
      </c>
      <c r="E123" s="0" t="n">
        <v>324.55523</v>
      </c>
      <c r="H123" s="0" t="n">
        <v>42.215</v>
      </c>
      <c r="I123" s="0" t="n">
        <v>4.964693</v>
      </c>
      <c r="J123" s="0" t="n">
        <v>5.258462</v>
      </c>
      <c r="K123" s="0" t="n">
        <v>5.782456</v>
      </c>
    </row>
    <row r="124" customFormat="false" ht="15" hidden="false" customHeight="false" outlineLevel="0" collapsed="false">
      <c r="B124" s="0" t="n">
        <v>42.561</v>
      </c>
      <c r="C124" s="0" t="n">
        <v>142.50748</v>
      </c>
      <c r="D124" s="0" t="n">
        <v>191.69719</v>
      </c>
      <c r="E124" s="0" t="n">
        <v>325.48845</v>
      </c>
      <c r="H124" s="0" t="n">
        <v>42.561</v>
      </c>
      <c r="I124" s="0" t="n">
        <v>4.959394</v>
      </c>
      <c r="J124" s="0" t="n">
        <v>5.255917</v>
      </c>
      <c r="K124" s="0" t="n">
        <v>5.785327</v>
      </c>
    </row>
    <row r="125" customFormat="false" ht="15" hidden="false" customHeight="false" outlineLevel="0" collapsed="false">
      <c r="B125" s="0" t="n">
        <v>42.907</v>
      </c>
      <c r="C125" s="0" t="n">
        <v>142.35606</v>
      </c>
      <c r="D125" s="0" t="n">
        <v>194.13919</v>
      </c>
      <c r="E125" s="0" t="n">
        <v>325.48845</v>
      </c>
      <c r="H125" s="0" t="n">
        <v>42.907</v>
      </c>
      <c r="I125" s="0" t="n">
        <v>4.958331</v>
      </c>
      <c r="J125" s="0" t="n">
        <v>5.268575</v>
      </c>
      <c r="K125" s="0" t="n">
        <v>5.785327</v>
      </c>
    </row>
    <row r="126" customFormat="false" ht="15" hidden="false" customHeight="false" outlineLevel="0" collapsed="false">
      <c r="B126" s="0" t="n">
        <v>43.253</v>
      </c>
      <c r="C126" s="0" t="n">
        <v>141.75034</v>
      </c>
      <c r="D126" s="0" t="n">
        <v>194.62759</v>
      </c>
      <c r="E126" s="0" t="n">
        <v>325.79952</v>
      </c>
      <c r="H126" s="0" t="n">
        <v>43.253</v>
      </c>
      <c r="I126" s="0" t="n">
        <v>4.954067</v>
      </c>
      <c r="J126" s="0" t="n">
        <v>5.271088</v>
      </c>
      <c r="K126" s="0" t="n">
        <v>5.786282</v>
      </c>
    </row>
    <row r="127" customFormat="false" ht="15" hidden="false" customHeight="false" outlineLevel="0" collapsed="false">
      <c r="B127" s="0" t="n">
        <v>43.599</v>
      </c>
      <c r="C127" s="0" t="n">
        <v>140.9932</v>
      </c>
      <c r="D127" s="0" t="n">
        <v>195.116</v>
      </c>
      <c r="E127" s="0" t="n">
        <v>326.5772</v>
      </c>
      <c r="H127" s="0" t="n">
        <v>43.599</v>
      </c>
      <c r="I127" s="0" t="n">
        <v>4.948712</v>
      </c>
      <c r="J127" s="0" t="n">
        <v>5.273594</v>
      </c>
      <c r="K127" s="0" t="n">
        <v>5.788666</v>
      </c>
    </row>
    <row r="128" customFormat="false" ht="15" hidden="false" customHeight="false" outlineLevel="0" collapsed="false">
      <c r="B128" s="0" t="n">
        <v>43.945</v>
      </c>
      <c r="C128" s="0" t="n">
        <v>140.84177</v>
      </c>
      <c r="D128" s="0" t="n">
        <v>196.5812</v>
      </c>
      <c r="E128" s="0" t="n">
        <v>326.73274</v>
      </c>
      <c r="H128" s="0" t="n">
        <v>43.945</v>
      </c>
      <c r="I128" s="0" t="n">
        <v>4.947637</v>
      </c>
      <c r="J128" s="0" t="n">
        <v>5.281076</v>
      </c>
      <c r="K128" s="0" t="n">
        <v>5.789143</v>
      </c>
    </row>
    <row r="129" customFormat="false" ht="15" hidden="false" customHeight="false" outlineLevel="0" collapsed="false">
      <c r="B129" s="0" t="n">
        <v>44.291</v>
      </c>
      <c r="C129" s="0" t="n">
        <v>140.38749</v>
      </c>
      <c r="D129" s="0" t="n">
        <v>197.558</v>
      </c>
      <c r="E129" s="0" t="n">
        <v>326.73274</v>
      </c>
      <c r="H129" s="0" t="n">
        <v>44.291</v>
      </c>
      <c r="I129" s="0" t="n">
        <v>4.944406</v>
      </c>
      <c r="J129" s="0" t="n">
        <v>5.286032</v>
      </c>
      <c r="K129" s="0" t="n">
        <v>5.789143</v>
      </c>
    </row>
    <row r="130" customFormat="false" ht="15" hidden="false" customHeight="false" outlineLevel="0" collapsed="false">
      <c r="B130" s="0" t="n">
        <v>44.637</v>
      </c>
      <c r="C130" s="0" t="n">
        <v>139.78177</v>
      </c>
      <c r="D130" s="0" t="n">
        <v>197.558</v>
      </c>
      <c r="E130" s="0" t="n">
        <v>327.51042</v>
      </c>
      <c r="H130" s="0" t="n">
        <v>44.637</v>
      </c>
      <c r="I130" s="0" t="n">
        <v>4.940082</v>
      </c>
      <c r="J130" s="0" t="n">
        <v>5.286032</v>
      </c>
      <c r="K130" s="0" t="n">
        <v>5.79152</v>
      </c>
    </row>
    <row r="131" customFormat="false" ht="15" hidden="false" customHeight="false" outlineLevel="0" collapsed="false">
      <c r="B131" s="0" t="n">
        <v>44.983</v>
      </c>
      <c r="C131" s="0" t="n">
        <v>139.17606</v>
      </c>
      <c r="D131" s="0" t="n">
        <v>198.5348</v>
      </c>
      <c r="E131" s="0" t="n">
        <v>327.97703</v>
      </c>
      <c r="H131" s="0" t="n">
        <v>44.983</v>
      </c>
      <c r="I131" s="0" t="n">
        <v>4.93574</v>
      </c>
      <c r="J131" s="0" t="n">
        <v>5.290964</v>
      </c>
      <c r="K131" s="0" t="n">
        <v>5.792944</v>
      </c>
    </row>
    <row r="132" customFormat="false" ht="15" hidden="false" customHeight="false" outlineLevel="0" collapsed="false">
      <c r="B132" s="0" t="n">
        <v>45.329</v>
      </c>
      <c r="C132" s="0" t="n">
        <v>138.8732</v>
      </c>
      <c r="D132" s="0" t="n">
        <v>200.4884</v>
      </c>
      <c r="E132" s="0" t="n">
        <v>328.2881</v>
      </c>
      <c r="H132" s="0" t="n">
        <v>45.329</v>
      </c>
      <c r="I132" s="0" t="n">
        <v>4.933561</v>
      </c>
      <c r="J132" s="0" t="n">
        <v>5.300756</v>
      </c>
      <c r="K132" s="0" t="n">
        <v>5.793892</v>
      </c>
    </row>
    <row r="133" customFormat="false" ht="15" hidden="false" customHeight="false" outlineLevel="0" collapsed="false">
      <c r="B133" s="0" t="n">
        <v>45.675</v>
      </c>
      <c r="C133" s="0" t="n">
        <v>138.26749</v>
      </c>
      <c r="D133" s="0" t="n">
        <v>199.5116</v>
      </c>
      <c r="E133" s="0" t="n">
        <v>328.75471</v>
      </c>
      <c r="H133" s="0" t="n">
        <v>45.675</v>
      </c>
      <c r="I133" s="0" t="n">
        <v>4.92919</v>
      </c>
      <c r="J133" s="0" t="n">
        <v>5.295872</v>
      </c>
      <c r="K133" s="0" t="n">
        <v>5.795312</v>
      </c>
    </row>
    <row r="134" customFormat="false" ht="15" hidden="false" customHeight="false" outlineLevel="0" collapsed="false">
      <c r="B134" s="0" t="n">
        <v>46.021</v>
      </c>
      <c r="C134" s="0" t="n">
        <v>137.66178</v>
      </c>
      <c r="D134" s="0" t="n">
        <v>201.4652</v>
      </c>
      <c r="E134" s="0" t="n">
        <v>328.91024</v>
      </c>
      <c r="H134" s="0" t="n">
        <v>46.021</v>
      </c>
      <c r="I134" s="0" t="n">
        <v>4.9248</v>
      </c>
      <c r="J134" s="0" t="n">
        <v>5.305617</v>
      </c>
      <c r="K134" s="0" t="n">
        <v>5.795785</v>
      </c>
    </row>
    <row r="135" customFormat="false" ht="15" hidden="false" customHeight="false" outlineLevel="0" collapsed="false">
      <c r="B135" s="0" t="n">
        <v>46.367</v>
      </c>
      <c r="C135" s="0" t="n">
        <v>137.51035</v>
      </c>
      <c r="D135" s="0" t="n">
        <v>203.4188</v>
      </c>
      <c r="E135" s="0" t="n">
        <v>328.91024</v>
      </c>
      <c r="H135" s="0" t="n">
        <v>46.367</v>
      </c>
      <c r="I135" s="0" t="n">
        <v>4.923699</v>
      </c>
      <c r="J135" s="0" t="n">
        <v>5.315267</v>
      </c>
      <c r="K135" s="0" t="n">
        <v>5.795785</v>
      </c>
    </row>
    <row r="136" customFormat="false" ht="15" hidden="false" customHeight="false" outlineLevel="0" collapsed="false">
      <c r="B136" s="0" t="n">
        <v>46.713</v>
      </c>
      <c r="C136" s="0" t="n">
        <v>136.90464</v>
      </c>
      <c r="D136" s="0" t="n">
        <v>203.9072</v>
      </c>
      <c r="E136" s="0" t="n">
        <v>329.53239</v>
      </c>
      <c r="H136" s="0" t="n">
        <v>46.713</v>
      </c>
      <c r="I136" s="0" t="n">
        <v>4.919285</v>
      </c>
      <c r="J136" s="0" t="n">
        <v>5.317665</v>
      </c>
      <c r="K136" s="0" t="n">
        <v>5.797675</v>
      </c>
    </row>
    <row r="137" customFormat="false" ht="15" hidden="false" customHeight="false" outlineLevel="0" collapsed="false">
      <c r="B137" s="0" t="n">
        <v>47.059</v>
      </c>
      <c r="C137" s="0" t="n">
        <v>136.14749</v>
      </c>
      <c r="D137" s="0" t="n">
        <v>205.37241</v>
      </c>
      <c r="E137" s="0" t="n">
        <v>330.31007</v>
      </c>
      <c r="H137" s="0" t="n">
        <v>47.059</v>
      </c>
      <c r="I137" s="0" t="n">
        <v>4.913739</v>
      </c>
      <c r="J137" s="0" t="n">
        <v>5.324825</v>
      </c>
      <c r="K137" s="0" t="n">
        <v>5.800032</v>
      </c>
    </row>
    <row r="138" customFormat="false" ht="15" hidden="false" customHeight="false" outlineLevel="0" collapsed="false">
      <c r="B138" s="0" t="n">
        <v>47.405</v>
      </c>
      <c r="C138" s="0" t="n">
        <v>136.29892</v>
      </c>
      <c r="D138" s="0" t="n">
        <v>206.34921</v>
      </c>
      <c r="E138" s="0" t="n">
        <v>329.999</v>
      </c>
      <c r="H138" s="0" t="n">
        <v>47.405</v>
      </c>
      <c r="I138" s="0" t="n">
        <v>4.91485</v>
      </c>
      <c r="J138" s="0" t="n">
        <v>5.32957</v>
      </c>
      <c r="K138" s="0" t="n">
        <v>5.79909</v>
      </c>
    </row>
    <row r="139" customFormat="false" ht="15" hidden="false" customHeight="false" outlineLevel="0" collapsed="false">
      <c r="B139" s="0" t="n">
        <v>47.751</v>
      </c>
      <c r="C139" s="0" t="n">
        <v>135.69321</v>
      </c>
      <c r="D139" s="0" t="n">
        <v>206.83761</v>
      </c>
      <c r="E139" s="0" t="n">
        <v>330.4656</v>
      </c>
      <c r="H139" s="0" t="n">
        <v>47.751</v>
      </c>
      <c r="I139" s="0" t="n">
        <v>4.910397</v>
      </c>
      <c r="J139" s="0" t="n">
        <v>5.331934</v>
      </c>
      <c r="K139" s="0" t="n">
        <v>5.800503</v>
      </c>
    </row>
    <row r="140" customFormat="false" ht="15" hidden="false" customHeight="false" outlineLevel="0" collapsed="false">
      <c r="B140" s="0" t="n">
        <v>48.097</v>
      </c>
      <c r="C140" s="0" t="n">
        <v>134.93607</v>
      </c>
      <c r="D140" s="0" t="n">
        <v>207.81441</v>
      </c>
      <c r="E140" s="0" t="n">
        <v>331.86543</v>
      </c>
      <c r="H140" s="0" t="n">
        <v>48.097</v>
      </c>
      <c r="I140" s="0" t="n">
        <v>4.904801</v>
      </c>
      <c r="J140" s="0" t="n">
        <v>5.336645</v>
      </c>
      <c r="K140" s="0" t="n">
        <v>5.80473</v>
      </c>
    </row>
    <row r="141" customFormat="false" ht="15" hidden="false" customHeight="false" outlineLevel="0" collapsed="false">
      <c r="B141" s="0" t="n">
        <v>48.443</v>
      </c>
      <c r="C141" s="0" t="n">
        <v>134.78464</v>
      </c>
      <c r="D141" s="0" t="n">
        <v>209.27961</v>
      </c>
      <c r="E141" s="0" t="n">
        <v>331.39882</v>
      </c>
      <c r="H141" s="0" t="n">
        <v>48.443</v>
      </c>
      <c r="I141" s="0" t="n">
        <v>4.903678</v>
      </c>
      <c r="J141" s="0" t="n">
        <v>5.343671</v>
      </c>
      <c r="K141" s="0" t="n">
        <v>5.803323</v>
      </c>
    </row>
    <row r="142" customFormat="false" ht="15" hidden="false" customHeight="false" outlineLevel="0" collapsed="false">
      <c r="B142" s="0" t="n">
        <v>48.789</v>
      </c>
      <c r="C142" s="0" t="n">
        <v>134.17892</v>
      </c>
      <c r="D142" s="0" t="n">
        <v>209.27961</v>
      </c>
      <c r="E142" s="0" t="n">
        <v>330.93221</v>
      </c>
      <c r="H142" s="0" t="n">
        <v>48.789</v>
      </c>
      <c r="I142" s="0" t="n">
        <v>4.899174</v>
      </c>
      <c r="J142" s="0" t="n">
        <v>5.343671</v>
      </c>
      <c r="K142" s="0" t="n">
        <v>5.801914</v>
      </c>
    </row>
    <row r="143" customFormat="false" ht="15" hidden="false" customHeight="false" outlineLevel="0" collapsed="false">
      <c r="B143" s="0" t="n">
        <v>49.135</v>
      </c>
      <c r="C143" s="0" t="n">
        <v>133.57321</v>
      </c>
      <c r="D143" s="0" t="n">
        <v>210.74481</v>
      </c>
      <c r="E143" s="0" t="n">
        <v>332.33204</v>
      </c>
      <c r="H143" s="0" t="n">
        <v>49.135</v>
      </c>
      <c r="I143" s="0" t="n">
        <v>4.89465</v>
      </c>
      <c r="J143" s="0" t="n">
        <v>5.350648</v>
      </c>
      <c r="K143" s="0" t="n">
        <v>5.806135</v>
      </c>
    </row>
    <row r="144" customFormat="false" ht="15" hidden="false" customHeight="false" outlineLevel="0" collapsed="false">
      <c r="B144" s="0" t="n">
        <v>49.481</v>
      </c>
      <c r="C144" s="0" t="n">
        <v>133.57321</v>
      </c>
      <c r="D144" s="0" t="n">
        <v>213.18681</v>
      </c>
      <c r="E144" s="0" t="n">
        <v>332.33204</v>
      </c>
      <c r="H144" s="0" t="n">
        <v>49.481</v>
      </c>
      <c r="I144" s="0" t="n">
        <v>4.89465</v>
      </c>
      <c r="J144" s="0" t="n">
        <v>5.362169</v>
      </c>
      <c r="K144" s="0" t="n">
        <v>5.806135</v>
      </c>
    </row>
    <row r="145" customFormat="false" ht="15" hidden="false" customHeight="false" outlineLevel="0" collapsed="false">
      <c r="B145" s="0" t="n">
        <v>49.827</v>
      </c>
      <c r="C145" s="0" t="n">
        <v>132.9675</v>
      </c>
      <c r="D145" s="0" t="n">
        <v>212.21001</v>
      </c>
      <c r="E145" s="0" t="n">
        <v>332.79864</v>
      </c>
      <c r="H145" s="0" t="n">
        <v>49.827</v>
      </c>
      <c r="I145" s="0" t="n">
        <v>4.890105</v>
      </c>
      <c r="J145" s="0" t="n">
        <v>5.357576</v>
      </c>
      <c r="K145" s="0" t="n">
        <v>5.807538</v>
      </c>
    </row>
    <row r="146" customFormat="false" ht="15" hidden="false" customHeight="false" outlineLevel="0" collapsed="false">
      <c r="B146" s="0" t="n">
        <v>50.173</v>
      </c>
      <c r="C146" s="0" t="n">
        <v>132.51321</v>
      </c>
      <c r="D146" s="0" t="n">
        <v>214.16361</v>
      </c>
      <c r="E146" s="0" t="n">
        <v>333.26525</v>
      </c>
      <c r="H146" s="0" t="n">
        <v>50.173</v>
      </c>
      <c r="I146" s="0" t="n">
        <v>4.886682</v>
      </c>
      <c r="J146" s="0" t="n">
        <v>5.36674</v>
      </c>
      <c r="K146" s="0" t="n">
        <v>5.808939</v>
      </c>
    </row>
    <row r="147" customFormat="false" ht="15" hidden="false" customHeight="false" outlineLevel="0" collapsed="false">
      <c r="B147" s="0" t="n">
        <v>50.519</v>
      </c>
      <c r="C147" s="0" t="n">
        <v>132.21036</v>
      </c>
      <c r="D147" s="0" t="n">
        <v>216.11722</v>
      </c>
      <c r="E147" s="0" t="n">
        <v>333.57632</v>
      </c>
      <c r="H147" s="0" t="n">
        <v>50.519</v>
      </c>
      <c r="I147" s="0" t="n">
        <v>4.884394</v>
      </c>
      <c r="J147" s="0" t="n">
        <v>5.375821</v>
      </c>
      <c r="K147" s="0" t="n">
        <v>5.809872</v>
      </c>
    </row>
    <row r="148" customFormat="false" ht="15" hidden="false" customHeight="false" outlineLevel="0" collapsed="false">
      <c r="B148" s="0" t="n">
        <v>50.865</v>
      </c>
      <c r="C148" s="0" t="n">
        <v>131.75607</v>
      </c>
      <c r="D148" s="0" t="n">
        <v>215.62882</v>
      </c>
      <c r="E148" s="0" t="n">
        <v>333.8874</v>
      </c>
      <c r="H148" s="0" t="n">
        <v>50.865</v>
      </c>
      <c r="I148" s="0" t="n">
        <v>4.880952</v>
      </c>
      <c r="J148" s="0" t="n">
        <v>5.373559</v>
      </c>
      <c r="K148" s="0" t="n">
        <v>5.810804</v>
      </c>
    </row>
    <row r="149" customFormat="false" ht="15" hidden="false" customHeight="false" outlineLevel="0" collapsed="false">
      <c r="B149" s="0" t="n">
        <v>51.211</v>
      </c>
      <c r="C149" s="0" t="n">
        <v>130.99893</v>
      </c>
      <c r="D149" s="0" t="n">
        <v>217.09402</v>
      </c>
      <c r="E149" s="0" t="n">
        <v>334.354</v>
      </c>
      <c r="H149" s="0" t="n">
        <v>51.211</v>
      </c>
      <c r="I149" s="0" t="n">
        <v>4.875189</v>
      </c>
      <c r="J149" s="0" t="n">
        <v>5.380331</v>
      </c>
      <c r="K149" s="0" t="n">
        <v>5.8122</v>
      </c>
    </row>
    <row r="150" customFormat="false" ht="15" hidden="false" customHeight="false" outlineLevel="0" collapsed="false">
      <c r="B150" s="0" t="n">
        <v>51.557</v>
      </c>
      <c r="C150" s="0" t="n">
        <v>130.99893</v>
      </c>
      <c r="D150" s="0" t="n">
        <v>218.07082</v>
      </c>
      <c r="E150" s="0" t="n">
        <v>334.50954</v>
      </c>
      <c r="H150" s="0" t="n">
        <v>51.557</v>
      </c>
      <c r="I150" s="0" t="n">
        <v>4.875189</v>
      </c>
      <c r="J150" s="0" t="n">
        <v>5.38482</v>
      </c>
      <c r="K150" s="0" t="n">
        <v>5.812665</v>
      </c>
    </row>
    <row r="151" customFormat="false" ht="15" hidden="false" customHeight="false" outlineLevel="0" collapsed="false">
      <c r="B151" s="0" t="n">
        <v>51.903</v>
      </c>
      <c r="C151" s="0" t="n">
        <v>130.39322</v>
      </c>
      <c r="D151" s="0" t="n">
        <v>219.04762</v>
      </c>
      <c r="E151" s="0" t="n">
        <v>334.97615</v>
      </c>
      <c r="H151" s="0" t="n">
        <v>51.903</v>
      </c>
      <c r="I151" s="0" t="n">
        <v>4.870555</v>
      </c>
      <c r="J151" s="0" t="n">
        <v>5.389289</v>
      </c>
      <c r="K151" s="0" t="n">
        <v>5.814059</v>
      </c>
    </row>
    <row r="152" customFormat="false" ht="15" hidden="false" customHeight="false" outlineLevel="0" collapsed="false">
      <c r="B152" s="0" t="n">
        <v>52.249</v>
      </c>
      <c r="C152" s="0" t="n">
        <v>129.93893</v>
      </c>
      <c r="D152" s="0" t="n">
        <v>219.53602</v>
      </c>
      <c r="E152" s="0" t="n">
        <v>335.59829</v>
      </c>
      <c r="H152" s="0" t="n">
        <v>52.249</v>
      </c>
      <c r="I152" s="0" t="n">
        <v>4.867065</v>
      </c>
      <c r="J152" s="0" t="n">
        <v>5.391516</v>
      </c>
      <c r="K152" s="0" t="n">
        <v>5.815915</v>
      </c>
    </row>
    <row r="153" customFormat="false" ht="15" hidden="false" customHeight="false" outlineLevel="0" collapsed="false">
      <c r="B153" s="0" t="n">
        <v>52.595</v>
      </c>
      <c r="C153" s="0" t="n">
        <v>129.48465</v>
      </c>
      <c r="D153" s="0" t="n">
        <v>221.48962</v>
      </c>
      <c r="E153" s="0" t="n">
        <v>335.75383</v>
      </c>
      <c r="H153" s="0" t="n">
        <v>52.595</v>
      </c>
      <c r="I153" s="0" t="n">
        <v>4.863562</v>
      </c>
      <c r="J153" s="0" t="n">
        <v>5.400376</v>
      </c>
      <c r="K153" s="0" t="n">
        <v>5.816378</v>
      </c>
    </row>
    <row r="154" customFormat="false" ht="15" hidden="false" customHeight="false" outlineLevel="0" collapsed="false">
      <c r="B154" s="0" t="n">
        <v>52.941</v>
      </c>
      <c r="C154" s="0" t="n">
        <v>129.33322</v>
      </c>
      <c r="D154" s="0" t="n">
        <v>222.46642</v>
      </c>
      <c r="E154" s="0" t="n">
        <v>336.0649</v>
      </c>
      <c r="H154" s="0" t="n">
        <v>52.941</v>
      </c>
      <c r="I154" s="0" t="n">
        <v>4.862392</v>
      </c>
      <c r="J154" s="0" t="n">
        <v>5.404776</v>
      </c>
      <c r="K154" s="0" t="n">
        <v>5.817304</v>
      </c>
    </row>
    <row r="155" customFormat="false" ht="15" hidden="false" customHeight="false" outlineLevel="0" collapsed="false">
      <c r="B155" s="0" t="n">
        <v>53.287</v>
      </c>
      <c r="C155" s="0" t="n">
        <v>128.7275</v>
      </c>
      <c r="D155" s="0" t="n">
        <v>221.97802</v>
      </c>
      <c r="E155" s="0" t="n">
        <v>336.68704</v>
      </c>
      <c r="H155" s="0" t="n">
        <v>53.287</v>
      </c>
      <c r="I155" s="0" t="n">
        <v>4.857698</v>
      </c>
      <c r="J155" s="0" t="n">
        <v>5.402578</v>
      </c>
      <c r="K155" s="0" t="n">
        <v>5.819154</v>
      </c>
    </row>
    <row r="156" customFormat="false" ht="15" hidden="false" customHeight="false" outlineLevel="0" collapsed="false">
      <c r="B156" s="0" t="n">
        <v>53.633</v>
      </c>
      <c r="C156" s="0" t="n">
        <v>128.27322</v>
      </c>
      <c r="D156" s="0" t="n">
        <v>224.42002</v>
      </c>
      <c r="E156" s="0" t="n">
        <v>336.53151</v>
      </c>
      <c r="H156" s="0" t="n">
        <v>53.633</v>
      </c>
      <c r="I156" s="0" t="n">
        <v>4.854163</v>
      </c>
      <c r="J156" s="0" t="n">
        <v>5.413519</v>
      </c>
      <c r="K156" s="0" t="n">
        <v>5.818692</v>
      </c>
    </row>
    <row r="157" customFormat="false" ht="15" hidden="false" customHeight="false" outlineLevel="0" collapsed="false">
      <c r="B157" s="0" t="n">
        <v>53.979</v>
      </c>
      <c r="C157" s="0" t="n">
        <v>127.81893</v>
      </c>
      <c r="D157" s="0" t="n">
        <v>224.90842</v>
      </c>
      <c r="E157" s="0" t="n">
        <v>336.99812</v>
      </c>
      <c r="H157" s="0" t="n">
        <v>53.979</v>
      </c>
      <c r="I157" s="0" t="n">
        <v>4.850615</v>
      </c>
      <c r="J157" s="0" t="n">
        <v>5.415693</v>
      </c>
      <c r="K157" s="0" t="n">
        <v>5.820077</v>
      </c>
    </row>
    <row r="158" customFormat="false" ht="15" hidden="false" customHeight="false" outlineLevel="0" collapsed="false">
      <c r="B158" s="0" t="n">
        <v>54.325</v>
      </c>
      <c r="C158" s="0" t="n">
        <v>127.51608</v>
      </c>
      <c r="D158" s="0" t="n">
        <v>226.86203</v>
      </c>
      <c r="E158" s="0" t="n">
        <v>337.30919</v>
      </c>
      <c r="H158" s="0" t="n">
        <v>54.325</v>
      </c>
      <c r="I158" s="0" t="n">
        <v>4.848242</v>
      </c>
      <c r="J158" s="0" t="n">
        <v>5.424342</v>
      </c>
      <c r="K158" s="0" t="n">
        <v>5.821</v>
      </c>
    </row>
    <row r="159" customFormat="false" ht="15" hidden="false" customHeight="false" outlineLevel="0" collapsed="false">
      <c r="B159" s="0" t="n">
        <v>54.671</v>
      </c>
      <c r="C159" s="0" t="n">
        <v>127.21322</v>
      </c>
      <c r="D159" s="0" t="n">
        <v>226.86203</v>
      </c>
      <c r="E159" s="0" t="n">
        <v>338.08687</v>
      </c>
      <c r="H159" s="0" t="n">
        <v>54.671</v>
      </c>
      <c r="I159" s="0" t="n">
        <v>4.845865</v>
      </c>
      <c r="J159" s="0" t="n">
        <v>5.424342</v>
      </c>
      <c r="K159" s="0" t="n">
        <v>5.823303</v>
      </c>
    </row>
    <row r="160" customFormat="false" ht="15" hidden="false" customHeight="false" outlineLevel="0" collapsed="false">
      <c r="B160" s="0" t="n">
        <v>55.017</v>
      </c>
      <c r="C160" s="0" t="n">
        <v>126.60751</v>
      </c>
      <c r="D160" s="0" t="n">
        <v>226.86203</v>
      </c>
      <c r="E160" s="0" t="n">
        <v>338.08687</v>
      </c>
      <c r="H160" s="0" t="n">
        <v>55.017</v>
      </c>
      <c r="I160" s="0" t="n">
        <v>4.841092</v>
      </c>
      <c r="J160" s="0" t="n">
        <v>5.424342</v>
      </c>
      <c r="K160" s="0" t="n">
        <v>5.823303</v>
      </c>
    </row>
    <row r="161" customFormat="false" ht="15" hidden="false" customHeight="false" outlineLevel="0" collapsed="false">
      <c r="B161" s="0" t="n">
        <v>55.363</v>
      </c>
      <c r="C161" s="0" t="n">
        <v>126.30465</v>
      </c>
      <c r="D161" s="0" t="n">
        <v>226.86203</v>
      </c>
      <c r="E161" s="0" t="n">
        <v>339.48669</v>
      </c>
      <c r="H161" s="0" t="n">
        <v>55.363</v>
      </c>
      <c r="I161" s="0" t="n">
        <v>4.838697</v>
      </c>
      <c r="J161" s="0" t="n">
        <v>5.424342</v>
      </c>
      <c r="K161" s="0" t="n">
        <v>5.827435</v>
      </c>
    </row>
    <row r="162" customFormat="false" ht="15" hidden="false" customHeight="false" outlineLevel="0" collapsed="false">
      <c r="B162" s="0" t="n">
        <v>55.709</v>
      </c>
      <c r="C162" s="0" t="n">
        <v>126.15322</v>
      </c>
      <c r="D162" s="0" t="n">
        <v>229.30403</v>
      </c>
      <c r="E162" s="0" t="n">
        <v>339.17562</v>
      </c>
      <c r="H162" s="0" t="n">
        <v>55.709</v>
      </c>
      <c r="I162" s="0" t="n">
        <v>4.837497</v>
      </c>
      <c r="J162" s="0" t="n">
        <v>5.435049</v>
      </c>
      <c r="K162" s="0" t="n">
        <v>5.826518</v>
      </c>
    </row>
    <row r="163" customFormat="false" ht="15" hidden="false" customHeight="false" outlineLevel="0" collapsed="false">
      <c r="B163" s="0" t="n">
        <v>56.055</v>
      </c>
      <c r="C163" s="0" t="n">
        <v>126.00179</v>
      </c>
      <c r="D163" s="0" t="n">
        <v>230.76923</v>
      </c>
      <c r="E163" s="0" t="n">
        <v>339.48669</v>
      </c>
      <c r="H163" s="0" t="n">
        <v>56.055</v>
      </c>
      <c r="I163" s="0" t="n">
        <v>4.836296</v>
      </c>
      <c r="J163" s="0" t="n">
        <v>5.441418</v>
      </c>
      <c r="K163" s="0" t="n">
        <v>5.827435</v>
      </c>
    </row>
    <row r="164" customFormat="false" ht="15" hidden="false" customHeight="false" outlineLevel="0" collapsed="false">
      <c r="B164" s="0" t="n">
        <v>56.401</v>
      </c>
      <c r="C164" s="0" t="n">
        <v>125.24465</v>
      </c>
      <c r="D164" s="0" t="n">
        <v>229.79243</v>
      </c>
      <c r="E164" s="0" t="n">
        <v>339.64223</v>
      </c>
      <c r="H164" s="0" t="n">
        <v>56.401</v>
      </c>
      <c r="I164" s="0" t="n">
        <v>4.830269</v>
      </c>
      <c r="J164" s="0" t="n">
        <v>5.437176</v>
      </c>
      <c r="K164" s="0" t="n">
        <v>5.827893</v>
      </c>
    </row>
    <row r="165" customFormat="false" ht="15" hidden="false" customHeight="false" outlineLevel="0" collapsed="false">
      <c r="B165" s="0" t="n">
        <v>56.747</v>
      </c>
      <c r="C165" s="0" t="n">
        <v>124.79037</v>
      </c>
      <c r="D165" s="0" t="n">
        <v>230.76923</v>
      </c>
      <c r="E165" s="0" t="n">
        <v>340.26437</v>
      </c>
      <c r="H165" s="0" t="n">
        <v>56.747</v>
      </c>
      <c r="I165" s="0" t="n">
        <v>4.826635</v>
      </c>
      <c r="J165" s="0" t="n">
        <v>5.441418</v>
      </c>
      <c r="K165" s="0" t="n">
        <v>5.829723</v>
      </c>
    </row>
    <row r="166" customFormat="false" ht="15" hidden="false" customHeight="false" outlineLevel="0" collapsed="false">
      <c r="B166" s="0" t="n">
        <v>57.093</v>
      </c>
      <c r="C166" s="0" t="n">
        <v>124.48751</v>
      </c>
      <c r="D166" s="0" t="n">
        <v>232.72283</v>
      </c>
      <c r="E166" s="0" t="n">
        <v>340.26437</v>
      </c>
      <c r="H166" s="0" t="n">
        <v>57.093</v>
      </c>
      <c r="I166" s="0" t="n">
        <v>4.824205</v>
      </c>
      <c r="J166" s="0" t="n">
        <v>5.449848</v>
      </c>
      <c r="K166" s="0" t="n">
        <v>5.829723</v>
      </c>
    </row>
    <row r="167" customFormat="false" ht="15" hidden="false" customHeight="false" outlineLevel="0" collapsed="false">
      <c r="B167" s="0" t="n">
        <v>57.439</v>
      </c>
      <c r="C167" s="0" t="n">
        <v>124.48751</v>
      </c>
      <c r="D167" s="0" t="n">
        <v>233.21123</v>
      </c>
      <c r="E167" s="0" t="n">
        <v>341.04205</v>
      </c>
      <c r="H167" s="0" t="n">
        <v>57.439</v>
      </c>
      <c r="I167" s="0" t="n">
        <v>4.824205</v>
      </c>
      <c r="J167" s="0" t="n">
        <v>5.451945</v>
      </c>
      <c r="K167" s="0" t="n">
        <v>5.832006</v>
      </c>
    </row>
    <row r="168" customFormat="false" ht="15" hidden="false" customHeight="false" outlineLevel="0" collapsed="false">
      <c r="B168" s="0" t="n">
        <v>57.785</v>
      </c>
      <c r="C168" s="0" t="n">
        <v>124.03322</v>
      </c>
      <c r="D168" s="0" t="n">
        <v>234.67643</v>
      </c>
      <c r="E168" s="0" t="n">
        <v>341.04205</v>
      </c>
      <c r="H168" s="0" t="n">
        <v>57.785</v>
      </c>
      <c r="I168" s="0" t="n">
        <v>4.820549</v>
      </c>
      <c r="J168" s="0" t="n">
        <v>5.458208</v>
      </c>
      <c r="K168" s="0" t="n">
        <v>5.832006</v>
      </c>
    </row>
    <row r="169" customFormat="false" ht="15" hidden="false" customHeight="false" outlineLevel="0" collapsed="false">
      <c r="B169" s="0" t="n">
        <v>58.131</v>
      </c>
      <c r="C169" s="0" t="n">
        <v>123.57894</v>
      </c>
      <c r="D169" s="0" t="n">
        <v>236.63004</v>
      </c>
      <c r="E169" s="0" t="n">
        <v>341.97527</v>
      </c>
      <c r="H169" s="0" t="n">
        <v>58.131</v>
      </c>
      <c r="I169" s="0" t="n">
        <v>4.81688</v>
      </c>
      <c r="J169" s="0" t="n">
        <v>5.466498</v>
      </c>
      <c r="K169" s="0" t="n">
        <v>5.834738</v>
      </c>
    </row>
    <row r="170" customFormat="false" ht="15" hidden="false" customHeight="false" outlineLevel="0" collapsed="false">
      <c r="B170" s="0" t="n">
        <v>58.478</v>
      </c>
      <c r="C170" s="0" t="n">
        <v>122.97323</v>
      </c>
      <c r="D170" s="0" t="n">
        <v>235.65324</v>
      </c>
      <c r="E170" s="0" t="n">
        <v>341.81973</v>
      </c>
      <c r="H170" s="0" t="n">
        <v>58.478</v>
      </c>
      <c r="I170" s="0" t="n">
        <v>4.811967</v>
      </c>
      <c r="J170" s="0" t="n">
        <v>5.462361</v>
      </c>
      <c r="K170" s="0" t="n">
        <v>5.834283</v>
      </c>
    </row>
    <row r="171" customFormat="false" ht="15" hidden="false" customHeight="false" outlineLevel="0" collapsed="false">
      <c r="B171" s="0" t="n">
        <v>58.824</v>
      </c>
      <c r="C171" s="0" t="n">
        <v>123.12465</v>
      </c>
      <c r="D171" s="0" t="n">
        <v>236.63004</v>
      </c>
      <c r="E171" s="0" t="n">
        <v>342.90848</v>
      </c>
      <c r="H171" s="0" t="n">
        <v>58.824</v>
      </c>
      <c r="I171" s="0" t="n">
        <v>4.813197</v>
      </c>
      <c r="J171" s="0" t="n">
        <v>5.466498</v>
      </c>
      <c r="K171" s="0" t="n">
        <v>5.837464</v>
      </c>
    </row>
    <row r="172" customFormat="false" ht="15" hidden="false" customHeight="false" outlineLevel="0" collapsed="false">
      <c r="B172" s="0" t="n">
        <v>59.17</v>
      </c>
      <c r="C172" s="0" t="n">
        <v>122.8218</v>
      </c>
      <c r="D172" s="0" t="n">
        <v>238.09524</v>
      </c>
      <c r="E172" s="0" t="n">
        <v>342.59741</v>
      </c>
      <c r="H172" s="0" t="n">
        <v>59.17</v>
      </c>
      <c r="I172" s="0" t="n">
        <v>4.810735</v>
      </c>
      <c r="J172" s="0" t="n">
        <v>5.472671</v>
      </c>
      <c r="K172" s="0" t="n">
        <v>5.836556</v>
      </c>
    </row>
    <row r="173" customFormat="false" ht="15" hidden="false" customHeight="false" outlineLevel="0" collapsed="false">
      <c r="B173" s="0" t="n">
        <v>59.516</v>
      </c>
      <c r="C173" s="0" t="n">
        <v>122.51894</v>
      </c>
      <c r="D173" s="0" t="n">
        <v>239.07204</v>
      </c>
      <c r="E173" s="0" t="n">
        <v>343.21956</v>
      </c>
      <c r="H173" s="0" t="n">
        <v>59.516</v>
      </c>
      <c r="I173" s="0" t="n">
        <v>4.808266</v>
      </c>
      <c r="J173" s="0" t="n">
        <v>5.476765</v>
      </c>
      <c r="K173" s="0" t="n">
        <v>5.83837</v>
      </c>
    </row>
    <row r="174" customFormat="false" ht="15" hidden="false" customHeight="false" outlineLevel="0" collapsed="false">
      <c r="B174" s="0" t="n">
        <v>59.862</v>
      </c>
      <c r="C174" s="0" t="n">
        <v>122.06466</v>
      </c>
      <c r="D174" s="0" t="n">
        <v>239.56044</v>
      </c>
      <c r="E174" s="0" t="n">
        <v>343.8417</v>
      </c>
      <c r="H174" s="0" t="n">
        <v>59.862</v>
      </c>
      <c r="I174" s="0" t="n">
        <v>4.804551</v>
      </c>
      <c r="J174" s="0" t="n">
        <v>5.478806</v>
      </c>
      <c r="K174" s="0" t="n">
        <v>5.840181</v>
      </c>
    </row>
    <row r="175" customFormat="false" ht="15" hidden="false" customHeight="false" outlineLevel="0" collapsed="false">
      <c r="B175" s="0" t="n">
        <v>60.208</v>
      </c>
      <c r="C175" s="0" t="n">
        <v>121.45894</v>
      </c>
      <c r="D175" s="0" t="n">
        <v>241.02564</v>
      </c>
      <c r="E175" s="0" t="n">
        <v>344.46384</v>
      </c>
      <c r="H175" s="0" t="n">
        <v>60.208</v>
      </c>
      <c r="I175" s="0" t="n">
        <v>4.799576</v>
      </c>
      <c r="J175" s="0" t="n">
        <v>5.484903</v>
      </c>
      <c r="K175" s="0" t="n">
        <v>5.841989</v>
      </c>
    </row>
    <row r="176" customFormat="false" ht="15" hidden="false" customHeight="false" outlineLevel="0" collapsed="false">
      <c r="B176" s="0" t="n">
        <v>60.554</v>
      </c>
      <c r="C176" s="0" t="n">
        <v>121.45894</v>
      </c>
      <c r="D176" s="0" t="n">
        <v>240.53724</v>
      </c>
      <c r="E176" s="0" t="n">
        <v>344.46384</v>
      </c>
      <c r="H176" s="0" t="n">
        <v>60.554</v>
      </c>
      <c r="I176" s="0" t="n">
        <v>4.799576</v>
      </c>
      <c r="J176" s="0" t="n">
        <v>5.482875</v>
      </c>
      <c r="K176" s="0" t="n">
        <v>5.841989</v>
      </c>
    </row>
    <row r="177" customFormat="false" ht="15" hidden="false" customHeight="false" outlineLevel="0" collapsed="false">
      <c r="B177" s="0" t="n">
        <v>60.9</v>
      </c>
      <c r="C177" s="0" t="n">
        <v>121.00466</v>
      </c>
      <c r="D177" s="0" t="n">
        <v>241.51404</v>
      </c>
      <c r="E177" s="0" t="n">
        <v>344.61938</v>
      </c>
      <c r="H177" s="0" t="n">
        <v>60.9</v>
      </c>
      <c r="I177" s="0" t="n">
        <v>4.795829</v>
      </c>
      <c r="J177" s="0" t="n">
        <v>5.486928</v>
      </c>
      <c r="K177" s="0" t="n">
        <v>5.842441</v>
      </c>
    </row>
    <row r="178" customFormat="false" ht="15" hidden="false" customHeight="false" outlineLevel="0" collapsed="false">
      <c r="B178" s="0" t="n">
        <v>61.246</v>
      </c>
      <c r="C178" s="0" t="n">
        <v>120.85323</v>
      </c>
      <c r="D178" s="0" t="n">
        <v>243.46764</v>
      </c>
      <c r="E178" s="0" t="n">
        <v>345.08599</v>
      </c>
      <c r="H178" s="0" t="n">
        <v>61.246</v>
      </c>
      <c r="I178" s="0" t="n">
        <v>4.794577</v>
      </c>
      <c r="J178" s="0" t="n">
        <v>5.494984</v>
      </c>
      <c r="K178" s="0" t="n">
        <v>5.843794</v>
      </c>
    </row>
    <row r="179" customFormat="false" ht="15" hidden="false" customHeight="false" outlineLevel="0" collapsed="false">
      <c r="B179" s="0" t="n">
        <v>61.592</v>
      </c>
      <c r="C179" s="0" t="n">
        <v>120.55037</v>
      </c>
      <c r="D179" s="0" t="n">
        <v>242.97924</v>
      </c>
      <c r="E179" s="0" t="n">
        <v>345.70813</v>
      </c>
      <c r="H179" s="0" t="n">
        <v>61.592</v>
      </c>
      <c r="I179" s="0" t="n">
        <v>4.792068</v>
      </c>
      <c r="J179" s="0" t="n">
        <v>5.492976</v>
      </c>
      <c r="K179" s="0" t="n">
        <v>5.845595</v>
      </c>
    </row>
    <row r="180" customFormat="false" ht="15" hidden="false" customHeight="false" outlineLevel="0" collapsed="false">
      <c r="B180" s="0" t="n">
        <v>61.938</v>
      </c>
      <c r="C180" s="0" t="n">
        <v>120.24752</v>
      </c>
      <c r="D180" s="0" t="n">
        <v>243.46764</v>
      </c>
      <c r="E180" s="0" t="n">
        <v>346.17474</v>
      </c>
      <c r="H180" s="0" t="n">
        <v>61.938</v>
      </c>
      <c r="I180" s="0" t="n">
        <v>4.789552</v>
      </c>
      <c r="J180" s="0" t="n">
        <v>5.494984</v>
      </c>
      <c r="K180" s="0" t="n">
        <v>5.846944</v>
      </c>
    </row>
    <row r="181" customFormat="false" ht="15" hidden="false" customHeight="false" outlineLevel="0" collapsed="false">
      <c r="B181" s="0" t="n">
        <v>62.284</v>
      </c>
      <c r="C181" s="0" t="n">
        <v>119.79323</v>
      </c>
      <c r="D181" s="0" t="n">
        <v>245.90965</v>
      </c>
      <c r="E181" s="0" t="n">
        <v>346.17474</v>
      </c>
      <c r="H181" s="0" t="n">
        <v>62.284</v>
      </c>
      <c r="I181" s="0" t="n">
        <v>4.785767</v>
      </c>
      <c r="J181" s="0" t="n">
        <v>5.504964</v>
      </c>
      <c r="K181" s="0" t="n">
        <v>5.846944</v>
      </c>
    </row>
    <row r="182" customFormat="false" ht="15" hidden="false" customHeight="false" outlineLevel="0" collapsed="false">
      <c r="B182" s="0" t="n">
        <v>62.63</v>
      </c>
      <c r="C182" s="0" t="n">
        <v>119.79323</v>
      </c>
      <c r="D182" s="0" t="n">
        <v>245.42125</v>
      </c>
      <c r="E182" s="0" t="n">
        <v>346.64135</v>
      </c>
      <c r="H182" s="0" t="n">
        <v>62.63</v>
      </c>
      <c r="I182" s="0" t="n">
        <v>4.785767</v>
      </c>
      <c r="J182" s="0" t="n">
        <v>5.502976</v>
      </c>
      <c r="K182" s="0" t="n">
        <v>5.848291</v>
      </c>
    </row>
    <row r="183" customFormat="false" ht="15" hidden="false" customHeight="false" outlineLevel="0" collapsed="false">
      <c r="B183" s="0" t="n">
        <v>62.976</v>
      </c>
      <c r="C183" s="0" t="n">
        <v>119.18752</v>
      </c>
      <c r="D183" s="0" t="n">
        <v>246.88645</v>
      </c>
      <c r="E183" s="0" t="n">
        <v>346.79689</v>
      </c>
      <c r="H183" s="0" t="n">
        <v>62.976</v>
      </c>
      <c r="I183" s="0" t="n">
        <v>4.780698</v>
      </c>
      <c r="J183" s="0" t="n">
        <v>5.508929</v>
      </c>
      <c r="K183" s="0" t="n">
        <v>5.848739</v>
      </c>
    </row>
    <row r="184" customFormat="false" ht="15" hidden="false" customHeight="false" outlineLevel="0" collapsed="false">
      <c r="B184" s="0" t="n">
        <v>63.322</v>
      </c>
      <c r="C184" s="0" t="n">
        <v>119.03609</v>
      </c>
      <c r="D184" s="0" t="n">
        <v>247.37485</v>
      </c>
      <c r="E184" s="0" t="n">
        <v>347.7301</v>
      </c>
      <c r="H184" s="0" t="n">
        <v>63.322</v>
      </c>
      <c r="I184" s="0" t="n">
        <v>4.779427</v>
      </c>
      <c r="J184" s="0" t="n">
        <v>5.510905</v>
      </c>
      <c r="K184" s="0" t="n">
        <v>5.851427</v>
      </c>
    </row>
    <row r="185" customFormat="false" ht="15" hidden="false" customHeight="false" outlineLevel="0" collapsed="false">
      <c r="B185" s="0" t="n">
        <v>63.668</v>
      </c>
      <c r="C185" s="0" t="n">
        <v>118.73323</v>
      </c>
      <c r="D185" s="0" t="n">
        <v>248.84005</v>
      </c>
      <c r="E185" s="0" t="n">
        <v>347.57457</v>
      </c>
      <c r="H185" s="0" t="n">
        <v>63.668</v>
      </c>
      <c r="I185" s="0" t="n">
        <v>4.776879</v>
      </c>
      <c r="J185" s="0" t="n">
        <v>5.51681</v>
      </c>
      <c r="K185" s="0" t="n">
        <v>5.850979</v>
      </c>
    </row>
    <row r="186" customFormat="false" ht="15" hidden="false" customHeight="false" outlineLevel="0" collapsed="false">
      <c r="B186" s="0" t="n">
        <v>64.014</v>
      </c>
      <c r="C186" s="0" t="n">
        <v>118.43038</v>
      </c>
      <c r="D186" s="0" t="n">
        <v>248.35165</v>
      </c>
      <c r="E186" s="0" t="n">
        <v>348.35225</v>
      </c>
      <c r="H186" s="0" t="n">
        <v>64.014</v>
      </c>
      <c r="I186" s="0" t="n">
        <v>4.774325</v>
      </c>
      <c r="J186" s="0" t="n">
        <v>5.514846</v>
      </c>
      <c r="K186" s="0" t="n">
        <v>5.853214</v>
      </c>
    </row>
    <row r="187" customFormat="false" ht="15" hidden="false" customHeight="false" outlineLevel="0" collapsed="false">
      <c r="B187" s="0" t="n">
        <v>64.36</v>
      </c>
      <c r="C187" s="0" t="n">
        <v>118.12752</v>
      </c>
      <c r="D187" s="0" t="n">
        <v>250.30525</v>
      </c>
      <c r="E187" s="0" t="n">
        <v>348.81885</v>
      </c>
      <c r="H187" s="0" t="n">
        <v>64.36</v>
      </c>
      <c r="I187" s="0" t="n">
        <v>4.771765</v>
      </c>
      <c r="J187" s="0" t="n">
        <v>5.522681</v>
      </c>
      <c r="K187" s="0" t="n">
        <v>5.854553</v>
      </c>
    </row>
    <row r="188" customFormat="false" ht="15" hidden="false" customHeight="false" outlineLevel="0" collapsed="false">
      <c r="B188" s="0" t="n">
        <v>64.706</v>
      </c>
      <c r="C188" s="0" t="n">
        <v>117.97609</v>
      </c>
      <c r="D188" s="0" t="n">
        <v>249.81685</v>
      </c>
      <c r="E188" s="0" t="n">
        <v>348.04117</v>
      </c>
      <c r="H188" s="0" t="n">
        <v>64.706</v>
      </c>
      <c r="I188" s="0" t="n">
        <v>4.770482</v>
      </c>
      <c r="J188" s="0" t="n">
        <v>5.520728</v>
      </c>
      <c r="K188" s="0" t="n">
        <v>5.852321</v>
      </c>
    </row>
    <row r="189" customFormat="false" ht="15" hidden="false" customHeight="false" outlineLevel="0" collapsed="false">
      <c r="B189" s="0" t="n">
        <v>65.052</v>
      </c>
      <c r="C189" s="0" t="n">
        <v>117.82466</v>
      </c>
      <c r="D189" s="0" t="n">
        <v>250.79365</v>
      </c>
      <c r="E189" s="0" t="n">
        <v>349.441</v>
      </c>
      <c r="H189" s="0" t="n">
        <v>65.052</v>
      </c>
      <c r="I189" s="0" t="n">
        <v>4.769198</v>
      </c>
      <c r="J189" s="0" t="n">
        <v>5.52463</v>
      </c>
      <c r="K189" s="0" t="n">
        <v>5.856335</v>
      </c>
    </row>
    <row r="190" customFormat="false" ht="15" hidden="false" customHeight="false" outlineLevel="0" collapsed="false">
      <c r="B190" s="0" t="n">
        <v>65.398</v>
      </c>
      <c r="C190" s="0" t="n">
        <v>117.37038</v>
      </c>
      <c r="D190" s="0" t="n">
        <v>251.28205</v>
      </c>
      <c r="E190" s="0" t="n">
        <v>349.59653</v>
      </c>
      <c r="H190" s="0" t="n">
        <v>65.398</v>
      </c>
      <c r="I190" s="0" t="n">
        <v>4.765335</v>
      </c>
      <c r="J190" s="0" t="n">
        <v>5.526576</v>
      </c>
      <c r="K190" s="0" t="n">
        <v>5.85678</v>
      </c>
    </row>
    <row r="191" customFormat="false" ht="15" hidden="false" customHeight="false" outlineLevel="0" collapsed="false">
      <c r="B191" s="0" t="n">
        <v>65.744</v>
      </c>
      <c r="C191" s="0" t="n">
        <v>116.61323</v>
      </c>
      <c r="D191" s="0" t="n">
        <v>252.74725</v>
      </c>
      <c r="E191" s="0" t="n">
        <v>349.59653</v>
      </c>
      <c r="H191" s="0" t="n">
        <v>65.744</v>
      </c>
      <c r="I191" s="0" t="n">
        <v>4.758863</v>
      </c>
      <c r="J191" s="0" t="n">
        <v>5.53239</v>
      </c>
      <c r="K191" s="0" t="n">
        <v>5.85678</v>
      </c>
    </row>
    <row r="192" customFormat="false" ht="15" hidden="false" customHeight="false" outlineLevel="0" collapsed="false">
      <c r="B192" s="0" t="n">
        <v>66.09</v>
      </c>
      <c r="C192" s="0" t="n">
        <v>117.21895</v>
      </c>
      <c r="D192" s="0" t="n">
        <v>251.28205</v>
      </c>
      <c r="E192" s="0" t="n">
        <v>350.21868</v>
      </c>
      <c r="H192" s="0" t="n">
        <v>66.09</v>
      </c>
      <c r="I192" s="0" t="n">
        <v>4.764044</v>
      </c>
      <c r="J192" s="0" t="n">
        <v>5.526576</v>
      </c>
      <c r="K192" s="0" t="n">
        <v>5.858558</v>
      </c>
    </row>
    <row r="193" customFormat="false" ht="15" hidden="false" customHeight="false" outlineLevel="0" collapsed="false">
      <c r="B193" s="0" t="n">
        <v>66.436</v>
      </c>
      <c r="C193" s="0" t="n">
        <v>116.76466</v>
      </c>
      <c r="D193" s="0" t="n">
        <v>254.21245</v>
      </c>
      <c r="E193" s="0" t="n">
        <v>350.37421</v>
      </c>
      <c r="H193" s="0" t="n">
        <v>66.436</v>
      </c>
      <c r="I193" s="0" t="n">
        <v>4.76016</v>
      </c>
      <c r="J193" s="0" t="n">
        <v>5.53817</v>
      </c>
      <c r="K193" s="0" t="n">
        <v>5.859002</v>
      </c>
    </row>
    <row r="194" customFormat="false" ht="15" hidden="false" customHeight="false" outlineLevel="0" collapsed="false">
      <c r="B194" s="0" t="n">
        <v>66.782</v>
      </c>
      <c r="C194" s="0" t="n">
        <v>116.46181</v>
      </c>
      <c r="D194" s="0" t="n">
        <v>254.21245</v>
      </c>
      <c r="E194" s="0" t="n">
        <v>351.46297</v>
      </c>
      <c r="H194" s="0" t="n">
        <v>66.782</v>
      </c>
      <c r="I194" s="0" t="n">
        <v>4.757563</v>
      </c>
      <c r="J194" s="0" t="n">
        <v>5.53817</v>
      </c>
      <c r="K194" s="0" t="n">
        <v>5.862104</v>
      </c>
    </row>
    <row r="195" customFormat="false" ht="15" hidden="false" customHeight="false" outlineLevel="0" collapsed="false">
      <c r="B195" s="0" t="n">
        <v>67.128</v>
      </c>
      <c r="C195" s="0" t="n">
        <v>116.61323</v>
      </c>
      <c r="D195" s="0" t="n">
        <v>255.18926</v>
      </c>
      <c r="E195" s="0" t="n">
        <v>351.30743</v>
      </c>
      <c r="H195" s="0" t="n">
        <v>67.128</v>
      </c>
      <c r="I195" s="0" t="n">
        <v>4.758863</v>
      </c>
      <c r="J195" s="0" t="n">
        <v>5.542005</v>
      </c>
      <c r="K195" s="0" t="n">
        <v>5.861662</v>
      </c>
    </row>
    <row r="196" customFormat="false" ht="15" hidden="false" customHeight="false" outlineLevel="0" collapsed="false">
      <c r="B196" s="0" t="n">
        <v>67.474</v>
      </c>
      <c r="C196" s="0" t="n">
        <v>115.85609</v>
      </c>
      <c r="D196" s="0" t="n">
        <v>256.16606</v>
      </c>
      <c r="E196" s="0" t="n">
        <v>351.92957</v>
      </c>
      <c r="H196" s="0" t="n">
        <v>67.474</v>
      </c>
      <c r="I196" s="0" t="n">
        <v>4.752349</v>
      </c>
      <c r="J196" s="0" t="n">
        <v>5.545826</v>
      </c>
      <c r="K196" s="0" t="n">
        <v>5.863431</v>
      </c>
    </row>
    <row r="197" customFormat="false" ht="15" hidden="false" customHeight="false" outlineLevel="0" collapsed="false">
      <c r="B197" s="0" t="n">
        <v>67.82</v>
      </c>
      <c r="C197" s="0" t="n">
        <v>116.15895</v>
      </c>
      <c r="D197" s="0" t="n">
        <v>256.65446</v>
      </c>
      <c r="E197" s="0" t="n">
        <v>351.77404</v>
      </c>
      <c r="H197" s="0" t="n">
        <v>67.82</v>
      </c>
      <c r="I197" s="0" t="n">
        <v>4.75496</v>
      </c>
      <c r="J197" s="0" t="n">
        <v>5.547731</v>
      </c>
      <c r="K197" s="0" t="n">
        <v>5.862989</v>
      </c>
    </row>
    <row r="198" customFormat="false" ht="15" hidden="false" customHeight="false" outlineLevel="0" collapsed="false">
      <c r="B198" s="0" t="n">
        <v>68.166</v>
      </c>
      <c r="C198" s="0" t="n">
        <v>116.15895</v>
      </c>
      <c r="D198" s="0" t="n">
        <v>256.65446</v>
      </c>
      <c r="E198" s="0" t="n">
        <v>352.08511</v>
      </c>
      <c r="H198" s="0" t="n">
        <v>68.166</v>
      </c>
      <c r="I198" s="0" t="n">
        <v>4.75496</v>
      </c>
      <c r="J198" s="0" t="n">
        <v>5.547731</v>
      </c>
      <c r="K198" s="0" t="n">
        <v>5.863873</v>
      </c>
    </row>
    <row r="199" customFormat="false" ht="15" hidden="false" customHeight="false" outlineLevel="0" collapsed="false">
      <c r="B199" s="0" t="n">
        <v>68.512</v>
      </c>
      <c r="C199" s="0" t="n">
        <v>115.25038</v>
      </c>
      <c r="D199" s="0" t="n">
        <v>256.16606</v>
      </c>
      <c r="E199" s="0" t="n">
        <v>352.86279</v>
      </c>
      <c r="H199" s="0" t="n">
        <v>68.512</v>
      </c>
      <c r="I199" s="0" t="n">
        <v>4.747107</v>
      </c>
      <c r="J199" s="0" t="n">
        <v>5.545826</v>
      </c>
      <c r="K199" s="0" t="n">
        <v>5.866079</v>
      </c>
    </row>
    <row r="200" customFormat="false" ht="15" hidden="false" customHeight="false" outlineLevel="0" collapsed="false">
      <c r="B200" s="0" t="n">
        <v>68.858</v>
      </c>
      <c r="C200" s="0" t="n">
        <v>115.55324</v>
      </c>
      <c r="D200" s="0" t="n">
        <v>258.60806</v>
      </c>
      <c r="E200" s="0" t="n">
        <v>352.86279</v>
      </c>
      <c r="H200" s="0" t="n">
        <v>68.858</v>
      </c>
      <c r="I200" s="0" t="n">
        <v>4.749731</v>
      </c>
      <c r="J200" s="0" t="n">
        <v>5.555314</v>
      </c>
      <c r="K200" s="0" t="n">
        <v>5.866079</v>
      </c>
    </row>
    <row r="201" customFormat="false" ht="15" hidden="false" customHeight="false" outlineLevel="0" collapsed="false">
      <c r="B201" s="0" t="n">
        <v>69.204</v>
      </c>
      <c r="C201" s="0" t="n">
        <v>115.25038</v>
      </c>
      <c r="D201" s="0" t="n">
        <v>258.11966</v>
      </c>
      <c r="E201" s="0" t="n">
        <v>353.17386</v>
      </c>
      <c r="H201" s="0" t="n">
        <v>69.204</v>
      </c>
      <c r="I201" s="0" t="n">
        <v>4.747107</v>
      </c>
      <c r="J201" s="0" t="n">
        <v>5.553423</v>
      </c>
      <c r="K201" s="0" t="n">
        <v>5.86696</v>
      </c>
    </row>
    <row r="202" customFormat="false" ht="15" hidden="false" customHeight="false" outlineLevel="0" collapsed="false">
      <c r="B202" s="0" t="n">
        <v>69.55</v>
      </c>
      <c r="C202" s="0" t="n">
        <v>114.94752</v>
      </c>
      <c r="D202" s="0" t="n">
        <v>258.60806</v>
      </c>
      <c r="E202" s="0" t="n">
        <v>354.10708</v>
      </c>
      <c r="H202" s="0" t="n">
        <v>69.55</v>
      </c>
      <c r="I202" s="0" t="n">
        <v>4.744476</v>
      </c>
      <c r="J202" s="0" t="n">
        <v>5.555314</v>
      </c>
      <c r="K202" s="0" t="n">
        <v>5.869599</v>
      </c>
    </row>
    <row r="203" customFormat="false" ht="15" hidden="false" customHeight="false" outlineLevel="0" collapsed="false">
      <c r="B203" s="0" t="n">
        <v>69.896</v>
      </c>
      <c r="C203" s="0" t="n">
        <v>114.94752</v>
      </c>
      <c r="D203" s="0" t="n">
        <v>260.07326</v>
      </c>
      <c r="E203" s="0" t="n">
        <v>353.79601</v>
      </c>
      <c r="H203" s="0" t="n">
        <v>69.896</v>
      </c>
      <c r="I203" s="0" t="n">
        <v>4.744476</v>
      </c>
      <c r="J203" s="0" t="n">
        <v>5.560963</v>
      </c>
      <c r="K203" s="0" t="n">
        <v>5.868721</v>
      </c>
    </row>
    <row r="204" customFormat="false" ht="15" hidden="false" customHeight="false" outlineLevel="0" collapsed="false">
      <c r="B204" s="0" t="n">
        <v>70.242</v>
      </c>
      <c r="C204" s="0" t="n">
        <v>114.64467</v>
      </c>
      <c r="D204" s="0" t="n">
        <v>260.07326</v>
      </c>
      <c r="E204" s="0" t="n">
        <v>355.04029</v>
      </c>
      <c r="H204" s="0" t="n">
        <v>70.242</v>
      </c>
      <c r="I204" s="0" t="n">
        <v>4.741838</v>
      </c>
      <c r="J204" s="0" t="n">
        <v>5.560963</v>
      </c>
      <c r="K204" s="0" t="n">
        <v>5.872231</v>
      </c>
    </row>
    <row r="205" customFormat="false" ht="15" hidden="false" customHeight="false" outlineLevel="0" collapsed="false">
      <c r="B205" s="0" t="n">
        <v>70.588</v>
      </c>
      <c r="C205" s="0" t="n">
        <v>114.79609</v>
      </c>
      <c r="D205" s="0" t="n">
        <v>261.05006</v>
      </c>
      <c r="E205" s="0" t="n">
        <v>354.57369</v>
      </c>
      <c r="H205" s="0" t="n">
        <v>70.588</v>
      </c>
      <c r="I205" s="0" t="n">
        <v>4.743157</v>
      </c>
      <c r="J205" s="0" t="n">
        <v>5.564712</v>
      </c>
      <c r="K205" s="0" t="n">
        <v>5.870916</v>
      </c>
    </row>
    <row r="206" customFormat="false" ht="15" hidden="false" customHeight="false" outlineLevel="0" collapsed="false">
      <c r="B206" s="0" t="n">
        <v>70.934</v>
      </c>
      <c r="C206" s="0" t="n">
        <v>114.19038</v>
      </c>
      <c r="D206" s="0" t="n">
        <v>262.02686</v>
      </c>
      <c r="E206" s="0" t="n">
        <v>354.88476</v>
      </c>
      <c r="H206" s="0" t="n">
        <v>70.934</v>
      </c>
      <c r="I206" s="0" t="n">
        <v>4.737867</v>
      </c>
      <c r="J206" s="0" t="n">
        <v>5.568447</v>
      </c>
      <c r="K206" s="0" t="n">
        <v>5.871793</v>
      </c>
    </row>
    <row r="207" customFormat="false" ht="15" hidden="false" customHeight="false" outlineLevel="0" collapsed="false">
      <c r="B207" s="0" t="n">
        <v>71.28</v>
      </c>
      <c r="C207" s="0" t="n">
        <v>114.19038</v>
      </c>
      <c r="D207" s="0" t="n">
        <v>261.05006</v>
      </c>
      <c r="E207" s="0" t="n">
        <v>355.35137</v>
      </c>
      <c r="H207" s="0" t="n">
        <v>71.28</v>
      </c>
      <c r="I207" s="0" t="n">
        <v>4.737867</v>
      </c>
      <c r="J207" s="0" t="n">
        <v>5.564712</v>
      </c>
      <c r="K207" s="0" t="n">
        <v>5.873107</v>
      </c>
    </row>
    <row r="208" customFormat="false" ht="15" hidden="false" customHeight="false" outlineLevel="0" collapsed="false">
      <c r="B208" s="0" t="n">
        <v>71.626</v>
      </c>
      <c r="C208" s="0" t="n">
        <v>113.88752</v>
      </c>
      <c r="D208" s="0" t="n">
        <v>262.51526</v>
      </c>
      <c r="E208" s="0" t="n">
        <v>355.35137</v>
      </c>
      <c r="H208" s="0" t="n">
        <v>71.626</v>
      </c>
      <c r="I208" s="0" t="n">
        <v>4.735211</v>
      </c>
      <c r="J208" s="0" t="n">
        <v>5.570309</v>
      </c>
      <c r="K208" s="0" t="n">
        <v>5.873107</v>
      </c>
    </row>
    <row r="209" customFormat="false" ht="15" hidden="false" customHeight="false" outlineLevel="0" collapsed="false">
      <c r="B209" s="0" t="n">
        <v>71.972</v>
      </c>
      <c r="C209" s="0" t="n">
        <v>113.88752</v>
      </c>
      <c r="D209" s="0" t="n">
        <v>263.00366</v>
      </c>
      <c r="E209" s="0" t="n">
        <v>356.28458</v>
      </c>
      <c r="H209" s="0" t="n">
        <v>71.972</v>
      </c>
      <c r="I209" s="0" t="n">
        <v>4.735211</v>
      </c>
      <c r="J209" s="0" t="n">
        <v>5.572168</v>
      </c>
      <c r="K209" s="0" t="n">
        <v>5.87573</v>
      </c>
    </row>
    <row r="210" customFormat="false" ht="15" hidden="false" customHeight="false" outlineLevel="0" collapsed="false">
      <c r="B210" s="0" t="n">
        <v>72.318</v>
      </c>
      <c r="C210" s="0" t="n">
        <v>113.88752</v>
      </c>
      <c r="D210" s="0" t="n">
        <v>264.46886</v>
      </c>
      <c r="E210" s="0" t="n">
        <v>356.28458</v>
      </c>
      <c r="H210" s="0" t="n">
        <v>72.318</v>
      </c>
      <c r="I210" s="0" t="n">
        <v>4.735211</v>
      </c>
      <c r="J210" s="0" t="n">
        <v>5.577724</v>
      </c>
      <c r="K210" s="0" t="n">
        <v>5.87573</v>
      </c>
    </row>
    <row r="211" customFormat="false" ht="15" hidden="false" customHeight="false" outlineLevel="0" collapsed="false">
      <c r="B211" s="0" t="n">
        <v>72.664</v>
      </c>
      <c r="C211" s="0" t="n">
        <v>113.43324</v>
      </c>
      <c r="D211" s="0" t="n">
        <v>263.98046</v>
      </c>
      <c r="E211" s="0" t="n">
        <v>356.44012</v>
      </c>
      <c r="H211" s="0" t="n">
        <v>72.664</v>
      </c>
      <c r="I211" s="0" t="n">
        <v>4.731214</v>
      </c>
      <c r="J211" s="0" t="n">
        <v>5.575875</v>
      </c>
      <c r="K211" s="0" t="n">
        <v>5.876166</v>
      </c>
    </row>
    <row r="212" customFormat="false" ht="15" hidden="false" customHeight="false" outlineLevel="0" collapsed="false">
      <c r="B212" s="0" t="n">
        <v>73.01</v>
      </c>
      <c r="C212" s="0" t="n">
        <v>113.58467</v>
      </c>
      <c r="D212" s="0" t="n">
        <v>265.44567</v>
      </c>
      <c r="E212" s="0" t="n">
        <v>356.59565</v>
      </c>
      <c r="H212" s="0" t="n">
        <v>73.01</v>
      </c>
      <c r="I212" s="0" t="n">
        <v>4.732549</v>
      </c>
      <c r="J212" s="0" t="n">
        <v>5.58141</v>
      </c>
      <c r="K212" s="0" t="n">
        <v>5.876603</v>
      </c>
    </row>
    <row r="213" customFormat="false" ht="15" hidden="false" customHeight="false" outlineLevel="0" collapsed="false">
      <c r="B213" s="0" t="n">
        <v>73.356</v>
      </c>
      <c r="C213" s="0" t="n">
        <v>113.28181</v>
      </c>
      <c r="D213" s="0" t="n">
        <v>264.46886</v>
      </c>
      <c r="E213" s="0" t="n">
        <v>357.2178</v>
      </c>
      <c r="H213" s="0" t="n">
        <v>73.356</v>
      </c>
      <c r="I213" s="0" t="n">
        <v>4.729879</v>
      </c>
      <c r="J213" s="0" t="n">
        <v>5.577724</v>
      </c>
      <c r="K213" s="0" t="n">
        <v>5.878346</v>
      </c>
    </row>
    <row r="214" customFormat="false" ht="15" hidden="false" customHeight="false" outlineLevel="0" collapsed="false">
      <c r="B214" s="0" t="n">
        <v>73.702</v>
      </c>
      <c r="C214" s="0" t="n">
        <v>112.97895</v>
      </c>
      <c r="D214" s="0" t="n">
        <v>265.93407</v>
      </c>
      <c r="E214" s="0" t="n">
        <v>357.99548</v>
      </c>
      <c r="H214" s="0" t="n">
        <v>73.702</v>
      </c>
      <c r="I214" s="0" t="n">
        <v>4.727202</v>
      </c>
      <c r="J214" s="0" t="n">
        <v>5.583248</v>
      </c>
      <c r="K214" s="0" t="n">
        <v>5.88052</v>
      </c>
    </row>
    <row r="215" customFormat="false" ht="15" hidden="false" customHeight="false" outlineLevel="0" collapsed="false">
      <c r="B215" s="0" t="n">
        <v>74.048</v>
      </c>
      <c r="C215" s="0" t="n">
        <v>113.13038</v>
      </c>
      <c r="D215" s="0" t="n">
        <v>265.93407</v>
      </c>
      <c r="E215" s="0" t="n">
        <v>358.15101</v>
      </c>
      <c r="H215" s="0" t="n">
        <v>74.048</v>
      </c>
      <c r="I215" s="0" t="n">
        <v>4.728541</v>
      </c>
      <c r="J215" s="0" t="n">
        <v>5.583248</v>
      </c>
      <c r="K215" s="0" t="n">
        <v>5.880955</v>
      </c>
    </row>
    <row r="216" customFormat="false" ht="15" hidden="false" customHeight="false" outlineLevel="0" collapsed="false">
      <c r="B216" s="0" t="n">
        <v>74.394</v>
      </c>
      <c r="C216" s="0" t="n">
        <v>112.52467</v>
      </c>
      <c r="D216" s="0" t="n">
        <v>265.93407</v>
      </c>
      <c r="E216" s="0" t="n">
        <v>358.30655</v>
      </c>
      <c r="H216" s="0" t="n">
        <v>74.394</v>
      </c>
      <c r="I216" s="0" t="n">
        <v>4.723172</v>
      </c>
      <c r="J216" s="0" t="n">
        <v>5.583248</v>
      </c>
      <c r="K216" s="0" t="n">
        <v>5.881389</v>
      </c>
    </row>
    <row r="217" customFormat="false" ht="15" hidden="false" customHeight="false" outlineLevel="0" collapsed="false">
      <c r="B217" s="0" t="n">
        <v>74.74</v>
      </c>
      <c r="C217" s="0" t="n">
        <v>112.6761</v>
      </c>
      <c r="D217" s="0" t="n">
        <v>265.93407</v>
      </c>
      <c r="E217" s="0" t="n">
        <v>358.77316</v>
      </c>
      <c r="H217" s="0" t="n">
        <v>74.74</v>
      </c>
      <c r="I217" s="0" t="n">
        <v>4.724517</v>
      </c>
      <c r="J217" s="0" t="n">
        <v>5.583248</v>
      </c>
      <c r="K217" s="0" t="n">
        <v>5.88269</v>
      </c>
    </row>
    <row r="218" customFormat="false" ht="15" hidden="false" customHeight="false" outlineLevel="0" collapsed="false">
      <c r="B218" s="0" t="n">
        <v>75.087</v>
      </c>
      <c r="C218" s="0" t="n">
        <v>112.52467</v>
      </c>
      <c r="D218" s="0" t="n">
        <v>267.88767</v>
      </c>
      <c r="E218" s="0" t="n">
        <v>358.46209</v>
      </c>
      <c r="H218" s="0" t="n">
        <v>75.087</v>
      </c>
      <c r="I218" s="0" t="n">
        <v>4.723172</v>
      </c>
      <c r="J218" s="0" t="n">
        <v>5.590568</v>
      </c>
      <c r="K218" s="0" t="n">
        <v>5.881823</v>
      </c>
    </row>
    <row r="219" customFormat="false" ht="15" hidden="false" customHeight="false" outlineLevel="0" collapsed="false">
      <c r="B219" s="0" t="n">
        <v>75.433</v>
      </c>
      <c r="C219" s="0" t="n">
        <v>112.37324</v>
      </c>
      <c r="D219" s="0" t="n">
        <v>267.88767</v>
      </c>
      <c r="E219" s="0" t="n">
        <v>359.3953</v>
      </c>
      <c r="H219" s="0" t="n">
        <v>75.433</v>
      </c>
      <c r="I219" s="0" t="n">
        <v>4.721826</v>
      </c>
      <c r="J219" s="0" t="n">
        <v>5.590568</v>
      </c>
      <c r="K219" s="0" t="n">
        <v>5.884423</v>
      </c>
    </row>
    <row r="220" customFormat="false" ht="15" hidden="false" customHeight="false" outlineLevel="0" collapsed="false">
      <c r="B220" s="0" t="n">
        <v>75.779</v>
      </c>
      <c r="C220" s="0" t="n">
        <v>112.37324</v>
      </c>
      <c r="D220" s="0" t="n">
        <v>267.88767</v>
      </c>
      <c r="E220" s="0" t="n">
        <v>360.17298</v>
      </c>
      <c r="H220" s="0" t="n">
        <v>75.779</v>
      </c>
      <c r="I220" s="0" t="n">
        <v>4.721826</v>
      </c>
      <c r="J220" s="0" t="n">
        <v>5.590568</v>
      </c>
      <c r="K220" s="0" t="n">
        <v>5.886584</v>
      </c>
    </row>
    <row r="221" customFormat="false" ht="15" hidden="false" customHeight="false" outlineLevel="0" collapsed="false">
      <c r="B221" s="0" t="n">
        <v>76.125</v>
      </c>
      <c r="C221" s="0" t="n">
        <v>112.07038</v>
      </c>
      <c r="D221" s="0" t="n">
        <v>267.88767</v>
      </c>
      <c r="E221" s="0" t="n">
        <v>359.70637</v>
      </c>
      <c r="H221" s="0" t="n">
        <v>76.125</v>
      </c>
      <c r="I221" s="0" t="n">
        <v>4.719127</v>
      </c>
      <c r="J221" s="0" t="n">
        <v>5.590568</v>
      </c>
      <c r="K221" s="0" t="n">
        <v>5.885288</v>
      </c>
    </row>
    <row r="222" customFormat="false" ht="15" hidden="false" customHeight="false" outlineLevel="0" collapsed="false">
      <c r="B222" s="0" t="n">
        <v>76.471</v>
      </c>
      <c r="C222" s="0" t="n">
        <v>111.91896</v>
      </c>
      <c r="D222" s="0" t="n">
        <v>269.35287</v>
      </c>
      <c r="E222" s="0" t="n">
        <v>360.01745</v>
      </c>
      <c r="H222" s="0" t="n">
        <v>76.471</v>
      </c>
      <c r="I222" s="0" t="n">
        <v>4.717775</v>
      </c>
      <c r="J222" s="0" t="n">
        <v>5.596022</v>
      </c>
      <c r="K222" s="0" t="n">
        <v>5.886153</v>
      </c>
    </row>
    <row r="223" customFormat="false" ht="15" hidden="false" customHeight="false" outlineLevel="0" collapsed="false">
      <c r="B223" s="0" t="n">
        <v>76.817</v>
      </c>
      <c r="C223" s="0" t="n">
        <v>112.07038</v>
      </c>
      <c r="D223" s="0" t="n">
        <v>267.39927</v>
      </c>
      <c r="E223" s="0" t="n">
        <v>360.17298</v>
      </c>
      <c r="H223" s="0" t="n">
        <v>76.817</v>
      </c>
      <c r="I223" s="0" t="n">
        <v>4.719127</v>
      </c>
      <c r="J223" s="0" t="n">
        <v>5.588743</v>
      </c>
      <c r="K223" s="0" t="n">
        <v>5.886584</v>
      </c>
    </row>
    <row r="224" customFormat="false" ht="15" hidden="false" customHeight="false" outlineLevel="0" collapsed="false">
      <c r="B224" s="0" t="n">
        <v>77.163</v>
      </c>
      <c r="C224" s="0" t="n">
        <v>111.6161</v>
      </c>
      <c r="D224" s="0" t="n">
        <v>268.86447</v>
      </c>
      <c r="E224" s="0" t="n">
        <v>360.95066</v>
      </c>
      <c r="H224" s="0" t="n">
        <v>77.163</v>
      </c>
      <c r="I224" s="0" t="n">
        <v>4.715065</v>
      </c>
      <c r="J224" s="0" t="n">
        <v>5.594207</v>
      </c>
      <c r="K224" s="0" t="n">
        <v>5.888741</v>
      </c>
    </row>
    <row r="225" customFormat="false" ht="15" hidden="false" customHeight="false" outlineLevel="0" collapsed="false">
      <c r="B225" s="0" t="n">
        <v>77.509</v>
      </c>
      <c r="C225" s="0" t="n">
        <v>111.6161</v>
      </c>
      <c r="D225" s="0" t="n">
        <v>269.84127</v>
      </c>
      <c r="E225" s="0" t="n">
        <v>360.17298</v>
      </c>
      <c r="H225" s="0" t="n">
        <v>77.509</v>
      </c>
      <c r="I225" s="0" t="n">
        <v>4.715065</v>
      </c>
      <c r="J225" s="0" t="n">
        <v>5.597834</v>
      </c>
      <c r="K225" s="0" t="n">
        <v>5.886584</v>
      </c>
    </row>
    <row r="226" customFormat="false" ht="15" hidden="false" customHeight="false" outlineLevel="0" collapsed="false">
      <c r="B226" s="0" t="n">
        <v>77.855</v>
      </c>
      <c r="C226" s="0" t="n">
        <v>111.6161</v>
      </c>
      <c r="D226" s="0" t="n">
        <v>270.81807</v>
      </c>
      <c r="E226" s="0" t="n">
        <v>361.1062</v>
      </c>
      <c r="H226" s="0" t="n">
        <v>77.855</v>
      </c>
      <c r="I226" s="0" t="n">
        <v>4.715065</v>
      </c>
      <c r="J226" s="0" t="n">
        <v>5.601447</v>
      </c>
      <c r="K226" s="0" t="n">
        <v>5.889172</v>
      </c>
    </row>
    <row r="227" customFormat="false" ht="15" hidden="false" customHeight="false" outlineLevel="0" collapsed="false">
      <c r="B227" s="0" t="n">
        <v>78.201</v>
      </c>
      <c r="C227" s="0" t="n">
        <v>111.6161</v>
      </c>
      <c r="D227" s="0" t="n">
        <v>269.35287</v>
      </c>
      <c r="E227" s="0" t="n">
        <v>361.26174</v>
      </c>
      <c r="H227" s="0" t="n">
        <v>78.201</v>
      </c>
      <c r="I227" s="0" t="n">
        <v>4.715065</v>
      </c>
      <c r="J227" s="0" t="n">
        <v>5.596022</v>
      </c>
      <c r="K227" s="0" t="n">
        <v>5.889603</v>
      </c>
    </row>
    <row r="228" customFormat="false" ht="15" hidden="false" customHeight="false" outlineLevel="0" collapsed="false">
      <c r="B228" s="0" t="n">
        <v>78.547</v>
      </c>
      <c r="C228" s="0" t="n">
        <v>111.6161</v>
      </c>
      <c r="D228" s="0" t="n">
        <v>270.81807</v>
      </c>
      <c r="E228" s="0" t="n">
        <v>361.41727</v>
      </c>
      <c r="H228" s="0" t="n">
        <v>78.547</v>
      </c>
      <c r="I228" s="0" t="n">
        <v>4.715065</v>
      </c>
      <c r="J228" s="0" t="n">
        <v>5.601447</v>
      </c>
      <c r="K228" s="0" t="n">
        <v>5.890033</v>
      </c>
    </row>
    <row r="229" customFormat="false" ht="15" hidden="false" customHeight="false" outlineLevel="0" collapsed="false">
      <c r="B229" s="0" t="n">
        <v>78.893</v>
      </c>
      <c r="C229" s="0" t="n">
        <v>111.31324</v>
      </c>
      <c r="D229" s="0" t="n">
        <v>271.79487</v>
      </c>
      <c r="E229" s="0" t="n">
        <v>362.35049</v>
      </c>
      <c r="H229" s="0" t="n">
        <v>78.893</v>
      </c>
      <c r="I229" s="0" t="n">
        <v>4.712348</v>
      </c>
      <c r="J229" s="0" t="n">
        <v>5.605048</v>
      </c>
      <c r="K229" s="0" t="n">
        <v>5.892612</v>
      </c>
    </row>
    <row r="230" customFormat="false" ht="15" hidden="false" customHeight="false" outlineLevel="0" collapsed="false">
      <c r="B230" s="0" t="n">
        <v>79.239</v>
      </c>
      <c r="C230" s="0" t="n">
        <v>111.16181</v>
      </c>
      <c r="D230" s="0" t="n">
        <v>271.79487</v>
      </c>
      <c r="E230" s="0" t="n">
        <v>360.79513</v>
      </c>
      <c r="H230" s="0" t="n">
        <v>79.239</v>
      </c>
      <c r="I230" s="0" t="n">
        <v>4.710987</v>
      </c>
      <c r="J230" s="0" t="n">
        <v>5.605048</v>
      </c>
      <c r="K230" s="0" t="n">
        <v>5.88831</v>
      </c>
    </row>
    <row r="231" customFormat="false" ht="15" hidden="false" customHeight="false" outlineLevel="0" collapsed="false">
      <c r="B231" s="0" t="n">
        <v>79.585</v>
      </c>
      <c r="C231" s="0" t="n">
        <v>111.01039</v>
      </c>
      <c r="D231" s="0" t="n">
        <v>271.79487</v>
      </c>
      <c r="E231" s="0" t="n">
        <v>362.97263</v>
      </c>
      <c r="H231" s="0" t="n">
        <v>79.585</v>
      </c>
      <c r="I231" s="0" t="n">
        <v>4.709624</v>
      </c>
      <c r="J231" s="0" t="n">
        <v>5.605048</v>
      </c>
      <c r="K231" s="0" t="n">
        <v>5.894327</v>
      </c>
    </row>
    <row r="232" customFormat="false" ht="15" hidden="false" customHeight="false" outlineLevel="0" collapsed="false">
      <c r="B232" s="0" t="n">
        <v>79.931</v>
      </c>
      <c r="C232" s="0" t="n">
        <v>111.31324</v>
      </c>
      <c r="D232" s="0" t="n">
        <v>271.79487</v>
      </c>
      <c r="E232" s="0" t="n">
        <v>362.66156</v>
      </c>
      <c r="H232" s="0" t="n">
        <v>79.931</v>
      </c>
      <c r="I232" s="0" t="n">
        <v>4.712348</v>
      </c>
      <c r="J232" s="0" t="n">
        <v>5.605048</v>
      </c>
      <c r="K232" s="0" t="n">
        <v>5.89347</v>
      </c>
    </row>
    <row r="233" customFormat="false" ht="15" hidden="false" customHeight="false" outlineLevel="0" collapsed="false">
      <c r="B233" s="0" t="n">
        <v>80.277</v>
      </c>
      <c r="C233" s="0" t="n">
        <v>110.85896</v>
      </c>
      <c r="D233" s="0" t="n">
        <v>271.79487</v>
      </c>
      <c r="E233" s="0" t="n">
        <v>363.12817</v>
      </c>
      <c r="H233" s="0" t="n">
        <v>80.277</v>
      </c>
      <c r="I233" s="0" t="n">
        <v>4.708259</v>
      </c>
      <c r="J233" s="0" t="n">
        <v>5.605048</v>
      </c>
      <c r="K233" s="0" t="n">
        <v>5.894756</v>
      </c>
    </row>
    <row r="234" customFormat="false" ht="15" hidden="false" customHeight="false" outlineLevel="0" collapsed="false">
      <c r="B234" s="0" t="n">
        <v>80.623</v>
      </c>
      <c r="C234" s="0" t="n">
        <v>111.01039</v>
      </c>
      <c r="D234" s="0" t="n">
        <v>273.26007</v>
      </c>
      <c r="E234" s="0" t="n">
        <v>363.2837</v>
      </c>
      <c r="H234" s="0" t="n">
        <v>80.623</v>
      </c>
      <c r="I234" s="0" t="n">
        <v>4.709624</v>
      </c>
      <c r="J234" s="0" t="n">
        <v>5.610424</v>
      </c>
      <c r="K234" s="0" t="n">
        <v>5.895184</v>
      </c>
    </row>
    <row r="235" customFormat="false" ht="15" hidden="false" customHeight="false" outlineLevel="0" collapsed="false">
      <c r="B235" s="0" t="n">
        <v>80.969</v>
      </c>
      <c r="C235" s="0" t="n">
        <v>110.85896</v>
      </c>
      <c r="D235" s="0" t="n">
        <v>271.79487</v>
      </c>
      <c r="E235" s="0" t="n">
        <v>363.43924</v>
      </c>
      <c r="H235" s="0" t="n">
        <v>80.969</v>
      </c>
      <c r="I235" s="0" t="n">
        <v>4.708259</v>
      </c>
      <c r="J235" s="0" t="n">
        <v>5.605048</v>
      </c>
      <c r="K235" s="0" t="n">
        <v>5.895612</v>
      </c>
    </row>
    <row r="236" customFormat="false" ht="15" hidden="false" customHeight="false" outlineLevel="0" collapsed="false">
      <c r="B236" s="0" t="n">
        <v>81.315</v>
      </c>
      <c r="C236" s="0" t="n">
        <v>110.5561</v>
      </c>
      <c r="D236" s="0" t="n">
        <v>272.28327</v>
      </c>
      <c r="E236" s="0" t="n">
        <v>364.21692</v>
      </c>
      <c r="H236" s="0" t="n">
        <v>81.315</v>
      </c>
      <c r="I236" s="0" t="n">
        <v>4.705523</v>
      </c>
      <c r="J236" s="0" t="n">
        <v>5.606843</v>
      </c>
      <c r="K236" s="0" t="n">
        <v>5.89775</v>
      </c>
    </row>
    <row r="237" customFormat="false" ht="15" hidden="false" customHeight="false" outlineLevel="0" collapsed="false">
      <c r="B237" s="0" t="n">
        <v>81.661</v>
      </c>
      <c r="C237" s="0" t="n">
        <v>110.70753</v>
      </c>
      <c r="D237" s="0" t="n">
        <v>274.23687</v>
      </c>
      <c r="E237" s="0" t="n">
        <v>364.06138</v>
      </c>
      <c r="H237" s="0" t="n">
        <v>81.661</v>
      </c>
      <c r="I237" s="0" t="n">
        <v>4.706892</v>
      </c>
      <c r="J237" s="0" t="n">
        <v>5.613992</v>
      </c>
      <c r="K237" s="0" t="n">
        <v>5.897322</v>
      </c>
    </row>
    <row r="238" customFormat="false" ht="15" hidden="false" customHeight="false" outlineLevel="0" collapsed="false">
      <c r="B238" s="0" t="n">
        <v>82.007</v>
      </c>
      <c r="C238" s="0" t="n">
        <v>110.5561</v>
      </c>
      <c r="D238" s="0" t="n">
        <v>271.79487</v>
      </c>
      <c r="E238" s="0" t="n">
        <v>364.37246</v>
      </c>
      <c r="H238" s="0" t="n">
        <v>82.007</v>
      </c>
      <c r="I238" s="0" t="n">
        <v>4.705523</v>
      </c>
      <c r="J238" s="0" t="n">
        <v>5.605048</v>
      </c>
      <c r="K238" s="0" t="n">
        <v>5.898177</v>
      </c>
    </row>
    <row r="239" customFormat="false" ht="15" hidden="false" customHeight="false" outlineLevel="0" collapsed="false">
      <c r="B239" s="0" t="n">
        <v>82.353</v>
      </c>
      <c r="C239" s="0" t="n">
        <v>110.10182</v>
      </c>
      <c r="D239" s="0" t="n">
        <v>274.23687</v>
      </c>
      <c r="E239" s="0" t="n">
        <v>364.83906</v>
      </c>
      <c r="H239" s="0" t="n">
        <v>82.353</v>
      </c>
      <c r="I239" s="0" t="n">
        <v>4.701406</v>
      </c>
      <c r="J239" s="0" t="n">
        <v>5.613992</v>
      </c>
      <c r="K239" s="0" t="n">
        <v>5.899456</v>
      </c>
    </row>
    <row r="240" customFormat="false" ht="15" hidden="false" customHeight="false" outlineLevel="0" collapsed="false">
      <c r="B240" s="0" t="n">
        <v>82.699</v>
      </c>
      <c r="C240" s="0" t="n">
        <v>110.40467</v>
      </c>
      <c r="D240" s="0" t="n">
        <v>275.70208</v>
      </c>
      <c r="E240" s="0" t="n">
        <v>364.52799</v>
      </c>
      <c r="H240" s="0" t="n">
        <v>82.699</v>
      </c>
      <c r="I240" s="0" t="n">
        <v>4.704152</v>
      </c>
      <c r="J240" s="0" t="n">
        <v>5.619321</v>
      </c>
      <c r="K240" s="0" t="n">
        <v>5.898603</v>
      </c>
    </row>
    <row r="241" customFormat="false" ht="15" hidden="false" customHeight="false" outlineLevel="0" collapsed="false">
      <c r="B241" s="0" t="n">
        <v>83.045</v>
      </c>
      <c r="C241" s="0" t="n">
        <v>110.10182</v>
      </c>
      <c r="D241" s="0" t="n">
        <v>274.23687</v>
      </c>
      <c r="E241" s="0" t="n">
        <v>365.15014</v>
      </c>
      <c r="H241" s="0" t="n">
        <v>83.045</v>
      </c>
      <c r="I241" s="0" t="n">
        <v>4.701406</v>
      </c>
      <c r="J241" s="0" t="n">
        <v>5.613992</v>
      </c>
      <c r="K241" s="0" t="n">
        <v>5.900309</v>
      </c>
    </row>
    <row r="242" customFormat="false" ht="15" hidden="false" customHeight="false" outlineLevel="0" collapsed="false">
      <c r="B242" s="0" t="n">
        <v>83.391</v>
      </c>
      <c r="C242" s="0" t="n">
        <v>110.10182</v>
      </c>
      <c r="D242" s="0" t="n">
        <v>272.77167</v>
      </c>
      <c r="E242" s="0" t="n">
        <v>365.61674</v>
      </c>
      <c r="H242" s="0" t="n">
        <v>83.391</v>
      </c>
      <c r="I242" s="0" t="n">
        <v>4.701406</v>
      </c>
      <c r="J242" s="0" t="n">
        <v>5.608635</v>
      </c>
      <c r="K242" s="0" t="n">
        <v>5.901586</v>
      </c>
    </row>
    <row r="243" customFormat="false" ht="15" hidden="false" customHeight="false" outlineLevel="0" collapsed="false">
      <c r="B243" s="0" t="n">
        <v>83.737</v>
      </c>
      <c r="C243" s="0" t="n">
        <v>110.10182</v>
      </c>
      <c r="D243" s="0" t="n">
        <v>275.70208</v>
      </c>
      <c r="E243" s="0" t="n">
        <v>365.61674</v>
      </c>
      <c r="H243" s="0" t="n">
        <v>83.737</v>
      </c>
      <c r="I243" s="0" t="n">
        <v>4.701406</v>
      </c>
      <c r="J243" s="0" t="n">
        <v>5.619321</v>
      </c>
      <c r="K243" s="0" t="n">
        <v>5.901586</v>
      </c>
    </row>
    <row r="244" customFormat="false" ht="15" hidden="false" customHeight="false" outlineLevel="0" collapsed="false">
      <c r="B244" s="0" t="n">
        <v>84.083</v>
      </c>
      <c r="C244" s="0" t="n">
        <v>109.95039</v>
      </c>
      <c r="D244" s="0" t="n">
        <v>274.72527</v>
      </c>
      <c r="E244" s="0" t="n">
        <v>366.23889</v>
      </c>
      <c r="H244" s="0" t="n">
        <v>84.083</v>
      </c>
      <c r="I244" s="0" t="n">
        <v>4.700029</v>
      </c>
      <c r="J244" s="0" t="n">
        <v>5.615772</v>
      </c>
      <c r="K244" s="0" t="n">
        <v>5.903286</v>
      </c>
    </row>
    <row r="245" customFormat="false" ht="15" hidden="false" customHeight="false" outlineLevel="0" collapsed="false">
      <c r="B245" s="0" t="n">
        <v>84.429</v>
      </c>
      <c r="C245" s="0" t="n">
        <v>109.79896</v>
      </c>
      <c r="D245" s="0" t="n">
        <v>274.72527</v>
      </c>
      <c r="E245" s="0" t="n">
        <v>366.23889</v>
      </c>
      <c r="H245" s="0" t="n">
        <v>84.429</v>
      </c>
      <c r="I245" s="0" t="n">
        <v>4.698651</v>
      </c>
      <c r="J245" s="0" t="n">
        <v>5.615772</v>
      </c>
      <c r="K245" s="0" t="n">
        <v>5.903286</v>
      </c>
    </row>
    <row r="246" customFormat="false" ht="15" hidden="false" customHeight="false" outlineLevel="0" collapsed="false">
      <c r="B246" s="0" t="n">
        <v>84.775</v>
      </c>
      <c r="C246" s="0" t="n">
        <v>109.64753</v>
      </c>
      <c r="D246" s="0" t="n">
        <v>276.19048</v>
      </c>
      <c r="E246" s="0" t="n">
        <v>365.77228</v>
      </c>
      <c r="H246" s="0" t="n">
        <v>84.775</v>
      </c>
      <c r="I246" s="0" t="n">
        <v>4.697271</v>
      </c>
      <c r="J246" s="0" t="n">
        <v>5.621091</v>
      </c>
      <c r="K246" s="0" t="n">
        <v>5.902011</v>
      </c>
    </row>
    <row r="247" customFormat="false" ht="15" hidden="false" customHeight="false" outlineLevel="0" collapsed="false">
      <c r="B247" s="0" t="n">
        <v>85.121</v>
      </c>
      <c r="C247" s="0" t="n">
        <v>109.79896</v>
      </c>
      <c r="D247" s="0" t="n">
        <v>275.70208</v>
      </c>
      <c r="E247" s="0" t="n">
        <v>366.86103</v>
      </c>
      <c r="H247" s="0" t="n">
        <v>85.121</v>
      </c>
      <c r="I247" s="0" t="n">
        <v>4.698651</v>
      </c>
      <c r="J247" s="0" t="n">
        <v>5.619321</v>
      </c>
      <c r="K247" s="0" t="n">
        <v>5.904983</v>
      </c>
    </row>
    <row r="248" customFormat="false" ht="15" hidden="false" customHeight="false" outlineLevel="0" collapsed="false">
      <c r="B248" s="0" t="n">
        <v>85.467</v>
      </c>
      <c r="C248" s="0" t="n">
        <v>109.4961</v>
      </c>
      <c r="D248" s="0" t="n">
        <v>274.72527</v>
      </c>
      <c r="E248" s="0" t="n">
        <v>366.86103</v>
      </c>
      <c r="H248" s="0" t="n">
        <v>85.467</v>
      </c>
      <c r="I248" s="0" t="n">
        <v>4.695889</v>
      </c>
      <c r="J248" s="0" t="n">
        <v>5.615772</v>
      </c>
      <c r="K248" s="0" t="n">
        <v>5.904983</v>
      </c>
    </row>
    <row r="249" customFormat="false" ht="15" hidden="false" customHeight="false" outlineLevel="0" collapsed="false">
      <c r="B249" s="0" t="n">
        <v>85.813</v>
      </c>
      <c r="C249" s="0" t="n">
        <v>109.79896</v>
      </c>
      <c r="D249" s="0" t="n">
        <v>276.19048</v>
      </c>
      <c r="E249" s="0" t="n">
        <v>366.86103</v>
      </c>
      <c r="H249" s="0" t="n">
        <v>85.813</v>
      </c>
      <c r="I249" s="0" t="n">
        <v>4.698651</v>
      </c>
      <c r="J249" s="0" t="n">
        <v>5.621091</v>
      </c>
      <c r="K249" s="0" t="n">
        <v>5.904983</v>
      </c>
    </row>
    <row r="250" customFormat="false" ht="15" hidden="false" customHeight="false" outlineLevel="0" collapsed="false">
      <c r="B250" s="0" t="n">
        <v>86.159</v>
      </c>
      <c r="C250" s="0" t="n">
        <v>109.4961</v>
      </c>
      <c r="D250" s="0" t="n">
        <v>275.21368</v>
      </c>
      <c r="E250" s="0" t="n">
        <v>367.32764</v>
      </c>
      <c r="H250" s="0" t="n">
        <v>86.159</v>
      </c>
      <c r="I250" s="0" t="n">
        <v>4.695889</v>
      </c>
      <c r="J250" s="0" t="n">
        <v>5.617548</v>
      </c>
      <c r="K250" s="0" t="n">
        <v>5.906254</v>
      </c>
    </row>
    <row r="251" customFormat="false" ht="15" hidden="false" customHeight="false" outlineLevel="0" collapsed="false">
      <c r="B251" s="0" t="n">
        <v>86.505</v>
      </c>
      <c r="C251" s="0" t="n">
        <v>110.10182</v>
      </c>
      <c r="D251" s="0" t="n">
        <v>275.70208</v>
      </c>
      <c r="E251" s="0" t="n">
        <v>367.79425</v>
      </c>
      <c r="H251" s="0" t="n">
        <v>86.505</v>
      </c>
      <c r="I251" s="0" t="n">
        <v>4.701406</v>
      </c>
      <c r="J251" s="0" t="n">
        <v>5.619321</v>
      </c>
      <c r="K251" s="0" t="n">
        <v>5.907524</v>
      </c>
    </row>
    <row r="252" customFormat="false" ht="15" hidden="false" customHeight="false" outlineLevel="0" collapsed="false">
      <c r="B252" s="0" t="n">
        <v>86.851</v>
      </c>
      <c r="C252" s="0" t="n">
        <v>109.4961</v>
      </c>
      <c r="D252" s="0" t="n">
        <v>276.19048</v>
      </c>
      <c r="E252" s="0" t="n">
        <v>367.63871</v>
      </c>
      <c r="H252" s="0" t="n">
        <v>86.851</v>
      </c>
      <c r="I252" s="0" t="n">
        <v>4.695889</v>
      </c>
      <c r="J252" s="0" t="n">
        <v>5.621091</v>
      </c>
      <c r="K252" s="0" t="n">
        <v>5.907101</v>
      </c>
    </row>
    <row r="253" customFormat="false" ht="15" hidden="false" customHeight="false" outlineLevel="0" collapsed="false">
      <c r="B253" s="0" t="n">
        <v>87.197</v>
      </c>
      <c r="C253" s="0" t="n">
        <v>109.64753</v>
      </c>
      <c r="D253" s="0" t="n">
        <v>276.19048</v>
      </c>
      <c r="E253" s="0" t="n">
        <v>367.94978</v>
      </c>
      <c r="H253" s="0" t="n">
        <v>87.197</v>
      </c>
      <c r="I253" s="0" t="n">
        <v>4.697271</v>
      </c>
      <c r="J253" s="0" t="n">
        <v>5.621091</v>
      </c>
      <c r="K253" s="0" t="n">
        <v>5.907946</v>
      </c>
    </row>
    <row r="254" customFormat="false" ht="15" hidden="false" customHeight="false" outlineLevel="0" collapsed="false">
      <c r="B254" s="0" t="n">
        <v>87.543</v>
      </c>
      <c r="C254" s="0" t="n">
        <v>109.34467</v>
      </c>
      <c r="D254" s="0" t="n">
        <v>274.72527</v>
      </c>
      <c r="E254" s="0" t="n">
        <v>368.41639</v>
      </c>
      <c r="H254" s="0" t="n">
        <v>87.543</v>
      </c>
      <c r="I254" s="0" t="n">
        <v>4.694505</v>
      </c>
      <c r="J254" s="0" t="n">
        <v>5.615772</v>
      </c>
      <c r="K254" s="0" t="n">
        <v>5.909214</v>
      </c>
    </row>
    <row r="255" customFormat="false" ht="15" hidden="false" customHeight="false" outlineLevel="0" collapsed="false">
      <c r="B255" s="0" t="n">
        <v>87.889</v>
      </c>
      <c r="C255" s="0" t="n">
        <v>109.34467</v>
      </c>
      <c r="D255" s="0" t="n">
        <v>275.70208</v>
      </c>
      <c r="E255" s="0" t="n">
        <v>368.57193</v>
      </c>
      <c r="H255" s="0" t="n">
        <v>87.889</v>
      </c>
      <c r="I255" s="0" t="n">
        <v>4.694505</v>
      </c>
      <c r="J255" s="0" t="n">
        <v>5.619321</v>
      </c>
      <c r="K255" s="0" t="n">
        <v>5.909636</v>
      </c>
    </row>
    <row r="256" customFormat="false" ht="15" hidden="false" customHeight="false" outlineLevel="0" collapsed="false">
      <c r="B256" s="0" t="n">
        <v>88.235</v>
      </c>
      <c r="C256" s="0" t="n">
        <v>109.4961</v>
      </c>
      <c r="D256" s="0" t="n">
        <v>275.70208</v>
      </c>
      <c r="E256" s="0" t="n">
        <v>368.41639</v>
      </c>
      <c r="H256" s="0" t="n">
        <v>88.235</v>
      </c>
      <c r="I256" s="0" t="n">
        <v>4.695889</v>
      </c>
      <c r="J256" s="0" t="n">
        <v>5.619321</v>
      </c>
      <c r="K256" s="0" t="n">
        <v>5.909214</v>
      </c>
    </row>
    <row r="257" customFormat="false" ht="15" hidden="false" customHeight="false" outlineLevel="0" collapsed="false">
      <c r="B257" s="0" t="n">
        <v>88.581</v>
      </c>
      <c r="C257" s="0" t="n">
        <v>109.04182</v>
      </c>
      <c r="D257" s="0" t="n">
        <v>275.70208</v>
      </c>
      <c r="E257" s="0" t="n">
        <v>369.03854</v>
      </c>
      <c r="H257" s="0" t="n">
        <v>88.581</v>
      </c>
      <c r="I257" s="0" t="n">
        <v>4.691731</v>
      </c>
      <c r="J257" s="0" t="n">
        <v>5.619321</v>
      </c>
      <c r="K257" s="0" t="n">
        <v>5.910901</v>
      </c>
    </row>
    <row r="258" customFormat="false" ht="15" hidden="false" customHeight="false" outlineLevel="0" collapsed="false">
      <c r="B258" s="0" t="n">
        <v>88.927</v>
      </c>
      <c r="C258" s="0" t="n">
        <v>109.4961</v>
      </c>
      <c r="D258" s="0" t="n">
        <v>277.16728</v>
      </c>
      <c r="E258" s="0" t="n">
        <v>369.34961</v>
      </c>
      <c r="H258" s="0" t="n">
        <v>88.927</v>
      </c>
      <c r="I258" s="0" t="n">
        <v>4.695889</v>
      </c>
      <c r="J258" s="0" t="n">
        <v>5.624621</v>
      </c>
      <c r="K258" s="0" t="n">
        <v>5.911744</v>
      </c>
    </row>
    <row r="259" customFormat="false" ht="15" hidden="false" customHeight="false" outlineLevel="0" collapsed="false">
      <c r="B259" s="0" t="n">
        <v>89.273</v>
      </c>
      <c r="C259" s="0" t="n">
        <v>109.34467</v>
      </c>
      <c r="D259" s="0" t="n">
        <v>276.67888</v>
      </c>
      <c r="E259" s="0" t="n">
        <v>369.03854</v>
      </c>
      <c r="H259" s="0" t="n">
        <v>89.273</v>
      </c>
      <c r="I259" s="0" t="n">
        <v>4.694505</v>
      </c>
      <c r="J259" s="0" t="n">
        <v>5.622858</v>
      </c>
      <c r="K259" s="0" t="n">
        <v>5.910901</v>
      </c>
    </row>
    <row r="260" customFormat="false" ht="15" hidden="false" customHeight="false" outlineLevel="0" collapsed="false">
      <c r="B260" s="0" t="n">
        <v>89.619</v>
      </c>
      <c r="C260" s="0" t="n">
        <v>109.34467</v>
      </c>
      <c r="D260" s="0" t="n">
        <v>275.70208</v>
      </c>
      <c r="E260" s="0" t="n">
        <v>369.19407</v>
      </c>
      <c r="H260" s="0" t="n">
        <v>89.619</v>
      </c>
      <c r="I260" s="0" t="n">
        <v>4.694505</v>
      </c>
      <c r="J260" s="0" t="n">
        <v>5.619321</v>
      </c>
      <c r="K260" s="0" t="n">
        <v>5.911322</v>
      </c>
    </row>
    <row r="261" customFormat="false" ht="15" hidden="false" customHeight="false" outlineLevel="0" collapsed="false">
      <c r="B261" s="0" t="n">
        <v>89.965</v>
      </c>
      <c r="C261" s="0" t="n">
        <v>108.89039</v>
      </c>
      <c r="D261" s="0" t="n">
        <v>277.16728</v>
      </c>
      <c r="E261" s="0" t="n">
        <v>369.66068</v>
      </c>
      <c r="H261" s="0" t="n">
        <v>89.965</v>
      </c>
      <c r="I261" s="0" t="n">
        <v>4.690342</v>
      </c>
      <c r="J261" s="0" t="n">
        <v>5.624621</v>
      </c>
      <c r="K261" s="0" t="n">
        <v>5.912586</v>
      </c>
    </row>
    <row r="262" customFormat="false" ht="15" hidden="false" customHeight="false" outlineLevel="0" collapsed="false">
      <c r="B262" s="0" t="n">
        <v>90.311</v>
      </c>
      <c r="C262" s="0" t="n">
        <v>109.19324</v>
      </c>
      <c r="D262" s="0" t="n">
        <v>276.67888</v>
      </c>
      <c r="E262" s="0" t="n">
        <v>369.50514</v>
      </c>
      <c r="H262" s="0" t="n">
        <v>90.311</v>
      </c>
      <c r="I262" s="0" t="n">
        <v>4.693119</v>
      </c>
      <c r="J262" s="0" t="n">
        <v>5.622858</v>
      </c>
      <c r="K262" s="0" t="n">
        <v>5.912165</v>
      </c>
    </row>
    <row r="263" customFormat="false" ht="15" hidden="false" customHeight="false" outlineLevel="0" collapsed="false">
      <c r="B263" s="0" t="n">
        <v>90.657</v>
      </c>
      <c r="C263" s="0" t="n">
        <v>108.89039</v>
      </c>
      <c r="D263" s="0" t="n">
        <v>276.19048</v>
      </c>
      <c r="E263" s="0" t="n">
        <v>369.97175</v>
      </c>
      <c r="H263" s="0" t="n">
        <v>90.657</v>
      </c>
      <c r="I263" s="0" t="n">
        <v>4.690342</v>
      </c>
      <c r="J263" s="0" t="n">
        <v>5.621091</v>
      </c>
      <c r="K263" s="0" t="n">
        <v>5.913427</v>
      </c>
    </row>
    <row r="264" customFormat="false" ht="15" hidden="false" customHeight="false" outlineLevel="0" collapsed="false">
      <c r="B264" s="0" t="n">
        <v>91.003</v>
      </c>
      <c r="C264" s="0" t="n">
        <v>109.04182</v>
      </c>
      <c r="D264" s="0" t="n">
        <v>276.67888</v>
      </c>
      <c r="E264" s="0" t="n">
        <v>370.74943</v>
      </c>
      <c r="H264" s="0" t="n">
        <v>91.003</v>
      </c>
      <c r="I264" s="0" t="n">
        <v>4.691731</v>
      </c>
      <c r="J264" s="0" t="n">
        <v>5.622858</v>
      </c>
      <c r="K264" s="0" t="n">
        <v>5.915526</v>
      </c>
    </row>
    <row r="265" customFormat="false" ht="15" hidden="false" customHeight="false" outlineLevel="0" collapsed="false">
      <c r="B265" s="0" t="n">
        <v>91.349</v>
      </c>
      <c r="C265" s="0" t="n">
        <v>109.19324</v>
      </c>
      <c r="D265" s="0" t="n">
        <v>277.65568</v>
      </c>
      <c r="E265" s="0" t="n">
        <v>370.28282</v>
      </c>
      <c r="H265" s="0" t="n">
        <v>91.349</v>
      </c>
      <c r="I265" s="0" t="n">
        <v>4.693119</v>
      </c>
      <c r="J265" s="0" t="n">
        <v>5.626382</v>
      </c>
      <c r="K265" s="0" t="n">
        <v>5.914267</v>
      </c>
    </row>
    <row r="266" customFormat="false" ht="15" hidden="false" customHeight="false" outlineLevel="0" collapsed="false">
      <c r="B266" s="0" t="n">
        <v>91.696</v>
      </c>
      <c r="C266" s="0" t="n">
        <v>109.19324</v>
      </c>
      <c r="D266" s="0" t="n">
        <v>276.67888</v>
      </c>
      <c r="E266" s="0" t="n">
        <v>370.5939</v>
      </c>
      <c r="H266" s="0" t="n">
        <v>91.696</v>
      </c>
      <c r="I266" s="0" t="n">
        <v>4.693119</v>
      </c>
      <c r="J266" s="0" t="n">
        <v>5.622858</v>
      </c>
      <c r="K266" s="0" t="n">
        <v>5.915107</v>
      </c>
    </row>
    <row r="267" customFormat="false" ht="15" hidden="false" customHeight="false" outlineLevel="0" collapsed="false">
      <c r="B267" s="0" t="n">
        <v>92.042</v>
      </c>
      <c r="C267" s="0" t="n">
        <v>108.89039</v>
      </c>
      <c r="D267" s="0" t="n">
        <v>276.19048</v>
      </c>
      <c r="E267" s="0" t="n">
        <v>370.90497</v>
      </c>
      <c r="H267" s="0" t="n">
        <v>92.042</v>
      </c>
      <c r="I267" s="0" t="n">
        <v>4.690342</v>
      </c>
      <c r="J267" s="0" t="n">
        <v>5.621091</v>
      </c>
      <c r="K267" s="0" t="n">
        <v>5.915946</v>
      </c>
    </row>
    <row r="268" customFormat="false" ht="15" hidden="false" customHeight="false" outlineLevel="0" collapsed="false">
      <c r="B268" s="0" t="n">
        <v>92.388</v>
      </c>
      <c r="C268" s="0" t="n">
        <v>109.04182</v>
      </c>
      <c r="D268" s="0" t="n">
        <v>277.65568</v>
      </c>
      <c r="E268" s="0" t="n">
        <v>370.5939</v>
      </c>
      <c r="H268" s="0" t="n">
        <v>92.388</v>
      </c>
      <c r="I268" s="0" t="n">
        <v>4.691731</v>
      </c>
      <c r="J268" s="0" t="n">
        <v>5.626382</v>
      </c>
      <c r="K268" s="0" t="n">
        <v>5.915107</v>
      </c>
    </row>
    <row r="269" customFormat="false" ht="15" hidden="false" customHeight="false" outlineLevel="0" collapsed="false">
      <c r="B269" s="0" t="n">
        <v>92.734</v>
      </c>
      <c r="C269" s="0" t="n">
        <v>108.89039</v>
      </c>
      <c r="D269" s="0" t="n">
        <v>276.19048</v>
      </c>
      <c r="E269" s="0" t="n">
        <v>371.21604</v>
      </c>
      <c r="H269" s="0" t="n">
        <v>92.734</v>
      </c>
      <c r="I269" s="0" t="n">
        <v>4.690342</v>
      </c>
      <c r="J269" s="0" t="n">
        <v>5.621091</v>
      </c>
      <c r="K269" s="0" t="n">
        <v>5.916784</v>
      </c>
    </row>
    <row r="270" customFormat="false" ht="15" hidden="false" customHeight="false" outlineLevel="0" collapsed="false">
      <c r="B270" s="0" t="n">
        <v>93.08</v>
      </c>
      <c r="C270" s="0" t="n">
        <v>109.19324</v>
      </c>
      <c r="D270" s="0" t="n">
        <v>277.16728</v>
      </c>
      <c r="E270" s="0" t="n">
        <v>371.37158</v>
      </c>
      <c r="H270" s="0" t="n">
        <v>93.08</v>
      </c>
      <c r="I270" s="0" t="n">
        <v>4.693119</v>
      </c>
      <c r="J270" s="0" t="n">
        <v>5.624621</v>
      </c>
      <c r="K270" s="0" t="n">
        <v>5.917203</v>
      </c>
    </row>
    <row r="271" customFormat="false" ht="15" hidden="false" customHeight="false" outlineLevel="0" collapsed="false">
      <c r="B271" s="0" t="n">
        <v>93.426</v>
      </c>
      <c r="C271" s="0" t="n">
        <v>109.19324</v>
      </c>
      <c r="D271" s="0" t="n">
        <v>277.65568</v>
      </c>
      <c r="E271" s="0" t="n">
        <v>371.21604</v>
      </c>
      <c r="H271" s="0" t="n">
        <v>93.426</v>
      </c>
      <c r="I271" s="0" t="n">
        <v>4.693119</v>
      </c>
      <c r="J271" s="0" t="n">
        <v>5.626382</v>
      </c>
      <c r="K271" s="0" t="n">
        <v>5.916784</v>
      </c>
    </row>
    <row r="272" customFormat="false" ht="15" hidden="false" customHeight="false" outlineLevel="0" collapsed="false">
      <c r="B272" s="0" t="n">
        <v>93.772</v>
      </c>
      <c r="C272" s="0" t="n">
        <v>108.89039</v>
      </c>
      <c r="D272" s="0" t="n">
        <v>276.67888</v>
      </c>
      <c r="E272" s="0" t="n">
        <v>371.83818</v>
      </c>
      <c r="H272" s="0" t="n">
        <v>93.772</v>
      </c>
      <c r="I272" s="0" t="n">
        <v>4.690342</v>
      </c>
      <c r="J272" s="0" t="n">
        <v>5.622858</v>
      </c>
      <c r="K272" s="0" t="n">
        <v>5.918459</v>
      </c>
    </row>
    <row r="273" customFormat="false" ht="15" hidden="false" customHeight="false" outlineLevel="0" collapsed="false">
      <c r="B273" s="0" t="n">
        <v>94.118</v>
      </c>
      <c r="C273" s="0" t="n">
        <v>108.73896</v>
      </c>
      <c r="D273" s="0" t="n">
        <v>276.67888</v>
      </c>
      <c r="E273" s="0" t="n">
        <v>371.83818</v>
      </c>
      <c r="H273" s="0" t="n">
        <v>94.118</v>
      </c>
      <c r="I273" s="0" t="n">
        <v>4.68895</v>
      </c>
      <c r="J273" s="0" t="n">
        <v>5.622858</v>
      </c>
      <c r="K273" s="0" t="n">
        <v>5.918459</v>
      </c>
    </row>
    <row r="274" customFormat="false" ht="15" hidden="false" customHeight="false" outlineLevel="0" collapsed="false">
      <c r="B274" s="0" t="n">
        <v>94.464</v>
      </c>
      <c r="C274" s="0" t="n">
        <v>108.73896</v>
      </c>
      <c r="D274" s="0" t="n">
        <v>279.12088</v>
      </c>
      <c r="E274" s="0" t="n">
        <v>371.68265</v>
      </c>
      <c r="H274" s="0" t="n">
        <v>94.464</v>
      </c>
      <c r="I274" s="0" t="n">
        <v>4.68895</v>
      </c>
      <c r="J274" s="0" t="n">
        <v>5.631645</v>
      </c>
      <c r="K274" s="0" t="n">
        <v>5.91804</v>
      </c>
    </row>
    <row r="275" customFormat="false" ht="15" hidden="false" customHeight="false" outlineLevel="0" collapsed="false">
      <c r="B275" s="0" t="n">
        <v>94.81</v>
      </c>
      <c r="C275" s="0" t="n">
        <v>108.89039</v>
      </c>
      <c r="D275" s="0" t="n">
        <v>277.65568</v>
      </c>
      <c r="E275" s="0" t="n">
        <v>371.99372</v>
      </c>
      <c r="H275" s="0" t="n">
        <v>94.81</v>
      </c>
      <c r="I275" s="0" t="n">
        <v>4.690342</v>
      </c>
      <c r="J275" s="0" t="n">
        <v>5.626382</v>
      </c>
      <c r="K275" s="0" t="n">
        <v>5.918877</v>
      </c>
    </row>
    <row r="276" customFormat="false" ht="15" hidden="false" customHeight="false" outlineLevel="0" collapsed="false">
      <c r="B276" s="0" t="n">
        <v>95.156</v>
      </c>
      <c r="C276" s="0" t="n">
        <v>108.73896</v>
      </c>
      <c r="D276" s="0" t="n">
        <v>276.19048</v>
      </c>
      <c r="E276" s="0" t="n">
        <v>372.46033</v>
      </c>
      <c r="H276" s="0" t="n">
        <v>95.156</v>
      </c>
      <c r="I276" s="0" t="n">
        <v>4.68895</v>
      </c>
      <c r="J276" s="0" t="n">
        <v>5.621091</v>
      </c>
      <c r="K276" s="0" t="n">
        <v>5.920131</v>
      </c>
    </row>
    <row r="277" customFormat="false" ht="15" hidden="false" customHeight="false" outlineLevel="0" collapsed="false">
      <c r="B277" s="0" t="n">
        <v>95.502</v>
      </c>
      <c r="C277" s="0" t="n">
        <v>109.04182</v>
      </c>
      <c r="D277" s="0" t="n">
        <v>277.65568</v>
      </c>
      <c r="E277" s="0" t="n">
        <v>372.46033</v>
      </c>
      <c r="H277" s="0" t="n">
        <v>95.502</v>
      </c>
      <c r="I277" s="0" t="n">
        <v>4.691731</v>
      </c>
      <c r="J277" s="0" t="n">
        <v>5.626382</v>
      </c>
      <c r="K277" s="0" t="n">
        <v>5.920131</v>
      </c>
    </row>
    <row r="278" customFormat="false" ht="15" hidden="false" customHeight="false" outlineLevel="0" collapsed="false">
      <c r="B278" s="0" t="n">
        <v>95.848</v>
      </c>
      <c r="C278" s="0" t="n">
        <v>108.89039</v>
      </c>
      <c r="D278" s="0" t="n">
        <v>276.67888</v>
      </c>
      <c r="E278" s="0" t="n">
        <v>372.46033</v>
      </c>
      <c r="H278" s="0" t="n">
        <v>95.848</v>
      </c>
      <c r="I278" s="0" t="n">
        <v>4.690342</v>
      </c>
      <c r="J278" s="0" t="n">
        <v>5.622858</v>
      </c>
      <c r="K278" s="0" t="n">
        <v>5.920131</v>
      </c>
    </row>
    <row r="279" customFormat="false" ht="15" hidden="false" customHeight="false" outlineLevel="0" collapsed="false">
      <c r="B279" s="0" t="n">
        <v>96.194</v>
      </c>
      <c r="C279" s="0" t="n">
        <v>108.58753</v>
      </c>
      <c r="D279" s="0" t="n">
        <v>277.16728</v>
      </c>
      <c r="E279" s="0" t="n">
        <v>373.08247</v>
      </c>
      <c r="H279" s="0" t="n">
        <v>96.194</v>
      </c>
      <c r="I279" s="0" t="n">
        <v>4.687557</v>
      </c>
      <c r="J279" s="0" t="n">
        <v>5.624621</v>
      </c>
      <c r="K279" s="0" t="n">
        <v>5.921799</v>
      </c>
    </row>
    <row r="280" customFormat="false" ht="15" hidden="false" customHeight="false" outlineLevel="0" collapsed="false">
      <c r="B280" s="0" t="n">
        <v>96.54</v>
      </c>
      <c r="C280" s="0" t="n">
        <v>108.73896</v>
      </c>
      <c r="D280" s="0" t="n">
        <v>277.65568</v>
      </c>
      <c r="E280" s="0" t="n">
        <v>372.61586</v>
      </c>
      <c r="H280" s="0" t="n">
        <v>96.54</v>
      </c>
      <c r="I280" s="0" t="n">
        <v>4.68895</v>
      </c>
      <c r="J280" s="0" t="n">
        <v>5.626382</v>
      </c>
      <c r="K280" s="0" t="n">
        <v>5.920548</v>
      </c>
    </row>
    <row r="281" customFormat="false" ht="15" hidden="false" customHeight="false" outlineLevel="0" collapsed="false">
      <c r="B281" s="0" t="n">
        <v>96.886</v>
      </c>
      <c r="C281" s="0" t="n">
        <v>109.04182</v>
      </c>
      <c r="D281" s="0" t="n">
        <v>277.65568</v>
      </c>
      <c r="E281" s="0" t="n">
        <v>372.92694</v>
      </c>
      <c r="H281" s="0" t="n">
        <v>96.886</v>
      </c>
      <c r="I281" s="0" t="n">
        <v>4.691731</v>
      </c>
      <c r="J281" s="0" t="n">
        <v>5.626382</v>
      </c>
      <c r="K281" s="0" t="n">
        <v>5.921383</v>
      </c>
    </row>
    <row r="282" customFormat="false" ht="15" hidden="false" customHeight="false" outlineLevel="0" collapsed="false">
      <c r="B282" s="0" t="n">
        <v>97.232</v>
      </c>
      <c r="C282" s="0" t="n">
        <v>109.34467</v>
      </c>
      <c r="D282" s="0" t="n">
        <v>276.67888</v>
      </c>
      <c r="E282" s="0" t="n">
        <v>373.54908</v>
      </c>
      <c r="H282" s="0" t="n">
        <v>97.232</v>
      </c>
      <c r="I282" s="0" t="n">
        <v>4.694505</v>
      </c>
      <c r="J282" s="0" t="n">
        <v>5.622858</v>
      </c>
      <c r="K282" s="0" t="n">
        <v>5.923049</v>
      </c>
    </row>
    <row r="283" customFormat="false" ht="15" hidden="false" customHeight="false" outlineLevel="0" collapsed="false">
      <c r="B283" s="0" t="n">
        <v>97.578</v>
      </c>
      <c r="C283" s="0" t="n">
        <v>108.73896</v>
      </c>
      <c r="D283" s="0" t="n">
        <v>277.65568</v>
      </c>
      <c r="E283" s="0" t="n">
        <v>372.92694</v>
      </c>
      <c r="H283" s="0" t="n">
        <v>97.578</v>
      </c>
      <c r="I283" s="0" t="n">
        <v>4.68895</v>
      </c>
      <c r="J283" s="0" t="n">
        <v>5.626382</v>
      </c>
      <c r="K283" s="0" t="n">
        <v>5.921383</v>
      </c>
    </row>
    <row r="284" customFormat="false" ht="15" hidden="false" customHeight="false" outlineLevel="0" collapsed="false">
      <c r="B284" s="0" t="n">
        <v>97.924</v>
      </c>
      <c r="C284" s="0" t="n">
        <v>108.89039</v>
      </c>
      <c r="D284" s="0" t="n">
        <v>276.67888</v>
      </c>
      <c r="E284" s="0" t="n">
        <v>373.54908</v>
      </c>
      <c r="H284" s="0" t="n">
        <v>97.924</v>
      </c>
      <c r="I284" s="0" t="n">
        <v>4.690342</v>
      </c>
      <c r="J284" s="0" t="n">
        <v>5.622858</v>
      </c>
      <c r="K284" s="0" t="n">
        <v>5.923049</v>
      </c>
    </row>
    <row r="285" customFormat="false" ht="15" hidden="false" customHeight="false" outlineLevel="0" collapsed="false">
      <c r="B285" s="0" t="n">
        <v>98.27</v>
      </c>
      <c r="C285" s="0" t="n">
        <v>108.58753</v>
      </c>
      <c r="D285" s="0" t="n">
        <v>276.67888</v>
      </c>
      <c r="E285" s="0" t="n">
        <v>373.86015</v>
      </c>
      <c r="H285" s="0" t="n">
        <v>98.27</v>
      </c>
      <c r="I285" s="0" t="n">
        <v>4.687557</v>
      </c>
      <c r="J285" s="0" t="n">
        <v>5.622858</v>
      </c>
      <c r="K285" s="0" t="n">
        <v>5.923882</v>
      </c>
    </row>
    <row r="286" customFormat="false" ht="15" hidden="false" customHeight="false" outlineLevel="0" collapsed="false">
      <c r="B286" s="0" t="n">
        <v>98.616</v>
      </c>
      <c r="C286" s="0" t="n">
        <v>108.89039</v>
      </c>
      <c r="D286" s="0" t="n">
        <v>277.16728</v>
      </c>
      <c r="E286" s="0" t="n">
        <v>373.86015</v>
      </c>
      <c r="H286" s="0" t="n">
        <v>98.616</v>
      </c>
      <c r="I286" s="0" t="n">
        <v>4.690342</v>
      </c>
      <c r="J286" s="0" t="n">
        <v>5.624621</v>
      </c>
      <c r="K286" s="0" t="n">
        <v>5.923882</v>
      </c>
    </row>
    <row r="287" customFormat="false" ht="15" hidden="false" customHeight="false" outlineLevel="0" collapsed="false">
      <c r="B287" s="0" t="n">
        <v>98.962</v>
      </c>
      <c r="C287" s="0" t="n">
        <v>108.89039</v>
      </c>
      <c r="D287" s="0" t="n">
        <v>276.67888</v>
      </c>
      <c r="E287" s="0" t="n">
        <v>373.39354</v>
      </c>
      <c r="H287" s="0" t="n">
        <v>98.962</v>
      </c>
      <c r="I287" s="0" t="n">
        <v>4.690342</v>
      </c>
      <c r="J287" s="0" t="n">
        <v>5.622858</v>
      </c>
      <c r="K287" s="0" t="n">
        <v>5.922633</v>
      </c>
    </row>
    <row r="288" customFormat="false" ht="15" hidden="false" customHeight="false" outlineLevel="0" collapsed="false">
      <c r="B288" s="0" t="n">
        <v>99.308</v>
      </c>
      <c r="C288" s="0" t="n">
        <v>109.64753</v>
      </c>
      <c r="D288" s="0" t="n">
        <v>278.14408</v>
      </c>
      <c r="E288" s="0" t="n">
        <v>374.01569</v>
      </c>
      <c r="H288" s="0" t="n">
        <v>99.308</v>
      </c>
      <c r="I288" s="0" t="n">
        <v>4.697271</v>
      </c>
      <c r="J288" s="0" t="n">
        <v>5.628139</v>
      </c>
      <c r="K288" s="0" t="n">
        <v>5.924298</v>
      </c>
    </row>
    <row r="289" customFormat="false" ht="15" hidden="false" customHeight="false" outlineLevel="0" collapsed="false">
      <c r="B289" s="0" t="n">
        <v>99.654</v>
      </c>
      <c r="C289" s="0" t="n">
        <v>108.58753</v>
      </c>
      <c r="D289" s="0" t="n">
        <v>276.67888</v>
      </c>
      <c r="E289" s="0" t="n">
        <v>374.32676</v>
      </c>
      <c r="H289" s="0" t="n">
        <v>99.654</v>
      </c>
      <c r="I289" s="0" t="n">
        <v>4.687557</v>
      </c>
      <c r="J289" s="0" t="n">
        <v>5.622858</v>
      </c>
      <c r="K289" s="0" t="n">
        <v>5.925129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5"/>
  <cols>
    <col collapsed="false" hidden="false" max="1025" min="1" style="0" width="10.5296296296296"/>
  </cols>
  <sheetData>
    <row r="2" customFormat="false" ht="15" hidden="false" customHeight="false" outlineLevel="0" collapsed="false">
      <c r="A2" s="0" t="s">
        <v>42</v>
      </c>
    </row>
    <row r="3" customFormat="false" ht="15" hidden="false" customHeight="false" outlineLevel="0" collapsed="false">
      <c r="A3" s="2" t="s">
        <v>43</v>
      </c>
      <c r="B3" s="0" t="s">
        <v>44</v>
      </c>
    </row>
    <row r="4" customFormat="false" ht="15" hidden="false" customHeight="false" outlineLevel="0" collapsed="false">
      <c r="A4" s="2"/>
      <c r="B4" s="0" t="s">
        <v>45</v>
      </c>
    </row>
    <row r="5" customFormat="false" ht="15" hidden="false" customHeight="false" outlineLevel="0" collapsed="false">
      <c r="A5" s="2" t="s">
        <v>46</v>
      </c>
      <c r="B5" s="0" t="s">
        <v>47</v>
      </c>
    </row>
    <row r="6" customFormat="false" ht="15" hidden="false" customHeight="false" outlineLevel="0" collapsed="false">
      <c r="A6" s="2"/>
      <c r="B6" s="0" t="s">
        <v>48</v>
      </c>
    </row>
    <row r="7" customFormat="false" ht="15" hidden="false" customHeight="false" outlineLevel="0" collapsed="false">
      <c r="A7" s="2" t="s">
        <v>49</v>
      </c>
      <c r="B7" s="0" t="s">
        <v>50</v>
      </c>
    </row>
    <row r="8" customFormat="false" ht="15" hidden="false" customHeight="false" outlineLevel="0" collapsed="false">
      <c r="A8" s="2"/>
      <c r="B8" s="0" t="s">
        <v>51</v>
      </c>
    </row>
    <row r="9" customFormat="false" ht="15" hidden="false" customHeight="false" outlineLevel="0" collapsed="false">
      <c r="A9" s="2" t="s">
        <v>52</v>
      </c>
      <c r="B9" s="0" t="s">
        <v>53</v>
      </c>
    </row>
    <row r="10" customFormat="false" ht="15" hidden="false" customHeight="false" outlineLevel="0" collapsed="false">
      <c r="A10" s="2"/>
      <c r="B10" s="0" t="s">
        <v>54</v>
      </c>
    </row>
    <row r="11" customFormat="false" ht="15" hidden="false" customHeight="false" outlineLevel="0" collapsed="false">
      <c r="A11" s="0" t="s">
        <v>55</v>
      </c>
    </row>
    <row r="12" customFormat="false" ht="15" hidden="false" customHeight="false" outlineLevel="0" collapsed="false">
      <c r="A12" s="2" t="s">
        <v>43</v>
      </c>
      <c r="B12" s="0" t="s">
        <v>56</v>
      </c>
    </row>
    <row r="13" customFormat="false" ht="15" hidden="false" customHeight="false" outlineLevel="0" collapsed="false">
      <c r="A13" s="2"/>
      <c r="B13" s="0" t="s">
        <v>57</v>
      </c>
    </row>
    <row r="14" customFormat="false" ht="15" hidden="false" customHeight="false" outlineLevel="0" collapsed="false">
      <c r="A14" s="2" t="s">
        <v>46</v>
      </c>
      <c r="B14" s="0" t="s">
        <v>58</v>
      </c>
    </row>
    <row r="15" customFormat="false" ht="15" hidden="false" customHeight="false" outlineLevel="0" collapsed="false">
      <c r="A15" s="2"/>
      <c r="B15" s="0" t="s">
        <v>59</v>
      </c>
    </row>
    <row r="16" customFormat="false" ht="15" hidden="false" customHeight="false" outlineLevel="0" collapsed="false">
      <c r="A16" s="2" t="s">
        <v>49</v>
      </c>
      <c r="B16" s="0" t="s">
        <v>60</v>
      </c>
    </row>
    <row r="17" customFormat="false" ht="15" hidden="false" customHeight="false" outlineLevel="0" collapsed="false">
      <c r="A17" s="2"/>
      <c r="B17" s="0" t="s">
        <v>61</v>
      </c>
    </row>
    <row r="18" customFormat="false" ht="15" hidden="false" customHeight="false" outlineLevel="0" collapsed="false">
      <c r="A18" s="2" t="s">
        <v>52</v>
      </c>
      <c r="B18" s="0" t="s">
        <v>62</v>
      </c>
    </row>
    <row r="19" customFormat="false" ht="15" hidden="false" customHeight="false" outlineLevel="0" collapsed="false">
      <c r="A19" s="2"/>
      <c r="B19" s="0" t="s">
        <v>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2015-03-17T23:35:27Z</dcterms:created>
  <dc:creator>Joao Ferreira</dc:creator>
  <dc:language>en-US</dc:language>
  <cp:lastModifiedBy>Joao Ferreira</cp:lastModifiedBy>
  <dcterms:modified xsi:type="dcterms:W3CDTF">2015-03-24T11:18:39Z</dcterms:modified>
  <cp:revision>0</cp:revision>
</cp:coreProperties>
</file>