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zman Projects\Excel\Portfolio\"/>
    </mc:Choice>
  </mc:AlternateContent>
  <xr:revisionPtr revIDLastSave="0" documentId="13_ncr:40009_{5ED73414-605F-44EF-88E7-BCE08F0224B2}" xr6:coauthVersionLast="47" xr6:coauthVersionMax="47" xr10:uidLastSave="{00000000-0000-0000-0000-000000000000}"/>
  <bookViews>
    <workbookView xWindow="-120" yWindow="-120" windowWidth="29040" windowHeight="16440" activeTab="1"/>
  </bookViews>
  <sheets>
    <sheet name="argentina_cars" sheetId="1" r:id="rId1"/>
    <sheet name="Report" sheetId="3" r:id="rId2"/>
  </sheets>
  <definedNames>
    <definedName name="NativeTimeline_fecha">#N/A</definedName>
    <definedName name="SegmentaciónDeDatos_brand">#N/A</definedName>
  </definedNames>
  <calcPr calcId="0"/>
  <pivotCaches>
    <pivotCache cacheId="49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</calcChain>
</file>

<file path=xl/sharedStrings.xml><?xml version="1.0" encoding="utf-8"?>
<sst xmlns="http://schemas.openxmlformats.org/spreadsheetml/2006/main" count="4625" uniqueCount="283">
  <si>
    <t>money</t>
  </si>
  <si>
    <t>brand</t>
  </si>
  <si>
    <t>model</t>
  </si>
  <si>
    <t>year</t>
  </si>
  <si>
    <t>color</t>
  </si>
  <si>
    <t>fuel_type</t>
  </si>
  <si>
    <t>door</t>
  </si>
  <si>
    <t>gear</t>
  </si>
  <si>
    <t>motor</t>
  </si>
  <si>
    <t>body_type</t>
  </si>
  <si>
    <t>kilometres</t>
  </si>
  <si>
    <t>currency</t>
  </si>
  <si>
    <t>Toyota</t>
  </si>
  <si>
    <t>Corolla Cross</t>
  </si>
  <si>
    <t>Plateado</t>
  </si>
  <si>
    <t>Nafta</t>
  </si>
  <si>
    <t>5.0</t>
  </si>
  <si>
    <t>SUV</t>
  </si>
  <si>
    <t>pesos</t>
  </si>
  <si>
    <t>Jeep</t>
  </si>
  <si>
    <t>Compass</t>
  </si>
  <si>
    <t>Blanco</t>
  </si>
  <si>
    <t>2.4</t>
  </si>
  <si>
    <t>Gris oscuro</t>
  </si>
  <si>
    <t>C4 Cactus</t>
  </si>
  <si>
    <t>Corolla</t>
  </si>
  <si>
    <t>Gris</t>
  </si>
  <si>
    <t>4.0</t>
  </si>
  <si>
    <t>Manual</t>
  </si>
  <si>
    <t>1.8</t>
  </si>
  <si>
    <t>Negro</t>
  </si>
  <si>
    <t>1.3</t>
  </si>
  <si>
    <t>Kia</t>
  </si>
  <si>
    <t>Sorento</t>
  </si>
  <si>
    <t>2.2</t>
  </si>
  <si>
    <t>Mercedes-Benz</t>
  </si>
  <si>
    <t>Clase C</t>
  </si>
  <si>
    <t>BMW</t>
  </si>
  <si>
    <t>2.0</t>
  </si>
  <si>
    <t>TURBO</t>
  </si>
  <si>
    <t>Volkswagen</t>
  </si>
  <si>
    <t>T-Cross</t>
  </si>
  <si>
    <t>Naranja</t>
  </si>
  <si>
    <t>1.6 MSI Nafta</t>
  </si>
  <si>
    <t>Clase A</t>
  </si>
  <si>
    <t>Hatchback</t>
  </si>
  <si>
    <t>1.6</t>
  </si>
  <si>
    <t>Renault</t>
  </si>
  <si>
    <t>Sandero</t>
  </si>
  <si>
    <t>Polo</t>
  </si>
  <si>
    <t>Serie 1</t>
  </si>
  <si>
    <t>Ford</t>
  </si>
  <si>
    <t>Ecosport</t>
  </si>
  <si>
    <t>Beige</t>
  </si>
  <si>
    <t>Chevrolet</t>
  </si>
  <si>
    <t>Trailblazer</t>
  </si>
  <si>
    <t>Etios</t>
  </si>
  <si>
    <t>1.5</t>
  </si>
  <si>
    <t>Clio</t>
  </si>
  <si>
    <t>1.2</t>
  </si>
  <si>
    <t>RAV4</t>
  </si>
  <si>
    <t>Mini</t>
  </si>
  <si>
    <t>Cooper</t>
  </si>
  <si>
    <t>Rojo</t>
  </si>
  <si>
    <t>Renegade</t>
  </si>
  <si>
    <t>Hilux</t>
  </si>
  <si>
    <t>2.8</t>
  </si>
  <si>
    <t>Pick-Up</t>
  </si>
  <si>
    <t>Fiat</t>
  </si>
  <si>
    <t>Bravo</t>
  </si>
  <si>
    <t>Classic</t>
  </si>
  <si>
    <t>Master</t>
  </si>
  <si>
    <t>3.0</t>
  </si>
  <si>
    <t>2.3</t>
  </si>
  <si>
    <t>Ranger</t>
  </si>
  <si>
    <t>Peugeot</t>
  </si>
  <si>
    <t>Honda</t>
  </si>
  <si>
    <t>CR-V</t>
  </si>
  <si>
    <t>Dodge</t>
  </si>
  <si>
    <t>Journey</t>
  </si>
  <si>
    <t>Crossover</t>
  </si>
  <si>
    <t>Siena</t>
  </si>
  <si>
    <t>1.4</t>
  </si>
  <si>
    <t>Fiesta</t>
  </si>
  <si>
    <t>Hyundai</t>
  </si>
  <si>
    <t>Tucson</t>
  </si>
  <si>
    <t>HR-V</t>
  </si>
  <si>
    <t>Linea</t>
  </si>
  <si>
    <t>Onix</t>
  </si>
  <si>
    <t>Equinox</t>
  </si>
  <si>
    <t>Audi</t>
  </si>
  <si>
    <t>A1</t>
  </si>
  <si>
    <t>Aircross</t>
  </si>
  <si>
    <t>Nafta/GNC</t>
  </si>
  <si>
    <t>Kuga</t>
  </si>
  <si>
    <t>2.5</t>
  </si>
  <si>
    <t>Grand Cherokee</t>
  </si>
  <si>
    <t>3.6</t>
  </si>
  <si>
    <t>Palio</t>
  </si>
  <si>
    <t>Camry</t>
  </si>
  <si>
    <t>3.5</t>
  </si>
  <si>
    <t>Clase E</t>
  </si>
  <si>
    <t>2.1</t>
  </si>
  <si>
    <t>Genesis</t>
  </si>
  <si>
    <t>Porsche</t>
  </si>
  <si>
    <t>Panamera</t>
  </si>
  <si>
    <t>Up!</t>
  </si>
  <si>
    <t>1.0</t>
  </si>
  <si>
    <t>C3</t>
  </si>
  <si>
    <t>Azul</t>
  </si>
  <si>
    <t>Nissan</t>
  </si>
  <si>
    <t>Tiida</t>
  </si>
  <si>
    <t>Dorado</t>
  </si>
  <si>
    <t>Focus III</t>
  </si>
  <si>
    <t>SW4</t>
  </si>
  <si>
    <t>Toro</t>
  </si>
  <si>
    <t>C4 Lounge</t>
  </si>
  <si>
    <t>Punto</t>
  </si>
  <si>
    <t>Kicks</t>
  </si>
  <si>
    <t>Duster Oroch</t>
  </si>
  <si>
    <t>Vento</t>
  </si>
  <si>
    <t>Kwid</t>
  </si>
  <si>
    <t>Ka</t>
  </si>
  <si>
    <t>Spin</t>
  </si>
  <si>
    <t>Monovolumen</t>
  </si>
  <si>
    <t>Argo</t>
  </si>
  <si>
    <t>Focus II</t>
  </si>
  <si>
    <t>MarrÃ³n</t>
  </si>
  <si>
    <t>Yaris</t>
  </si>
  <si>
    <t>RAM</t>
  </si>
  <si>
    <t>5.7</t>
  </si>
  <si>
    <t>Nivus</t>
  </si>
  <si>
    <t>Gol Trend</t>
  </si>
  <si>
    <t>Gol</t>
  </si>
  <si>
    <t>H1</t>
  </si>
  <si>
    <t>Rural</t>
  </si>
  <si>
    <t>3.2</t>
  </si>
  <si>
    <t>Cruze</t>
  </si>
  <si>
    <t>Amarok</t>
  </si>
  <si>
    <t>Civic</t>
  </si>
  <si>
    <t>Golf</t>
  </si>
  <si>
    <t>Uno</t>
  </si>
  <si>
    <t>Jumper</t>
  </si>
  <si>
    <t>FurgÃ³n</t>
  </si>
  <si>
    <t>Serie M</t>
  </si>
  <si>
    <t>Logan</t>
  </si>
  <si>
    <t>Cruze II</t>
  </si>
  <si>
    <t>Aveo</t>
  </si>
  <si>
    <t>Captur</t>
  </si>
  <si>
    <t>Celta</t>
  </si>
  <si>
    <t>Passat</t>
  </si>
  <si>
    <t>Prisma</t>
  </si>
  <si>
    <t>Versa</t>
  </si>
  <si>
    <t>Verde</t>
  </si>
  <si>
    <t>Mondeo</t>
  </si>
  <si>
    <t>Fiorino</t>
  </si>
  <si>
    <t>Qubo</t>
  </si>
  <si>
    <t>Q5</t>
  </si>
  <si>
    <t>Baic</t>
  </si>
  <si>
    <t>X55</t>
  </si>
  <si>
    <t>TOYOTA 2.8</t>
  </si>
  <si>
    <t>Kangoo</t>
  </si>
  <si>
    <t>C4</t>
  </si>
  <si>
    <t>Tracker</t>
  </si>
  <si>
    <t>Partner PatagÃ³nica</t>
  </si>
  <si>
    <t>Violeta</t>
  </si>
  <si>
    <t>Sandero Stepway</t>
  </si>
  <si>
    <t>Santa Fe</t>
  </si>
  <si>
    <t>Tiguan Allspace</t>
  </si>
  <si>
    <t>Duster</t>
  </si>
  <si>
    <t>Partner</t>
  </si>
  <si>
    <t>C-ElysÃ©e</t>
  </si>
  <si>
    <t>Sentra</t>
  </si>
  <si>
    <t>Cronos</t>
  </si>
  <si>
    <t>Suran Cross</t>
  </si>
  <si>
    <t>Celeste</t>
  </si>
  <si>
    <t>Saveiro</t>
  </si>
  <si>
    <t>Fit</t>
  </si>
  <si>
    <t>Fiesta Kinetic Design</t>
  </si>
  <si>
    <t>X5</t>
  </si>
  <si>
    <t>4.4</t>
  </si>
  <si>
    <t>2.8tdi 223cv</t>
  </si>
  <si>
    <t>Serie 4</t>
  </si>
  <si>
    <t>C3 Picasso</t>
  </si>
  <si>
    <t>Taos</t>
  </si>
  <si>
    <t>Territory</t>
  </si>
  <si>
    <t>Voyage</t>
  </si>
  <si>
    <t>Mitsubishi</t>
  </si>
  <si>
    <t>L200</t>
  </si>
  <si>
    <t>C4 Spacetourer</t>
  </si>
  <si>
    <t>DS4</t>
  </si>
  <si>
    <t>Expert</t>
  </si>
  <si>
    <t>Clase GLA</t>
  </si>
  <si>
    <t>MÃ©gane III</t>
  </si>
  <si>
    <t>Subaru</t>
  </si>
  <si>
    <t>XV</t>
  </si>
  <si>
    <t>A3 Sportback</t>
  </si>
  <si>
    <t>3.0 TD</t>
  </si>
  <si>
    <t>A4</t>
  </si>
  <si>
    <t>Suran</t>
  </si>
  <si>
    <t>S10</t>
  </si>
  <si>
    <t>Serie 2</t>
  </si>
  <si>
    <t>Serie 3</t>
  </si>
  <si>
    <t>Sharan</t>
  </si>
  <si>
    <t>DS3</t>
  </si>
  <si>
    <t>Sprinter</t>
  </si>
  <si>
    <t>Minivan</t>
  </si>
  <si>
    <t>Fluence</t>
  </si>
  <si>
    <t>Chery</t>
  </si>
  <si>
    <t>Tiggo 3</t>
  </si>
  <si>
    <t>Jumpy</t>
  </si>
  <si>
    <t>Suzuki</t>
  </si>
  <si>
    <t>Swift</t>
  </si>
  <si>
    <t>Creta</t>
  </si>
  <si>
    <t>F-100</t>
  </si>
  <si>
    <t>500X</t>
  </si>
  <si>
    <t>Cerato</t>
  </si>
  <si>
    <t>Soul</t>
  </si>
  <si>
    <t>Sonic</t>
  </si>
  <si>
    <t>Bora</t>
  </si>
  <si>
    <t>Ranger Raptor</t>
  </si>
  <si>
    <t>F-150</t>
  </si>
  <si>
    <t>S3</t>
  </si>
  <si>
    <t>5.2</t>
  </si>
  <si>
    <t>Meriva</t>
  </si>
  <si>
    <t>Corsa</t>
  </si>
  <si>
    <t>Berlingo</t>
  </si>
  <si>
    <t>Cooper Countryman</t>
  </si>
  <si>
    <t>Tiguan</t>
  </si>
  <si>
    <t>Volvo</t>
  </si>
  <si>
    <t>C30</t>
  </si>
  <si>
    <t>DS</t>
  </si>
  <si>
    <t>DS3 Crossback</t>
  </si>
  <si>
    <t>Patriot</t>
  </si>
  <si>
    <t>Outlander</t>
  </si>
  <si>
    <t>6.4</t>
  </si>
  <si>
    <t>March</t>
  </si>
  <si>
    <t>Automatic</t>
  </si>
  <si>
    <t>dollars</t>
  </si>
  <si>
    <t>Sedan</t>
  </si>
  <si>
    <t>Coupe</t>
  </si>
  <si>
    <t>R8 Coupe</t>
  </si>
  <si>
    <t>Diesel</t>
  </si>
  <si>
    <t>Hybrid</t>
  </si>
  <si>
    <t>Citroen</t>
  </si>
  <si>
    <t>Etiquetas de fila</t>
  </si>
  <si>
    <t>Total general</t>
  </si>
  <si>
    <t>exchange_rate</t>
  </si>
  <si>
    <t>money (dollars)</t>
  </si>
  <si>
    <t>fecha</t>
  </si>
  <si>
    <t>1995</t>
  </si>
  <si>
    <t>1996</t>
  </si>
  <si>
    <t>1997</t>
  </si>
  <si>
    <t>2000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</si>
  <si>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</si>
  <si>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</si>
  <si>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</si>
  <si>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</si>
  <si>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</si>
  <si>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</si>
  <si>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</si>
  <si>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</si>
  <si>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</si>
  <si>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</si>
  <si>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</si>
  <si>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</si>
  <si>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</si>
  <si>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</si>
  <si>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</si>
  <si>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</si>
  <si>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(en blanco)</t>
  </si>
  <si>
    <t>Price</t>
  </si>
  <si>
    <t>PRICES BY MANUFACTURE YEAR</t>
  </si>
  <si>
    <t>PRICES BY BRAND</t>
  </si>
  <si>
    <t>PRICES BY MODEL</t>
  </si>
  <si>
    <t>GAS TYPE</t>
  </si>
  <si>
    <t>OTHER FACTORS THAT MAY INFLUENCE PRICE</t>
  </si>
  <si>
    <t>TRANSMISSION</t>
  </si>
  <si>
    <t>MOTOR</t>
  </si>
  <si>
    <t>CURRENCY OFFERED</t>
  </si>
  <si>
    <t>DOORS</t>
  </si>
  <si>
    <t>CAR PRICES IN ARGENTINA (2022)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</si>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</sst>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badi"/>
      <family val="2"/>
    </font>
    <font>
      <sz val="11"/>
      <color theme="1"/>
      <name val="Abadi"/>
      <family val="2"/>
    </font>
    <font>
      <b/>
      <sz val="24"/>
      <color theme="8" tint="-0.499984740745262"/>
      <name val="Abad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33" borderId="0" xfId="0" applyFont="1" applyFill="1"/>
    <xf numFmtId="0" fontId="19" fillId="0" borderId="0" xfId="0" applyFont="1"/>
    <xf numFmtId="0" fontId="19" fillId="0" borderId="0" xfId="0" pivotButton="1" applyFont="1"/>
    <xf numFmtId="0" fontId="18" fillId="34" borderId="0" xfId="0" applyFont="1" applyFill="1"/>
    <xf numFmtId="0" fontId="19" fillId="0" borderId="0" xfId="0" applyFont="1" applyAlignment="1">
      <alignment horizontal="left"/>
    </xf>
    <xf numFmtId="164" fontId="19" fillId="0" borderId="0" xfId="0" applyNumberFormat="1" applyFont="1"/>
    <xf numFmtId="0" fontId="20" fillId="35" borderId="0" xfId="0" applyFont="1" applyFill="1"/>
    <xf numFmtId="0" fontId="19" fillId="0" borderId="0" xfId="0" applyNumberFormat="1" applyFont="1"/>
    <xf numFmtId="0" fontId="18" fillId="36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5"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font>
        <name val="Abadi"/>
        <scheme val="none"/>
      </font>
    </dxf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3</xdr:row>
      <xdr:rowOff>0</xdr:rowOff>
    </xdr:from>
    <xdr:to>
      <xdr:col>10</xdr:col>
      <xdr:colOff>1790700</xdr:colOff>
      <xdr:row>11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brand">
              <a:extLst>
                <a:ext uri="{FF2B5EF4-FFF2-40B4-BE49-F238E27FC236}">
                  <a16:creationId xmlns:a16="http://schemas.microsoft.com/office/drawing/2014/main" id="{FBB45666-879A-3C57-5280-F3A1CBAA82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771525"/>
              <a:ext cx="2952750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28575</xdr:colOff>
      <xdr:row>3</xdr:row>
      <xdr:rowOff>57149</xdr:rowOff>
    </xdr:from>
    <xdr:to>
      <xdr:col>6</xdr:col>
      <xdr:colOff>600075</xdr:colOff>
      <xdr:row>10</xdr:row>
      <xdr:rowOff>28574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fecha">
              <a:extLst>
                <a:ext uri="{FF2B5EF4-FFF2-40B4-BE49-F238E27FC236}">
                  <a16:creationId xmlns:a16="http://schemas.microsoft.com/office/drawing/2014/main" id="{3540C5AB-C613-C26E-54AB-63F8FA1F74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6775" y="828674"/>
              <a:ext cx="302895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361950</xdr:colOff>
      <xdr:row>0</xdr:row>
      <xdr:rowOff>0</xdr:rowOff>
    </xdr:from>
    <xdr:to>
      <xdr:col>17</xdr:col>
      <xdr:colOff>0</xdr:colOff>
      <xdr:row>0</xdr:row>
      <xdr:rowOff>381000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C930418-98FF-5BB2-971F-82AD13839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0775" y="0"/>
          <a:ext cx="381000" cy="381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Sebastian Guzman Buitrago" refreshedDate="44916.284985416663" createdVersion="8" refreshedVersion="8" minRefreshableVersion="3" recordCount="510">
  <cacheSource type="worksheet">
    <worksheetSource name="Tabla1"/>
  </cacheSource>
  <cacheFields count="17">
    <cacheField name="money" numFmtId="0">
      <sharedItems containsSemiMixedTypes="0" containsString="0" containsNumber="1" containsInteger="1" minValue="8000" maxValue="14299000"/>
    </cacheField>
    <cacheField name="brand" numFmtId="0">
      <sharedItems count="27">
        <s v="Toyota"/>
        <s v="Jeep"/>
        <s v="Citroen"/>
        <s v="Kia"/>
        <s v="Mercedes-Benz"/>
        <s v="BMW"/>
        <s v="Volkswagen"/>
        <s v="Renault"/>
        <s v="Ford"/>
        <s v="Chevrolet"/>
        <s v="Mini"/>
        <s v="Fiat"/>
        <s v="Peugeot"/>
        <s v="Honda"/>
        <s v="Dodge"/>
        <s v="Hyundai"/>
        <s v="Audi"/>
        <s v="Porsche"/>
        <s v="Nissan"/>
        <s v="RAM"/>
        <s v="Baic"/>
        <s v="Mitsubishi"/>
        <s v="Subaru"/>
        <s v="Chery"/>
        <s v="Suzuki"/>
        <s v="Volvo"/>
        <s v="DS"/>
      </sharedItems>
    </cacheField>
    <cacheField name="model" numFmtId="0">
      <sharedItems containsMixedTypes="1" containsNumber="1" containsInteger="1" minValue="207" maxValue="5008" count="157">
        <s v="Corolla Cross"/>
        <s v="Compass"/>
        <s v="C4 Cactus"/>
        <s v="Corolla"/>
        <s v="Sorento"/>
        <s v="Clase C"/>
        <n v="220"/>
        <s v="T-Cross"/>
        <s v="Clase A"/>
        <s v="Sandero"/>
        <s v="Polo"/>
        <s v="Serie 1"/>
        <s v="Ecosport"/>
        <s v="Trailblazer"/>
        <s v="Etios"/>
        <s v="Clio"/>
        <s v="RAV4"/>
        <s v="Cooper"/>
        <s v="Renegade"/>
        <s v="Hilux"/>
        <s v="Bravo"/>
        <s v="Classic"/>
        <s v="Master"/>
        <s v="Ranger"/>
        <n v="408"/>
        <s v="CR-V"/>
        <s v="Journey"/>
        <s v="Siena"/>
        <s v="Fiesta"/>
        <s v="Tucson"/>
        <s v="HR-V"/>
        <s v="Linea"/>
        <s v="Onix"/>
        <s v="Equinox"/>
        <n v="308"/>
        <s v="A1"/>
        <s v="Aircross"/>
        <s v="Kuga"/>
        <s v="Grand Cherokee"/>
        <s v="Palio"/>
        <s v="Camry"/>
        <n v="208"/>
        <s v="Clase E"/>
        <s v="Genesis"/>
        <s v="Panamera"/>
        <s v="Up!"/>
        <s v="C3"/>
        <s v="Tiida"/>
        <s v="Focus III"/>
        <s v="SW4"/>
        <s v="Toro"/>
        <s v="C4 Lounge"/>
        <s v="Punto"/>
        <s v="Kicks"/>
        <s v="Duster Oroch"/>
        <s v="Vento"/>
        <s v="Kwid"/>
        <s v="Ka"/>
        <s v="Spin"/>
        <s v="Argo"/>
        <s v="Focus II"/>
        <n v="2008"/>
        <s v="Yaris"/>
        <n v="1500"/>
        <s v="Nivus"/>
        <s v="Gol Trend"/>
        <s v="Gol"/>
        <s v="H1"/>
        <s v="Cruze"/>
        <s v="Amarok"/>
        <s v="Civic"/>
        <s v="Golf"/>
        <s v="Uno"/>
        <s v="Jumper"/>
        <s v="Serie M"/>
        <s v="Logan"/>
        <n v="207"/>
        <s v="Cruze II"/>
        <s v="Aveo"/>
        <s v="Captur"/>
        <s v="Celta"/>
        <s v="Passat"/>
        <s v="Prisma"/>
        <s v="Versa"/>
        <s v="Mondeo"/>
        <s v="Fiorino"/>
        <s v="Qubo"/>
        <s v="Q5"/>
        <s v="X55"/>
        <s v="Kangoo"/>
        <s v="C4"/>
        <s v="Tracker"/>
        <s v="Partner PatagÃ³nica"/>
        <n v="500"/>
        <s v="Sandero Stepway"/>
        <s v="Santa Fe"/>
        <s v="Tiguan Allspace"/>
        <s v="Duster"/>
        <s v="Partner"/>
        <s v="C-ElysÃ©e"/>
        <s v="Sentra"/>
        <s v="Cronos"/>
        <s v="Suran Cross"/>
        <s v="Saveiro"/>
        <s v="Fit"/>
        <s v="Fiesta Kinetic Design"/>
        <s v="X5"/>
        <s v="Serie 4"/>
        <s v="C3 Picasso"/>
        <s v="Taos"/>
        <s v="Territory"/>
        <s v="Voyage"/>
        <s v="L200"/>
        <s v="C4 Spacetourer"/>
        <s v="DS4"/>
        <s v="Expert"/>
        <s v="Clase GLA"/>
        <s v="MÃ©gane III"/>
        <s v="XV"/>
        <s v="A3 Sportback"/>
        <s v="A4"/>
        <s v="Suran"/>
        <n v="3008"/>
        <s v="S10"/>
        <n v="5008"/>
        <s v="Serie 2"/>
        <s v="Serie 3"/>
        <s v="Sharan"/>
        <s v="DS3"/>
        <s v="Sprinter"/>
        <s v="Fluence"/>
        <s v="Tiggo 3"/>
        <s v="Jumpy"/>
        <s v="Swift"/>
        <s v="Creta"/>
        <s v="F-100"/>
        <s v="500X"/>
        <s v="Cerato"/>
        <s v="Soul"/>
        <s v="Sonic"/>
        <s v="Bora"/>
        <s v="Ranger Raptor"/>
        <s v="F-150"/>
        <s v="S3"/>
        <s v="R8 Coupe"/>
        <s v="Meriva"/>
        <s v="Corsa"/>
        <s v="Berlingo"/>
        <s v="Cooper Countryman"/>
        <s v="Tiguan"/>
        <s v="C30"/>
        <s v="DS3 Crossback"/>
        <n v="960"/>
        <s v="Patriot"/>
        <s v="Outlander"/>
        <n v="504"/>
        <s v="March"/>
      </sharedItems>
    </cacheField>
    <cacheField name="year" numFmtId="0">
      <sharedItems containsSemiMixedTypes="0" containsString="0" containsNumber="1" containsInteger="1" minValue="1995" maxValue="2022" count="20">
        <n v="2022"/>
        <n v="2019"/>
        <n v="2014"/>
        <n v="2008"/>
        <n v="2016"/>
        <n v="2017"/>
        <n v="2013"/>
        <n v="2020"/>
        <n v="2011"/>
        <n v="2015"/>
        <n v="2018"/>
        <n v="2021"/>
        <n v="2010"/>
        <n v="2012"/>
        <n v="2009"/>
        <n v="2000"/>
        <n v="2007"/>
        <n v="1997"/>
        <n v="1995"/>
        <n v="1996"/>
      </sharedItems>
    </cacheField>
    <cacheField name="fecha" numFmtId="14">
      <sharedItems containsSemiMixedTypes="0" containsNonDate="0" containsDate="1" containsString="0" minDate="1995-01-01T00:00:00" maxDate="2022-01-02T00:00:00" count="20">
        <d v="2022-01-01T00:00:00"/>
        <d v="2019-01-01T00:00:00"/>
        <d v="2014-01-01T00:00:00"/>
        <d v="2008-01-01T00:00:00"/>
        <d v="2016-01-01T00:00:00"/>
        <d v="2017-01-01T00:00:00"/>
        <d v="2013-01-01T00:00:00"/>
        <d v="2020-01-01T00:00:00"/>
        <d v="2011-01-01T00:00:00"/>
        <d v="2015-01-01T00:00:00"/>
        <d v="2018-01-01T00:00:00"/>
        <d v="2021-01-01T00:00:00"/>
        <d v="2010-01-01T00:00:00"/>
        <d v="2012-01-01T00:00:00"/>
        <d v="2009-01-01T00:00:00"/>
        <d v="2000-01-01T00:00:00"/>
        <d v="2007-01-01T00:00:00"/>
        <d v="1997-01-01T00:00:00"/>
        <d v="1995-01-01T00:00:00"/>
        <d v="1996-01-01T00:00:00"/>
      </sharedItems>
      <fieldGroup par="16" base="4">
        <rangePr groupBy="months" startDate="1995-01-01T00:00:00" endDate="2022-01-02T00:00:00"/>
        <groupItems count="14">
          <s v="&lt;1/01/199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01/2022"/>
        </groupItems>
      </fieldGroup>
    </cacheField>
    <cacheField name="color" numFmtId="0">
      <sharedItems containsBlank="1"/>
    </cacheField>
    <cacheField name="fuel_type" numFmtId="0">
      <sharedItems count="4">
        <s v="Nafta"/>
        <s v="Diesel"/>
        <s v="Nafta/GNC"/>
        <s v="Hybrid"/>
      </sharedItems>
    </cacheField>
    <cacheField name="door" numFmtId="0">
      <sharedItems count="4">
        <s v="5.0"/>
        <s v="4.0"/>
        <s v="2.0"/>
        <s v="3.0"/>
      </sharedItems>
    </cacheField>
    <cacheField name="gear" numFmtId="0">
      <sharedItems containsBlank="1" count="3">
        <s v="Automatic"/>
        <s v="Manual"/>
        <m/>
      </sharedItems>
    </cacheField>
    <cacheField name="motor" numFmtId="0">
      <sharedItems containsBlank="1" containsMixedTypes="1" containsNumber="1" containsInteger="1" minValue="2" maxValue="3" count="30">
        <m/>
        <s v="2.4"/>
        <s v="1.8"/>
        <s v="1.3"/>
        <s v="2.2"/>
        <s v="TURBO"/>
        <s v="1.6 MSI Nafta"/>
        <n v="3"/>
        <s v="1.6"/>
        <s v="1.5"/>
        <s v="1.2"/>
        <s v="2.8"/>
        <s v="2.3"/>
        <n v="2"/>
        <s v="1.4"/>
        <s v="2.0"/>
        <s v="2.5"/>
        <s v="3.6"/>
        <s v="3.5"/>
        <s v="2.1"/>
        <s v="1.0"/>
        <s v="5.7"/>
        <s v="3.2"/>
        <s v="3.0"/>
        <s v="TOYOTA 2.8"/>
        <s v="4.4"/>
        <s v="2.8tdi 223cv"/>
        <s v="3.0 TD"/>
        <s v="5.2"/>
        <s v="6.4"/>
      </sharedItems>
    </cacheField>
    <cacheField name="body_type" numFmtId="0">
      <sharedItems containsBlank="1"/>
    </cacheField>
    <cacheField name="kilometres" numFmtId="0">
      <sharedItems containsSemiMixedTypes="0" containsString="0" containsNumber="1" containsInteger="1" minValue="500" maxValue="335000"/>
    </cacheField>
    <cacheField name="currency" numFmtId="0">
      <sharedItems count="2">
        <s v="pesos"/>
        <s v="dollars"/>
      </sharedItems>
    </cacheField>
    <cacheField name="exchange_rate" numFmtId="0">
      <sharedItems containsSemiMixedTypes="0" containsString="0" containsNumber="1" minValue="173.92" maxValue="173.92"/>
    </cacheField>
    <cacheField name="money (dollars)" numFmtId="0">
      <sharedItems containsSemiMixedTypes="0" containsString="0" containsNumber="1" minValue="6899.7240110395587" maxValue="430000"/>
    </cacheField>
    <cacheField name="Trimestres" numFmtId="0" databaseField="0">
      <fieldGroup base="4">
        <rangePr groupBy="quarters" startDate="1995-01-01T00:00:00" endDate="2022-01-02T00:00:00"/>
        <groupItems count="6">
          <s v="&lt;1/01/1995"/>
          <s v="Trim.1"/>
          <s v="Trim.2"/>
          <s v="Trim.3"/>
          <s v="Trim.4"/>
          <s v="&gt;2/01/2022"/>
        </groupItems>
      </fieldGroup>
    </cacheField>
    <cacheField name="Años" numFmtId="0" databaseField="0">
      <fieldGroup base="4">
        <rangePr groupBy="years" startDate="1995-01-01T00:00:00" endDate="2022-01-02T00:00:00"/>
        <groupItems count="30">
          <s v="&lt;1/01/1995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/01/2022"/>
        </groupItems>
      </fieldGroup>
    </cacheField>
  </cacheFields>
  <extLst>
    <ext xmlns:x14="http://schemas.microsoft.com/office/spreadsheetml/2009/9/main" uri="{725AE2AE-9491-48be-B2B4-4EB974FC3084}">
      <x14:pivotCacheDefinition pivotCacheId="1357207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350000"/>
    <x v="0"/>
    <x v="0"/>
    <x v="0"/>
    <x v="0"/>
    <s v="Plateado"/>
    <x v="0"/>
    <x v="0"/>
    <x v="0"/>
    <x v="0"/>
    <s v="SUV"/>
    <n v="500"/>
    <x v="0"/>
    <n v="173.92"/>
    <n v="59510.119595216194"/>
  </r>
  <r>
    <n v="10850000"/>
    <x v="1"/>
    <x v="1"/>
    <x v="0"/>
    <x v="0"/>
    <s v="Blanco"/>
    <x v="0"/>
    <x v="0"/>
    <x v="0"/>
    <x v="1"/>
    <s v="SUV"/>
    <n v="500"/>
    <x v="0"/>
    <n v="173.92"/>
    <n v="62385.004599816013"/>
  </r>
  <r>
    <n v="35500"/>
    <x v="1"/>
    <x v="1"/>
    <x v="0"/>
    <x v="0"/>
    <s v="Gris oscuro"/>
    <x v="0"/>
    <x v="0"/>
    <x v="0"/>
    <x v="1"/>
    <s v="SUV"/>
    <n v="500"/>
    <x v="1"/>
    <n v="173.92"/>
    <n v="35500"/>
  </r>
  <r>
    <n v="19000"/>
    <x v="2"/>
    <x v="2"/>
    <x v="0"/>
    <x v="0"/>
    <s v="Gris oscuro"/>
    <x v="0"/>
    <x v="0"/>
    <x v="0"/>
    <x v="0"/>
    <s v="SUV"/>
    <n v="550"/>
    <x v="1"/>
    <n v="173.92"/>
    <n v="19000"/>
  </r>
  <r>
    <n v="5800000"/>
    <x v="0"/>
    <x v="3"/>
    <x v="1"/>
    <x v="1"/>
    <s v="Gris"/>
    <x v="0"/>
    <x v="1"/>
    <x v="1"/>
    <x v="2"/>
    <s v="Sedan"/>
    <n v="9000"/>
    <x v="0"/>
    <n v="173.92"/>
    <n v="33348.666053357869"/>
  </r>
  <r>
    <n v="34500"/>
    <x v="1"/>
    <x v="1"/>
    <x v="0"/>
    <x v="0"/>
    <s v="Negro"/>
    <x v="0"/>
    <x v="0"/>
    <x v="0"/>
    <x v="3"/>
    <s v="SUV"/>
    <n v="10500"/>
    <x v="1"/>
    <n v="173.92"/>
    <n v="34500"/>
  </r>
  <r>
    <n v="25000"/>
    <x v="3"/>
    <x v="4"/>
    <x v="2"/>
    <x v="2"/>
    <s v="Negro"/>
    <x v="1"/>
    <x v="0"/>
    <x v="0"/>
    <x v="4"/>
    <s v="SUV"/>
    <n v="156000"/>
    <x v="1"/>
    <n v="173.92"/>
    <n v="25000"/>
  </r>
  <r>
    <n v="12300"/>
    <x v="4"/>
    <x v="5"/>
    <x v="3"/>
    <x v="3"/>
    <s v="Plateado"/>
    <x v="0"/>
    <x v="1"/>
    <x v="0"/>
    <x v="2"/>
    <s v="Sedan"/>
    <n v="174000"/>
    <x v="1"/>
    <n v="173.92"/>
    <n v="12300"/>
  </r>
  <r>
    <n v="35500"/>
    <x v="5"/>
    <x v="6"/>
    <x v="4"/>
    <x v="4"/>
    <s v="Blanco"/>
    <x v="0"/>
    <x v="2"/>
    <x v="0"/>
    <x v="5"/>
    <s v="Coupe"/>
    <n v="66000"/>
    <x v="1"/>
    <n v="173.92"/>
    <n v="35500"/>
  </r>
  <r>
    <n v="6800000"/>
    <x v="6"/>
    <x v="7"/>
    <x v="1"/>
    <x v="1"/>
    <s v="Naranja"/>
    <x v="0"/>
    <x v="0"/>
    <x v="0"/>
    <x v="6"/>
    <s v="SUV"/>
    <n v="35000"/>
    <x v="0"/>
    <n v="173.92"/>
    <n v="39098.436062557499"/>
  </r>
  <r>
    <n v="38500"/>
    <x v="4"/>
    <x v="8"/>
    <x v="5"/>
    <x v="5"/>
    <s v="Plateado"/>
    <x v="0"/>
    <x v="0"/>
    <x v="0"/>
    <x v="7"/>
    <s v="Hatchback"/>
    <n v="55394"/>
    <x v="1"/>
    <n v="173.92"/>
    <n v="38500"/>
  </r>
  <r>
    <n v="20500"/>
    <x v="4"/>
    <x v="8"/>
    <x v="6"/>
    <x v="6"/>
    <s v="Blanco"/>
    <x v="0"/>
    <x v="0"/>
    <x v="1"/>
    <x v="8"/>
    <s v="Hatchback"/>
    <n v="162080"/>
    <x v="1"/>
    <n v="173.92"/>
    <n v="20500"/>
  </r>
  <r>
    <n v="3500000"/>
    <x v="7"/>
    <x v="9"/>
    <x v="0"/>
    <x v="0"/>
    <s v="Plateado"/>
    <x v="0"/>
    <x v="0"/>
    <x v="1"/>
    <x v="0"/>
    <s v="Sedan"/>
    <n v="111111"/>
    <x v="0"/>
    <n v="173.92"/>
    <n v="20124.195032198713"/>
  </r>
  <r>
    <n v="5990000"/>
    <x v="6"/>
    <x v="10"/>
    <x v="0"/>
    <x v="0"/>
    <s v="Blanco"/>
    <x v="0"/>
    <x v="0"/>
    <x v="1"/>
    <x v="8"/>
    <s v="Hatchback"/>
    <n v="111111"/>
    <x v="0"/>
    <n v="173.92"/>
    <n v="34441.122355105799"/>
  </r>
  <r>
    <n v="41900"/>
    <x v="5"/>
    <x v="11"/>
    <x v="7"/>
    <x v="7"/>
    <s v="Negro"/>
    <x v="0"/>
    <x v="0"/>
    <x v="0"/>
    <x v="0"/>
    <s v="Hatchback"/>
    <n v="34800"/>
    <x v="1"/>
    <n v="173.92"/>
    <n v="41900"/>
  </r>
  <r>
    <n v="2100000"/>
    <x v="8"/>
    <x v="12"/>
    <x v="8"/>
    <x v="8"/>
    <s v="Beige"/>
    <x v="0"/>
    <x v="1"/>
    <x v="1"/>
    <x v="8"/>
    <s v="SUV"/>
    <n v="101000"/>
    <x v="0"/>
    <n v="173.92"/>
    <n v="12074.517019319228"/>
  </r>
  <r>
    <n v="38500"/>
    <x v="9"/>
    <x v="13"/>
    <x v="1"/>
    <x v="1"/>
    <s v="Gris"/>
    <x v="1"/>
    <x v="0"/>
    <x v="0"/>
    <x v="0"/>
    <s v="SUV"/>
    <n v="73000"/>
    <x v="1"/>
    <n v="173.92"/>
    <n v="38500"/>
  </r>
  <r>
    <n v="2940000"/>
    <x v="0"/>
    <x v="14"/>
    <x v="9"/>
    <x v="9"/>
    <s v="Blanco"/>
    <x v="0"/>
    <x v="0"/>
    <x v="1"/>
    <x v="9"/>
    <s v="Hatchback"/>
    <n v="83000"/>
    <x v="0"/>
    <n v="173.92"/>
    <n v="16904.323827046919"/>
  </r>
  <r>
    <n v="2050000"/>
    <x v="7"/>
    <x v="15"/>
    <x v="2"/>
    <x v="2"/>
    <s v="Gris"/>
    <x v="0"/>
    <x v="0"/>
    <x v="1"/>
    <x v="10"/>
    <s v="Hatchback"/>
    <n v="99000"/>
    <x v="0"/>
    <n v="173.92"/>
    <n v="11787.028518859246"/>
  </r>
  <r>
    <n v="4120000"/>
    <x v="0"/>
    <x v="16"/>
    <x v="8"/>
    <x v="8"/>
    <s v="Gris"/>
    <x v="0"/>
    <x v="0"/>
    <x v="0"/>
    <x v="1"/>
    <s v="SUV"/>
    <n v="180000"/>
    <x v="0"/>
    <n v="173.92"/>
    <n v="23689.052437902486"/>
  </r>
  <r>
    <n v="4100000"/>
    <x v="0"/>
    <x v="14"/>
    <x v="10"/>
    <x v="10"/>
    <s v="Gris"/>
    <x v="0"/>
    <x v="0"/>
    <x v="1"/>
    <x v="9"/>
    <s v="Sedan"/>
    <n v="80000"/>
    <x v="0"/>
    <n v="173.92"/>
    <n v="23574.057037718492"/>
  </r>
  <r>
    <n v="15000"/>
    <x v="10"/>
    <x v="17"/>
    <x v="6"/>
    <x v="6"/>
    <s v="Rojo"/>
    <x v="0"/>
    <x v="0"/>
    <x v="1"/>
    <x v="8"/>
    <s v="Hatchback"/>
    <n v="105000"/>
    <x v="1"/>
    <n v="173.92"/>
    <n v="15000"/>
  </r>
  <r>
    <n v="5099000"/>
    <x v="1"/>
    <x v="18"/>
    <x v="10"/>
    <x v="10"/>
    <s v="Rojo"/>
    <x v="0"/>
    <x v="0"/>
    <x v="1"/>
    <x v="2"/>
    <s v="SUV"/>
    <n v="78000"/>
    <x v="0"/>
    <n v="173.92"/>
    <n v="29318.077276908927"/>
  </r>
  <r>
    <n v="8300000"/>
    <x v="0"/>
    <x v="19"/>
    <x v="5"/>
    <x v="5"/>
    <s v="Rojo"/>
    <x v="1"/>
    <x v="1"/>
    <x v="1"/>
    <x v="11"/>
    <s v="Pick-Up"/>
    <n v="170000"/>
    <x v="0"/>
    <n v="173.92"/>
    <n v="47723.091076356948"/>
  </r>
  <r>
    <n v="2800000"/>
    <x v="11"/>
    <x v="20"/>
    <x v="6"/>
    <x v="6"/>
    <s v="Negro"/>
    <x v="0"/>
    <x v="0"/>
    <x v="1"/>
    <x v="0"/>
    <s v="Hatchback"/>
    <n v="124000"/>
    <x v="0"/>
    <n v="173.92"/>
    <n v="16099.356025758971"/>
  </r>
  <r>
    <n v="4500000"/>
    <x v="8"/>
    <x v="12"/>
    <x v="1"/>
    <x v="1"/>
    <s v="Gris"/>
    <x v="0"/>
    <x v="0"/>
    <x v="1"/>
    <x v="9"/>
    <s v="SUV"/>
    <n v="61000"/>
    <x v="0"/>
    <n v="173.92"/>
    <n v="25873.965041398347"/>
  </r>
  <r>
    <n v="2400000"/>
    <x v="9"/>
    <x v="21"/>
    <x v="2"/>
    <x v="2"/>
    <s v="Gris"/>
    <x v="0"/>
    <x v="0"/>
    <x v="1"/>
    <x v="8"/>
    <s v="Hatchback"/>
    <n v="38000"/>
    <x v="0"/>
    <n v="173.92"/>
    <n v="13799.448022079117"/>
  </r>
  <r>
    <n v="5200000"/>
    <x v="7"/>
    <x v="22"/>
    <x v="6"/>
    <x v="6"/>
    <s v="Blanco"/>
    <x v="1"/>
    <x v="3"/>
    <x v="1"/>
    <x v="12"/>
    <s v="Hatchback"/>
    <n v="180000"/>
    <x v="0"/>
    <n v="173.92"/>
    <n v="29898.80404783809"/>
  </r>
  <r>
    <n v="7500000"/>
    <x v="8"/>
    <x v="23"/>
    <x v="11"/>
    <x v="11"/>
    <s v="Blanco"/>
    <x v="1"/>
    <x v="1"/>
    <x v="1"/>
    <x v="4"/>
    <s v="Pick-Up"/>
    <n v="55000"/>
    <x v="0"/>
    <n v="173.92"/>
    <n v="43123.275068997245"/>
  </r>
  <r>
    <n v="2450000"/>
    <x v="12"/>
    <x v="24"/>
    <x v="6"/>
    <x v="6"/>
    <s v="Gris oscuro"/>
    <x v="0"/>
    <x v="1"/>
    <x v="1"/>
    <x v="13"/>
    <s v="Sedan"/>
    <n v="95000"/>
    <x v="0"/>
    <n v="173.92"/>
    <n v="14086.936522539099"/>
  </r>
  <r>
    <n v="5200000"/>
    <x v="13"/>
    <x v="25"/>
    <x v="6"/>
    <x v="6"/>
    <s v="Blanco"/>
    <x v="0"/>
    <x v="0"/>
    <x v="0"/>
    <x v="13"/>
    <s v="SUV"/>
    <n v="186700"/>
    <x v="0"/>
    <n v="173.92"/>
    <n v="29898.80404783809"/>
  </r>
  <r>
    <n v="10200000"/>
    <x v="0"/>
    <x v="19"/>
    <x v="0"/>
    <x v="0"/>
    <s v="Negro"/>
    <x v="1"/>
    <x v="1"/>
    <x v="1"/>
    <x v="0"/>
    <s v="Pick-Up"/>
    <n v="21000"/>
    <x v="0"/>
    <n v="173.92"/>
    <n v="58647.654093836252"/>
  </r>
  <r>
    <n v="2450000"/>
    <x v="14"/>
    <x v="26"/>
    <x v="8"/>
    <x v="8"/>
    <s v="Blanco"/>
    <x v="0"/>
    <x v="0"/>
    <x v="0"/>
    <x v="1"/>
    <s v="Crossover"/>
    <n v="110000"/>
    <x v="0"/>
    <n v="173.92"/>
    <n v="14086.936522539099"/>
  </r>
  <r>
    <n v="2585000"/>
    <x v="11"/>
    <x v="27"/>
    <x v="5"/>
    <x v="5"/>
    <s v="Gris"/>
    <x v="0"/>
    <x v="0"/>
    <x v="1"/>
    <x v="14"/>
    <s v="Sedan"/>
    <n v="62000"/>
    <x v="0"/>
    <n v="173.92"/>
    <n v="14863.155473781049"/>
  </r>
  <r>
    <n v="3150000"/>
    <x v="8"/>
    <x v="28"/>
    <x v="4"/>
    <x v="4"/>
    <s v="Rojo"/>
    <x v="0"/>
    <x v="0"/>
    <x v="1"/>
    <x v="0"/>
    <s v="Hatchback"/>
    <n v="68000"/>
    <x v="0"/>
    <n v="173.92"/>
    <n v="18111.775528978844"/>
  </r>
  <r>
    <n v="4300000"/>
    <x v="15"/>
    <x v="29"/>
    <x v="12"/>
    <x v="12"/>
    <s v="Negro"/>
    <x v="0"/>
    <x v="0"/>
    <x v="1"/>
    <x v="13"/>
    <s v="SUV"/>
    <n v="125000"/>
    <x v="0"/>
    <n v="173.92"/>
    <n v="24724.01103955842"/>
  </r>
  <r>
    <n v="7589900"/>
    <x v="13"/>
    <x v="30"/>
    <x v="1"/>
    <x v="1"/>
    <s v="Rojo"/>
    <x v="0"/>
    <x v="0"/>
    <x v="0"/>
    <x v="2"/>
    <s v="SUV"/>
    <n v="39000"/>
    <x v="0"/>
    <n v="173.92"/>
    <n v="43640.179392824291"/>
  </r>
  <r>
    <n v="1950000"/>
    <x v="11"/>
    <x v="31"/>
    <x v="2"/>
    <x v="2"/>
    <s v="Plateado"/>
    <x v="0"/>
    <x v="1"/>
    <x v="1"/>
    <x v="2"/>
    <s v="Sedan"/>
    <n v="147000"/>
    <x v="0"/>
    <n v="173.92"/>
    <n v="11212.051517939282"/>
  </r>
  <r>
    <n v="3050000"/>
    <x v="9"/>
    <x v="32"/>
    <x v="4"/>
    <x v="4"/>
    <s v="Gris"/>
    <x v="0"/>
    <x v="0"/>
    <x v="1"/>
    <x v="14"/>
    <s v="Hatchback"/>
    <n v="64000"/>
    <x v="0"/>
    <n v="173.92"/>
    <n v="17536.79852805888"/>
  </r>
  <r>
    <n v="3150000"/>
    <x v="12"/>
    <x v="24"/>
    <x v="9"/>
    <x v="9"/>
    <s v="Blanco"/>
    <x v="0"/>
    <x v="1"/>
    <x v="1"/>
    <x v="8"/>
    <s v="Sedan"/>
    <n v="90000"/>
    <x v="0"/>
    <n v="173.92"/>
    <n v="18111.775528978844"/>
  </r>
  <r>
    <n v="9389900"/>
    <x v="9"/>
    <x v="33"/>
    <x v="11"/>
    <x v="11"/>
    <s v="Plateado"/>
    <x v="0"/>
    <x v="0"/>
    <x v="0"/>
    <x v="9"/>
    <s v="SUV"/>
    <n v="23000"/>
    <x v="0"/>
    <n v="173.92"/>
    <n v="53989.765409383632"/>
  </r>
  <r>
    <n v="3290000"/>
    <x v="12"/>
    <x v="34"/>
    <x v="9"/>
    <x v="9"/>
    <s v="Blanco"/>
    <x v="0"/>
    <x v="0"/>
    <x v="0"/>
    <x v="8"/>
    <s v="Hatchback"/>
    <n v="83000"/>
    <x v="0"/>
    <n v="173.92"/>
    <n v="18916.743330266792"/>
  </r>
  <r>
    <n v="14900"/>
    <x v="16"/>
    <x v="35"/>
    <x v="8"/>
    <x v="8"/>
    <s v="Blanco"/>
    <x v="0"/>
    <x v="3"/>
    <x v="0"/>
    <x v="14"/>
    <s v="Hatchback"/>
    <n v="99000"/>
    <x v="1"/>
    <n v="173.92"/>
    <n v="14900"/>
  </r>
  <r>
    <n v="3150000"/>
    <x v="2"/>
    <x v="36"/>
    <x v="5"/>
    <x v="5"/>
    <s v="Plateado"/>
    <x v="2"/>
    <x v="0"/>
    <x v="0"/>
    <x v="8"/>
    <s v="Hatchback"/>
    <n v="75000"/>
    <x v="0"/>
    <n v="173.92"/>
    <n v="18111.775528978844"/>
  </r>
  <r>
    <n v="3100000"/>
    <x v="12"/>
    <x v="24"/>
    <x v="9"/>
    <x v="9"/>
    <s v="Gris"/>
    <x v="0"/>
    <x v="1"/>
    <x v="1"/>
    <x v="15"/>
    <s v="Sedan"/>
    <n v="57000"/>
    <x v="0"/>
    <n v="173.92"/>
    <n v="17824.287028518862"/>
  </r>
  <r>
    <n v="2750000"/>
    <x v="12"/>
    <x v="34"/>
    <x v="2"/>
    <x v="2"/>
    <s v="Blanco"/>
    <x v="0"/>
    <x v="0"/>
    <x v="1"/>
    <x v="8"/>
    <s v="Hatchback"/>
    <n v="98000"/>
    <x v="0"/>
    <n v="173.92"/>
    <n v="15811.867525298989"/>
  </r>
  <r>
    <n v="3750000"/>
    <x v="8"/>
    <x v="37"/>
    <x v="6"/>
    <x v="6"/>
    <s v="Blanco"/>
    <x v="0"/>
    <x v="0"/>
    <x v="1"/>
    <x v="16"/>
    <s v="SUV"/>
    <n v="85000"/>
    <x v="0"/>
    <n v="173.92"/>
    <n v="21561.637534498623"/>
  </r>
  <r>
    <n v="11290000"/>
    <x v="0"/>
    <x v="0"/>
    <x v="0"/>
    <x v="0"/>
    <s v="Rojo"/>
    <x v="3"/>
    <x v="0"/>
    <x v="0"/>
    <x v="2"/>
    <s v="SUV"/>
    <n v="510"/>
    <x v="0"/>
    <n v="173.92"/>
    <n v="64914.903403863849"/>
  </r>
  <r>
    <n v="46900"/>
    <x v="1"/>
    <x v="38"/>
    <x v="9"/>
    <x v="9"/>
    <s v="Blanco"/>
    <x v="0"/>
    <x v="0"/>
    <x v="0"/>
    <x v="17"/>
    <s v="SUV"/>
    <n v="44000"/>
    <x v="1"/>
    <n v="173.92"/>
    <n v="46900"/>
  </r>
  <r>
    <n v="2520000"/>
    <x v="11"/>
    <x v="39"/>
    <x v="10"/>
    <x v="10"/>
    <s v="Blanco"/>
    <x v="0"/>
    <x v="0"/>
    <x v="1"/>
    <x v="14"/>
    <s v="Hatchback"/>
    <n v="53000"/>
    <x v="0"/>
    <n v="173.92"/>
    <n v="14489.420423183074"/>
  </r>
  <r>
    <n v="43000"/>
    <x v="0"/>
    <x v="40"/>
    <x v="10"/>
    <x v="10"/>
    <s v="Gris"/>
    <x v="0"/>
    <x v="1"/>
    <x v="0"/>
    <x v="18"/>
    <s v="Sedan"/>
    <n v="59698"/>
    <x v="1"/>
    <n v="173.92"/>
    <n v="43000"/>
  </r>
  <r>
    <n v="17900"/>
    <x v="12"/>
    <x v="41"/>
    <x v="10"/>
    <x v="10"/>
    <s v="Negro"/>
    <x v="0"/>
    <x v="0"/>
    <x v="1"/>
    <x v="8"/>
    <s v="Sedan"/>
    <n v="60202"/>
    <x v="1"/>
    <n v="173.92"/>
    <n v="17900"/>
  </r>
  <r>
    <n v="5850000"/>
    <x v="0"/>
    <x v="3"/>
    <x v="1"/>
    <x v="1"/>
    <s v="Gris"/>
    <x v="0"/>
    <x v="1"/>
    <x v="1"/>
    <x v="2"/>
    <s v="Sedan"/>
    <n v="10000"/>
    <x v="0"/>
    <n v="173.92"/>
    <n v="33636.154553817847"/>
  </r>
  <r>
    <n v="32000"/>
    <x v="4"/>
    <x v="42"/>
    <x v="2"/>
    <x v="2"/>
    <s v="Blanco"/>
    <x v="0"/>
    <x v="1"/>
    <x v="0"/>
    <x v="19"/>
    <s v="Sedan"/>
    <n v="129681"/>
    <x v="1"/>
    <n v="173.92"/>
    <n v="32000"/>
  </r>
  <r>
    <n v="185000"/>
    <x v="4"/>
    <x v="42"/>
    <x v="1"/>
    <x v="1"/>
    <s v="Gris"/>
    <x v="0"/>
    <x v="1"/>
    <x v="0"/>
    <x v="7"/>
    <s v="Sedan"/>
    <n v="18594"/>
    <x v="1"/>
    <n v="173.92"/>
    <n v="185000"/>
  </r>
  <r>
    <n v="23500"/>
    <x v="15"/>
    <x v="43"/>
    <x v="13"/>
    <x v="13"/>
    <s v="Gris"/>
    <x v="0"/>
    <x v="2"/>
    <x v="1"/>
    <x v="0"/>
    <s v="Coupe"/>
    <n v="104270"/>
    <x v="1"/>
    <n v="173.92"/>
    <n v="23500"/>
  </r>
  <r>
    <n v="79900"/>
    <x v="17"/>
    <x v="44"/>
    <x v="12"/>
    <x v="12"/>
    <s v="Blanco"/>
    <x v="0"/>
    <x v="1"/>
    <x v="0"/>
    <x v="0"/>
    <s v="Sedan"/>
    <n v="59141"/>
    <x v="1"/>
    <n v="173.92"/>
    <n v="79900"/>
  </r>
  <r>
    <n v="2500000"/>
    <x v="6"/>
    <x v="45"/>
    <x v="9"/>
    <x v="9"/>
    <s v="Blanco"/>
    <x v="0"/>
    <x v="0"/>
    <x v="0"/>
    <x v="20"/>
    <s v="Hatchback"/>
    <n v="110000"/>
    <x v="0"/>
    <n v="173.92"/>
    <n v="14374.425022999081"/>
  </r>
  <r>
    <n v="1700000"/>
    <x v="2"/>
    <x v="46"/>
    <x v="12"/>
    <x v="12"/>
    <s v="Azul"/>
    <x v="0"/>
    <x v="0"/>
    <x v="1"/>
    <x v="8"/>
    <s v="Hatchback"/>
    <n v="141000"/>
    <x v="0"/>
    <n v="173.92"/>
    <n v="9774.6090156393748"/>
  </r>
  <r>
    <n v="2690000"/>
    <x v="18"/>
    <x v="47"/>
    <x v="6"/>
    <x v="6"/>
    <s v="Dorado"/>
    <x v="0"/>
    <x v="0"/>
    <x v="1"/>
    <x v="2"/>
    <s v="Hatchback"/>
    <n v="96000"/>
    <x v="0"/>
    <n v="173.92"/>
    <n v="15466.881324747012"/>
  </r>
  <r>
    <n v="4400000"/>
    <x v="2"/>
    <x v="2"/>
    <x v="5"/>
    <x v="5"/>
    <s v="Blanco"/>
    <x v="0"/>
    <x v="0"/>
    <x v="0"/>
    <x v="10"/>
    <s v="SUV"/>
    <n v="58000"/>
    <x v="0"/>
    <n v="173.92"/>
    <n v="25298.988040478383"/>
  </r>
  <r>
    <n v="3990000"/>
    <x v="12"/>
    <x v="41"/>
    <x v="11"/>
    <x v="11"/>
    <s v="Gris"/>
    <x v="0"/>
    <x v="0"/>
    <x v="1"/>
    <x v="8"/>
    <s v="Hatchback"/>
    <n v="7400"/>
    <x v="0"/>
    <n v="173.92"/>
    <n v="22941.582336706535"/>
  </r>
  <r>
    <n v="3950000"/>
    <x v="2"/>
    <x v="46"/>
    <x v="7"/>
    <x v="7"/>
    <s v="Plateado"/>
    <x v="0"/>
    <x v="0"/>
    <x v="1"/>
    <x v="8"/>
    <s v="Hatchback"/>
    <n v="38000"/>
    <x v="0"/>
    <n v="173.92"/>
    <n v="22711.591536338547"/>
  </r>
  <r>
    <n v="2290000"/>
    <x v="2"/>
    <x v="46"/>
    <x v="2"/>
    <x v="2"/>
    <s v="Gris"/>
    <x v="0"/>
    <x v="0"/>
    <x v="1"/>
    <x v="9"/>
    <s v="Hatchback"/>
    <n v="133000"/>
    <x v="0"/>
    <n v="173.92"/>
    <n v="13166.973321067158"/>
  </r>
  <r>
    <n v="3900000"/>
    <x v="1"/>
    <x v="1"/>
    <x v="6"/>
    <x v="6"/>
    <s v="Gris"/>
    <x v="0"/>
    <x v="0"/>
    <x v="0"/>
    <x v="1"/>
    <s v="SUV"/>
    <n v="140000"/>
    <x v="0"/>
    <n v="173.92"/>
    <n v="22424.103035878565"/>
  </r>
  <r>
    <n v="3750000"/>
    <x v="8"/>
    <x v="48"/>
    <x v="5"/>
    <x v="5"/>
    <s v="Azul"/>
    <x v="0"/>
    <x v="0"/>
    <x v="1"/>
    <x v="8"/>
    <s v="Hatchback"/>
    <n v="46000"/>
    <x v="0"/>
    <n v="173.92"/>
    <n v="21561.637534498623"/>
  </r>
  <r>
    <n v="2650000"/>
    <x v="12"/>
    <x v="34"/>
    <x v="13"/>
    <x v="13"/>
    <s v="Gris"/>
    <x v="0"/>
    <x v="0"/>
    <x v="1"/>
    <x v="8"/>
    <s v="Hatchback"/>
    <n v="139000"/>
    <x v="0"/>
    <n v="173.92"/>
    <n v="15236.890524379027"/>
  </r>
  <r>
    <n v="58000"/>
    <x v="0"/>
    <x v="49"/>
    <x v="1"/>
    <x v="1"/>
    <s v="Blanco"/>
    <x v="1"/>
    <x v="0"/>
    <x v="0"/>
    <x v="11"/>
    <s v="SUV"/>
    <n v="63000"/>
    <x v="1"/>
    <n v="173.92"/>
    <n v="58000"/>
  </r>
  <r>
    <n v="5200000"/>
    <x v="11"/>
    <x v="50"/>
    <x v="10"/>
    <x v="10"/>
    <s v="Negro"/>
    <x v="1"/>
    <x v="1"/>
    <x v="1"/>
    <x v="15"/>
    <s v="Pick-Up"/>
    <n v="59000"/>
    <x v="0"/>
    <n v="173.92"/>
    <n v="29898.80404783809"/>
  </r>
  <r>
    <n v="3800000"/>
    <x v="0"/>
    <x v="14"/>
    <x v="10"/>
    <x v="10"/>
    <s v="Gris"/>
    <x v="0"/>
    <x v="1"/>
    <x v="1"/>
    <x v="9"/>
    <s v="Sedan"/>
    <n v="64000"/>
    <x v="0"/>
    <n v="173.92"/>
    <n v="21849.126034958605"/>
  </r>
  <r>
    <n v="3650000"/>
    <x v="2"/>
    <x v="51"/>
    <x v="5"/>
    <x v="5"/>
    <s v="Blanco"/>
    <x v="0"/>
    <x v="1"/>
    <x v="0"/>
    <x v="8"/>
    <s v="Sedan"/>
    <n v="48000"/>
    <x v="0"/>
    <n v="173.92"/>
    <n v="20986.660533578659"/>
  </r>
  <r>
    <n v="4599999"/>
    <x v="12"/>
    <x v="41"/>
    <x v="1"/>
    <x v="1"/>
    <s v="Blanco"/>
    <x v="0"/>
    <x v="0"/>
    <x v="1"/>
    <x v="8"/>
    <s v="Hatchback"/>
    <n v="48000"/>
    <x v="0"/>
    <n v="173.92"/>
    <n v="26448.9362925483"/>
  </r>
  <r>
    <n v="2280000"/>
    <x v="11"/>
    <x v="52"/>
    <x v="6"/>
    <x v="6"/>
    <s v="Blanco"/>
    <x v="0"/>
    <x v="0"/>
    <x v="1"/>
    <x v="14"/>
    <s v="Hatchback"/>
    <n v="93000"/>
    <x v="0"/>
    <n v="173.92"/>
    <n v="13109.475620975161"/>
  </r>
  <r>
    <n v="6489000"/>
    <x v="18"/>
    <x v="53"/>
    <x v="10"/>
    <x v="10"/>
    <s v="Gris"/>
    <x v="0"/>
    <x v="0"/>
    <x v="1"/>
    <x v="8"/>
    <s v="Hatchback"/>
    <n v="53000"/>
    <x v="0"/>
    <n v="173.92"/>
    <n v="37310.257589696412"/>
  </r>
  <r>
    <n v="4450000"/>
    <x v="7"/>
    <x v="54"/>
    <x v="1"/>
    <x v="1"/>
    <s v="Blanco"/>
    <x v="0"/>
    <x v="1"/>
    <x v="1"/>
    <x v="8"/>
    <s v="SUV"/>
    <n v="40000"/>
    <x v="0"/>
    <n v="173.92"/>
    <n v="25586.476540938365"/>
  </r>
  <r>
    <n v="8490000"/>
    <x v="6"/>
    <x v="55"/>
    <x v="10"/>
    <x v="10"/>
    <s v="Blanco"/>
    <x v="0"/>
    <x v="1"/>
    <x v="1"/>
    <x v="15"/>
    <s v="Sedan"/>
    <n v="44000"/>
    <x v="0"/>
    <n v="173.92"/>
    <n v="48815.547378104879"/>
  </r>
  <r>
    <n v="3600000"/>
    <x v="12"/>
    <x v="41"/>
    <x v="2"/>
    <x v="2"/>
    <s v="Rojo"/>
    <x v="0"/>
    <x v="0"/>
    <x v="1"/>
    <x v="8"/>
    <s v="Hatchback"/>
    <n v="82000"/>
    <x v="0"/>
    <n v="173.92"/>
    <n v="20699.172033118677"/>
  </r>
  <r>
    <n v="6750000"/>
    <x v="1"/>
    <x v="1"/>
    <x v="10"/>
    <x v="10"/>
    <s v="Negro"/>
    <x v="0"/>
    <x v="0"/>
    <x v="1"/>
    <x v="1"/>
    <s v="SUV"/>
    <n v="60000"/>
    <x v="0"/>
    <n v="173.92"/>
    <n v="38810.947562097521"/>
  </r>
  <r>
    <n v="2789900"/>
    <x v="7"/>
    <x v="56"/>
    <x v="10"/>
    <x v="10"/>
    <s v="Naranja"/>
    <x v="0"/>
    <x v="0"/>
    <x v="1"/>
    <x v="20"/>
    <s v="Hatchback"/>
    <n v="49000"/>
    <x v="0"/>
    <n v="173.92"/>
    <n v="16041.283348666055"/>
  </r>
  <r>
    <n v="3189900"/>
    <x v="8"/>
    <x v="12"/>
    <x v="2"/>
    <x v="2"/>
    <s v="Negro"/>
    <x v="0"/>
    <x v="0"/>
    <x v="1"/>
    <x v="8"/>
    <s v="SUV"/>
    <n v="79000"/>
    <x v="0"/>
    <n v="173.92"/>
    <n v="18341.191352345908"/>
  </r>
  <r>
    <n v="3189900"/>
    <x v="8"/>
    <x v="57"/>
    <x v="1"/>
    <x v="1"/>
    <s v="Blanco"/>
    <x v="2"/>
    <x v="1"/>
    <x v="1"/>
    <x v="9"/>
    <s v="Sedan"/>
    <n v="59000"/>
    <x v="0"/>
    <n v="173.92"/>
    <n v="18341.191352345908"/>
  </r>
  <r>
    <n v="2950000"/>
    <x v="9"/>
    <x v="58"/>
    <x v="2"/>
    <x v="2"/>
    <s v="Gris"/>
    <x v="0"/>
    <x v="0"/>
    <x v="0"/>
    <x v="2"/>
    <s v="Monovolumen"/>
    <n v="140000"/>
    <x v="0"/>
    <n v="173.92"/>
    <n v="16961.821527138916"/>
  </r>
  <r>
    <n v="4250000"/>
    <x v="11"/>
    <x v="59"/>
    <x v="0"/>
    <x v="0"/>
    <s v="Blanco"/>
    <x v="0"/>
    <x v="0"/>
    <x v="1"/>
    <x v="3"/>
    <s v="Hatchback"/>
    <n v="2000"/>
    <x v="0"/>
    <n v="173.92"/>
    <n v="24436.522539098438"/>
  </r>
  <r>
    <n v="3450000"/>
    <x v="9"/>
    <x v="58"/>
    <x v="4"/>
    <x v="4"/>
    <s v="Blanco"/>
    <x v="0"/>
    <x v="0"/>
    <x v="1"/>
    <x v="2"/>
    <s v="Monovolumen"/>
    <n v="48000"/>
    <x v="0"/>
    <n v="173.92"/>
    <n v="19836.706531738731"/>
  </r>
  <r>
    <n v="4200500"/>
    <x v="12"/>
    <x v="41"/>
    <x v="5"/>
    <x v="5"/>
    <s v="Plateado"/>
    <x v="0"/>
    <x v="0"/>
    <x v="1"/>
    <x v="8"/>
    <s v="Hatchback"/>
    <n v="80000"/>
    <x v="0"/>
    <n v="173.92"/>
    <n v="24151.908923643055"/>
  </r>
  <r>
    <n v="4590000"/>
    <x v="12"/>
    <x v="41"/>
    <x v="1"/>
    <x v="1"/>
    <s v="Gris"/>
    <x v="0"/>
    <x v="0"/>
    <x v="1"/>
    <x v="8"/>
    <s v="Hatchback"/>
    <n v="13000"/>
    <x v="0"/>
    <n v="173.92"/>
    <n v="26391.444342226314"/>
  </r>
  <r>
    <n v="4237000"/>
    <x v="8"/>
    <x v="48"/>
    <x v="4"/>
    <x v="4"/>
    <s v="Gris"/>
    <x v="0"/>
    <x v="0"/>
    <x v="1"/>
    <x v="15"/>
    <s v="Hatchback"/>
    <n v="86000"/>
    <x v="0"/>
    <n v="173.92"/>
    <n v="24361.775528978844"/>
  </r>
  <r>
    <n v="2550000"/>
    <x v="2"/>
    <x v="46"/>
    <x v="2"/>
    <x v="2"/>
    <s v="Gris"/>
    <x v="0"/>
    <x v="0"/>
    <x v="1"/>
    <x v="9"/>
    <s v="Hatchback"/>
    <n v="118000"/>
    <x v="0"/>
    <n v="173.92"/>
    <n v="14661.913523459063"/>
  </r>
  <r>
    <n v="11900000"/>
    <x v="0"/>
    <x v="19"/>
    <x v="1"/>
    <x v="1"/>
    <s v="Gris"/>
    <x v="1"/>
    <x v="1"/>
    <x v="0"/>
    <x v="11"/>
    <s v="Pick-Up"/>
    <n v="51700"/>
    <x v="0"/>
    <n v="173.92"/>
    <n v="68422.263109475622"/>
  </r>
  <r>
    <n v="2100500"/>
    <x v="8"/>
    <x v="60"/>
    <x v="14"/>
    <x v="14"/>
    <s v="Dorado"/>
    <x v="0"/>
    <x v="0"/>
    <x v="1"/>
    <x v="15"/>
    <s v="Hatchback"/>
    <n v="133000"/>
    <x v="0"/>
    <n v="173.92"/>
    <n v="12077.391904323827"/>
  </r>
  <r>
    <n v="5650000"/>
    <x v="12"/>
    <x v="61"/>
    <x v="7"/>
    <x v="7"/>
    <s v="MarrÃ³n"/>
    <x v="0"/>
    <x v="0"/>
    <x v="0"/>
    <x v="8"/>
    <s v="SUV"/>
    <n v="26000"/>
    <x v="0"/>
    <n v="173.92"/>
    <n v="32486.200551977923"/>
  </r>
  <r>
    <n v="3500000"/>
    <x v="9"/>
    <x v="32"/>
    <x v="7"/>
    <x v="7"/>
    <s v="Blanco"/>
    <x v="0"/>
    <x v="0"/>
    <x v="1"/>
    <x v="14"/>
    <s v="Hatchback"/>
    <n v="25000"/>
    <x v="0"/>
    <n v="173.92"/>
    <n v="20124.195032198713"/>
  </r>
  <r>
    <n v="5289900"/>
    <x v="8"/>
    <x v="48"/>
    <x v="10"/>
    <x v="10"/>
    <s v="Gris"/>
    <x v="0"/>
    <x v="1"/>
    <x v="0"/>
    <x v="15"/>
    <s v="Sedan"/>
    <n v="55000"/>
    <x v="0"/>
    <n v="173.92"/>
    <n v="30415.708371665136"/>
  </r>
  <r>
    <n v="2350000"/>
    <x v="12"/>
    <x v="41"/>
    <x v="6"/>
    <x v="6"/>
    <s v="Negro"/>
    <x v="0"/>
    <x v="0"/>
    <x v="1"/>
    <x v="9"/>
    <s v="Hatchback"/>
    <n v="110000"/>
    <x v="0"/>
    <n v="173.92"/>
    <n v="13511.959521619136"/>
  </r>
  <r>
    <n v="3800000"/>
    <x v="9"/>
    <x v="32"/>
    <x v="10"/>
    <x v="10"/>
    <s v="Blanco"/>
    <x v="0"/>
    <x v="0"/>
    <x v="0"/>
    <x v="14"/>
    <s v="Hatchback"/>
    <n v="40000"/>
    <x v="0"/>
    <n v="173.92"/>
    <n v="21849.126034958605"/>
  </r>
  <r>
    <n v="5889900"/>
    <x v="0"/>
    <x v="62"/>
    <x v="11"/>
    <x v="11"/>
    <s v="Blanco"/>
    <x v="0"/>
    <x v="0"/>
    <x v="0"/>
    <x v="9"/>
    <s v="Hatchback"/>
    <n v="19000"/>
    <x v="0"/>
    <n v="173.92"/>
    <n v="33865.570377184915"/>
  </r>
  <r>
    <n v="78500"/>
    <x v="19"/>
    <x v="63"/>
    <x v="0"/>
    <x v="0"/>
    <s v="Gris"/>
    <x v="0"/>
    <x v="1"/>
    <x v="0"/>
    <x v="21"/>
    <s v="Pick-Up"/>
    <n v="8300"/>
    <x v="1"/>
    <n v="173.92"/>
    <n v="78500"/>
  </r>
  <r>
    <n v="7550000"/>
    <x v="6"/>
    <x v="64"/>
    <x v="11"/>
    <x v="11"/>
    <s v="Blanco"/>
    <x v="0"/>
    <x v="0"/>
    <x v="0"/>
    <x v="20"/>
    <s v="SUV"/>
    <n v="34000"/>
    <x v="0"/>
    <n v="173.92"/>
    <n v="43410.763569457224"/>
  </r>
  <r>
    <n v="3590000"/>
    <x v="7"/>
    <x v="9"/>
    <x v="10"/>
    <x v="10"/>
    <s v="Gris"/>
    <x v="0"/>
    <x v="0"/>
    <x v="1"/>
    <x v="8"/>
    <s v="Hatchback"/>
    <n v="57000"/>
    <x v="0"/>
    <n v="173.92"/>
    <n v="20641.67433302668"/>
  </r>
  <r>
    <n v="6190000"/>
    <x v="7"/>
    <x v="54"/>
    <x v="11"/>
    <x v="11"/>
    <s v="Negro"/>
    <x v="0"/>
    <x v="1"/>
    <x v="1"/>
    <x v="15"/>
    <s v="SUV"/>
    <n v="26000"/>
    <x v="0"/>
    <n v="173.92"/>
    <n v="35591.076356945727"/>
  </r>
  <r>
    <n v="1610000"/>
    <x v="7"/>
    <x v="9"/>
    <x v="6"/>
    <x v="6"/>
    <s v="Negro"/>
    <x v="0"/>
    <x v="0"/>
    <x v="1"/>
    <x v="8"/>
    <s v="Hatchback"/>
    <n v="83000"/>
    <x v="0"/>
    <n v="173.92"/>
    <n v="9257.1297148114081"/>
  </r>
  <r>
    <n v="1960000"/>
    <x v="6"/>
    <x v="65"/>
    <x v="9"/>
    <x v="9"/>
    <s v="Plateado"/>
    <x v="0"/>
    <x v="0"/>
    <x v="1"/>
    <x v="8"/>
    <s v="Hatchback"/>
    <n v="65500"/>
    <x v="0"/>
    <n v="173.92"/>
    <n v="11269.549218031279"/>
  </r>
  <r>
    <n v="2280000"/>
    <x v="2"/>
    <x v="51"/>
    <x v="2"/>
    <x v="2"/>
    <s v="Plateado"/>
    <x v="0"/>
    <x v="1"/>
    <x v="0"/>
    <x v="8"/>
    <s v="Sedan"/>
    <n v="87000"/>
    <x v="0"/>
    <n v="173.92"/>
    <n v="13109.475620975161"/>
  </r>
  <r>
    <n v="2100000"/>
    <x v="6"/>
    <x v="55"/>
    <x v="9"/>
    <x v="9"/>
    <s v="Plateado"/>
    <x v="0"/>
    <x v="1"/>
    <x v="1"/>
    <x v="15"/>
    <s v="Sedan"/>
    <n v="54500"/>
    <x v="0"/>
    <n v="173.92"/>
    <n v="12074.517019319228"/>
  </r>
  <r>
    <n v="1650000"/>
    <x v="6"/>
    <x v="45"/>
    <x v="10"/>
    <x v="10"/>
    <s v="Blanco"/>
    <x v="0"/>
    <x v="0"/>
    <x v="1"/>
    <x v="20"/>
    <s v="Hatchback"/>
    <n v="79000"/>
    <x v="0"/>
    <n v="173.92"/>
    <n v="9487.1205151793929"/>
  </r>
  <r>
    <n v="3590000"/>
    <x v="7"/>
    <x v="54"/>
    <x v="1"/>
    <x v="1"/>
    <s v="Blanco"/>
    <x v="0"/>
    <x v="1"/>
    <x v="1"/>
    <x v="8"/>
    <s v="SUV"/>
    <n v="87000"/>
    <x v="0"/>
    <n v="173.92"/>
    <n v="20641.67433302668"/>
  </r>
  <r>
    <n v="2150000"/>
    <x v="8"/>
    <x v="48"/>
    <x v="2"/>
    <x v="2"/>
    <s v="Plateado"/>
    <x v="0"/>
    <x v="1"/>
    <x v="1"/>
    <x v="15"/>
    <s v="Sedan"/>
    <n v="57000"/>
    <x v="0"/>
    <n v="173.92"/>
    <n v="12362.00551977921"/>
  </r>
  <r>
    <n v="3800000"/>
    <x v="13"/>
    <x v="30"/>
    <x v="9"/>
    <x v="9"/>
    <s v="Plateado"/>
    <x v="0"/>
    <x v="0"/>
    <x v="0"/>
    <x v="2"/>
    <s v="SUV"/>
    <n v="92000"/>
    <x v="0"/>
    <n v="173.92"/>
    <n v="21849.126034958605"/>
  </r>
  <r>
    <n v="1550000"/>
    <x v="6"/>
    <x v="66"/>
    <x v="13"/>
    <x v="13"/>
    <s v="Negro"/>
    <x v="0"/>
    <x v="0"/>
    <x v="1"/>
    <x v="14"/>
    <s v="Hatchback"/>
    <n v="102000"/>
    <x v="0"/>
    <n v="173.92"/>
    <n v="8912.143514259431"/>
  </r>
  <r>
    <n v="1595000"/>
    <x v="7"/>
    <x v="15"/>
    <x v="2"/>
    <x v="2"/>
    <s v="Blanco"/>
    <x v="0"/>
    <x v="3"/>
    <x v="1"/>
    <x v="10"/>
    <s v="Hatchback"/>
    <n v="85000"/>
    <x v="0"/>
    <n v="173.92"/>
    <n v="9170.8831646734143"/>
  </r>
  <r>
    <n v="4700000"/>
    <x v="1"/>
    <x v="18"/>
    <x v="5"/>
    <x v="5"/>
    <s v="Gris"/>
    <x v="0"/>
    <x v="0"/>
    <x v="1"/>
    <x v="2"/>
    <s v="SUV"/>
    <n v="52000"/>
    <x v="0"/>
    <n v="173.92"/>
    <n v="27023.919043238271"/>
  </r>
  <r>
    <n v="2800000"/>
    <x v="12"/>
    <x v="61"/>
    <x v="4"/>
    <x v="4"/>
    <s v="Gris"/>
    <x v="0"/>
    <x v="0"/>
    <x v="1"/>
    <x v="8"/>
    <s v="SUV"/>
    <n v="127000"/>
    <x v="0"/>
    <n v="173.92"/>
    <n v="16099.356025758971"/>
  </r>
  <r>
    <n v="42900"/>
    <x v="15"/>
    <x v="67"/>
    <x v="9"/>
    <x v="9"/>
    <s v="Gris"/>
    <x v="1"/>
    <x v="1"/>
    <x v="0"/>
    <x v="16"/>
    <s v="Monovolumen"/>
    <n v="8900"/>
    <x v="1"/>
    <n v="173.92"/>
    <n v="42900"/>
  </r>
  <r>
    <n v="7500000"/>
    <x v="6"/>
    <x v="55"/>
    <x v="5"/>
    <x v="5"/>
    <s v="Gris"/>
    <x v="0"/>
    <x v="1"/>
    <x v="1"/>
    <x v="15"/>
    <s v="Sedan"/>
    <n v="54000"/>
    <x v="0"/>
    <n v="173.92"/>
    <n v="43123.275068997245"/>
  </r>
  <r>
    <n v="6300000"/>
    <x v="13"/>
    <x v="25"/>
    <x v="4"/>
    <x v="4"/>
    <s v="Negro"/>
    <x v="0"/>
    <x v="0"/>
    <x v="0"/>
    <x v="1"/>
    <s v="SUV"/>
    <n v="126000"/>
    <x v="0"/>
    <n v="173.92"/>
    <n v="36223.551057957688"/>
  </r>
  <r>
    <n v="3450000"/>
    <x v="11"/>
    <x v="39"/>
    <x v="4"/>
    <x v="4"/>
    <s v="MarrÃ³n"/>
    <x v="0"/>
    <x v="0"/>
    <x v="1"/>
    <x v="8"/>
    <s v="Rural"/>
    <n v="59000"/>
    <x v="0"/>
    <n v="173.92"/>
    <n v="19836.706531738731"/>
  </r>
  <r>
    <n v="9500500"/>
    <x v="8"/>
    <x v="23"/>
    <x v="10"/>
    <x v="10"/>
    <s v="Gris"/>
    <x v="1"/>
    <x v="1"/>
    <x v="0"/>
    <x v="22"/>
    <s v="Pick-Up"/>
    <n v="70000"/>
    <x v="0"/>
    <n v="173.92"/>
    <n v="54625.689972401109"/>
  </r>
  <r>
    <n v="3890000"/>
    <x v="9"/>
    <x v="68"/>
    <x v="2"/>
    <x v="2"/>
    <s v="Azul"/>
    <x v="0"/>
    <x v="0"/>
    <x v="0"/>
    <x v="2"/>
    <s v="Hatchback"/>
    <n v="31000"/>
    <x v="0"/>
    <n v="173.92"/>
    <n v="22366.605335786571"/>
  </r>
  <r>
    <n v="4200000"/>
    <x v="12"/>
    <x v="61"/>
    <x v="5"/>
    <x v="5"/>
    <s v="Blanco"/>
    <x v="0"/>
    <x v="0"/>
    <x v="1"/>
    <x v="8"/>
    <s v="SUV"/>
    <n v="78000"/>
    <x v="0"/>
    <n v="173.92"/>
    <n v="24149.034038638456"/>
  </r>
  <r>
    <n v="6500000"/>
    <x v="6"/>
    <x v="69"/>
    <x v="4"/>
    <x v="4"/>
    <s v="Negro"/>
    <x v="1"/>
    <x v="1"/>
    <x v="0"/>
    <x v="15"/>
    <s v="Pick-Up"/>
    <n v="129000"/>
    <x v="0"/>
    <n v="173.92"/>
    <n v="37373.505059797608"/>
  </r>
  <r>
    <n v="4289900"/>
    <x v="12"/>
    <x v="24"/>
    <x v="10"/>
    <x v="10"/>
    <s v="Plateado"/>
    <x v="1"/>
    <x v="1"/>
    <x v="1"/>
    <x v="8"/>
    <s v="Sedan"/>
    <n v="59000"/>
    <x v="0"/>
    <n v="173.92"/>
    <n v="24665.938362465502"/>
  </r>
  <r>
    <n v="12400000"/>
    <x v="0"/>
    <x v="19"/>
    <x v="1"/>
    <x v="1"/>
    <s v="Gris"/>
    <x v="1"/>
    <x v="1"/>
    <x v="0"/>
    <x v="11"/>
    <s v="Pick-Up"/>
    <n v="52000"/>
    <x v="0"/>
    <n v="173.92"/>
    <n v="71297.148114075448"/>
  </r>
  <r>
    <n v="4189900"/>
    <x v="12"/>
    <x v="24"/>
    <x v="10"/>
    <x v="10"/>
    <s v="Plateado"/>
    <x v="1"/>
    <x v="1"/>
    <x v="1"/>
    <x v="8"/>
    <s v="Sedan"/>
    <n v="59000"/>
    <x v="0"/>
    <n v="173.92"/>
    <n v="24090.961361545538"/>
  </r>
  <r>
    <n v="3650000"/>
    <x v="12"/>
    <x v="24"/>
    <x v="4"/>
    <x v="4"/>
    <s v="Gris"/>
    <x v="1"/>
    <x v="1"/>
    <x v="1"/>
    <x v="8"/>
    <s v="Sedan"/>
    <n v="115000"/>
    <x v="0"/>
    <n v="173.92"/>
    <n v="20986.660533578659"/>
  </r>
  <r>
    <n v="6300000"/>
    <x v="13"/>
    <x v="70"/>
    <x v="5"/>
    <x v="5"/>
    <s v="Gris"/>
    <x v="0"/>
    <x v="3"/>
    <x v="0"/>
    <x v="9"/>
    <s v="Hatchback"/>
    <n v="112000"/>
    <x v="0"/>
    <n v="173.92"/>
    <n v="36223.551057957688"/>
  </r>
  <r>
    <n v="6299000"/>
    <x v="13"/>
    <x v="70"/>
    <x v="5"/>
    <x v="5"/>
    <s v="Gris"/>
    <x v="0"/>
    <x v="3"/>
    <x v="0"/>
    <x v="9"/>
    <s v="Hatchback"/>
    <n v="112000"/>
    <x v="0"/>
    <n v="173.92"/>
    <n v="36217.801287948481"/>
  </r>
  <r>
    <n v="16000"/>
    <x v="6"/>
    <x v="71"/>
    <x v="4"/>
    <x v="4"/>
    <s v="Plateado"/>
    <x v="0"/>
    <x v="0"/>
    <x v="0"/>
    <x v="14"/>
    <s v="Hatchback"/>
    <n v="126000"/>
    <x v="1"/>
    <n v="173.92"/>
    <n v="16000"/>
  </r>
  <r>
    <n v="2700000"/>
    <x v="7"/>
    <x v="9"/>
    <x v="10"/>
    <x v="10"/>
    <s v="Negro"/>
    <x v="0"/>
    <x v="0"/>
    <x v="1"/>
    <x v="8"/>
    <s v="Hatchback"/>
    <n v="44000"/>
    <x v="0"/>
    <n v="173.92"/>
    <n v="15524.379024839007"/>
  </r>
  <r>
    <n v="1975000"/>
    <x v="11"/>
    <x v="72"/>
    <x v="4"/>
    <x v="4"/>
    <s v="Blanco"/>
    <x v="0"/>
    <x v="0"/>
    <x v="1"/>
    <x v="14"/>
    <s v="Hatchback"/>
    <n v="87000"/>
    <x v="0"/>
    <n v="173.92"/>
    <n v="11355.795768169273"/>
  </r>
  <r>
    <n v="3650000"/>
    <x v="12"/>
    <x v="24"/>
    <x v="4"/>
    <x v="4"/>
    <s v="Gris"/>
    <x v="1"/>
    <x v="1"/>
    <x v="1"/>
    <x v="8"/>
    <s v="Sedan"/>
    <n v="114000"/>
    <x v="0"/>
    <n v="173.92"/>
    <n v="20986.660533578659"/>
  </r>
  <r>
    <n v="1890000"/>
    <x v="7"/>
    <x v="9"/>
    <x v="2"/>
    <x v="2"/>
    <s v="Rojo"/>
    <x v="0"/>
    <x v="0"/>
    <x v="1"/>
    <x v="8"/>
    <s v="Hatchback"/>
    <n v="107000"/>
    <x v="0"/>
    <n v="173.92"/>
    <n v="10867.065317387305"/>
  </r>
  <r>
    <n v="6500000"/>
    <x v="6"/>
    <x v="69"/>
    <x v="4"/>
    <x v="4"/>
    <s v="Negro"/>
    <x v="1"/>
    <x v="1"/>
    <x v="0"/>
    <x v="15"/>
    <s v="Pick-Up"/>
    <n v="128900"/>
    <x v="0"/>
    <n v="173.92"/>
    <n v="37373.505059797608"/>
  </r>
  <r>
    <n v="5200000"/>
    <x v="6"/>
    <x v="10"/>
    <x v="1"/>
    <x v="1"/>
    <s v="Gris"/>
    <x v="0"/>
    <x v="0"/>
    <x v="0"/>
    <x v="8"/>
    <s v="Hatchback"/>
    <n v="33444"/>
    <x v="0"/>
    <n v="173.92"/>
    <n v="29898.80404783809"/>
  </r>
  <r>
    <n v="4689900"/>
    <x v="2"/>
    <x v="73"/>
    <x v="2"/>
    <x v="2"/>
    <s v="Blanco"/>
    <x v="1"/>
    <x v="1"/>
    <x v="1"/>
    <x v="12"/>
    <s v="FurgÃ³n"/>
    <n v="139000"/>
    <x v="0"/>
    <n v="173.92"/>
    <n v="26965.846366145357"/>
  </r>
  <r>
    <n v="115700"/>
    <x v="5"/>
    <x v="74"/>
    <x v="5"/>
    <x v="5"/>
    <s v="Gris"/>
    <x v="0"/>
    <x v="2"/>
    <x v="0"/>
    <x v="23"/>
    <s v="Coupe"/>
    <n v="11000"/>
    <x v="1"/>
    <n v="173.92"/>
    <n v="115700"/>
  </r>
  <r>
    <n v="3000000"/>
    <x v="7"/>
    <x v="75"/>
    <x v="10"/>
    <x v="10"/>
    <s v="Dorado"/>
    <x v="0"/>
    <x v="1"/>
    <x v="1"/>
    <x v="8"/>
    <s v="Sedan"/>
    <n v="42000"/>
    <x v="0"/>
    <n v="173.92"/>
    <n v="17249.310027598898"/>
  </r>
  <r>
    <n v="2700500"/>
    <x v="11"/>
    <x v="39"/>
    <x v="5"/>
    <x v="5"/>
    <s v="Gris"/>
    <x v="0"/>
    <x v="0"/>
    <x v="1"/>
    <x v="14"/>
    <s v="Hatchback"/>
    <n v="37000"/>
    <x v="0"/>
    <n v="173.92"/>
    <n v="15527.253909843608"/>
  </r>
  <r>
    <n v="2000500"/>
    <x v="8"/>
    <x v="60"/>
    <x v="14"/>
    <x v="14"/>
    <s v="Gris"/>
    <x v="0"/>
    <x v="1"/>
    <x v="1"/>
    <x v="15"/>
    <s v="Sedan"/>
    <n v="160000"/>
    <x v="0"/>
    <n v="173.92"/>
    <n v="11502.414903403866"/>
  </r>
  <r>
    <n v="2000500"/>
    <x v="7"/>
    <x v="15"/>
    <x v="2"/>
    <x v="2"/>
    <s v="Gris"/>
    <x v="0"/>
    <x v="0"/>
    <x v="1"/>
    <x v="10"/>
    <s v="Hatchback"/>
    <n v="88000"/>
    <x v="0"/>
    <n v="173.92"/>
    <n v="11502.414903403866"/>
  </r>
  <r>
    <n v="2000500"/>
    <x v="12"/>
    <x v="76"/>
    <x v="13"/>
    <x v="13"/>
    <s v="Gris"/>
    <x v="1"/>
    <x v="0"/>
    <x v="1"/>
    <x v="14"/>
    <s v="Hatchback"/>
    <n v="110000"/>
    <x v="0"/>
    <n v="173.92"/>
    <n v="11502.414903403866"/>
  </r>
  <r>
    <n v="4429800"/>
    <x v="9"/>
    <x v="77"/>
    <x v="10"/>
    <x v="10"/>
    <s v="Plateado"/>
    <x v="0"/>
    <x v="1"/>
    <x v="1"/>
    <x v="14"/>
    <s v="Sedan"/>
    <n v="63000"/>
    <x v="0"/>
    <n v="173.92"/>
    <n v="25470.331186752534"/>
  </r>
  <r>
    <n v="2450500"/>
    <x v="6"/>
    <x v="45"/>
    <x v="2"/>
    <x v="2"/>
    <s v="Plateado"/>
    <x v="0"/>
    <x v="3"/>
    <x v="1"/>
    <x v="20"/>
    <s v="Hatchback"/>
    <n v="88000"/>
    <x v="0"/>
    <n v="173.92"/>
    <n v="14089.811407543699"/>
  </r>
  <r>
    <n v="5849000"/>
    <x v="6"/>
    <x v="69"/>
    <x v="9"/>
    <x v="9"/>
    <s v="Gris"/>
    <x v="1"/>
    <x v="1"/>
    <x v="1"/>
    <x v="15"/>
    <s v="Pick-Up"/>
    <n v="138468"/>
    <x v="0"/>
    <n v="173.92"/>
    <n v="33630.404783808648"/>
  </r>
  <r>
    <n v="1650000"/>
    <x v="9"/>
    <x v="78"/>
    <x v="8"/>
    <x v="8"/>
    <s v="Blanco"/>
    <x v="0"/>
    <x v="1"/>
    <x v="1"/>
    <x v="8"/>
    <s v="Sedan"/>
    <n v="153000"/>
    <x v="0"/>
    <n v="173.92"/>
    <n v="9487.1205151793929"/>
  </r>
  <r>
    <n v="2450500"/>
    <x v="6"/>
    <x v="45"/>
    <x v="2"/>
    <x v="2"/>
    <s v="Plateado"/>
    <x v="0"/>
    <x v="3"/>
    <x v="1"/>
    <x v="20"/>
    <s v="Hatchback"/>
    <n v="95000"/>
    <x v="0"/>
    <n v="173.92"/>
    <n v="14089.811407543699"/>
  </r>
  <r>
    <n v="5029000"/>
    <x v="7"/>
    <x v="79"/>
    <x v="11"/>
    <x v="11"/>
    <s v="Plateado"/>
    <x v="0"/>
    <x v="0"/>
    <x v="1"/>
    <x v="15"/>
    <s v="SUV"/>
    <n v="102000"/>
    <x v="0"/>
    <n v="173.92"/>
    <n v="28915.593376264951"/>
  </r>
  <r>
    <n v="5200000"/>
    <x v="6"/>
    <x v="10"/>
    <x v="1"/>
    <x v="1"/>
    <s v="Gris"/>
    <x v="0"/>
    <x v="0"/>
    <x v="0"/>
    <x v="8"/>
    <s v="Hatchback"/>
    <n v="33500"/>
    <x v="0"/>
    <n v="173.92"/>
    <n v="29898.80404783809"/>
  </r>
  <r>
    <n v="1850000"/>
    <x v="9"/>
    <x v="80"/>
    <x v="13"/>
    <x v="13"/>
    <s v="Rojo"/>
    <x v="0"/>
    <x v="3"/>
    <x v="1"/>
    <x v="14"/>
    <s v="Hatchback"/>
    <n v="85000"/>
    <x v="0"/>
    <n v="173.92"/>
    <n v="10637.07451701932"/>
  </r>
  <r>
    <n v="2849900"/>
    <x v="6"/>
    <x v="65"/>
    <x v="5"/>
    <x v="5"/>
    <s v="Azul"/>
    <x v="0"/>
    <x v="3"/>
    <x v="1"/>
    <x v="8"/>
    <s v="Hatchback"/>
    <n v="45000"/>
    <x v="0"/>
    <n v="173.92"/>
    <n v="16386.269549218032"/>
  </r>
  <r>
    <n v="3489900"/>
    <x v="6"/>
    <x v="65"/>
    <x v="5"/>
    <x v="5"/>
    <s v="Blanco"/>
    <x v="0"/>
    <x v="0"/>
    <x v="1"/>
    <x v="8"/>
    <s v="Hatchback"/>
    <n v="39000"/>
    <x v="0"/>
    <n v="173.92"/>
    <n v="20066.122355105796"/>
  </r>
  <r>
    <n v="3350000"/>
    <x v="8"/>
    <x v="12"/>
    <x v="4"/>
    <x v="4"/>
    <s v="Blanco"/>
    <x v="0"/>
    <x v="0"/>
    <x v="1"/>
    <x v="8"/>
    <s v="SUV"/>
    <n v="108000"/>
    <x v="0"/>
    <n v="173.92"/>
    <n v="19261.729530818768"/>
  </r>
  <r>
    <n v="8489900"/>
    <x v="6"/>
    <x v="81"/>
    <x v="5"/>
    <x v="5"/>
    <s v="Blanco"/>
    <x v="0"/>
    <x v="1"/>
    <x v="0"/>
    <x v="15"/>
    <s v="Sedan"/>
    <n v="59000"/>
    <x v="0"/>
    <n v="173.92"/>
    <n v="48814.972401103958"/>
  </r>
  <r>
    <n v="3889900"/>
    <x v="6"/>
    <x v="10"/>
    <x v="10"/>
    <x v="10"/>
    <s v="Azul"/>
    <x v="0"/>
    <x v="0"/>
    <x v="0"/>
    <x v="8"/>
    <s v="Hatchback"/>
    <n v="79000"/>
    <x v="0"/>
    <n v="173.92"/>
    <n v="22366.030358785651"/>
  </r>
  <r>
    <n v="3650000"/>
    <x v="9"/>
    <x v="82"/>
    <x v="10"/>
    <x v="10"/>
    <s v="Plateado"/>
    <x v="0"/>
    <x v="1"/>
    <x v="0"/>
    <x v="14"/>
    <s v="Sedan"/>
    <n v="38000"/>
    <x v="0"/>
    <n v="173.92"/>
    <n v="20986.660533578659"/>
  </r>
  <r>
    <n v="2589900"/>
    <x v="12"/>
    <x v="41"/>
    <x v="2"/>
    <x v="2"/>
    <s v="Gris"/>
    <x v="0"/>
    <x v="0"/>
    <x v="1"/>
    <x v="9"/>
    <s v="Hatchback"/>
    <n v="79000"/>
    <x v="0"/>
    <n v="173.92"/>
    <n v="14891.329346826127"/>
  </r>
  <r>
    <n v="3899900"/>
    <x v="12"/>
    <x v="61"/>
    <x v="5"/>
    <x v="5"/>
    <s v="Gris"/>
    <x v="0"/>
    <x v="0"/>
    <x v="1"/>
    <x v="8"/>
    <s v="SUV"/>
    <n v="68000"/>
    <x v="0"/>
    <n v="173.92"/>
    <n v="22423.528058877648"/>
  </r>
  <r>
    <n v="3689900"/>
    <x v="18"/>
    <x v="83"/>
    <x v="1"/>
    <x v="1"/>
    <s v="Blanco"/>
    <x v="0"/>
    <x v="1"/>
    <x v="0"/>
    <x v="8"/>
    <s v="Sedan"/>
    <n v="50000"/>
    <x v="0"/>
    <n v="173.92"/>
    <n v="21216.076356945723"/>
  </r>
  <r>
    <n v="5100000"/>
    <x v="6"/>
    <x v="71"/>
    <x v="4"/>
    <x v="4"/>
    <s v="Gris"/>
    <x v="0"/>
    <x v="0"/>
    <x v="0"/>
    <x v="14"/>
    <s v="Hatchback"/>
    <n v="115000"/>
    <x v="0"/>
    <n v="173.92"/>
    <n v="29323.827046918126"/>
  </r>
  <r>
    <n v="5489900"/>
    <x v="1"/>
    <x v="18"/>
    <x v="10"/>
    <x v="10"/>
    <s v="Verde"/>
    <x v="0"/>
    <x v="0"/>
    <x v="0"/>
    <x v="2"/>
    <s v="SUV"/>
    <n v="69000"/>
    <x v="0"/>
    <n v="173.92"/>
    <n v="31565.662373505063"/>
  </r>
  <r>
    <n v="4190000"/>
    <x v="8"/>
    <x v="48"/>
    <x v="4"/>
    <x v="4"/>
    <s v="Gris"/>
    <x v="0"/>
    <x v="0"/>
    <x v="1"/>
    <x v="15"/>
    <s v="Hatchback"/>
    <n v="56000"/>
    <x v="0"/>
    <n v="173.92"/>
    <n v="24091.536338546459"/>
  </r>
  <r>
    <n v="8989900"/>
    <x v="8"/>
    <x v="23"/>
    <x v="7"/>
    <x v="7"/>
    <s v="Gris"/>
    <x v="1"/>
    <x v="1"/>
    <x v="0"/>
    <x v="22"/>
    <s v="Pick-Up"/>
    <n v="14000"/>
    <x v="0"/>
    <n v="173.92"/>
    <n v="51689.857405703777"/>
  </r>
  <r>
    <n v="6489900"/>
    <x v="8"/>
    <x v="23"/>
    <x v="9"/>
    <x v="9"/>
    <s v="Blanco"/>
    <x v="1"/>
    <x v="1"/>
    <x v="0"/>
    <x v="22"/>
    <s v="Pick-Up"/>
    <n v="169000"/>
    <x v="0"/>
    <n v="173.92"/>
    <n v="37315.432382704697"/>
  </r>
  <r>
    <n v="7289900"/>
    <x v="8"/>
    <x v="84"/>
    <x v="10"/>
    <x v="10"/>
    <s v="Gris"/>
    <x v="0"/>
    <x v="1"/>
    <x v="0"/>
    <x v="15"/>
    <s v="Sedan"/>
    <n v="60000"/>
    <x v="0"/>
    <n v="173.92"/>
    <n v="41915.2483900644"/>
  </r>
  <r>
    <n v="2789900"/>
    <x v="11"/>
    <x v="85"/>
    <x v="4"/>
    <x v="4"/>
    <s v="Blanco"/>
    <x v="0"/>
    <x v="3"/>
    <x v="1"/>
    <x v="14"/>
    <s v="FurgÃ³n"/>
    <n v="61000"/>
    <x v="0"/>
    <n v="173.92"/>
    <n v="16041.283348666055"/>
  </r>
  <r>
    <n v="2489900"/>
    <x v="11"/>
    <x v="86"/>
    <x v="2"/>
    <x v="2"/>
    <s v="Rojo"/>
    <x v="2"/>
    <x v="0"/>
    <x v="1"/>
    <x v="14"/>
    <s v="Monovolumen"/>
    <n v="118000"/>
    <x v="0"/>
    <n v="173.92"/>
    <n v="14316.352345906165"/>
  </r>
  <r>
    <n v="6700000"/>
    <x v="16"/>
    <x v="87"/>
    <x v="6"/>
    <x v="6"/>
    <s v="Blanco"/>
    <x v="0"/>
    <x v="0"/>
    <x v="0"/>
    <x v="15"/>
    <s v="SUV"/>
    <n v="153000"/>
    <x v="0"/>
    <n v="173.92"/>
    <n v="38523.459061637535"/>
  </r>
  <r>
    <n v="3890000"/>
    <x v="9"/>
    <x v="68"/>
    <x v="2"/>
    <x v="2"/>
    <s v="Gris"/>
    <x v="0"/>
    <x v="1"/>
    <x v="0"/>
    <x v="2"/>
    <s v="Sedan"/>
    <n v="31000"/>
    <x v="0"/>
    <n v="173.92"/>
    <n v="22366.605335786571"/>
  </r>
  <r>
    <n v="5780000"/>
    <x v="20"/>
    <x v="88"/>
    <x v="1"/>
    <x v="1"/>
    <s v="Negro"/>
    <x v="0"/>
    <x v="0"/>
    <x v="1"/>
    <x v="9"/>
    <s v="SUV"/>
    <n v="38800"/>
    <x v="0"/>
    <n v="173.92"/>
    <n v="33233.670653173875"/>
  </r>
  <r>
    <n v="4400000"/>
    <x v="0"/>
    <x v="3"/>
    <x v="4"/>
    <x v="4"/>
    <s v="Blanco"/>
    <x v="0"/>
    <x v="1"/>
    <x v="1"/>
    <x v="2"/>
    <s v="Sedan"/>
    <n v="75000"/>
    <x v="0"/>
    <n v="173.92"/>
    <n v="25298.988040478383"/>
  </r>
  <r>
    <n v="52900"/>
    <x v="0"/>
    <x v="19"/>
    <x v="0"/>
    <x v="0"/>
    <s v="Blanco"/>
    <x v="1"/>
    <x v="1"/>
    <x v="0"/>
    <x v="24"/>
    <s v="Pick-Up"/>
    <n v="1000"/>
    <x v="1"/>
    <n v="173.92"/>
    <n v="52900"/>
  </r>
  <r>
    <n v="2158000"/>
    <x v="9"/>
    <x v="21"/>
    <x v="2"/>
    <x v="2"/>
    <s v="Plateado"/>
    <x v="2"/>
    <x v="1"/>
    <x v="1"/>
    <x v="14"/>
    <s v="Sedan"/>
    <n v="63000"/>
    <x v="0"/>
    <n v="173.92"/>
    <n v="12408.003679852807"/>
  </r>
  <r>
    <n v="2200000"/>
    <x v="7"/>
    <x v="89"/>
    <x v="6"/>
    <x v="6"/>
    <s v="Plateado"/>
    <x v="0"/>
    <x v="3"/>
    <x v="1"/>
    <x v="8"/>
    <s v="FurgÃ³n"/>
    <n v="88000"/>
    <x v="0"/>
    <n v="173.92"/>
    <n v="12649.494020239192"/>
  </r>
  <r>
    <n v="2189900"/>
    <x v="2"/>
    <x v="90"/>
    <x v="2"/>
    <x v="2"/>
    <s v="Blanco"/>
    <x v="0"/>
    <x v="0"/>
    <x v="1"/>
    <x v="8"/>
    <s v="Hatchback"/>
    <n v="79000"/>
    <x v="0"/>
    <n v="173.92"/>
    <n v="12591.421343146276"/>
  </r>
  <r>
    <n v="3689900"/>
    <x v="6"/>
    <x v="10"/>
    <x v="5"/>
    <x v="5"/>
    <s v="Dorado"/>
    <x v="0"/>
    <x v="1"/>
    <x v="0"/>
    <x v="8"/>
    <s v="Hatchback"/>
    <n v="45000"/>
    <x v="0"/>
    <n v="173.92"/>
    <n v="21216.076356945723"/>
  </r>
  <r>
    <n v="17500"/>
    <x v="4"/>
    <x v="8"/>
    <x v="6"/>
    <x v="6"/>
    <s v="Negro"/>
    <x v="0"/>
    <x v="0"/>
    <x v="1"/>
    <x v="8"/>
    <s v="Hatchback"/>
    <n v="115000"/>
    <x v="1"/>
    <n v="173.92"/>
    <n v="17500"/>
  </r>
  <r>
    <n v="3689900"/>
    <x v="6"/>
    <x v="10"/>
    <x v="5"/>
    <x v="5"/>
    <s v="Dorado"/>
    <x v="0"/>
    <x v="0"/>
    <x v="0"/>
    <x v="8"/>
    <s v="Hatchback"/>
    <n v="45000"/>
    <x v="0"/>
    <n v="173.92"/>
    <n v="21216.076356945723"/>
  </r>
  <r>
    <n v="4690000"/>
    <x v="6"/>
    <x v="55"/>
    <x v="4"/>
    <x v="4"/>
    <s v="Negro"/>
    <x v="2"/>
    <x v="1"/>
    <x v="0"/>
    <x v="16"/>
    <s v="Sedan"/>
    <n v="172000"/>
    <x v="0"/>
    <n v="173.92"/>
    <n v="26966.421343146278"/>
  </r>
  <r>
    <n v="8990000"/>
    <x v="14"/>
    <x v="26"/>
    <x v="10"/>
    <x v="10"/>
    <s v="Negro"/>
    <x v="0"/>
    <x v="0"/>
    <x v="1"/>
    <x v="17"/>
    <s v="SUV"/>
    <n v="59900"/>
    <x v="0"/>
    <n v="173.92"/>
    <n v="51690.432382704697"/>
  </r>
  <r>
    <n v="4890000"/>
    <x v="9"/>
    <x v="91"/>
    <x v="5"/>
    <x v="5"/>
    <s v="Gris"/>
    <x v="0"/>
    <x v="0"/>
    <x v="0"/>
    <x v="2"/>
    <s v="SUV"/>
    <n v="41000"/>
    <x v="0"/>
    <n v="173.92"/>
    <n v="28116.375344986202"/>
  </r>
  <r>
    <n v="3200000"/>
    <x v="12"/>
    <x v="92"/>
    <x v="9"/>
    <x v="9"/>
    <s v="Blanco"/>
    <x v="0"/>
    <x v="1"/>
    <x v="1"/>
    <x v="8"/>
    <s v="Monovolumen"/>
    <n v="91000"/>
    <x v="0"/>
    <n v="173.92"/>
    <n v="18399.264029438822"/>
  </r>
  <r>
    <n v="2500000"/>
    <x v="11"/>
    <x v="93"/>
    <x v="13"/>
    <x v="13"/>
    <s v="Negro"/>
    <x v="0"/>
    <x v="3"/>
    <x v="1"/>
    <x v="14"/>
    <s v="Hatchback"/>
    <n v="79000"/>
    <x v="0"/>
    <n v="173.92"/>
    <n v="14374.425022999081"/>
  </r>
  <r>
    <n v="2950000"/>
    <x v="11"/>
    <x v="93"/>
    <x v="6"/>
    <x v="6"/>
    <s v="MarrÃ³n"/>
    <x v="0"/>
    <x v="3"/>
    <x v="1"/>
    <x v="14"/>
    <s v="Hatchback"/>
    <n v="81262"/>
    <x v="0"/>
    <n v="173.92"/>
    <n v="16961.821527138916"/>
  </r>
  <r>
    <n v="6290000"/>
    <x v="13"/>
    <x v="30"/>
    <x v="4"/>
    <x v="4"/>
    <s v="Violeta"/>
    <x v="0"/>
    <x v="0"/>
    <x v="0"/>
    <x v="2"/>
    <s v="SUV"/>
    <n v="60000"/>
    <x v="0"/>
    <n v="173.92"/>
    <n v="36166.05335786569"/>
  </r>
  <r>
    <n v="3900000"/>
    <x v="7"/>
    <x v="94"/>
    <x v="7"/>
    <x v="7"/>
    <s v="Blanco"/>
    <x v="0"/>
    <x v="0"/>
    <x v="0"/>
    <x v="8"/>
    <s v="Hatchback"/>
    <n v="62850"/>
    <x v="0"/>
    <n v="173.92"/>
    <n v="22424.103035878565"/>
  </r>
  <r>
    <n v="7880000"/>
    <x v="15"/>
    <x v="95"/>
    <x v="5"/>
    <x v="5"/>
    <s v="Gris"/>
    <x v="0"/>
    <x v="0"/>
    <x v="1"/>
    <x v="1"/>
    <s v="SUV"/>
    <n v="90000"/>
    <x v="0"/>
    <n v="173.92"/>
    <n v="45308.187672493106"/>
  </r>
  <r>
    <n v="10900000"/>
    <x v="6"/>
    <x v="96"/>
    <x v="11"/>
    <x v="11"/>
    <s v="Gris"/>
    <x v="0"/>
    <x v="0"/>
    <x v="0"/>
    <x v="14"/>
    <s v="SUV"/>
    <n v="48711"/>
    <x v="0"/>
    <n v="173.92"/>
    <n v="62672.493100275991"/>
  </r>
  <r>
    <n v="1750000"/>
    <x v="8"/>
    <x v="57"/>
    <x v="6"/>
    <x v="6"/>
    <s v="Gris"/>
    <x v="0"/>
    <x v="3"/>
    <x v="1"/>
    <x v="20"/>
    <s v="Hatchback"/>
    <n v="70000"/>
    <x v="0"/>
    <n v="173.92"/>
    <n v="10062.097516099357"/>
  </r>
  <r>
    <n v="4250000"/>
    <x v="7"/>
    <x v="97"/>
    <x v="5"/>
    <x v="5"/>
    <s v="Blanco"/>
    <x v="0"/>
    <x v="0"/>
    <x v="1"/>
    <x v="8"/>
    <s v="SUV"/>
    <n v="60000"/>
    <x v="0"/>
    <n v="173.92"/>
    <n v="24436.522539098438"/>
  </r>
  <r>
    <n v="3520000"/>
    <x v="12"/>
    <x v="98"/>
    <x v="4"/>
    <x v="4"/>
    <s v="Gris"/>
    <x v="1"/>
    <x v="1"/>
    <x v="1"/>
    <x v="8"/>
    <s v="FurgÃ³n"/>
    <n v="74000"/>
    <x v="0"/>
    <n v="173.92"/>
    <n v="20239.190432382708"/>
  </r>
  <r>
    <n v="9450000"/>
    <x v="6"/>
    <x v="69"/>
    <x v="1"/>
    <x v="1"/>
    <s v="Azul"/>
    <x v="1"/>
    <x v="1"/>
    <x v="0"/>
    <x v="15"/>
    <s v="Pick-Up"/>
    <n v="69000"/>
    <x v="0"/>
    <n v="173.92"/>
    <n v="54335.326586936528"/>
  </r>
  <r>
    <n v="3650000"/>
    <x v="2"/>
    <x v="99"/>
    <x v="1"/>
    <x v="1"/>
    <s v="Azul"/>
    <x v="1"/>
    <x v="1"/>
    <x v="1"/>
    <x v="8"/>
    <s v="Sedan"/>
    <n v="53000"/>
    <x v="0"/>
    <n v="173.92"/>
    <n v="20986.660533578659"/>
  </r>
  <r>
    <n v="4779900"/>
    <x v="7"/>
    <x v="54"/>
    <x v="1"/>
    <x v="1"/>
    <s v="Blanco"/>
    <x v="0"/>
    <x v="1"/>
    <x v="1"/>
    <x v="8"/>
    <s v="SUV"/>
    <n v="60000"/>
    <x v="0"/>
    <n v="173.92"/>
    <n v="27483.325666973324"/>
  </r>
  <r>
    <n v="3490000"/>
    <x v="11"/>
    <x v="59"/>
    <x v="1"/>
    <x v="1"/>
    <s v="Gris"/>
    <x v="0"/>
    <x v="0"/>
    <x v="1"/>
    <x v="3"/>
    <s v="Hatchback"/>
    <n v="18000"/>
    <x v="0"/>
    <n v="173.92"/>
    <n v="20066.697332106716"/>
  </r>
  <r>
    <n v="3200000"/>
    <x v="18"/>
    <x v="100"/>
    <x v="2"/>
    <x v="2"/>
    <s v="Negro"/>
    <x v="0"/>
    <x v="1"/>
    <x v="0"/>
    <x v="15"/>
    <s v="Sedan"/>
    <n v="96000"/>
    <x v="0"/>
    <n v="173.92"/>
    <n v="18399.264029438822"/>
  </r>
  <r>
    <n v="3490000"/>
    <x v="11"/>
    <x v="101"/>
    <x v="1"/>
    <x v="1"/>
    <s v="Blanco"/>
    <x v="0"/>
    <x v="1"/>
    <x v="1"/>
    <x v="2"/>
    <s v="Sedan"/>
    <n v="86000"/>
    <x v="0"/>
    <n v="173.92"/>
    <n v="20066.697332106716"/>
  </r>
  <r>
    <n v="2689900"/>
    <x v="12"/>
    <x v="24"/>
    <x v="6"/>
    <x v="6"/>
    <s v="Gris"/>
    <x v="1"/>
    <x v="1"/>
    <x v="1"/>
    <x v="8"/>
    <s v="Sedan"/>
    <n v="89000"/>
    <x v="0"/>
    <n v="173.92"/>
    <n v="15466.306347746091"/>
  </r>
  <r>
    <n v="3489900"/>
    <x v="9"/>
    <x v="58"/>
    <x v="4"/>
    <x v="4"/>
    <s v="Gris"/>
    <x v="2"/>
    <x v="0"/>
    <x v="1"/>
    <x v="2"/>
    <s v="Monovolumen"/>
    <n v="98000"/>
    <x v="0"/>
    <n v="173.92"/>
    <n v="20066.122355105796"/>
  </r>
  <r>
    <n v="5389900"/>
    <x v="18"/>
    <x v="53"/>
    <x v="10"/>
    <x v="10"/>
    <s v="Plateado"/>
    <x v="0"/>
    <x v="0"/>
    <x v="0"/>
    <x v="8"/>
    <s v="Hatchback"/>
    <n v="59000"/>
    <x v="0"/>
    <n v="173.92"/>
    <n v="30990.6853725851"/>
  </r>
  <r>
    <n v="3348000"/>
    <x v="2"/>
    <x v="36"/>
    <x v="5"/>
    <x v="5"/>
    <s v="Gris"/>
    <x v="0"/>
    <x v="0"/>
    <x v="1"/>
    <x v="9"/>
    <s v="Hatchback"/>
    <n v="61389"/>
    <x v="0"/>
    <n v="173.92"/>
    <n v="19250.22999080037"/>
  </r>
  <r>
    <n v="3402000"/>
    <x v="9"/>
    <x v="68"/>
    <x v="2"/>
    <x v="2"/>
    <s v="Gris"/>
    <x v="0"/>
    <x v="1"/>
    <x v="1"/>
    <x v="2"/>
    <s v="Sedan"/>
    <n v="61389"/>
    <x v="0"/>
    <n v="173.92"/>
    <n v="19560.717571297151"/>
  </r>
  <r>
    <n v="3990000"/>
    <x v="6"/>
    <x v="102"/>
    <x v="4"/>
    <x v="4"/>
    <s v="Gris"/>
    <x v="0"/>
    <x v="0"/>
    <x v="1"/>
    <x v="8"/>
    <s v="Monovolumen"/>
    <n v="39000"/>
    <x v="0"/>
    <n v="173.92"/>
    <n v="22941.582336706535"/>
  </r>
  <r>
    <n v="16500"/>
    <x v="13"/>
    <x v="25"/>
    <x v="12"/>
    <x v="12"/>
    <s v="Celeste"/>
    <x v="0"/>
    <x v="0"/>
    <x v="0"/>
    <x v="1"/>
    <s v="SUV"/>
    <n v="138000"/>
    <x v="1"/>
    <n v="173.92"/>
    <n v="16500"/>
  </r>
  <r>
    <n v="4589900"/>
    <x v="6"/>
    <x v="103"/>
    <x v="7"/>
    <x v="7"/>
    <s v="Blanco"/>
    <x v="0"/>
    <x v="2"/>
    <x v="1"/>
    <x v="8"/>
    <s v="Pick-Up"/>
    <n v="35000"/>
    <x v="0"/>
    <n v="173.92"/>
    <n v="26390.869365225393"/>
  </r>
  <r>
    <n v="3539000"/>
    <x v="13"/>
    <x v="104"/>
    <x v="6"/>
    <x v="6"/>
    <s v="Gris"/>
    <x v="0"/>
    <x v="0"/>
    <x v="1"/>
    <x v="9"/>
    <s v="Hatchback"/>
    <n v="110000"/>
    <x v="0"/>
    <n v="173.92"/>
    <n v="20348.436062557499"/>
  </r>
  <r>
    <n v="3726000"/>
    <x v="8"/>
    <x v="48"/>
    <x v="5"/>
    <x v="5"/>
    <s v="Gris"/>
    <x v="0"/>
    <x v="0"/>
    <x v="1"/>
    <x v="8"/>
    <s v="Hatchback"/>
    <n v="56100"/>
    <x v="0"/>
    <n v="173.92"/>
    <n v="21423.643054277829"/>
  </r>
  <r>
    <n v="3700000"/>
    <x v="8"/>
    <x v="105"/>
    <x v="5"/>
    <x v="5"/>
    <s v="Celeste"/>
    <x v="0"/>
    <x v="0"/>
    <x v="1"/>
    <x v="8"/>
    <s v="Hatchback"/>
    <n v="43000"/>
    <x v="0"/>
    <n v="173.92"/>
    <n v="21274.149034038641"/>
  </r>
  <r>
    <n v="5900000"/>
    <x v="11"/>
    <x v="50"/>
    <x v="5"/>
    <x v="5"/>
    <s v="Rojo"/>
    <x v="1"/>
    <x v="1"/>
    <x v="0"/>
    <x v="15"/>
    <s v="Pick-Up"/>
    <n v="118000"/>
    <x v="0"/>
    <n v="173.92"/>
    <n v="33923.643054277833"/>
  </r>
  <r>
    <n v="1750000"/>
    <x v="6"/>
    <x v="65"/>
    <x v="14"/>
    <x v="14"/>
    <s v="Plateado"/>
    <x v="0"/>
    <x v="0"/>
    <x v="1"/>
    <x v="8"/>
    <s v="Hatchback"/>
    <n v="119000"/>
    <x v="0"/>
    <n v="173.92"/>
    <n v="10062.097516099357"/>
  </r>
  <r>
    <n v="16000"/>
    <x v="5"/>
    <x v="106"/>
    <x v="15"/>
    <x v="15"/>
    <m/>
    <x v="0"/>
    <x v="0"/>
    <x v="1"/>
    <x v="25"/>
    <s v="SUV"/>
    <n v="132000"/>
    <x v="1"/>
    <n v="173.92"/>
    <n v="16000"/>
  </r>
  <r>
    <n v="3769200"/>
    <x v="8"/>
    <x v="12"/>
    <x v="9"/>
    <x v="9"/>
    <s v="Plateado"/>
    <x v="0"/>
    <x v="0"/>
    <x v="1"/>
    <x v="8"/>
    <s v="SUV"/>
    <n v="51834"/>
    <x v="0"/>
    <n v="173.92"/>
    <n v="21672.033118675256"/>
  </r>
  <r>
    <n v="2930000"/>
    <x v="0"/>
    <x v="3"/>
    <x v="8"/>
    <x v="8"/>
    <s v="Gris"/>
    <x v="0"/>
    <x v="1"/>
    <x v="0"/>
    <x v="2"/>
    <s v="Sedan"/>
    <n v="167000"/>
    <x v="0"/>
    <n v="173.92"/>
    <n v="16846.826126954922"/>
  </r>
  <r>
    <n v="60000"/>
    <x v="0"/>
    <x v="19"/>
    <x v="0"/>
    <x v="0"/>
    <s v="Negro"/>
    <x v="1"/>
    <x v="1"/>
    <x v="2"/>
    <x v="26"/>
    <s v="Pick-Up"/>
    <n v="4000"/>
    <x v="1"/>
    <n v="173.92"/>
    <n v="60000"/>
  </r>
  <r>
    <n v="1900000"/>
    <x v="9"/>
    <x v="80"/>
    <x v="13"/>
    <x v="13"/>
    <s v="Rojo"/>
    <x v="0"/>
    <x v="3"/>
    <x v="1"/>
    <x v="14"/>
    <s v="Hatchback"/>
    <n v="101000"/>
    <x v="0"/>
    <n v="173.92"/>
    <n v="10924.563017479302"/>
  </r>
  <r>
    <n v="95000"/>
    <x v="5"/>
    <x v="107"/>
    <x v="0"/>
    <x v="0"/>
    <s v="Negro"/>
    <x v="0"/>
    <x v="2"/>
    <x v="0"/>
    <x v="15"/>
    <s v="Coupe"/>
    <n v="21000"/>
    <x v="1"/>
    <n v="173.92"/>
    <n v="95000"/>
  </r>
  <r>
    <n v="3100000"/>
    <x v="9"/>
    <x v="32"/>
    <x v="10"/>
    <x v="10"/>
    <s v="Gris"/>
    <x v="2"/>
    <x v="0"/>
    <x v="1"/>
    <x v="14"/>
    <s v="Hatchback"/>
    <n v="62300"/>
    <x v="0"/>
    <n v="173.92"/>
    <n v="17824.287028518862"/>
  </r>
  <r>
    <n v="3780000"/>
    <x v="8"/>
    <x v="105"/>
    <x v="5"/>
    <x v="5"/>
    <s v="Gris"/>
    <x v="0"/>
    <x v="0"/>
    <x v="1"/>
    <x v="8"/>
    <s v="Hatchback"/>
    <n v="44607"/>
    <x v="0"/>
    <n v="173.92"/>
    <n v="21734.13063477461"/>
  </r>
  <r>
    <n v="2850000"/>
    <x v="12"/>
    <x v="34"/>
    <x v="13"/>
    <x v="13"/>
    <s v="Azul"/>
    <x v="0"/>
    <x v="0"/>
    <x v="1"/>
    <x v="15"/>
    <s v="Hatchback"/>
    <n v="130000"/>
    <x v="0"/>
    <n v="173.92"/>
    <n v="16386.844526218953"/>
  </r>
  <r>
    <n v="2500000"/>
    <x v="2"/>
    <x v="108"/>
    <x v="13"/>
    <x v="13"/>
    <s v="Blanco"/>
    <x v="0"/>
    <x v="0"/>
    <x v="1"/>
    <x v="8"/>
    <s v="Hatchback"/>
    <n v="112000"/>
    <x v="0"/>
    <n v="173.92"/>
    <n v="14374.425022999081"/>
  </r>
  <r>
    <n v="1900000"/>
    <x v="11"/>
    <x v="39"/>
    <x v="8"/>
    <x v="8"/>
    <s v="Gris"/>
    <x v="0"/>
    <x v="0"/>
    <x v="1"/>
    <x v="8"/>
    <s v="Rural"/>
    <n v="190000"/>
    <x v="0"/>
    <n v="173.92"/>
    <n v="10924.563017479302"/>
  </r>
  <r>
    <n v="47700"/>
    <x v="0"/>
    <x v="49"/>
    <x v="7"/>
    <x v="7"/>
    <s v="Gris"/>
    <x v="1"/>
    <x v="0"/>
    <x v="0"/>
    <x v="11"/>
    <s v="SUV"/>
    <n v="71000"/>
    <x v="1"/>
    <n v="173.92"/>
    <n v="47700"/>
  </r>
  <r>
    <n v="64900"/>
    <x v="19"/>
    <x v="63"/>
    <x v="0"/>
    <x v="0"/>
    <s v="Rojo"/>
    <x v="0"/>
    <x v="1"/>
    <x v="0"/>
    <x v="21"/>
    <s v="Pick-Up"/>
    <n v="18000"/>
    <x v="1"/>
    <n v="173.92"/>
    <n v="64900"/>
  </r>
  <r>
    <n v="7970000"/>
    <x v="6"/>
    <x v="109"/>
    <x v="0"/>
    <x v="0"/>
    <s v="Gris"/>
    <x v="0"/>
    <x v="0"/>
    <x v="0"/>
    <x v="14"/>
    <s v="SUV"/>
    <n v="1111"/>
    <x v="0"/>
    <n v="173.92"/>
    <n v="45825.666973321073"/>
  </r>
  <r>
    <n v="6590000"/>
    <x v="6"/>
    <x v="7"/>
    <x v="1"/>
    <x v="1"/>
    <s v="Gris"/>
    <x v="0"/>
    <x v="0"/>
    <x v="0"/>
    <x v="8"/>
    <s v="SUV"/>
    <n v="23000"/>
    <x v="0"/>
    <n v="173.92"/>
    <n v="37890.984360625574"/>
  </r>
  <r>
    <n v="4089900"/>
    <x v="8"/>
    <x v="48"/>
    <x v="5"/>
    <x v="5"/>
    <s v="Azul"/>
    <x v="0"/>
    <x v="1"/>
    <x v="1"/>
    <x v="15"/>
    <s v="Sedan"/>
    <n v="79000"/>
    <x v="0"/>
    <n v="173.92"/>
    <n v="23515.984360625578"/>
  </r>
  <r>
    <n v="4989900"/>
    <x v="8"/>
    <x v="12"/>
    <x v="7"/>
    <x v="7"/>
    <s v="Blanco"/>
    <x v="0"/>
    <x v="0"/>
    <x v="0"/>
    <x v="9"/>
    <s v="SUV"/>
    <n v="39000"/>
    <x v="0"/>
    <n v="173.92"/>
    <n v="28690.777368905245"/>
  </r>
  <r>
    <n v="2649900"/>
    <x v="8"/>
    <x v="105"/>
    <x v="6"/>
    <x v="6"/>
    <s v="Gris"/>
    <x v="0"/>
    <x v="0"/>
    <x v="1"/>
    <x v="8"/>
    <s v="Hatchback"/>
    <n v="79000"/>
    <x v="0"/>
    <n v="173.92"/>
    <n v="15236.315547378106"/>
  </r>
  <r>
    <n v="8459900"/>
    <x v="6"/>
    <x v="81"/>
    <x v="5"/>
    <x v="5"/>
    <s v="Blanco"/>
    <x v="0"/>
    <x v="1"/>
    <x v="0"/>
    <x v="15"/>
    <s v="Sedan"/>
    <n v="59000"/>
    <x v="0"/>
    <n v="173.92"/>
    <n v="48642.479300827974"/>
  </r>
  <r>
    <n v="2350000"/>
    <x v="11"/>
    <x v="39"/>
    <x v="9"/>
    <x v="9"/>
    <s v="Negro"/>
    <x v="2"/>
    <x v="0"/>
    <x v="1"/>
    <x v="14"/>
    <s v="Hatchback"/>
    <n v="64000"/>
    <x v="0"/>
    <n v="173.92"/>
    <n v="13511.959521619136"/>
  </r>
  <r>
    <n v="7890000"/>
    <x v="15"/>
    <x v="95"/>
    <x v="5"/>
    <x v="5"/>
    <s v="Gris"/>
    <x v="0"/>
    <x v="0"/>
    <x v="1"/>
    <x v="1"/>
    <s v="SUV"/>
    <n v="90000"/>
    <x v="0"/>
    <n v="173.92"/>
    <n v="45365.685372585103"/>
  </r>
  <r>
    <n v="5990000"/>
    <x v="1"/>
    <x v="18"/>
    <x v="10"/>
    <x v="10"/>
    <s v="Rojo"/>
    <x v="0"/>
    <x v="0"/>
    <x v="0"/>
    <x v="2"/>
    <s v="SUV"/>
    <n v="57000"/>
    <x v="0"/>
    <n v="173.92"/>
    <n v="34441.122355105799"/>
  </r>
  <r>
    <n v="12500"/>
    <x v="5"/>
    <x v="11"/>
    <x v="12"/>
    <x v="12"/>
    <s v="Plateado"/>
    <x v="0"/>
    <x v="3"/>
    <x v="1"/>
    <x v="15"/>
    <s v="Hatchback"/>
    <n v="125000"/>
    <x v="1"/>
    <n v="173.92"/>
    <n v="12500"/>
  </r>
  <r>
    <n v="6300000"/>
    <x v="0"/>
    <x v="3"/>
    <x v="10"/>
    <x v="10"/>
    <m/>
    <x v="0"/>
    <x v="1"/>
    <x v="0"/>
    <x v="2"/>
    <s v="Sedan"/>
    <n v="16500"/>
    <x v="0"/>
    <n v="173.92"/>
    <n v="36223.551057957688"/>
  </r>
  <r>
    <n v="7489000"/>
    <x v="6"/>
    <x v="69"/>
    <x v="5"/>
    <x v="5"/>
    <s v="Blanco"/>
    <x v="1"/>
    <x v="2"/>
    <x v="1"/>
    <x v="15"/>
    <s v="Pick-Up"/>
    <n v="115000"/>
    <x v="0"/>
    <n v="173.92"/>
    <n v="43060.027598896049"/>
  </r>
  <r>
    <n v="4400000"/>
    <x v="2"/>
    <x v="2"/>
    <x v="10"/>
    <x v="10"/>
    <s v="Violeta"/>
    <x v="0"/>
    <x v="0"/>
    <x v="0"/>
    <x v="10"/>
    <s v="SUV"/>
    <n v="46000"/>
    <x v="0"/>
    <n v="173.92"/>
    <n v="25298.988040478383"/>
  </r>
  <r>
    <n v="2510000"/>
    <x v="7"/>
    <x v="9"/>
    <x v="1"/>
    <x v="1"/>
    <s v="Negro"/>
    <x v="0"/>
    <x v="0"/>
    <x v="1"/>
    <x v="8"/>
    <s v="Hatchback"/>
    <n v="58000"/>
    <x v="0"/>
    <n v="173.92"/>
    <n v="14431.922723091078"/>
  </r>
  <r>
    <n v="9300000"/>
    <x v="8"/>
    <x v="110"/>
    <x v="11"/>
    <x v="11"/>
    <s v="Blanco"/>
    <x v="0"/>
    <x v="0"/>
    <x v="0"/>
    <x v="9"/>
    <s v="SUV"/>
    <n v="15000"/>
    <x v="0"/>
    <n v="173.92"/>
    <n v="53472.861085556578"/>
  </r>
  <r>
    <n v="3499900"/>
    <x v="9"/>
    <x v="32"/>
    <x v="5"/>
    <x v="5"/>
    <s v="Rojo"/>
    <x v="2"/>
    <x v="0"/>
    <x v="1"/>
    <x v="14"/>
    <s v="Hatchback"/>
    <n v="60000"/>
    <x v="0"/>
    <n v="173.92"/>
    <n v="20123.620055197793"/>
  </r>
  <r>
    <n v="2900000"/>
    <x v="6"/>
    <x v="111"/>
    <x v="10"/>
    <x v="10"/>
    <s v="Azul"/>
    <x v="0"/>
    <x v="1"/>
    <x v="1"/>
    <x v="8"/>
    <s v="Sedan"/>
    <n v="38000"/>
    <x v="0"/>
    <n v="173.92"/>
    <n v="16674.333026678934"/>
  </r>
  <r>
    <n v="5900000"/>
    <x v="0"/>
    <x v="62"/>
    <x v="7"/>
    <x v="7"/>
    <s v="Blanco"/>
    <x v="0"/>
    <x v="0"/>
    <x v="1"/>
    <x v="9"/>
    <s v="Hatchback"/>
    <n v="12000"/>
    <x v="0"/>
    <n v="173.92"/>
    <n v="33923.643054277833"/>
  </r>
  <r>
    <n v="3459900"/>
    <x v="6"/>
    <x v="65"/>
    <x v="5"/>
    <x v="5"/>
    <s v="Blanco"/>
    <x v="0"/>
    <x v="0"/>
    <x v="1"/>
    <x v="8"/>
    <s v="Hatchback"/>
    <n v="39000"/>
    <x v="0"/>
    <n v="173.92"/>
    <n v="19893.629254829808"/>
  </r>
  <r>
    <n v="3600000"/>
    <x v="7"/>
    <x v="97"/>
    <x v="4"/>
    <x v="4"/>
    <s v="Blanco"/>
    <x v="0"/>
    <x v="0"/>
    <x v="1"/>
    <x v="8"/>
    <s v="SUV"/>
    <n v="76000"/>
    <x v="0"/>
    <n v="173.92"/>
    <n v="20699.172033118677"/>
  </r>
  <r>
    <n v="3799000"/>
    <x v="12"/>
    <x v="41"/>
    <x v="5"/>
    <x v="5"/>
    <s v="Gris"/>
    <x v="0"/>
    <x v="0"/>
    <x v="1"/>
    <x v="8"/>
    <s v="Hatchback"/>
    <n v="58000"/>
    <x v="0"/>
    <n v="173.92"/>
    <n v="21843.376264949402"/>
  </r>
  <r>
    <n v="4250000"/>
    <x v="7"/>
    <x v="97"/>
    <x v="9"/>
    <x v="9"/>
    <s v="Negro"/>
    <x v="2"/>
    <x v="0"/>
    <x v="1"/>
    <x v="15"/>
    <s v="SUV"/>
    <n v="89400"/>
    <x v="0"/>
    <n v="173.92"/>
    <n v="24436.522539098438"/>
  </r>
  <r>
    <n v="2880000"/>
    <x v="8"/>
    <x v="105"/>
    <x v="9"/>
    <x v="9"/>
    <s v="Negro"/>
    <x v="0"/>
    <x v="0"/>
    <x v="1"/>
    <x v="8"/>
    <s v="Hatchback"/>
    <n v="89800"/>
    <x v="0"/>
    <n v="173.92"/>
    <n v="16559.33762649494"/>
  </r>
  <r>
    <n v="2200000"/>
    <x v="13"/>
    <x v="104"/>
    <x v="8"/>
    <x v="8"/>
    <s v="Negro"/>
    <x v="0"/>
    <x v="0"/>
    <x v="1"/>
    <x v="14"/>
    <s v="Hatchback"/>
    <n v="137000"/>
    <x v="0"/>
    <n v="173.92"/>
    <n v="12649.494020239192"/>
  </r>
  <r>
    <n v="6490000"/>
    <x v="21"/>
    <x v="112"/>
    <x v="4"/>
    <x v="4"/>
    <s v="Gris"/>
    <x v="1"/>
    <x v="1"/>
    <x v="1"/>
    <x v="22"/>
    <s v="Pick-Up"/>
    <n v="181800"/>
    <x v="0"/>
    <n v="173.92"/>
    <n v="37316.007359705618"/>
  </r>
  <r>
    <n v="7190000"/>
    <x v="2"/>
    <x v="113"/>
    <x v="1"/>
    <x v="1"/>
    <s v="Blanco"/>
    <x v="0"/>
    <x v="0"/>
    <x v="0"/>
    <x v="8"/>
    <s v="Monovolumen"/>
    <n v="60000"/>
    <x v="0"/>
    <n v="173.92"/>
    <n v="41340.846366145357"/>
  </r>
  <r>
    <n v="4589900"/>
    <x v="6"/>
    <x v="103"/>
    <x v="7"/>
    <x v="7"/>
    <s v="Blanco"/>
    <x v="0"/>
    <x v="2"/>
    <x v="1"/>
    <x v="8"/>
    <s v="Pick-Up"/>
    <n v="37000"/>
    <x v="0"/>
    <n v="173.92"/>
    <n v="26390.869365225393"/>
  </r>
  <r>
    <n v="3489900"/>
    <x v="2"/>
    <x v="114"/>
    <x v="6"/>
    <x v="6"/>
    <s v="Blanco"/>
    <x v="0"/>
    <x v="0"/>
    <x v="0"/>
    <x v="8"/>
    <s v="Hatchback"/>
    <n v="79100"/>
    <x v="0"/>
    <n v="173.92"/>
    <n v="20066.122355105796"/>
  </r>
  <r>
    <n v="8600000"/>
    <x v="0"/>
    <x v="19"/>
    <x v="5"/>
    <x v="5"/>
    <s v="Blanco"/>
    <x v="1"/>
    <x v="1"/>
    <x v="0"/>
    <x v="11"/>
    <s v="Pick-Up"/>
    <n v="170000"/>
    <x v="0"/>
    <n v="173.92"/>
    <n v="49448.022079116839"/>
  </r>
  <r>
    <n v="10599"/>
    <x v="4"/>
    <x v="5"/>
    <x v="3"/>
    <x v="3"/>
    <s v="Plateado"/>
    <x v="0"/>
    <x v="1"/>
    <x v="0"/>
    <x v="4"/>
    <s v="Sedan"/>
    <n v="250000"/>
    <x v="1"/>
    <n v="173.92"/>
    <n v="10599"/>
  </r>
  <r>
    <n v="7950000"/>
    <x v="18"/>
    <x v="100"/>
    <x v="7"/>
    <x v="7"/>
    <s v="Blanco"/>
    <x v="0"/>
    <x v="1"/>
    <x v="0"/>
    <x v="15"/>
    <s v="Sedan"/>
    <n v="30000"/>
    <x v="0"/>
    <n v="173.92"/>
    <n v="45710.671573137079"/>
  </r>
  <r>
    <n v="28500"/>
    <x v="12"/>
    <x v="34"/>
    <x v="5"/>
    <x v="5"/>
    <s v="Azul"/>
    <x v="0"/>
    <x v="0"/>
    <x v="1"/>
    <x v="8"/>
    <s v="Hatchback"/>
    <n v="42000"/>
    <x v="1"/>
    <n v="173.92"/>
    <n v="28500"/>
  </r>
  <r>
    <n v="3990000"/>
    <x v="12"/>
    <x v="115"/>
    <x v="2"/>
    <x v="2"/>
    <s v="Blanco"/>
    <x v="1"/>
    <x v="3"/>
    <x v="1"/>
    <x v="15"/>
    <s v="Monovolumen"/>
    <n v="130000"/>
    <x v="0"/>
    <n v="173.92"/>
    <n v="22941.582336706535"/>
  </r>
  <r>
    <n v="3490000"/>
    <x v="8"/>
    <x v="12"/>
    <x v="9"/>
    <x v="9"/>
    <s v="Plateado"/>
    <x v="0"/>
    <x v="0"/>
    <x v="1"/>
    <x v="8"/>
    <s v="SUV"/>
    <n v="51000"/>
    <x v="0"/>
    <n v="173.92"/>
    <n v="20066.697332106716"/>
  </r>
  <r>
    <n v="3564000"/>
    <x v="13"/>
    <x v="104"/>
    <x v="6"/>
    <x v="6"/>
    <s v="Blanco"/>
    <x v="0"/>
    <x v="0"/>
    <x v="1"/>
    <x v="9"/>
    <s v="Hatchback"/>
    <n v="82012"/>
    <x v="0"/>
    <n v="173.92"/>
    <n v="20492.180312787488"/>
  </r>
  <r>
    <n v="2890000"/>
    <x v="12"/>
    <x v="24"/>
    <x v="6"/>
    <x v="6"/>
    <m/>
    <x v="0"/>
    <x v="1"/>
    <x v="1"/>
    <x v="15"/>
    <s v="Sedan"/>
    <n v="129400"/>
    <x v="0"/>
    <n v="173.92"/>
    <n v="16616.835326586937"/>
  </r>
  <r>
    <n v="3449900"/>
    <x v="6"/>
    <x v="55"/>
    <x v="8"/>
    <x v="8"/>
    <s v="Gris"/>
    <x v="0"/>
    <x v="1"/>
    <x v="0"/>
    <x v="16"/>
    <s v="Sedan"/>
    <n v="89000"/>
    <x v="0"/>
    <n v="173.92"/>
    <n v="19836.131554737811"/>
  </r>
  <r>
    <n v="3789900"/>
    <x v="6"/>
    <x v="10"/>
    <x v="10"/>
    <x v="10"/>
    <s v="Gris"/>
    <x v="0"/>
    <x v="0"/>
    <x v="0"/>
    <x v="8"/>
    <s v="Hatchback"/>
    <n v="109000"/>
    <x v="0"/>
    <n v="173.92"/>
    <n v="21791.053357865687"/>
  </r>
  <r>
    <n v="34990"/>
    <x v="4"/>
    <x v="116"/>
    <x v="9"/>
    <x v="9"/>
    <s v="Negro"/>
    <x v="0"/>
    <x v="0"/>
    <x v="0"/>
    <x v="8"/>
    <s v="SUV"/>
    <n v="86000"/>
    <x v="1"/>
    <n v="173.92"/>
    <n v="34990"/>
  </r>
  <r>
    <n v="7899900"/>
    <x v="6"/>
    <x v="69"/>
    <x v="10"/>
    <x v="10"/>
    <s v="Blanco"/>
    <x v="1"/>
    <x v="1"/>
    <x v="1"/>
    <x v="15"/>
    <s v="Pick-Up"/>
    <n v="79000"/>
    <x v="0"/>
    <n v="173.92"/>
    <n v="45422.60809567618"/>
  </r>
  <r>
    <n v="3150000"/>
    <x v="13"/>
    <x v="104"/>
    <x v="6"/>
    <x v="6"/>
    <s v="Blanco"/>
    <x v="0"/>
    <x v="0"/>
    <x v="1"/>
    <x v="9"/>
    <s v="Hatchback"/>
    <n v="82000"/>
    <x v="0"/>
    <n v="173.92"/>
    <n v="18111.775528978844"/>
  </r>
  <r>
    <n v="2950000"/>
    <x v="0"/>
    <x v="14"/>
    <x v="5"/>
    <x v="5"/>
    <s v="Blanco"/>
    <x v="0"/>
    <x v="0"/>
    <x v="1"/>
    <x v="9"/>
    <s v="Hatchback"/>
    <n v="84000"/>
    <x v="0"/>
    <n v="173.92"/>
    <n v="16961.821527138916"/>
  </r>
  <r>
    <n v="4459900"/>
    <x v="7"/>
    <x v="54"/>
    <x v="1"/>
    <x v="1"/>
    <s v="Blanco"/>
    <x v="0"/>
    <x v="1"/>
    <x v="1"/>
    <x v="8"/>
    <s v="SUV"/>
    <n v="62000"/>
    <x v="0"/>
    <n v="173.92"/>
    <n v="25643.399264029442"/>
  </r>
  <r>
    <n v="3150000"/>
    <x v="9"/>
    <x v="68"/>
    <x v="2"/>
    <x v="2"/>
    <s v="Plateado"/>
    <x v="0"/>
    <x v="1"/>
    <x v="1"/>
    <x v="2"/>
    <s v="Sedan"/>
    <n v="61000"/>
    <x v="0"/>
    <n v="173.92"/>
    <n v="18111.775528978844"/>
  </r>
  <r>
    <n v="13499"/>
    <x v="6"/>
    <x v="55"/>
    <x v="13"/>
    <x v="13"/>
    <s v="Plateado"/>
    <x v="0"/>
    <x v="1"/>
    <x v="0"/>
    <x v="15"/>
    <s v="Sedan"/>
    <n v="196000"/>
    <x v="1"/>
    <n v="173.92"/>
    <n v="13499"/>
  </r>
  <r>
    <n v="3485000"/>
    <x v="6"/>
    <x v="10"/>
    <x v="5"/>
    <x v="5"/>
    <s v="Gris"/>
    <x v="0"/>
    <x v="1"/>
    <x v="1"/>
    <x v="8"/>
    <s v="Hatchback"/>
    <n v="49000"/>
    <x v="0"/>
    <n v="173.92"/>
    <n v="20037.948482060718"/>
  </r>
  <r>
    <n v="3189900"/>
    <x v="7"/>
    <x v="56"/>
    <x v="7"/>
    <x v="7"/>
    <s v="Rojo"/>
    <x v="0"/>
    <x v="0"/>
    <x v="1"/>
    <x v="20"/>
    <s v="Hatchback"/>
    <n v="39000"/>
    <x v="0"/>
    <n v="173.92"/>
    <n v="18341.191352345908"/>
  </r>
  <r>
    <n v="3289900"/>
    <x v="7"/>
    <x v="117"/>
    <x v="4"/>
    <x v="4"/>
    <s v="Azul"/>
    <x v="0"/>
    <x v="1"/>
    <x v="1"/>
    <x v="8"/>
    <s v="Hatchback"/>
    <n v="69000"/>
    <x v="0"/>
    <n v="173.92"/>
    <n v="18916.168353265872"/>
  </r>
  <r>
    <n v="12490000"/>
    <x v="0"/>
    <x v="0"/>
    <x v="0"/>
    <x v="0"/>
    <s v="Negro"/>
    <x v="3"/>
    <x v="0"/>
    <x v="0"/>
    <x v="2"/>
    <s v="SUV"/>
    <n v="2000"/>
    <x v="0"/>
    <n v="173.92"/>
    <n v="71814.627414903414"/>
  </r>
  <r>
    <n v="2689900"/>
    <x v="12"/>
    <x v="34"/>
    <x v="13"/>
    <x v="13"/>
    <s v="Blanco"/>
    <x v="0"/>
    <x v="0"/>
    <x v="1"/>
    <x v="8"/>
    <s v="Hatchback"/>
    <n v="79000"/>
    <x v="0"/>
    <n v="173.92"/>
    <n v="15466.306347746091"/>
  </r>
  <r>
    <n v="35499"/>
    <x v="0"/>
    <x v="19"/>
    <x v="7"/>
    <x v="7"/>
    <s v="Plateado"/>
    <x v="1"/>
    <x v="1"/>
    <x v="0"/>
    <x v="11"/>
    <s v="Pick-Up"/>
    <n v="57700"/>
    <x v="1"/>
    <n v="173.92"/>
    <n v="35499"/>
  </r>
  <r>
    <n v="3489900"/>
    <x v="15"/>
    <x v="29"/>
    <x v="8"/>
    <x v="8"/>
    <s v="Plateado"/>
    <x v="0"/>
    <x v="0"/>
    <x v="1"/>
    <x v="15"/>
    <s v="SUV"/>
    <n v="137000"/>
    <x v="0"/>
    <n v="173.92"/>
    <n v="20066.122355105796"/>
  </r>
  <r>
    <n v="3589900"/>
    <x v="8"/>
    <x v="48"/>
    <x v="9"/>
    <x v="9"/>
    <s v="Blanco"/>
    <x v="0"/>
    <x v="0"/>
    <x v="0"/>
    <x v="15"/>
    <s v="Hatchback"/>
    <n v="79000"/>
    <x v="0"/>
    <n v="173.92"/>
    <n v="20641.099356025759"/>
  </r>
  <r>
    <n v="2989900"/>
    <x v="11"/>
    <x v="93"/>
    <x v="2"/>
    <x v="2"/>
    <s v="Azul"/>
    <x v="0"/>
    <x v="3"/>
    <x v="1"/>
    <x v="14"/>
    <s v="Hatchback"/>
    <n v="69000"/>
    <x v="0"/>
    <n v="173.92"/>
    <n v="17191.23735050598"/>
  </r>
  <r>
    <n v="13949900"/>
    <x v="9"/>
    <x v="13"/>
    <x v="11"/>
    <x v="11"/>
    <s v="Gris"/>
    <x v="1"/>
    <x v="0"/>
    <x v="0"/>
    <x v="11"/>
    <s v="SUV"/>
    <n v="23000"/>
    <x v="0"/>
    <n v="173.92"/>
    <n v="80208.716651333947"/>
  </r>
  <r>
    <n v="3189900"/>
    <x v="9"/>
    <x v="32"/>
    <x v="4"/>
    <x v="4"/>
    <s v="Rojo"/>
    <x v="2"/>
    <x v="0"/>
    <x v="0"/>
    <x v="14"/>
    <s v="Hatchback"/>
    <n v="60000"/>
    <x v="0"/>
    <n v="173.92"/>
    <n v="18341.191352345908"/>
  </r>
  <r>
    <n v="2500000"/>
    <x v="22"/>
    <x v="118"/>
    <x v="8"/>
    <x v="8"/>
    <s v="Blanco"/>
    <x v="0"/>
    <x v="0"/>
    <x v="0"/>
    <x v="15"/>
    <s v="Hatchback"/>
    <n v="204000"/>
    <x v="0"/>
    <n v="173.92"/>
    <n v="14374.425022999081"/>
  </r>
  <r>
    <n v="1760000"/>
    <x v="11"/>
    <x v="72"/>
    <x v="12"/>
    <x v="12"/>
    <s v="Rojo"/>
    <x v="0"/>
    <x v="0"/>
    <x v="1"/>
    <x v="0"/>
    <m/>
    <n v="128000"/>
    <x v="0"/>
    <n v="173.92"/>
    <n v="10119.595216191354"/>
  </r>
  <r>
    <n v="12489000"/>
    <x v="0"/>
    <x v="19"/>
    <x v="1"/>
    <x v="1"/>
    <s v="Blanco"/>
    <x v="1"/>
    <x v="1"/>
    <x v="0"/>
    <x v="11"/>
    <s v="Pick-Up"/>
    <n v="64000"/>
    <x v="0"/>
    <n v="173.92"/>
    <n v="71808.877644894208"/>
  </r>
  <r>
    <n v="5889000"/>
    <x v="1"/>
    <x v="18"/>
    <x v="5"/>
    <x v="5"/>
    <s v="Gris"/>
    <x v="0"/>
    <x v="0"/>
    <x v="0"/>
    <x v="2"/>
    <s v="SUV"/>
    <n v="62000"/>
    <x v="0"/>
    <n v="173.92"/>
    <n v="33860.395584176636"/>
  </r>
  <r>
    <n v="3700000"/>
    <x v="0"/>
    <x v="16"/>
    <x v="12"/>
    <x v="12"/>
    <s v="Negro"/>
    <x v="0"/>
    <x v="0"/>
    <x v="0"/>
    <x v="1"/>
    <s v="SUV"/>
    <n v="98000"/>
    <x v="0"/>
    <n v="173.92"/>
    <n v="21274.149034038641"/>
  </r>
  <r>
    <n v="3089900"/>
    <x v="9"/>
    <x v="82"/>
    <x v="5"/>
    <x v="5"/>
    <s v="Negro"/>
    <x v="2"/>
    <x v="1"/>
    <x v="1"/>
    <x v="14"/>
    <s v="Sedan"/>
    <n v="69000"/>
    <x v="0"/>
    <n v="173.92"/>
    <n v="17766.214351425944"/>
  </r>
  <r>
    <n v="6489900"/>
    <x v="16"/>
    <x v="35"/>
    <x v="4"/>
    <x v="4"/>
    <s v="Gris"/>
    <x v="0"/>
    <x v="3"/>
    <x v="0"/>
    <x v="14"/>
    <s v="Hatchback"/>
    <n v="46000"/>
    <x v="0"/>
    <n v="173.92"/>
    <n v="37315.432382704697"/>
  </r>
  <r>
    <n v="4389900"/>
    <x v="16"/>
    <x v="119"/>
    <x v="8"/>
    <x v="8"/>
    <s v="Blanco"/>
    <x v="0"/>
    <x v="0"/>
    <x v="0"/>
    <x v="15"/>
    <s v="Hatchback"/>
    <n v="89000"/>
    <x v="0"/>
    <n v="173.92"/>
    <n v="25240.915363385466"/>
  </r>
  <r>
    <n v="2800000"/>
    <x v="12"/>
    <x v="34"/>
    <x v="4"/>
    <x v="4"/>
    <s v="Blanco"/>
    <x v="0"/>
    <x v="0"/>
    <x v="1"/>
    <x v="8"/>
    <s v="Hatchback"/>
    <n v="161000"/>
    <x v="0"/>
    <n v="173.92"/>
    <n v="16099.356025758971"/>
  </r>
  <r>
    <n v="4630000"/>
    <x v="12"/>
    <x v="41"/>
    <x v="0"/>
    <x v="0"/>
    <s v="Negro"/>
    <x v="0"/>
    <x v="0"/>
    <x v="1"/>
    <x v="8"/>
    <s v="Hatchback"/>
    <n v="500"/>
    <x v="0"/>
    <n v="173.92"/>
    <n v="26621.435142594299"/>
  </r>
  <r>
    <n v="26990"/>
    <x v="0"/>
    <x v="49"/>
    <x v="8"/>
    <x v="8"/>
    <s v="Negro"/>
    <x v="1"/>
    <x v="0"/>
    <x v="1"/>
    <x v="27"/>
    <s v="SUV"/>
    <n v="140000"/>
    <x v="1"/>
    <n v="173.92"/>
    <n v="26990"/>
  </r>
  <r>
    <n v="8000"/>
    <x v="6"/>
    <x v="65"/>
    <x v="6"/>
    <x v="6"/>
    <s v="Gris"/>
    <x v="0"/>
    <x v="0"/>
    <x v="1"/>
    <x v="8"/>
    <s v="Hatchback"/>
    <n v="130000"/>
    <x v="1"/>
    <n v="173.92"/>
    <n v="8000"/>
  </r>
  <r>
    <n v="3989900"/>
    <x v="16"/>
    <x v="120"/>
    <x v="8"/>
    <x v="8"/>
    <s v="Gris"/>
    <x v="0"/>
    <x v="1"/>
    <x v="0"/>
    <x v="15"/>
    <s v="Sedan"/>
    <n v="99100"/>
    <x v="0"/>
    <n v="173.92"/>
    <n v="22941.007359705614"/>
  </r>
  <r>
    <n v="3050000"/>
    <x v="7"/>
    <x v="75"/>
    <x v="4"/>
    <x v="4"/>
    <m/>
    <x v="0"/>
    <x v="1"/>
    <x v="1"/>
    <x v="8"/>
    <s v="Sedan"/>
    <n v="37300"/>
    <x v="0"/>
    <n v="173.92"/>
    <n v="17536.79852805888"/>
  </r>
  <r>
    <n v="7150000"/>
    <x v="13"/>
    <x v="30"/>
    <x v="5"/>
    <x v="5"/>
    <s v="Blanco"/>
    <x v="0"/>
    <x v="0"/>
    <x v="0"/>
    <x v="2"/>
    <s v="SUV"/>
    <n v="77000"/>
    <x v="0"/>
    <n v="173.92"/>
    <n v="41110.855565777369"/>
  </r>
  <r>
    <n v="3450500"/>
    <x v="6"/>
    <x v="121"/>
    <x v="9"/>
    <x v="9"/>
    <s v="Plateado"/>
    <x v="0"/>
    <x v="0"/>
    <x v="1"/>
    <x v="8"/>
    <s v="Monovolumen"/>
    <n v="65000"/>
    <x v="0"/>
    <n v="173.92"/>
    <n v="19839.581416743331"/>
  </r>
  <r>
    <n v="3500000"/>
    <x v="8"/>
    <x v="105"/>
    <x v="5"/>
    <x v="5"/>
    <s v="Plateado"/>
    <x v="0"/>
    <x v="0"/>
    <x v="1"/>
    <x v="8"/>
    <s v="Hatchback"/>
    <n v="44000"/>
    <x v="0"/>
    <n v="173.92"/>
    <n v="20124.195032198713"/>
  </r>
  <r>
    <n v="8500000"/>
    <x v="6"/>
    <x v="69"/>
    <x v="1"/>
    <x v="1"/>
    <s v="Dorado"/>
    <x v="1"/>
    <x v="1"/>
    <x v="0"/>
    <x v="15"/>
    <s v="Pick-Up"/>
    <n v="88000"/>
    <x v="0"/>
    <n v="173.92"/>
    <n v="48873.045078196876"/>
  </r>
  <r>
    <n v="1690000"/>
    <x v="9"/>
    <x v="80"/>
    <x v="6"/>
    <x v="6"/>
    <m/>
    <x v="0"/>
    <x v="3"/>
    <x v="1"/>
    <x v="14"/>
    <s v="Hatchback"/>
    <n v="109000"/>
    <x v="0"/>
    <n v="173.92"/>
    <n v="9717.1113155473795"/>
  </r>
  <r>
    <n v="2750000"/>
    <x v="12"/>
    <x v="24"/>
    <x v="13"/>
    <x v="13"/>
    <s v="Gris"/>
    <x v="0"/>
    <x v="1"/>
    <x v="0"/>
    <x v="8"/>
    <s v="Sedan"/>
    <n v="95000"/>
    <x v="0"/>
    <n v="173.92"/>
    <n v="15811.867525298989"/>
  </r>
  <r>
    <n v="10500000"/>
    <x v="12"/>
    <x v="122"/>
    <x v="7"/>
    <x v="7"/>
    <s v="Gris"/>
    <x v="0"/>
    <x v="0"/>
    <x v="0"/>
    <x v="8"/>
    <s v="SUV"/>
    <n v="45800"/>
    <x v="0"/>
    <n v="173.92"/>
    <n v="60372.585096596144"/>
  </r>
  <r>
    <n v="3250000"/>
    <x v="9"/>
    <x v="32"/>
    <x v="5"/>
    <x v="5"/>
    <s v="Negro"/>
    <x v="0"/>
    <x v="0"/>
    <x v="1"/>
    <x v="14"/>
    <s v="Hatchback"/>
    <n v="112000"/>
    <x v="0"/>
    <n v="173.92"/>
    <n v="18686.752529898804"/>
  </r>
  <r>
    <n v="2649900"/>
    <x v="8"/>
    <x v="105"/>
    <x v="6"/>
    <x v="6"/>
    <s v="Violeta"/>
    <x v="0"/>
    <x v="0"/>
    <x v="1"/>
    <x v="8"/>
    <s v="Hatchback"/>
    <n v="79000"/>
    <x v="0"/>
    <n v="173.92"/>
    <n v="15236.315547378106"/>
  </r>
  <r>
    <n v="11900000"/>
    <x v="0"/>
    <x v="19"/>
    <x v="1"/>
    <x v="1"/>
    <s v="Gris"/>
    <x v="1"/>
    <x v="1"/>
    <x v="0"/>
    <x v="11"/>
    <s v="Pick-Up"/>
    <n v="51600"/>
    <x v="0"/>
    <n v="173.92"/>
    <n v="68422.263109475622"/>
  </r>
  <r>
    <n v="6690000"/>
    <x v="0"/>
    <x v="3"/>
    <x v="1"/>
    <x v="1"/>
    <s v="MarrÃ³n"/>
    <x v="0"/>
    <x v="1"/>
    <x v="0"/>
    <x v="2"/>
    <s v="Sedan"/>
    <n v="49000"/>
    <x v="0"/>
    <n v="173.92"/>
    <n v="38465.961361545538"/>
  </r>
  <r>
    <n v="10900000"/>
    <x v="6"/>
    <x v="96"/>
    <x v="11"/>
    <x v="11"/>
    <s v="Gris"/>
    <x v="0"/>
    <x v="0"/>
    <x v="0"/>
    <x v="14"/>
    <s v="SUV"/>
    <n v="48700"/>
    <x v="0"/>
    <n v="173.92"/>
    <n v="62672.493100275991"/>
  </r>
  <r>
    <n v="5099999"/>
    <x v="6"/>
    <x v="103"/>
    <x v="1"/>
    <x v="1"/>
    <s v="Gris"/>
    <x v="0"/>
    <x v="2"/>
    <x v="1"/>
    <x v="8"/>
    <s v="Pick-Up"/>
    <n v="86000"/>
    <x v="0"/>
    <n v="173.92"/>
    <n v="29323.821297148115"/>
  </r>
  <r>
    <n v="3290000"/>
    <x v="2"/>
    <x v="46"/>
    <x v="5"/>
    <x v="5"/>
    <s v="Blanco"/>
    <x v="0"/>
    <x v="0"/>
    <x v="1"/>
    <x v="9"/>
    <s v="Hatchback"/>
    <n v="96400"/>
    <x v="0"/>
    <n v="173.92"/>
    <n v="18916.743330266792"/>
  </r>
  <r>
    <n v="5390000"/>
    <x v="8"/>
    <x v="48"/>
    <x v="5"/>
    <x v="5"/>
    <s v="Rojo"/>
    <x v="0"/>
    <x v="0"/>
    <x v="0"/>
    <x v="15"/>
    <s v="Hatchback"/>
    <n v="26000"/>
    <x v="0"/>
    <n v="173.92"/>
    <n v="30991.26034958602"/>
  </r>
  <r>
    <n v="2550000"/>
    <x v="2"/>
    <x v="46"/>
    <x v="2"/>
    <x v="2"/>
    <s v="Blanco"/>
    <x v="0"/>
    <x v="0"/>
    <x v="1"/>
    <x v="8"/>
    <s v="Hatchback"/>
    <n v="119000"/>
    <x v="0"/>
    <n v="173.92"/>
    <n v="14661.913523459063"/>
  </r>
  <r>
    <n v="2990000"/>
    <x v="12"/>
    <x v="34"/>
    <x v="2"/>
    <x v="2"/>
    <s v="Blanco"/>
    <x v="0"/>
    <x v="0"/>
    <x v="1"/>
    <x v="8"/>
    <s v="Hatchback"/>
    <n v="74000"/>
    <x v="0"/>
    <n v="173.92"/>
    <n v="17191.812327506901"/>
  </r>
  <r>
    <n v="3300000"/>
    <x v="6"/>
    <x v="65"/>
    <x v="10"/>
    <x v="10"/>
    <s v="Gris"/>
    <x v="0"/>
    <x v="0"/>
    <x v="1"/>
    <x v="8"/>
    <s v="Hatchback"/>
    <n v="55000"/>
    <x v="0"/>
    <n v="173.92"/>
    <n v="18974.241030358786"/>
  </r>
  <r>
    <n v="4690000"/>
    <x v="9"/>
    <x v="91"/>
    <x v="5"/>
    <x v="5"/>
    <s v="Gris"/>
    <x v="0"/>
    <x v="0"/>
    <x v="0"/>
    <x v="2"/>
    <s v="SUV"/>
    <n v="41000"/>
    <x v="0"/>
    <n v="173.92"/>
    <n v="26966.421343146278"/>
  </r>
  <r>
    <n v="5099999"/>
    <x v="7"/>
    <x v="97"/>
    <x v="1"/>
    <x v="1"/>
    <s v="Plateado"/>
    <x v="0"/>
    <x v="0"/>
    <x v="1"/>
    <x v="8"/>
    <s v="SUV"/>
    <n v="59000"/>
    <x v="0"/>
    <n v="173.92"/>
    <n v="29323.821297148115"/>
  </r>
  <r>
    <n v="3299999"/>
    <x v="6"/>
    <x v="65"/>
    <x v="10"/>
    <x v="10"/>
    <s v="Gris"/>
    <x v="0"/>
    <x v="0"/>
    <x v="1"/>
    <x v="8"/>
    <s v="Hatchback"/>
    <n v="55000"/>
    <x v="0"/>
    <n v="173.92"/>
    <n v="18974.235280588779"/>
  </r>
  <r>
    <n v="11850000"/>
    <x v="8"/>
    <x v="23"/>
    <x v="11"/>
    <x v="11"/>
    <s v="Gris"/>
    <x v="1"/>
    <x v="1"/>
    <x v="0"/>
    <x v="22"/>
    <s v="Pick-Up"/>
    <n v="61000"/>
    <x v="0"/>
    <n v="173.92"/>
    <n v="68134.774609015643"/>
  </r>
  <r>
    <n v="4900000"/>
    <x v="9"/>
    <x v="123"/>
    <x v="4"/>
    <x v="4"/>
    <s v="Blanco"/>
    <x v="1"/>
    <x v="1"/>
    <x v="1"/>
    <x v="11"/>
    <s v="Pick-Up"/>
    <n v="152000"/>
    <x v="0"/>
    <n v="173.92"/>
    <n v="28173.873045078199"/>
  </r>
  <r>
    <n v="7300000"/>
    <x v="0"/>
    <x v="3"/>
    <x v="11"/>
    <x v="11"/>
    <s v="Negro"/>
    <x v="0"/>
    <x v="1"/>
    <x v="0"/>
    <x v="2"/>
    <s v="Sedan"/>
    <n v="29200"/>
    <x v="0"/>
    <n v="173.92"/>
    <n v="41973.321067157318"/>
  </r>
  <r>
    <n v="3900000"/>
    <x v="7"/>
    <x v="9"/>
    <x v="7"/>
    <x v="7"/>
    <s v="Blanco"/>
    <x v="0"/>
    <x v="0"/>
    <x v="0"/>
    <x v="8"/>
    <s v="Hatchback"/>
    <n v="62400"/>
    <x v="0"/>
    <n v="173.92"/>
    <n v="22424.103035878565"/>
  </r>
  <r>
    <n v="8500000"/>
    <x v="12"/>
    <x v="124"/>
    <x v="10"/>
    <x v="10"/>
    <s v="Gris"/>
    <x v="0"/>
    <x v="0"/>
    <x v="1"/>
    <x v="8"/>
    <s v="Monovolumen"/>
    <n v="52000"/>
    <x v="0"/>
    <n v="173.92"/>
    <n v="48873.045078196876"/>
  </r>
  <r>
    <n v="14500"/>
    <x v="4"/>
    <x v="5"/>
    <x v="14"/>
    <x v="14"/>
    <s v="Azul"/>
    <x v="0"/>
    <x v="1"/>
    <x v="0"/>
    <x v="23"/>
    <s v="Sedan"/>
    <n v="105000"/>
    <x v="1"/>
    <n v="173.92"/>
    <n v="14500"/>
  </r>
  <r>
    <n v="43990"/>
    <x v="4"/>
    <x v="116"/>
    <x v="5"/>
    <x v="5"/>
    <s v="Gris"/>
    <x v="0"/>
    <x v="0"/>
    <x v="0"/>
    <x v="8"/>
    <s v="SUV"/>
    <n v="60000"/>
    <x v="1"/>
    <n v="173.92"/>
    <n v="43990"/>
  </r>
  <r>
    <n v="4000000"/>
    <x v="8"/>
    <x v="105"/>
    <x v="1"/>
    <x v="1"/>
    <s v="Plateado"/>
    <x v="2"/>
    <x v="0"/>
    <x v="1"/>
    <x v="8"/>
    <s v="Hatchback"/>
    <n v="38000"/>
    <x v="0"/>
    <n v="173.92"/>
    <n v="22999.080036798528"/>
  </r>
  <r>
    <n v="3000000"/>
    <x v="6"/>
    <x v="45"/>
    <x v="4"/>
    <x v="4"/>
    <s v="Gris"/>
    <x v="0"/>
    <x v="3"/>
    <x v="1"/>
    <x v="20"/>
    <s v="Hatchback"/>
    <n v="25000"/>
    <x v="0"/>
    <n v="173.92"/>
    <n v="17249.310027598898"/>
  </r>
  <r>
    <n v="77500"/>
    <x v="19"/>
    <x v="63"/>
    <x v="0"/>
    <x v="0"/>
    <s v="Gris"/>
    <x v="0"/>
    <x v="1"/>
    <x v="0"/>
    <x v="21"/>
    <s v="Pick-Up"/>
    <n v="8000"/>
    <x v="1"/>
    <n v="173.92"/>
    <n v="77500"/>
  </r>
  <r>
    <n v="7390000"/>
    <x v="1"/>
    <x v="18"/>
    <x v="7"/>
    <x v="7"/>
    <s v="Blanco"/>
    <x v="0"/>
    <x v="0"/>
    <x v="0"/>
    <x v="2"/>
    <s v="SUV"/>
    <n v="40000"/>
    <x v="0"/>
    <n v="173.92"/>
    <n v="42490.800367985285"/>
  </r>
  <r>
    <n v="89990"/>
    <x v="5"/>
    <x v="125"/>
    <x v="11"/>
    <x v="11"/>
    <s v="Celeste"/>
    <x v="0"/>
    <x v="2"/>
    <x v="0"/>
    <x v="23"/>
    <s v="Coupe"/>
    <n v="2500"/>
    <x v="1"/>
    <n v="173.92"/>
    <n v="89990"/>
  </r>
  <r>
    <n v="8500000"/>
    <x v="6"/>
    <x v="55"/>
    <x v="10"/>
    <x v="10"/>
    <s v="Blanco"/>
    <x v="0"/>
    <x v="1"/>
    <x v="1"/>
    <x v="15"/>
    <s v="Sedan"/>
    <n v="44000"/>
    <x v="0"/>
    <n v="173.92"/>
    <n v="48873.045078196876"/>
  </r>
  <r>
    <n v="33999"/>
    <x v="6"/>
    <x v="71"/>
    <x v="4"/>
    <x v="4"/>
    <s v="Blanco"/>
    <x v="0"/>
    <x v="0"/>
    <x v="0"/>
    <x v="15"/>
    <s v="Hatchback"/>
    <n v="41100"/>
    <x v="1"/>
    <n v="173.92"/>
    <n v="33999"/>
  </r>
  <r>
    <n v="5480000"/>
    <x v="5"/>
    <x v="126"/>
    <x v="14"/>
    <x v="14"/>
    <s v="Gris"/>
    <x v="0"/>
    <x v="2"/>
    <x v="1"/>
    <x v="16"/>
    <s v="Coupe"/>
    <n v="79700"/>
    <x v="0"/>
    <n v="173.92"/>
    <n v="31508.739650413987"/>
  </r>
  <r>
    <n v="4400000"/>
    <x v="2"/>
    <x v="51"/>
    <x v="10"/>
    <x v="10"/>
    <s v="Blanco"/>
    <x v="1"/>
    <x v="1"/>
    <x v="1"/>
    <x v="8"/>
    <s v="Sedan"/>
    <n v="48000"/>
    <x v="0"/>
    <n v="173.92"/>
    <n v="25298.988040478383"/>
  </r>
  <r>
    <n v="8250000"/>
    <x v="6"/>
    <x v="69"/>
    <x v="10"/>
    <x v="10"/>
    <s v="Plateado"/>
    <x v="1"/>
    <x v="1"/>
    <x v="0"/>
    <x v="15"/>
    <s v="Pick-Up"/>
    <n v="50000"/>
    <x v="0"/>
    <n v="173.92"/>
    <n v="47435.60257589697"/>
  </r>
  <r>
    <n v="7500000"/>
    <x v="6"/>
    <x v="127"/>
    <x v="2"/>
    <x v="2"/>
    <m/>
    <x v="0"/>
    <x v="0"/>
    <x v="0"/>
    <x v="15"/>
    <s v="Monovolumen"/>
    <n v="66000"/>
    <x v="0"/>
    <n v="173.92"/>
    <n v="43123.275068997245"/>
  </r>
  <r>
    <n v="5800000"/>
    <x v="6"/>
    <x v="55"/>
    <x v="9"/>
    <x v="9"/>
    <s v="Blanco"/>
    <x v="0"/>
    <x v="1"/>
    <x v="0"/>
    <x v="16"/>
    <s v="Sedan"/>
    <n v="98000"/>
    <x v="0"/>
    <n v="173.92"/>
    <n v="33348.666053357869"/>
  </r>
  <r>
    <n v="2750000"/>
    <x v="2"/>
    <x v="128"/>
    <x v="13"/>
    <x v="13"/>
    <m/>
    <x v="0"/>
    <x v="3"/>
    <x v="1"/>
    <x v="8"/>
    <s v="Hatchback"/>
    <n v="95000"/>
    <x v="0"/>
    <n v="173.92"/>
    <n v="15811.867525298989"/>
  </r>
  <r>
    <n v="2700000"/>
    <x v="9"/>
    <x v="82"/>
    <x v="6"/>
    <x v="6"/>
    <s v="Celeste"/>
    <x v="0"/>
    <x v="1"/>
    <x v="1"/>
    <x v="14"/>
    <s v="Sedan"/>
    <n v="64000"/>
    <x v="0"/>
    <n v="173.92"/>
    <n v="15524.379024839007"/>
  </r>
  <r>
    <n v="9250000"/>
    <x v="4"/>
    <x v="129"/>
    <x v="10"/>
    <x v="10"/>
    <s v="Blanco"/>
    <x v="1"/>
    <x v="2"/>
    <x v="1"/>
    <x v="19"/>
    <s v="Minivan"/>
    <n v="242000"/>
    <x v="0"/>
    <n v="173.92"/>
    <n v="53185.3725850966"/>
  </r>
  <r>
    <n v="2440000"/>
    <x v="7"/>
    <x v="130"/>
    <x v="6"/>
    <x v="6"/>
    <s v="Dorado"/>
    <x v="0"/>
    <x v="1"/>
    <x v="1"/>
    <x v="8"/>
    <s v="Sedan"/>
    <n v="45000"/>
    <x v="0"/>
    <n v="173.92"/>
    <n v="14029.438822447104"/>
  </r>
  <r>
    <n v="2189900"/>
    <x v="7"/>
    <x v="15"/>
    <x v="4"/>
    <x v="4"/>
    <s v="Gris"/>
    <x v="0"/>
    <x v="0"/>
    <x v="1"/>
    <x v="10"/>
    <s v="Hatchback"/>
    <n v="89100"/>
    <x v="0"/>
    <n v="173.92"/>
    <n v="12591.421343146276"/>
  </r>
  <r>
    <n v="2977000"/>
    <x v="0"/>
    <x v="14"/>
    <x v="5"/>
    <x v="5"/>
    <s v="Blanco"/>
    <x v="0"/>
    <x v="0"/>
    <x v="1"/>
    <x v="9"/>
    <s v="Hatchback"/>
    <n v="85400"/>
    <x v="0"/>
    <n v="173.92"/>
    <n v="17117.065317387307"/>
  </r>
  <r>
    <n v="26990"/>
    <x v="6"/>
    <x v="10"/>
    <x v="11"/>
    <x v="11"/>
    <s v="Blanco"/>
    <x v="0"/>
    <x v="0"/>
    <x v="0"/>
    <x v="14"/>
    <s v="Hatchback"/>
    <n v="10900"/>
    <x v="1"/>
    <n v="173.92"/>
    <n v="26990"/>
  </r>
  <r>
    <n v="3150000"/>
    <x v="8"/>
    <x v="23"/>
    <x v="16"/>
    <x v="16"/>
    <s v="Blanco"/>
    <x v="1"/>
    <x v="2"/>
    <x v="1"/>
    <x v="23"/>
    <s v="Pick-Up"/>
    <n v="178000"/>
    <x v="0"/>
    <n v="173.92"/>
    <n v="18111.775528978844"/>
  </r>
  <r>
    <n v="3000000"/>
    <x v="6"/>
    <x v="65"/>
    <x v="4"/>
    <x v="4"/>
    <s v="Blanco"/>
    <x v="0"/>
    <x v="0"/>
    <x v="1"/>
    <x v="8"/>
    <s v="Hatchback"/>
    <n v="96133"/>
    <x v="0"/>
    <n v="173.92"/>
    <n v="17249.310027598898"/>
  </r>
  <r>
    <n v="3000000"/>
    <x v="2"/>
    <x v="51"/>
    <x v="4"/>
    <x v="4"/>
    <s v="Gris"/>
    <x v="0"/>
    <x v="1"/>
    <x v="0"/>
    <x v="8"/>
    <s v="Sedan"/>
    <n v="76916"/>
    <x v="0"/>
    <n v="173.92"/>
    <n v="17249.310027598898"/>
  </r>
  <r>
    <n v="6000000"/>
    <x v="11"/>
    <x v="50"/>
    <x v="5"/>
    <x v="5"/>
    <s v="Plateado"/>
    <x v="1"/>
    <x v="1"/>
    <x v="0"/>
    <x v="15"/>
    <s v="Pick-Up"/>
    <n v="108933"/>
    <x v="0"/>
    <n v="173.92"/>
    <n v="34498.620055197796"/>
  </r>
  <r>
    <n v="3300000"/>
    <x v="23"/>
    <x v="131"/>
    <x v="5"/>
    <x v="5"/>
    <s v="Gris"/>
    <x v="0"/>
    <x v="0"/>
    <x v="1"/>
    <x v="8"/>
    <s v="SUV"/>
    <n v="71239"/>
    <x v="0"/>
    <n v="173.92"/>
    <n v="18974.241030358786"/>
  </r>
  <r>
    <n v="2600000"/>
    <x v="7"/>
    <x v="130"/>
    <x v="4"/>
    <x v="4"/>
    <s v="Blanco"/>
    <x v="0"/>
    <x v="1"/>
    <x v="1"/>
    <x v="8"/>
    <s v="Sedan"/>
    <n v="98700"/>
    <x v="0"/>
    <n v="173.92"/>
    <n v="14949.402023919045"/>
  </r>
  <r>
    <n v="8700000"/>
    <x v="2"/>
    <x v="132"/>
    <x v="0"/>
    <x v="0"/>
    <m/>
    <x v="1"/>
    <x v="3"/>
    <x v="1"/>
    <x v="8"/>
    <s v="FurgÃ³n"/>
    <n v="1000"/>
    <x v="0"/>
    <n v="173.92"/>
    <n v="50022.999080036803"/>
  </r>
  <r>
    <n v="3280000"/>
    <x v="8"/>
    <x v="57"/>
    <x v="10"/>
    <x v="10"/>
    <s v="Rojo"/>
    <x v="0"/>
    <x v="0"/>
    <x v="1"/>
    <x v="9"/>
    <s v="Hatchback"/>
    <n v="37000"/>
    <x v="0"/>
    <n v="173.92"/>
    <n v="18859.245630174795"/>
  </r>
  <r>
    <n v="4690000"/>
    <x v="7"/>
    <x v="89"/>
    <x v="11"/>
    <x v="11"/>
    <s v="Gris"/>
    <x v="0"/>
    <x v="3"/>
    <x v="1"/>
    <x v="8"/>
    <s v="FurgÃ³n"/>
    <n v="23000"/>
    <x v="0"/>
    <n v="173.92"/>
    <n v="26966.421343146278"/>
  </r>
  <r>
    <n v="1895000"/>
    <x v="24"/>
    <x v="133"/>
    <x v="14"/>
    <x v="14"/>
    <s v="Gris"/>
    <x v="0"/>
    <x v="0"/>
    <x v="1"/>
    <x v="9"/>
    <s v="Hatchback"/>
    <n v="190000"/>
    <x v="0"/>
    <n v="173.92"/>
    <n v="10895.814167433304"/>
  </r>
  <r>
    <n v="4350000"/>
    <x v="8"/>
    <x v="48"/>
    <x v="5"/>
    <x v="5"/>
    <s v="Blanco"/>
    <x v="0"/>
    <x v="0"/>
    <x v="0"/>
    <x v="15"/>
    <s v="Hatchback"/>
    <n v="44500"/>
    <x v="0"/>
    <n v="173.92"/>
    <n v="25011.499540018402"/>
  </r>
  <r>
    <n v="11200000"/>
    <x v="0"/>
    <x v="19"/>
    <x v="11"/>
    <x v="11"/>
    <s v="Gris"/>
    <x v="1"/>
    <x v="1"/>
    <x v="0"/>
    <x v="11"/>
    <s v="Pick-Up"/>
    <n v="28000"/>
    <x v="0"/>
    <n v="173.92"/>
    <n v="64397.424103035883"/>
  </r>
  <r>
    <n v="11890000"/>
    <x v="6"/>
    <x v="109"/>
    <x v="0"/>
    <x v="0"/>
    <s v="Gris"/>
    <x v="0"/>
    <x v="0"/>
    <x v="0"/>
    <x v="14"/>
    <s v="SUV"/>
    <n v="1011"/>
    <x v="0"/>
    <n v="173.92"/>
    <n v="68364.765409383632"/>
  </r>
  <r>
    <n v="4200000"/>
    <x v="7"/>
    <x v="9"/>
    <x v="7"/>
    <x v="7"/>
    <s v="Gris"/>
    <x v="0"/>
    <x v="0"/>
    <x v="1"/>
    <x v="8"/>
    <s v="Hatchback"/>
    <n v="22000"/>
    <x v="0"/>
    <n v="173.92"/>
    <n v="24149.034038638456"/>
  </r>
  <r>
    <n v="5890000"/>
    <x v="15"/>
    <x v="134"/>
    <x v="1"/>
    <x v="1"/>
    <s v="Blanco"/>
    <x v="0"/>
    <x v="0"/>
    <x v="0"/>
    <x v="8"/>
    <s v="SUV"/>
    <n v="55000"/>
    <x v="0"/>
    <n v="173.92"/>
    <n v="33866.145354185835"/>
  </r>
  <r>
    <n v="4200000"/>
    <x v="8"/>
    <x v="48"/>
    <x v="10"/>
    <x v="10"/>
    <s v="Blanco"/>
    <x v="0"/>
    <x v="1"/>
    <x v="1"/>
    <x v="8"/>
    <s v="Sedan"/>
    <n v="46000"/>
    <x v="0"/>
    <n v="173.92"/>
    <n v="24149.034038638456"/>
  </r>
  <r>
    <n v="8990000"/>
    <x v="14"/>
    <x v="26"/>
    <x v="10"/>
    <x v="10"/>
    <s v="Negro"/>
    <x v="0"/>
    <x v="0"/>
    <x v="1"/>
    <x v="17"/>
    <s v="SUV"/>
    <n v="60000"/>
    <x v="0"/>
    <n v="173.92"/>
    <n v="51690.432382704697"/>
  </r>
  <r>
    <n v="3000000"/>
    <x v="5"/>
    <x v="11"/>
    <x v="3"/>
    <x v="3"/>
    <s v="Gris"/>
    <x v="0"/>
    <x v="0"/>
    <x v="1"/>
    <x v="8"/>
    <s v="Hatchback"/>
    <n v="121000"/>
    <x v="0"/>
    <n v="173.92"/>
    <n v="17249.310027598898"/>
  </r>
  <r>
    <n v="77500"/>
    <x v="19"/>
    <x v="63"/>
    <x v="0"/>
    <x v="0"/>
    <s v="Blanco"/>
    <x v="0"/>
    <x v="1"/>
    <x v="0"/>
    <x v="21"/>
    <s v="Pick-Up"/>
    <n v="4700"/>
    <x v="1"/>
    <n v="173.92"/>
    <n v="77500"/>
  </r>
  <r>
    <n v="4690000"/>
    <x v="7"/>
    <x v="79"/>
    <x v="10"/>
    <x v="10"/>
    <s v="Naranja"/>
    <x v="0"/>
    <x v="0"/>
    <x v="1"/>
    <x v="15"/>
    <s v="SUV"/>
    <n v="61000"/>
    <x v="0"/>
    <n v="173.92"/>
    <n v="26966.421343146278"/>
  </r>
  <r>
    <n v="11195000"/>
    <x v="6"/>
    <x v="71"/>
    <x v="1"/>
    <x v="1"/>
    <s v="Blanco"/>
    <x v="0"/>
    <x v="0"/>
    <x v="0"/>
    <x v="15"/>
    <s v="Hatchback"/>
    <n v="58000"/>
    <x v="0"/>
    <n v="173.92"/>
    <n v="64368.675252989888"/>
  </r>
  <r>
    <n v="5990000"/>
    <x v="1"/>
    <x v="18"/>
    <x v="10"/>
    <x v="10"/>
    <s v="Azul"/>
    <x v="0"/>
    <x v="0"/>
    <x v="0"/>
    <x v="2"/>
    <s v="SUV"/>
    <n v="62000"/>
    <x v="0"/>
    <n v="173.92"/>
    <n v="34441.122355105799"/>
  </r>
  <r>
    <n v="5450500"/>
    <x v="6"/>
    <x v="69"/>
    <x v="9"/>
    <x v="9"/>
    <s v="Blanco"/>
    <x v="1"/>
    <x v="1"/>
    <x v="1"/>
    <x v="15"/>
    <s v="Pick-Up"/>
    <n v="115000"/>
    <x v="0"/>
    <n v="173.92"/>
    <n v="31339.121435142595"/>
  </r>
  <r>
    <n v="16300"/>
    <x v="8"/>
    <x v="135"/>
    <x v="17"/>
    <x v="17"/>
    <s v="Gris"/>
    <x v="1"/>
    <x v="2"/>
    <x v="1"/>
    <x v="16"/>
    <s v="Pick-Up"/>
    <n v="335000"/>
    <x v="1"/>
    <n v="173.92"/>
    <n v="16300"/>
  </r>
  <r>
    <n v="6190000"/>
    <x v="13"/>
    <x v="104"/>
    <x v="1"/>
    <x v="1"/>
    <s v="Blanco"/>
    <x v="0"/>
    <x v="0"/>
    <x v="0"/>
    <x v="9"/>
    <s v="Hatchback"/>
    <n v="28000"/>
    <x v="0"/>
    <n v="173.92"/>
    <n v="35591.076356945727"/>
  </r>
  <r>
    <n v="7890000"/>
    <x v="15"/>
    <x v="95"/>
    <x v="5"/>
    <x v="5"/>
    <s v="Gris"/>
    <x v="0"/>
    <x v="0"/>
    <x v="0"/>
    <x v="1"/>
    <s v="SUV"/>
    <n v="90000"/>
    <x v="0"/>
    <n v="173.92"/>
    <n v="45365.685372585103"/>
  </r>
  <r>
    <n v="9590000"/>
    <x v="1"/>
    <x v="1"/>
    <x v="7"/>
    <x v="7"/>
    <s v="Gris"/>
    <x v="0"/>
    <x v="0"/>
    <x v="1"/>
    <x v="1"/>
    <s v="SUV"/>
    <n v="6000"/>
    <x v="0"/>
    <n v="173.92"/>
    <n v="55140.294388224473"/>
  </r>
  <r>
    <n v="36990"/>
    <x v="0"/>
    <x v="3"/>
    <x v="0"/>
    <x v="0"/>
    <s v="Blanco"/>
    <x v="3"/>
    <x v="1"/>
    <x v="0"/>
    <x v="2"/>
    <s v="Sedan"/>
    <n v="1111"/>
    <x v="1"/>
    <n v="173.92"/>
    <n v="36990"/>
  </r>
  <r>
    <n v="10400000"/>
    <x v="8"/>
    <x v="110"/>
    <x v="0"/>
    <x v="0"/>
    <s v="Dorado"/>
    <x v="0"/>
    <x v="0"/>
    <x v="0"/>
    <x v="9"/>
    <s v="SUV"/>
    <n v="1000"/>
    <x v="0"/>
    <n v="173.92"/>
    <n v="59797.60809567618"/>
  </r>
  <r>
    <n v="1950000"/>
    <x v="7"/>
    <x v="15"/>
    <x v="13"/>
    <x v="13"/>
    <s v="Negro"/>
    <x v="0"/>
    <x v="0"/>
    <x v="1"/>
    <x v="10"/>
    <s v="Hatchback"/>
    <n v="122000"/>
    <x v="0"/>
    <n v="173.92"/>
    <n v="11212.051517939282"/>
  </r>
  <r>
    <n v="14299000"/>
    <x v="6"/>
    <x v="69"/>
    <x v="0"/>
    <x v="0"/>
    <s v="Blanco"/>
    <x v="1"/>
    <x v="1"/>
    <x v="0"/>
    <x v="23"/>
    <s v="Pick-Up"/>
    <n v="500"/>
    <x v="0"/>
    <n v="173.92"/>
    <n v="82215.961361545546"/>
  </r>
  <r>
    <n v="26500"/>
    <x v="11"/>
    <x v="136"/>
    <x v="1"/>
    <x v="1"/>
    <s v="Gris"/>
    <x v="0"/>
    <x v="0"/>
    <x v="0"/>
    <x v="14"/>
    <s v="SUV"/>
    <n v="60900"/>
    <x v="1"/>
    <n v="173.92"/>
    <n v="26500"/>
  </r>
  <r>
    <n v="4990000"/>
    <x v="7"/>
    <x v="79"/>
    <x v="1"/>
    <x v="1"/>
    <s v="Blanco"/>
    <x v="0"/>
    <x v="0"/>
    <x v="0"/>
    <x v="8"/>
    <s v="SUV"/>
    <n v="73000"/>
    <x v="0"/>
    <n v="173.92"/>
    <n v="28691.352345906165"/>
  </r>
  <r>
    <n v="5990000"/>
    <x v="3"/>
    <x v="137"/>
    <x v="7"/>
    <x v="7"/>
    <s v="Blanco"/>
    <x v="0"/>
    <x v="1"/>
    <x v="0"/>
    <x v="15"/>
    <s v="Sedan"/>
    <n v="86000"/>
    <x v="0"/>
    <n v="173.92"/>
    <n v="34441.122355105799"/>
  </r>
  <r>
    <n v="2689000"/>
    <x v="12"/>
    <x v="41"/>
    <x v="9"/>
    <x v="9"/>
    <s v="Blanco"/>
    <x v="0"/>
    <x v="0"/>
    <x v="1"/>
    <x v="9"/>
    <s v="Hatchback"/>
    <n v="71000"/>
    <x v="0"/>
    <n v="173.92"/>
    <n v="15461.131554737811"/>
  </r>
  <r>
    <n v="2700000"/>
    <x v="7"/>
    <x v="89"/>
    <x v="8"/>
    <x v="8"/>
    <s v="Gris"/>
    <x v="0"/>
    <x v="1"/>
    <x v="0"/>
    <x v="8"/>
    <s v="Monovolumen"/>
    <n v="39000"/>
    <x v="0"/>
    <n v="173.92"/>
    <n v="15524.379024839007"/>
  </r>
  <r>
    <n v="13900"/>
    <x v="3"/>
    <x v="138"/>
    <x v="4"/>
    <x v="4"/>
    <s v="Azul"/>
    <x v="0"/>
    <x v="0"/>
    <x v="0"/>
    <x v="8"/>
    <s v="SUV"/>
    <n v="126000"/>
    <x v="1"/>
    <n v="173.92"/>
    <n v="13900"/>
  </r>
  <r>
    <n v="7040000"/>
    <x v="6"/>
    <x v="69"/>
    <x v="2"/>
    <x v="2"/>
    <s v="Gris"/>
    <x v="1"/>
    <x v="1"/>
    <x v="0"/>
    <x v="15"/>
    <s v="Pick-Up"/>
    <n v="125000"/>
    <x v="0"/>
    <n v="173.92"/>
    <n v="40478.380864765415"/>
  </r>
  <r>
    <n v="3400000"/>
    <x v="6"/>
    <x v="111"/>
    <x v="5"/>
    <x v="5"/>
    <s v="Gris"/>
    <x v="0"/>
    <x v="1"/>
    <x v="1"/>
    <x v="8"/>
    <s v="Sedan"/>
    <n v="83000"/>
    <x v="0"/>
    <n v="173.92"/>
    <n v="19549.21803127875"/>
  </r>
  <r>
    <n v="2900000"/>
    <x v="9"/>
    <x v="82"/>
    <x v="9"/>
    <x v="9"/>
    <s v="Blanco"/>
    <x v="0"/>
    <x v="1"/>
    <x v="1"/>
    <x v="14"/>
    <s v="Sedan"/>
    <n v="126000"/>
    <x v="0"/>
    <n v="173.92"/>
    <n v="16674.333026678934"/>
  </r>
  <r>
    <n v="2500000"/>
    <x v="9"/>
    <x v="139"/>
    <x v="6"/>
    <x v="6"/>
    <s v="Gris"/>
    <x v="0"/>
    <x v="0"/>
    <x v="1"/>
    <x v="8"/>
    <s v="Hatchback"/>
    <n v="102000"/>
    <x v="0"/>
    <n v="173.92"/>
    <n v="14374.425022999081"/>
  </r>
  <r>
    <n v="2090000"/>
    <x v="6"/>
    <x v="140"/>
    <x v="8"/>
    <x v="8"/>
    <s v="Negro"/>
    <x v="0"/>
    <x v="1"/>
    <x v="1"/>
    <x v="15"/>
    <s v="Sedan"/>
    <n v="168200"/>
    <x v="0"/>
    <n v="173.92"/>
    <n v="12017.019319227231"/>
  </r>
  <r>
    <n v="4700000"/>
    <x v="9"/>
    <x v="91"/>
    <x v="5"/>
    <x v="5"/>
    <s v="Plateado"/>
    <x v="0"/>
    <x v="0"/>
    <x v="0"/>
    <x v="2"/>
    <s v="SUV"/>
    <n v="45100"/>
    <x v="0"/>
    <n v="173.92"/>
    <n v="27023.919043238271"/>
  </r>
  <r>
    <n v="65900"/>
    <x v="8"/>
    <x v="141"/>
    <x v="0"/>
    <x v="0"/>
    <s v="Blanco"/>
    <x v="1"/>
    <x v="1"/>
    <x v="0"/>
    <x v="15"/>
    <s v="Pick-Up"/>
    <n v="1111"/>
    <x v="1"/>
    <n v="173.92"/>
    <n v="65900"/>
  </r>
  <r>
    <n v="77490"/>
    <x v="19"/>
    <x v="63"/>
    <x v="0"/>
    <x v="0"/>
    <s v="Blanco"/>
    <x v="0"/>
    <x v="1"/>
    <x v="0"/>
    <x v="21"/>
    <s v="Pick-Up"/>
    <n v="4700"/>
    <x v="1"/>
    <n v="173.92"/>
    <n v="77490"/>
  </r>
  <r>
    <n v="16500"/>
    <x v="8"/>
    <x v="48"/>
    <x v="5"/>
    <x v="5"/>
    <s v="Gris"/>
    <x v="0"/>
    <x v="0"/>
    <x v="0"/>
    <x v="15"/>
    <s v="Hatchback"/>
    <n v="75000"/>
    <x v="1"/>
    <n v="173.92"/>
    <n v="16500"/>
  </r>
  <r>
    <n v="2990000"/>
    <x v="6"/>
    <x v="102"/>
    <x v="2"/>
    <x v="2"/>
    <m/>
    <x v="0"/>
    <x v="0"/>
    <x v="1"/>
    <x v="8"/>
    <s v="Monovolumen"/>
    <n v="120000"/>
    <x v="0"/>
    <n v="173.92"/>
    <n v="17191.812327506901"/>
  </r>
  <r>
    <n v="2850000"/>
    <x v="12"/>
    <x v="34"/>
    <x v="13"/>
    <x v="13"/>
    <s v="Blanco"/>
    <x v="0"/>
    <x v="0"/>
    <x v="1"/>
    <x v="8"/>
    <s v="Hatchback"/>
    <n v="136000"/>
    <x v="0"/>
    <n v="173.92"/>
    <n v="16386.844526218953"/>
  </r>
  <r>
    <n v="5050000"/>
    <x v="12"/>
    <x v="61"/>
    <x v="1"/>
    <x v="1"/>
    <s v="Blanco"/>
    <x v="0"/>
    <x v="0"/>
    <x v="1"/>
    <x v="8"/>
    <s v="SUV"/>
    <n v="29530"/>
    <x v="0"/>
    <n v="173.92"/>
    <n v="29036.338546458144"/>
  </r>
  <r>
    <n v="3800000"/>
    <x v="9"/>
    <x v="32"/>
    <x v="10"/>
    <x v="10"/>
    <s v="Gris"/>
    <x v="0"/>
    <x v="0"/>
    <x v="1"/>
    <x v="14"/>
    <s v="Hatchback"/>
    <n v="28300"/>
    <x v="0"/>
    <n v="173.92"/>
    <n v="21849.126034958605"/>
  </r>
  <r>
    <n v="6700000"/>
    <x v="13"/>
    <x v="30"/>
    <x v="10"/>
    <x v="10"/>
    <s v="Gris"/>
    <x v="0"/>
    <x v="0"/>
    <x v="0"/>
    <x v="2"/>
    <s v="SUV"/>
    <n v="99700"/>
    <x v="0"/>
    <n v="173.92"/>
    <n v="38523.459061637535"/>
  </r>
  <r>
    <n v="4989900"/>
    <x v="6"/>
    <x v="7"/>
    <x v="1"/>
    <x v="1"/>
    <s v="Rojo"/>
    <x v="0"/>
    <x v="0"/>
    <x v="1"/>
    <x v="8"/>
    <s v="SUV"/>
    <n v="69100"/>
    <x v="0"/>
    <n v="173.92"/>
    <n v="28690.777368905245"/>
  </r>
  <r>
    <n v="6290000"/>
    <x v="6"/>
    <x v="7"/>
    <x v="1"/>
    <x v="1"/>
    <s v="Gris"/>
    <x v="0"/>
    <x v="0"/>
    <x v="1"/>
    <x v="8"/>
    <s v="SUV"/>
    <n v="30000"/>
    <x v="0"/>
    <n v="173.92"/>
    <n v="36166.05335786569"/>
  </r>
  <r>
    <n v="7789900"/>
    <x v="6"/>
    <x v="69"/>
    <x v="10"/>
    <x v="10"/>
    <s v="Azul"/>
    <x v="1"/>
    <x v="1"/>
    <x v="1"/>
    <x v="15"/>
    <s v="Pick-Up"/>
    <n v="99100"/>
    <x v="0"/>
    <n v="173.92"/>
    <n v="44790.133394664219"/>
  </r>
  <r>
    <n v="31000"/>
    <x v="4"/>
    <x v="8"/>
    <x v="5"/>
    <x v="5"/>
    <s v="Plateado"/>
    <x v="0"/>
    <x v="0"/>
    <x v="1"/>
    <x v="8"/>
    <s v="Hatchback"/>
    <n v="59000"/>
    <x v="1"/>
    <n v="173.92"/>
    <n v="31000"/>
  </r>
  <r>
    <n v="5890000"/>
    <x v="9"/>
    <x v="123"/>
    <x v="4"/>
    <x v="4"/>
    <s v="Blanco"/>
    <x v="1"/>
    <x v="1"/>
    <x v="1"/>
    <x v="11"/>
    <s v="Pick-Up"/>
    <n v="143000"/>
    <x v="0"/>
    <n v="173.92"/>
    <n v="33866.145354185835"/>
  </r>
  <r>
    <n v="7889900"/>
    <x v="6"/>
    <x v="69"/>
    <x v="10"/>
    <x v="10"/>
    <s v="Blanco"/>
    <x v="1"/>
    <x v="1"/>
    <x v="1"/>
    <x v="15"/>
    <s v="Pick-Up"/>
    <n v="79000"/>
    <x v="0"/>
    <n v="173.92"/>
    <n v="45365.110395584183"/>
  </r>
  <r>
    <n v="3489900"/>
    <x v="15"/>
    <x v="29"/>
    <x v="8"/>
    <x v="8"/>
    <s v="Gris"/>
    <x v="0"/>
    <x v="0"/>
    <x v="1"/>
    <x v="15"/>
    <s v="SUV"/>
    <n v="137000"/>
    <x v="0"/>
    <n v="173.92"/>
    <n v="20066.122355105796"/>
  </r>
  <r>
    <n v="79000"/>
    <x v="5"/>
    <x v="125"/>
    <x v="11"/>
    <x v="11"/>
    <s v="Azul"/>
    <x v="0"/>
    <x v="2"/>
    <x v="0"/>
    <x v="15"/>
    <s v="Coupe"/>
    <n v="4100"/>
    <x v="1"/>
    <n v="173.92"/>
    <n v="79000"/>
  </r>
  <r>
    <n v="46999"/>
    <x v="4"/>
    <x v="8"/>
    <x v="5"/>
    <x v="5"/>
    <s v="Blanco"/>
    <x v="0"/>
    <x v="0"/>
    <x v="0"/>
    <x v="15"/>
    <s v="Hatchback"/>
    <n v="12000"/>
    <x v="1"/>
    <n v="173.92"/>
    <n v="46999"/>
  </r>
  <r>
    <n v="4490000"/>
    <x v="11"/>
    <x v="50"/>
    <x v="5"/>
    <x v="5"/>
    <s v="Plateado"/>
    <x v="1"/>
    <x v="1"/>
    <x v="1"/>
    <x v="15"/>
    <s v="Pick-Up"/>
    <n v="65000"/>
    <x v="0"/>
    <n v="173.92"/>
    <n v="25816.46734130635"/>
  </r>
  <r>
    <n v="6200000"/>
    <x v="0"/>
    <x v="3"/>
    <x v="1"/>
    <x v="1"/>
    <s v="Blanco"/>
    <x v="0"/>
    <x v="1"/>
    <x v="0"/>
    <x v="2"/>
    <s v="Sedan"/>
    <n v="31000"/>
    <x v="0"/>
    <n v="173.92"/>
    <n v="35648.574057037724"/>
  </r>
  <r>
    <n v="128000"/>
    <x v="8"/>
    <x v="142"/>
    <x v="7"/>
    <x v="7"/>
    <s v="Blanco"/>
    <x v="1"/>
    <x v="1"/>
    <x v="0"/>
    <x v="15"/>
    <s v="Pick-Up"/>
    <n v="52900"/>
    <x v="1"/>
    <n v="173.92"/>
    <n v="128000"/>
  </r>
  <r>
    <n v="90000"/>
    <x v="5"/>
    <x v="125"/>
    <x v="11"/>
    <x v="11"/>
    <s v="Azul"/>
    <x v="0"/>
    <x v="2"/>
    <x v="0"/>
    <x v="23"/>
    <s v="Coupe"/>
    <n v="2500"/>
    <x v="1"/>
    <n v="173.92"/>
    <n v="90000"/>
  </r>
  <r>
    <n v="68000"/>
    <x v="16"/>
    <x v="143"/>
    <x v="10"/>
    <x v="10"/>
    <s v="Azul"/>
    <x v="0"/>
    <x v="3"/>
    <x v="0"/>
    <x v="15"/>
    <s v="Hatchback"/>
    <n v="25500"/>
    <x v="1"/>
    <n v="173.92"/>
    <n v="68000"/>
  </r>
  <r>
    <n v="235000"/>
    <x v="16"/>
    <x v="144"/>
    <x v="8"/>
    <x v="8"/>
    <s v="Blanco"/>
    <x v="0"/>
    <x v="2"/>
    <x v="0"/>
    <x v="28"/>
    <s v="Coupe"/>
    <n v="19200"/>
    <x v="1"/>
    <n v="173.92"/>
    <n v="235000"/>
  </r>
  <r>
    <n v="3280000"/>
    <x v="2"/>
    <x v="51"/>
    <x v="4"/>
    <x v="4"/>
    <s v="Blanco"/>
    <x v="0"/>
    <x v="1"/>
    <x v="0"/>
    <x v="8"/>
    <s v="Sedan"/>
    <n v="100000"/>
    <x v="0"/>
    <n v="173.92"/>
    <n v="18859.245630174795"/>
  </r>
  <r>
    <n v="30000"/>
    <x v="13"/>
    <x v="30"/>
    <x v="7"/>
    <x v="7"/>
    <s v="Blanco"/>
    <x v="0"/>
    <x v="0"/>
    <x v="0"/>
    <x v="2"/>
    <s v="SUV"/>
    <n v="20000"/>
    <x v="1"/>
    <n v="173.92"/>
    <n v="30000"/>
  </r>
  <r>
    <n v="6199999"/>
    <x v="0"/>
    <x v="3"/>
    <x v="1"/>
    <x v="1"/>
    <s v="Blanco"/>
    <x v="0"/>
    <x v="1"/>
    <x v="0"/>
    <x v="2"/>
    <s v="Sedan"/>
    <n v="31000"/>
    <x v="0"/>
    <n v="173.92"/>
    <n v="35648.568307267713"/>
  </r>
  <r>
    <n v="15000"/>
    <x v="6"/>
    <x v="55"/>
    <x v="2"/>
    <x v="2"/>
    <s v="Gris"/>
    <x v="0"/>
    <x v="1"/>
    <x v="0"/>
    <x v="15"/>
    <s v="Sedan"/>
    <n v="119000"/>
    <x v="1"/>
    <n v="173.92"/>
    <n v="15000"/>
  </r>
  <r>
    <n v="4739600"/>
    <x v="9"/>
    <x v="91"/>
    <x v="5"/>
    <x v="5"/>
    <s v="Blanco"/>
    <x v="0"/>
    <x v="0"/>
    <x v="1"/>
    <x v="2"/>
    <s v="SUV"/>
    <n v="47000"/>
    <x v="0"/>
    <n v="173.92"/>
    <n v="27251.609935602577"/>
  </r>
  <r>
    <n v="4150000"/>
    <x v="8"/>
    <x v="48"/>
    <x v="1"/>
    <x v="1"/>
    <s v="Blanco"/>
    <x v="2"/>
    <x v="1"/>
    <x v="1"/>
    <x v="8"/>
    <s v="Sedan"/>
    <n v="57000"/>
    <x v="0"/>
    <n v="173.92"/>
    <n v="23861.545538178474"/>
  </r>
  <r>
    <n v="2550000"/>
    <x v="7"/>
    <x v="9"/>
    <x v="5"/>
    <x v="5"/>
    <s v="Blanco"/>
    <x v="0"/>
    <x v="0"/>
    <x v="1"/>
    <x v="8"/>
    <s v="Hatchback"/>
    <n v="120000"/>
    <x v="0"/>
    <n v="173.92"/>
    <n v="14661.913523459063"/>
  </r>
  <r>
    <n v="2800000"/>
    <x v="6"/>
    <x v="65"/>
    <x v="4"/>
    <x v="4"/>
    <s v="Gris"/>
    <x v="0"/>
    <x v="0"/>
    <x v="1"/>
    <x v="8"/>
    <s v="Hatchback"/>
    <n v="82000"/>
    <x v="0"/>
    <n v="173.92"/>
    <n v="16099.356025758971"/>
  </r>
  <r>
    <n v="3150000"/>
    <x v="9"/>
    <x v="32"/>
    <x v="9"/>
    <x v="9"/>
    <s v="Gris"/>
    <x v="0"/>
    <x v="0"/>
    <x v="0"/>
    <x v="14"/>
    <s v="Hatchback"/>
    <n v="67000"/>
    <x v="0"/>
    <n v="173.92"/>
    <n v="18111.775528978844"/>
  </r>
  <r>
    <n v="24800"/>
    <x v="5"/>
    <x v="126"/>
    <x v="3"/>
    <x v="3"/>
    <s v="Negro"/>
    <x v="0"/>
    <x v="2"/>
    <x v="1"/>
    <x v="23"/>
    <s v="Coupe"/>
    <n v="91400"/>
    <x v="1"/>
    <n v="173.92"/>
    <n v="24800"/>
  </r>
  <r>
    <n v="2050000"/>
    <x v="6"/>
    <x v="66"/>
    <x v="2"/>
    <x v="2"/>
    <s v="Gris"/>
    <x v="0"/>
    <x v="0"/>
    <x v="1"/>
    <x v="14"/>
    <s v="Hatchback"/>
    <n v="43000"/>
    <x v="0"/>
    <n v="173.92"/>
    <n v="11787.028518859246"/>
  </r>
  <r>
    <n v="34900"/>
    <x v="13"/>
    <x v="25"/>
    <x v="4"/>
    <x v="4"/>
    <s v="Negro"/>
    <x v="0"/>
    <x v="0"/>
    <x v="0"/>
    <x v="1"/>
    <s v="SUV"/>
    <n v="62000"/>
    <x v="1"/>
    <n v="173.92"/>
    <n v="34900"/>
  </r>
  <r>
    <n v="10900000"/>
    <x v="6"/>
    <x v="96"/>
    <x v="11"/>
    <x v="11"/>
    <s v="Gris"/>
    <x v="0"/>
    <x v="0"/>
    <x v="0"/>
    <x v="14"/>
    <s v="SUV"/>
    <n v="48500"/>
    <x v="0"/>
    <n v="173.92"/>
    <n v="62672.493100275991"/>
  </r>
  <r>
    <n v="2050000"/>
    <x v="9"/>
    <x v="145"/>
    <x v="13"/>
    <x v="13"/>
    <s v="Gris"/>
    <x v="2"/>
    <x v="0"/>
    <x v="1"/>
    <x v="2"/>
    <s v="Monovolumen"/>
    <n v="98000"/>
    <x v="0"/>
    <n v="173.92"/>
    <n v="11787.028518859246"/>
  </r>
  <r>
    <n v="8300000"/>
    <x v="1"/>
    <x v="1"/>
    <x v="1"/>
    <x v="1"/>
    <s v="Blanco"/>
    <x v="0"/>
    <x v="0"/>
    <x v="0"/>
    <x v="1"/>
    <s v="SUV"/>
    <n v="36000"/>
    <x v="0"/>
    <n v="173.92"/>
    <n v="47723.091076356948"/>
  </r>
  <r>
    <n v="3189900"/>
    <x v="9"/>
    <x v="32"/>
    <x v="4"/>
    <x v="4"/>
    <s v="Rojo"/>
    <x v="0"/>
    <x v="0"/>
    <x v="1"/>
    <x v="14"/>
    <s v="Hatchback"/>
    <n v="60000"/>
    <x v="0"/>
    <n v="173.92"/>
    <n v="18341.191352345908"/>
  </r>
  <r>
    <n v="8300000"/>
    <x v="1"/>
    <x v="1"/>
    <x v="1"/>
    <x v="1"/>
    <s v="Blanco"/>
    <x v="0"/>
    <x v="0"/>
    <x v="1"/>
    <x v="1"/>
    <s v="SUV"/>
    <n v="36000"/>
    <x v="0"/>
    <n v="173.92"/>
    <n v="47723.091076356948"/>
  </r>
  <r>
    <n v="1200000"/>
    <x v="9"/>
    <x v="146"/>
    <x v="3"/>
    <x v="3"/>
    <s v="Plateado"/>
    <x v="0"/>
    <x v="3"/>
    <x v="1"/>
    <x v="8"/>
    <s v="Hatchback"/>
    <n v="150000"/>
    <x v="0"/>
    <n v="173.92"/>
    <n v="6899.7240110395587"/>
  </r>
  <r>
    <n v="11400000"/>
    <x v="8"/>
    <x v="110"/>
    <x v="0"/>
    <x v="0"/>
    <s v="Blanco"/>
    <x v="0"/>
    <x v="0"/>
    <x v="0"/>
    <x v="9"/>
    <s v="SUV"/>
    <n v="1000"/>
    <x v="0"/>
    <n v="173.92"/>
    <n v="65547.37810487581"/>
  </r>
  <r>
    <n v="3600000"/>
    <x v="12"/>
    <x v="34"/>
    <x v="2"/>
    <x v="2"/>
    <s v="Gris"/>
    <x v="0"/>
    <x v="0"/>
    <x v="0"/>
    <x v="8"/>
    <s v="Hatchback"/>
    <n v="118000"/>
    <x v="0"/>
    <n v="173.92"/>
    <n v="20699.172033118677"/>
  </r>
  <r>
    <n v="4700000"/>
    <x v="2"/>
    <x v="2"/>
    <x v="10"/>
    <x v="10"/>
    <s v="Negro"/>
    <x v="0"/>
    <x v="0"/>
    <x v="0"/>
    <x v="10"/>
    <s v="SUV"/>
    <n v="39600"/>
    <x v="0"/>
    <n v="173.92"/>
    <n v="27023.919043238271"/>
  </r>
  <r>
    <n v="2800000"/>
    <x v="9"/>
    <x v="82"/>
    <x v="4"/>
    <x v="4"/>
    <s v="Negro"/>
    <x v="0"/>
    <x v="1"/>
    <x v="1"/>
    <x v="14"/>
    <s v="Sedan"/>
    <n v="70943"/>
    <x v="0"/>
    <n v="173.92"/>
    <n v="16099.356025758971"/>
  </r>
  <r>
    <n v="4600000"/>
    <x v="7"/>
    <x v="79"/>
    <x v="5"/>
    <x v="5"/>
    <s v="Blanco"/>
    <x v="0"/>
    <x v="0"/>
    <x v="0"/>
    <x v="15"/>
    <s v="SUV"/>
    <n v="42800"/>
    <x v="0"/>
    <n v="173.92"/>
    <n v="26448.942042318307"/>
  </r>
  <r>
    <n v="3800000"/>
    <x v="2"/>
    <x v="147"/>
    <x v="9"/>
    <x v="9"/>
    <s v="Gris"/>
    <x v="1"/>
    <x v="0"/>
    <x v="1"/>
    <x v="8"/>
    <s v="Monovolumen"/>
    <n v="134545"/>
    <x v="0"/>
    <n v="173.92"/>
    <n v="21849.126034958605"/>
  </r>
  <r>
    <n v="19500"/>
    <x v="10"/>
    <x v="148"/>
    <x v="2"/>
    <x v="2"/>
    <s v="Azul"/>
    <x v="0"/>
    <x v="0"/>
    <x v="0"/>
    <x v="8"/>
    <s v="Hatchback"/>
    <n v="119000"/>
    <x v="1"/>
    <n v="173.92"/>
    <n v="19500"/>
  </r>
  <r>
    <n v="6646000"/>
    <x v="8"/>
    <x v="23"/>
    <x v="7"/>
    <x v="7"/>
    <s v="Blanco"/>
    <x v="1"/>
    <x v="1"/>
    <x v="1"/>
    <x v="4"/>
    <s v="Pick-Up"/>
    <n v="127000"/>
    <x v="0"/>
    <n v="173.92"/>
    <n v="38212.971481140754"/>
  </r>
  <r>
    <n v="3355000"/>
    <x v="9"/>
    <x v="82"/>
    <x v="1"/>
    <x v="1"/>
    <s v="Negro"/>
    <x v="2"/>
    <x v="1"/>
    <x v="1"/>
    <x v="14"/>
    <s v="Sedan"/>
    <n v="83000"/>
    <x v="0"/>
    <n v="173.92"/>
    <n v="19290.478380864766"/>
  </r>
  <r>
    <n v="2800000"/>
    <x v="8"/>
    <x v="57"/>
    <x v="4"/>
    <x v="4"/>
    <s v="Rojo"/>
    <x v="0"/>
    <x v="0"/>
    <x v="1"/>
    <x v="9"/>
    <s v="Hatchback"/>
    <n v="61000"/>
    <x v="0"/>
    <n v="173.92"/>
    <n v="16099.356025758971"/>
  </r>
  <r>
    <n v="7100000"/>
    <x v="6"/>
    <x v="55"/>
    <x v="10"/>
    <x v="10"/>
    <s v="Gris"/>
    <x v="0"/>
    <x v="1"/>
    <x v="1"/>
    <x v="15"/>
    <s v="Sedan"/>
    <n v="120000"/>
    <x v="0"/>
    <n v="173.92"/>
    <n v="40823.36706531739"/>
  </r>
  <r>
    <n v="2165000"/>
    <x v="9"/>
    <x v="80"/>
    <x v="2"/>
    <x v="2"/>
    <s v="Negro"/>
    <x v="2"/>
    <x v="0"/>
    <x v="1"/>
    <x v="14"/>
    <s v="Hatchback"/>
    <n v="69000"/>
    <x v="0"/>
    <n v="173.92"/>
    <n v="12448.252069917204"/>
  </r>
  <r>
    <n v="4890000"/>
    <x v="6"/>
    <x v="149"/>
    <x v="13"/>
    <x v="13"/>
    <s v="Gris"/>
    <x v="0"/>
    <x v="0"/>
    <x v="0"/>
    <x v="15"/>
    <s v="SUV"/>
    <n v="148000"/>
    <x v="0"/>
    <n v="173.92"/>
    <n v="28116.375344986202"/>
  </r>
  <r>
    <n v="41990"/>
    <x v="0"/>
    <x v="49"/>
    <x v="4"/>
    <x v="4"/>
    <s v="Blanco"/>
    <x v="1"/>
    <x v="0"/>
    <x v="0"/>
    <x v="11"/>
    <s v="SUV"/>
    <n v="73000"/>
    <x v="1"/>
    <n v="173.92"/>
    <n v="41990"/>
  </r>
  <r>
    <n v="11989900"/>
    <x v="19"/>
    <x v="63"/>
    <x v="5"/>
    <x v="5"/>
    <s v="Gris"/>
    <x v="0"/>
    <x v="1"/>
    <x v="0"/>
    <x v="21"/>
    <s v="Pick-Up"/>
    <n v="79100"/>
    <x v="0"/>
    <n v="173.92"/>
    <n v="68939.167433302675"/>
  </r>
  <r>
    <n v="8900"/>
    <x v="25"/>
    <x v="150"/>
    <x v="3"/>
    <x v="3"/>
    <s v="Negro"/>
    <x v="0"/>
    <x v="0"/>
    <x v="1"/>
    <x v="15"/>
    <s v="Hatchback"/>
    <n v="173000"/>
    <x v="1"/>
    <n v="173.92"/>
    <n v="8900"/>
  </r>
  <r>
    <n v="10359900"/>
    <x v="26"/>
    <x v="151"/>
    <x v="11"/>
    <x v="11"/>
    <s v="Azul"/>
    <x v="0"/>
    <x v="0"/>
    <x v="0"/>
    <x v="10"/>
    <s v="Hatchback"/>
    <n v="15100"/>
    <x v="0"/>
    <n v="173.92"/>
    <n v="59567.042318307271"/>
  </r>
  <r>
    <n v="10900000"/>
    <x v="6"/>
    <x v="96"/>
    <x v="11"/>
    <x v="11"/>
    <s v="Gris"/>
    <x v="0"/>
    <x v="0"/>
    <x v="0"/>
    <x v="14"/>
    <s v="SUV"/>
    <n v="48750"/>
    <x v="0"/>
    <n v="173.92"/>
    <n v="62672.493100275991"/>
  </r>
  <r>
    <n v="10000"/>
    <x v="25"/>
    <x v="152"/>
    <x v="18"/>
    <x v="18"/>
    <s v="Gris"/>
    <x v="0"/>
    <x v="0"/>
    <x v="1"/>
    <x v="23"/>
    <s v="Rural"/>
    <n v="125000"/>
    <x v="1"/>
    <n v="173.92"/>
    <n v="10000"/>
  </r>
  <r>
    <n v="10359900"/>
    <x v="26"/>
    <x v="151"/>
    <x v="11"/>
    <x v="11"/>
    <s v="Verde"/>
    <x v="0"/>
    <x v="0"/>
    <x v="0"/>
    <x v="10"/>
    <s v="Hatchback"/>
    <n v="15000"/>
    <x v="0"/>
    <n v="173.92"/>
    <n v="59567.042318307271"/>
  </r>
  <r>
    <n v="23000"/>
    <x v="6"/>
    <x v="69"/>
    <x v="4"/>
    <x v="4"/>
    <s v="Azul"/>
    <x v="1"/>
    <x v="1"/>
    <x v="1"/>
    <x v="15"/>
    <s v="Pick-Up"/>
    <n v="215000"/>
    <x v="1"/>
    <n v="173.92"/>
    <n v="23000"/>
  </r>
  <r>
    <n v="1698000"/>
    <x v="8"/>
    <x v="57"/>
    <x v="8"/>
    <x v="8"/>
    <m/>
    <x v="0"/>
    <x v="3"/>
    <x v="1"/>
    <x v="8"/>
    <s v="Hatchback"/>
    <n v="97000"/>
    <x v="0"/>
    <n v="173.92"/>
    <n v="9763.109475620975"/>
  </r>
  <r>
    <n v="7390000"/>
    <x v="6"/>
    <x v="69"/>
    <x v="4"/>
    <x v="4"/>
    <s v="Negro"/>
    <x v="1"/>
    <x v="1"/>
    <x v="1"/>
    <x v="15"/>
    <s v="Pick-Up"/>
    <n v="135000"/>
    <x v="0"/>
    <n v="173.92"/>
    <n v="42490.800367985285"/>
  </r>
  <r>
    <n v="13500"/>
    <x v="6"/>
    <x v="149"/>
    <x v="14"/>
    <x v="14"/>
    <s v="Plateado"/>
    <x v="1"/>
    <x v="0"/>
    <x v="0"/>
    <x v="15"/>
    <s v="SUV"/>
    <n v="170000"/>
    <x v="1"/>
    <n v="173.92"/>
    <n v="13500"/>
  </r>
  <r>
    <n v="9300000"/>
    <x v="8"/>
    <x v="110"/>
    <x v="0"/>
    <x v="0"/>
    <s v="Blanco"/>
    <x v="0"/>
    <x v="0"/>
    <x v="0"/>
    <x v="9"/>
    <s v="SUV"/>
    <n v="10897"/>
    <x v="0"/>
    <n v="173.92"/>
    <n v="53472.861085556578"/>
  </r>
  <r>
    <n v="3790000"/>
    <x v="8"/>
    <x v="12"/>
    <x v="5"/>
    <x v="5"/>
    <s v="Gris"/>
    <x v="0"/>
    <x v="0"/>
    <x v="1"/>
    <x v="8"/>
    <s v="SUV"/>
    <n v="74000"/>
    <x v="0"/>
    <n v="173.92"/>
    <n v="21791.628334866607"/>
  </r>
  <r>
    <n v="5890000"/>
    <x v="6"/>
    <x v="7"/>
    <x v="1"/>
    <x v="1"/>
    <s v="Gris"/>
    <x v="0"/>
    <x v="0"/>
    <x v="0"/>
    <x v="8"/>
    <s v="SUV"/>
    <n v="88000"/>
    <x v="0"/>
    <n v="173.92"/>
    <n v="33866.145354185835"/>
  </r>
  <r>
    <n v="15990"/>
    <x v="1"/>
    <x v="153"/>
    <x v="13"/>
    <x v="13"/>
    <s v="Negro"/>
    <x v="0"/>
    <x v="0"/>
    <x v="1"/>
    <x v="15"/>
    <s v="SUV"/>
    <n v="119000"/>
    <x v="1"/>
    <n v="173.92"/>
    <n v="15990"/>
  </r>
  <r>
    <n v="24500"/>
    <x v="6"/>
    <x v="64"/>
    <x v="11"/>
    <x v="11"/>
    <s v="Gris"/>
    <x v="0"/>
    <x v="0"/>
    <x v="0"/>
    <x v="20"/>
    <s v="SUV"/>
    <n v="10000"/>
    <x v="1"/>
    <n v="173.92"/>
    <n v="24500"/>
  </r>
  <r>
    <n v="4989900"/>
    <x v="6"/>
    <x v="7"/>
    <x v="1"/>
    <x v="1"/>
    <s v="Violeta"/>
    <x v="0"/>
    <x v="0"/>
    <x v="1"/>
    <x v="8"/>
    <s v="SUV"/>
    <n v="69000"/>
    <x v="0"/>
    <n v="173.92"/>
    <n v="28690.777368905245"/>
  </r>
  <r>
    <n v="9900000"/>
    <x v="0"/>
    <x v="16"/>
    <x v="5"/>
    <x v="5"/>
    <s v="Gris"/>
    <x v="0"/>
    <x v="0"/>
    <x v="0"/>
    <x v="16"/>
    <s v="SUV"/>
    <n v="83100"/>
    <x v="0"/>
    <n v="173.92"/>
    <n v="56922.723091076361"/>
  </r>
  <r>
    <n v="7250000"/>
    <x v="0"/>
    <x v="3"/>
    <x v="11"/>
    <x v="11"/>
    <s v="Negro"/>
    <x v="0"/>
    <x v="1"/>
    <x v="0"/>
    <x v="2"/>
    <s v="Sedan"/>
    <n v="29120"/>
    <x v="0"/>
    <n v="173.92"/>
    <n v="41685.832566697332"/>
  </r>
  <r>
    <n v="4100000"/>
    <x v="7"/>
    <x v="97"/>
    <x v="10"/>
    <x v="10"/>
    <s v="Blanco"/>
    <x v="2"/>
    <x v="0"/>
    <x v="1"/>
    <x v="8"/>
    <s v="SUV"/>
    <n v="111000"/>
    <x v="0"/>
    <n v="173.92"/>
    <n v="23574.057037718492"/>
  </r>
  <r>
    <n v="4100000"/>
    <x v="9"/>
    <x v="77"/>
    <x v="4"/>
    <x v="4"/>
    <s v="Blanco"/>
    <x v="0"/>
    <x v="1"/>
    <x v="1"/>
    <x v="14"/>
    <s v="Sedan"/>
    <n v="63000"/>
    <x v="0"/>
    <n v="173.92"/>
    <n v="23574.057037718492"/>
  </r>
  <r>
    <n v="9900000"/>
    <x v="1"/>
    <x v="1"/>
    <x v="0"/>
    <x v="0"/>
    <s v="Plateado"/>
    <x v="0"/>
    <x v="0"/>
    <x v="0"/>
    <x v="3"/>
    <s v="SUV"/>
    <n v="1800"/>
    <x v="0"/>
    <n v="173.92"/>
    <n v="56922.723091076361"/>
  </r>
  <r>
    <n v="6589900"/>
    <x v="4"/>
    <x v="129"/>
    <x v="9"/>
    <x v="9"/>
    <s v="Blanco"/>
    <x v="1"/>
    <x v="2"/>
    <x v="1"/>
    <x v="19"/>
    <s v="FurgÃ³n"/>
    <n v="179100"/>
    <x v="0"/>
    <n v="173.92"/>
    <n v="37890.409383624661"/>
  </r>
  <r>
    <n v="14500"/>
    <x v="5"/>
    <x v="126"/>
    <x v="3"/>
    <x v="3"/>
    <s v="Gris"/>
    <x v="0"/>
    <x v="1"/>
    <x v="1"/>
    <x v="15"/>
    <s v="Sedan"/>
    <n v="73000"/>
    <x v="1"/>
    <n v="173.92"/>
    <n v="14500"/>
  </r>
  <r>
    <n v="2400000"/>
    <x v="7"/>
    <x v="130"/>
    <x v="8"/>
    <x v="8"/>
    <s v="Gris"/>
    <x v="0"/>
    <x v="1"/>
    <x v="1"/>
    <x v="8"/>
    <s v="Sedan"/>
    <n v="89000"/>
    <x v="0"/>
    <n v="173.92"/>
    <n v="13799.448022079117"/>
  </r>
  <r>
    <n v="30990"/>
    <x v="1"/>
    <x v="1"/>
    <x v="5"/>
    <x v="5"/>
    <s v="Blanco"/>
    <x v="0"/>
    <x v="0"/>
    <x v="0"/>
    <x v="1"/>
    <s v="SUV"/>
    <n v="41000"/>
    <x v="1"/>
    <n v="173.92"/>
    <n v="30990"/>
  </r>
  <r>
    <n v="430000"/>
    <x v="16"/>
    <x v="144"/>
    <x v="7"/>
    <x v="7"/>
    <s v="Azul"/>
    <x v="0"/>
    <x v="2"/>
    <x v="0"/>
    <x v="28"/>
    <s v="Coupe"/>
    <n v="3000"/>
    <x v="1"/>
    <n v="173.92"/>
    <n v="430000"/>
  </r>
  <r>
    <n v="13499"/>
    <x v="21"/>
    <x v="154"/>
    <x v="13"/>
    <x v="13"/>
    <s v="Negro"/>
    <x v="0"/>
    <x v="0"/>
    <x v="0"/>
    <x v="1"/>
    <s v="SUV"/>
    <n v="168000"/>
    <x v="1"/>
    <n v="173.92"/>
    <n v="13499"/>
  </r>
  <r>
    <n v="3600000"/>
    <x v="2"/>
    <x v="114"/>
    <x v="13"/>
    <x v="13"/>
    <s v="Gris"/>
    <x v="0"/>
    <x v="0"/>
    <x v="0"/>
    <x v="8"/>
    <s v="Hatchback"/>
    <n v="86000"/>
    <x v="0"/>
    <n v="173.92"/>
    <n v="20699.172033118677"/>
  </r>
  <r>
    <n v="3350000"/>
    <x v="9"/>
    <x v="82"/>
    <x v="5"/>
    <x v="5"/>
    <s v="Blanco"/>
    <x v="0"/>
    <x v="1"/>
    <x v="1"/>
    <x v="14"/>
    <s v="Sedan"/>
    <n v="121000"/>
    <x v="0"/>
    <n v="173.92"/>
    <n v="19261.729530818768"/>
  </r>
  <r>
    <n v="2650000"/>
    <x v="7"/>
    <x v="97"/>
    <x v="6"/>
    <x v="6"/>
    <s v="Gris"/>
    <x v="0"/>
    <x v="0"/>
    <x v="1"/>
    <x v="8"/>
    <s v="SUV"/>
    <n v="106000"/>
    <x v="0"/>
    <n v="173.92"/>
    <n v="15236.890524379027"/>
  </r>
  <r>
    <n v="5350000"/>
    <x v="7"/>
    <x v="54"/>
    <x v="1"/>
    <x v="1"/>
    <s v="Blanco"/>
    <x v="0"/>
    <x v="0"/>
    <x v="1"/>
    <x v="15"/>
    <s v="SUV"/>
    <n v="28000"/>
    <x v="0"/>
    <n v="173.92"/>
    <n v="30761.269549218032"/>
  </r>
  <r>
    <n v="1950000"/>
    <x v="12"/>
    <x v="155"/>
    <x v="19"/>
    <x v="19"/>
    <m/>
    <x v="1"/>
    <x v="1"/>
    <x v="1"/>
    <x v="12"/>
    <s v="Sedan"/>
    <n v="99000"/>
    <x v="0"/>
    <n v="173.92"/>
    <n v="11212.051517939282"/>
  </r>
  <r>
    <n v="5650000"/>
    <x v="0"/>
    <x v="3"/>
    <x v="5"/>
    <x v="5"/>
    <s v="Plateado"/>
    <x v="0"/>
    <x v="1"/>
    <x v="0"/>
    <x v="2"/>
    <s v="Sedan"/>
    <n v="55000"/>
    <x v="0"/>
    <n v="173.92"/>
    <n v="32486.200551977923"/>
  </r>
  <r>
    <n v="3600000"/>
    <x v="2"/>
    <x v="36"/>
    <x v="10"/>
    <x v="10"/>
    <s v="Blanco"/>
    <x v="0"/>
    <x v="0"/>
    <x v="0"/>
    <x v="8"/>
    <s v="Hatchback"/>
    <n v="67000"/>
    <x v="0"/>
    <n v="173.92"/>
    <n v="20699.172033118677"/>
  </r>
  <r>
    <n v="6790000"/>
    <x v="9"/>
    <x v="91"/>
    <x v="0"/>
    <x v="0"/>
    <s v="Blanco"/>
    <x v="0"/>
    <x v="0"/>
    <x v="1"/>
    <x v="10"/>
    <s v="SUV"/>
    <n v="1400"/>
    <x v="0"/>
    <n v="173.92"/>
    <n v="39040.938362465502"/>
  </r>
  <r>
    <n v="1860000"/>
    <x v="7"/>
    <x v="75"/>
    <x v="2"/>
    <x v="2"/>
    <s v="Negro"/>
    <x v="0"/>
    <x v="1"/>
    <x v="1"/>
    <x v="8"/>
    <s v="Sedan"/>
    <n v="86000"/>
    <x v="0"/>
    <n v="173.92"/>
    <n v="10694.572217111316"/>
  </r>
  <r>
    <n v="4800000"/>
    <x v="0"/>
    <x v="62"/>
    <x v="1"/>
    <x v="1"/>
    <s v="Blanco"/>
    <x v="0"/>
    <x v="1"/>
    <x v="0"/>
    <x v="9"/>
    <s v="Sedan"/>
    <n v="35000"/>
    <x v="0"/>
    <n v="173.92"/>
    <n v="27598.896044158235"/>
  </r>
  <r>
    <n v="4190000"/>
    <x v="11"/>
    <x v="101"/>
    <x v="11"/>
    <x v="11"/>
    <s v="Gris"/>
    <x v="0"/>
    <x v="1"/>
    <x v="1"/>
    <x v="3"/>
    <s v="Sedan"/>
    <n v="21000"/>
    <x v="0"/>
    <n v="173.92"/>
    <n v="24091.536338546459"/>
  </r>
  <r>
    <n v="3400000"/>
    <x v="12"/>
    <x v="61"/>
    <x v="5"/>
    <x v="5"/>
    <s v="Gris"/>
    <x v="0"/>
    <x v="0"/>
    <x v="1"/>
    <x v="8"/>
    <s v="SUV"/>
    <n v="70000"/>
    <x v="0"/>
    <n v="173.92"/>
    <n v="19549.21803127875"/>
  </r>
  <r>
    <n v="39990"/>
    <x v="0"/>
    <x v="19"/>
    <x v="0"/>
    <x v="0"/>
    <s v="Gris"/>
    <x v="1"/>
    <x v="1"/>
    <x v="0"/>
    <x v="11"/>
    <s v="Pick-Up"/>
    <n v="18000"/>
    <x v="1"/>
    <n v="173.92"/>
    <n v="39990"/>
  </r>
  <r>
    <n v="2790000"/>
    <x v="0"/>
    <x v="3"/>
    <x v="6"/>
    <x v="6"/>
    <s v="Plateado"/>
    <x v="0"/>
    <x v="1"/>
    <x v="1"/>
    <x v="2"/>
    <s v="Sedan"/>
    <n v="143000"/>
    <x v="0"/>
    <n v="173.92"/>
    <n v="16041.858325666975"/>
  </r>
  <r>
    <n v="8900000"/>
    <x v="9"/>
    <x v="91"/>
    <x v="7"/>
    <x v="7"/>
    <s v="Plateado"/>
    <x v="0"/>
    <x v="0"/>
    <x v="0"/>
    <x v="10"/>
    <s v="SUV"/>
    <n v="37000"/>
    <x v="0"/>
    <n v="173.92"/>
    <n v="51172.953081876731"/>
  </r>
  <r>
    <n v="1990000"/>
    <x v="2"/>
    <x v="147"/>
    <x v="14"/>
    <x v="14"/>
    <s v="Plateado"/>
    <x v="0"/>
    <x v="0"/>
    <x v="1"/>
    <x v="14"/>
    <s v="FurgÃ³n"/>
    <n v="220000"/>
    <x v="0"/>
    <n v="173.92"/>
    <n v="11442.042318307269"/>
  </r>
  <r>
    <n v="9100000"/>
    <x v="14"/>
    <x v="26"/>
    <x v="10"/>
    <x v="10"/>
    <s v="Negro"/>
    <x v="0"/>
    <x v="0"/>
    <x v="1"/>
    <x v="17"/>
    <s v="SUV"/>
    <n v="41800"/>
    <x v="0"/>
    <n v="173.92"/>
    <n v="52322.907083716658"/>
  </r>
  <r>
    <n v="3075000"/>
    <x v="9"/>
    <x v="32"/>
    <x v="4"/>
    <x v="4"/>
    <s v="Plateado"/>
    <x v="0"/>
    <x v="0"/>
    <x v="1"/>
    <x v="14"/>
    <s v="Hatchback"/>
    <n v="58500"/>
    <x v="0"/>
    <n v="173.92"/>
    <n v="17680.542778288869"/>
  </r>
  <r>
    <n v="3290000"/>
    <x v="8"/>
    <x v="57"/>
    <x v="10"/>
    <x v="10"/>
    <s v="Blanco"/>
    <x v="0"/>
    <x v="0"/>
    <x v="1"/>
    <x v="9"/>
    <s v="Hatchback"/>
    <n v="30000"/>
    <x v="0"/>
    <n v="173.92"/>
    <n v="18916.743330266792"/>
  </r>
  <r>
    <n v="2390000"/>
    <x v="2"/>
    <x v="90"/>
    <x v="2"/>
    <x v="2"/>
    <s v="Blanco"/>
    <x v="0"/>
    <x v="0"/>
    <x v="0"/>
    <x v="15"/>
    <s v="Hatchback"/>
    <n v="76000"/>
    <x v="0"/>
    <n v="173.92"/>
    <n v="13741.950321987122"/>
  </r>
  <r>
    <n v="46990"/>
    <x v="6"/>
    <x v="71"/>
    <x v="10"/>
    <x v="10"/>
    <s v="Blanco"/>
    <x v="0"/>
    <x v="0"/>
    <x v="0"/>
    <x v="15"/>
    <s v="Hatchback"/>
    <n v="15300"/>
    <x v="1"/>
    <n v="173.92"/>
    <n v="46990"/>
  </r>
  <r>
    <n v="2850000"/>
    <x v="9"/>
    <x v="32"/>
    <x v="4"/>
    <x v="4"/>
    <s v="Plateado"/>
    <x v="0"/>
    <x v="0"/>
    <x v="1"/>
    <x v="14"/>
    <s v="Hatchback"/>
    <n v="68000"/>
    <x v="0"/>
    <n v="173.92"/>
    <n v="16386.844526218953"/>
  </r>
  <r>
    <n v="3190000"/>
    <x v="7"/>
    <x v="94"/>
    <x v="10"/>
    <x v="10"/>
    <s v="Plateado"/>
    <x v="2"/>
    <x v="0"/>
    <x v="1"/>
    <x v="8"/>
    <s v="Hatchback"/>
    <n v="52000"/>
    <x v="0"/>
    <n v="173.92"/>
    <n v="18341.766329346829"/>
  </r>
  <r>
    <n v="90000"/>
    <x v="1"/>
    <x v="38"/>
    <x v="5"/>
    <x v="5"/>
    <s v="Gris"/>
    <x v="0"/>
    <x v="0"/>
    <x v="0"/>
    <x v="29"/>
    <s v="SUV"/>
    <n v="35000"/>
    <x v="1"/>
    <n v="173.92"/>
    <n v="90000"/>
  </r>
  <r>
    <n v="4950000"/>
    <x v="0"/>
    <x v="62"/>
    <x v="1"/>
    <x v="1"/>
    <s v="Blanco"/>
    <x v="0"/>
    <x v="1"/>
    <x v="1"/>
    <x v="9"/>
    <s v="Sedan"/>
    <n v="37000"/>
    <x v="0"/>
    <n v="173.92"/>
    <n v="28461.361545538181"/>
  </r>
  <r>
    <n v="2300000"/>
    <x v="2"/>
    <x v="108"/>
    <x v="8"/>
    <x v="8"/>
    <s v="Negro"/>
    <x v="0"/>
    <x v="0"/>
    <x v="1"/>
    <x v="8"/>
    <s v="Hatchback"/>
    <n v="114600"/>
    <x v="0"/>
    <n v="173.92"/>
    <n v="13224.471021159154"/>
  </r>
  <r>
    <n v="15900"/>
    <x v="6"/>
    <x v="81"/>
    <x v="13"/>
    <x v="13"/>
    <s v="Gris"/>
    <x v="0"/>
    <x v="1"/>
    <x v="0"/>
    <x v="15"/>
    <s v="Sedan"/>
    <n v="147000"/>
    <x v="1"/>
    <n v="173.92"/>
    <n v="15900"/>
  </r>
  <r>
    <n v="3098900"/>
    <x v="8"/>
    <x v="57"/>
    <x v="10"/>
    <x v="10"/>
    <s v="Blanco"/>
    <x v="0"/>
    <x v="0"/>
    <x v="1"/>
    <x v="9"/>
    <s v="Hatchback"/>
    <n v="58000"/>
    <x v="0"/>
    <n v="173.92"/>
    <n v="17817.962281508742"/>
  </r>
  <r>
    <n v="2499700"/>
    <x v="12"/>
    <x v="24"/>
    <x v="8"/>
    <x v="8"/>
    <s v="Negro"/>
    <x v="0"/>
    <x v="1"/>
    <x v="0"/>
    <x v="15"/>
    <s v="Sedan"/>
    <n v="80000"/>
    <x v="0"/>
    <n v="173.92"/>
    <n v="14372.700091996321"/>
  </r>
  <r>
    <n v="4149800"/>
    <x v="12"/>
    <x v="41"/>
    <x v="10"/>
    <x v="10"/>
    <s v="Gris"/>
    <x v="0"/>
    <x v="0"/>
    <x v="0"/>
    <x v="8"/>
    <s v="Hatchback"/>
    <n v="33000"/>
    <x v="0"/>
    <n v="173.92"/>
    <n v="23860.395584176633"/>
  </r>
  <r>
    <n v="3998700"/>
    <x v="8"/>
    <x v="12"/>
    <x v="4"/>
    <x v="4"/>
    <s v="Negro"/>
    <x v="0"/>
    <x v="0"/>
    <x v="1"/>
    <x v="8"/>
    <s v="SUV"/>
    <n v="80000"/>
    <x v="0"/>
    <n v="173.92"/>
    <n v="22991.605335786571"/>
  </r>
  <r>
    <n v="3249800"/>
    <x v="8"/>
    <x v="105"/>
    <x v="9"/>
    <x v="9"/>
    <s v="Azul"/>
    <x v="0"/>
    <x v="0"/>
    <x v="1"/>
    <x v="8"/>
    <s v="Hatchback"/>
    <n v="55000"/>
    <x v="0"/>
    <n v="173.92"/>
    <n v="18685.602575896966"/>
  </r>
  <r>
    <n v="2799800"/>
    <x v="2"/>
    <x v="46"/>
    <x v="6"/>
    <x v="6"/>
    <s v="Gris"/>
    <x v="0"/>
    <x v="0"/>
    <x v="1"/>
    <x v="8"/>
    <s v="Hatchback"/>
    <n v="34000"/>
    <x v="0"/>
    <n v="173.92"/>
    <n v="16098.206071757131"/>
  </r>
  <r>
    <n v="3949800"/>
    <x v="6"/>
    <x v="121"/>
    <x v="1"/>
    <x v="1"/>
    <s v="Gris"/>
    <x v="0"/>
    <x v="0"/>
    <x v="1"/>
    <x v="8"/>
    <s v="Monovolumen"/>
    <n v="48000"/>
    <x v="0"/>
    <n v="173.92"/>
    <n v="22710.441582336709"/>
  </r>
  <r>
    <n v="2781000"/>
    <x v="18"/>
    <x v="156"/>
    <x v="9"/>
    <x v="9"/>
    <s v="Rojo"/>
    <x v="0"/>
    <x v="0"/>
    <x v="1"/>
    <x v="8"/>
    <s v="Hatchback"/>
    <n v="51000"/>
    <x v="0"/>
    <n v="173.92"/>
    <n v="15990.110395584177"/>
  </r>
  <r>
    <n v="4449800"/>
    <x v="12"/>
    <x v="41"/>
    <x v="7"/>
    <x v="7"/>
    <s v="Gris"/>
    <x v="0"/>
    <x v="0"/>
    <x v="1"/>
    <x v="8"/>
    <s v="Hatchback"/>
    <n v="11000"/>
    <x v="0"/>
    <n v="173.92"/>
    <n v="25585.326586936524"/>
  </r>
  <r>
    <n v="11290000"/>
    <x v="8"/>
    <x v="110"/>
    <x v="0"/>
    <x v="0"/>
    <s v="Negro"/>
    <x v="0"/>
    <x v="0"/>
    <x v="0"/>
    <x v="9"/>
    <s v="SUV"/>
    <n v="1000"/>
    <x v="0"/>
    <n v="173.92"/>
    <n v="64914.903403863849"/>
  </r>
  <r>
    <n v="3450000"/>
    <x v="0"/>
    <x v="14"/>
    <x v="5"/>
    <x v="5"/>
    <s v="Blanco"/>
    <x v="0"/>
    <x v="0"/>
    <x v="1"/>
    <x v="9"/>
    <s v="Hatchback"/>
    <n v="87000"/>
    <x v="0"/>
    <n v="173.92"/>
    <n v="19836.706531738731"/>
  </r>
  <r>
    <n v="3000000"/>
    <x v="18"/>
    <x v="156"/>
    <x v="10"/>
    <x v="10"/>
    <s v="Gris"/>
    <x v="0"/>
    <x v="0"/>
    <x v="1"/>
    <x v="8"/>
    <s v="Hatchback"/>
    <n v="67082"/>
    <x v="0"/>
    <n v="173.92"/>
    <n v="17249.310027598898"/>
  </r>
  <r>
    <n v="3190000"/>
    <x v="12"/>
    <x v="122"/>
    <x v="6"/>
    <x v="6"/>
    <s v="Negro"/>
    <x v="0"/>
    <x v="0"/>
    <x v="1"/>
    <x v="8"/>
    <s v="Monovolumen"/>
    <n v="135000"/>
    <x v="0"/>
    <n v="173.92"/>
    <n v="18341.766329346829"/>
  </r>
  <r>
    <n v="7700000"/>
    <x v="13"/>
    <x v="25"/>
    <x v="5"/>
    <x v="5"/>
    <s v="Gris"/>
    <x v="0"/>
    <x v="0"/>
    <x v="0"/>
    <x v="1"/>
    <s v="SUV"/>
    <n v="154451"/>
    <x v="0"/>
    <n v="173.92"/>
    <n v="44273.229070837173"/>
  </r>
  <r>
    <n v="2890000"/>
    <x v="9"/>
    <x v="68"/>
    <x v="2"/>
    <x v="2"/>
    <s v="Gris"/>
    <x v="0"/>
    <x v="0"/>
    <x v="1"/>
    <x v="2"/>
    <s v="Hatchback"/>
    <n v="107000"/>
    <x v="0"/>
    <n v="173.92"/>
    <n v="16616.835326586937"/>
  </r>
  <r>
    <n v="5250000"/>
    <x v="9"/>
    <x v="91"/>
    <x v="10"/>
    <x v="10"/>
    <s v="Gris"/>
    <x v="0"/>
    <x v="0"/>
    <x v="0"/>
    <x v="2"/>
    <s v="SUV"/>
    <n v="52000"/>
    <x v="0"/>
    <n v="173.92"/>
    <n v="30186.292548298072"/>
  </r>
  <r>
    <n v="46000"/>
    <x v="6"/>
    <x v="69"/>
    <x v="1"/>
    <x v="1"/>
    <s v="Gris"/>
    <x v="1"/>
    <x v="1"/>
    <x v="0"/>
    <x v="23"/>
    <s v="Pick-Up"/>
    <n v="49000"/>
    <x v="1"/>
    <n v="173.92"/>
    <n v="46000"/>
  </r>
  <r>
    <n v="3960000"/>
    <x v="12"/>
    <x v="61"/>
    <x v="5"/>
    <x v="5"/>
    <s v="Blanco"/>
    <x v="0"/>
    <x v="0"/>
    <x v="1"/>
    <x v="8"/>
    <s v="SUV"/>
    <n v="75358"/>
    <x v="0"/>
    <n v="173.92"/>
    <n v="22769.089236430544"/>
  </r>
  <r>
    <n v="44900"/>
    <x v="6"/>
    <x v="69"/>
    <x v="1"/>
    <x v="1"/>
    <s v="Gris"/>
    <x v="1"/>
    <x v="1"/>
    <x v="0"/>
    <x v="23"/>
    <s v="Pick-Up"/>
    <n v="57500"/>
    <x v="1"/>
    <n v="173.92"/>
    <n v="44900"/>
  </r>
  <r>
    <n v="2890000"/>
    <x v="0"/>
    <x v="14"/>
    <x v="9"/>
    <x v="9"/>
    <s v="Gris"/>
    <x v="0"/>
    <x v="0"/>
    <x v="1"/>
    <x v="9"/>
    <s v="Hatchback"/>
    <n v="84000"/>
    <x v="0"/>
    <n v="173.92"/>
    <n v="16616.8353265869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4" cacheId="4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outline="1" outlineData="1" compactData="0" multipleFieldFilters="0">
  <location ref="E12:G72" firstHeaderRow="1" firstDataRow="1" firstDataCol="2"/>
  <pivotFields count="17">
    <pivotField compact="0" showAll="0" defaultSubtotal="0"/>
    <pivotField axis="axisRow" compact="0" showAll="0" sortType="descending" defaultSubtotal="0">
      <items count="27">
        <item x="25"/>
        <item x="6"/>
        <item x="0"/>
        <item x="24"/>
        <item x="22"/>
        <item x="7"/>
        <item x="19"/>
        <item x="17"/>
        <item x="12"/>
        <item x="18"/>
        <item x="21"/>
        <item x="10"/>
        <item x="4"/>
        <item x="3"/>
        <item x="1"/>
        <item x="15"/>
        <item x="13"/>
        <item x="8"/>
        <item x="11"/>
        <item x="26"/>
        <item x="14"/>
        <item x="2"/>
        <item x="9"/>
        <item x="23"/>
        <item x="5"/>
        <item x="20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defaultSubtotal="0"/>
    <pivotField axis="axisRow" compact="0" showAll="0" defaultSubtotal="0">
      <items count="20">
        <item x="18"/>
        <item x="19"/>
        <item x="17"/>
        <item x="15"/>
        <item x="16"/>
        <item x="3"/>
        <item x="14"/>
        <item x="12"/>
        <item x="8"/>
        <item x="13"/>
        <item x="6"/>
        <item x="2"/>
        <item x="9"/>
        <item x="4"/>
        <item x="5"/>
        <item x="10"/>
        <item x="1"/>
        <item x="7"/>
        <item x="11"/>
        <item x="0"/>
      </items>
    </pivotField>
    <pivotField compact="0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>
      <items count="6">
        <item x="0"/>
        <item x="1"/>
        <item x="2"/>
        <item x="3"/>
        <item x="4"/>
        <item x="5"/>
      </items>
    </pivotField>
    <pivotField compact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2">
    <field x="1"/>
    <field x="3"/>
  </rowFields>
  <rowItems count="60">
    <i>
      <x v="26"/>
    </i>
    <i r="1">
      <x v="15"/>
    </i>
    <i r="1">
      <x v="17"/>
    </i>
    <i>
      <x v="12"/>
    </i>
    <i r="1">
      <x v="15"/>
    </i>
    <i r="1">
      <x v="16"/>
    </i>
    <i>
      <x v="20"/>
    </i>
    <i r="1">
      <x v="15"/>
    </i>
    <i>
      <x v="2"/>
    </i>
    <i r="1">
      <x v="15"/>
    </i>
    <i r="1">
      <x v="16"/>
    </i>
    <i r="1">
      <x v="17"/>
    </i>
    <i>
      <x v="24"/>
    </i>
    <i r="1">
      <x v="17"/>
    </i>
    <i>
      <x v="14"/>
    </i>
    <i r="1">
      <x v="15"/>
    </i>
    <i r="1">
      <x v="16"/>
    </i>
    <i r="1">
      <x v="17"/>
    </i>
    <i>
      <x v="16"/>
    </i>
    <i r="1">
      <x v="15"/>
    </i>
    <i r="1">
      <x v="16"/>
    </i>
    <i r="1">
      <x v="17"/>
    </i>
    <i>
      <x v="17"/>
    </i>
    <i r="1">
      <x v="15"/>
    </i>
    <i r="1">
      <x v="16"/>
    </i>
    <i r="1">
      <x v="17"/>
    </i>
    <i>
      <x v="1"/>
    </i>
    <i r="1">
      <x v="15"/>
    </i>
    <i r="1">
      <x v="16"/>
    </i>
    <i r="1">
      <x v="17"/>
    </i>
    <i>
      <x v="13"/>
    </i>
    <i r="1">
      <x v="17"/>
    </i>
    <i>
      <x v="15"/>
    </i>
    <i r="1">
      <x v="16"/>
    </i>
    <i>
      <x v="25"/>
    </i>
    <i r="1">
      <x v="16"/>
    </i>
    <i>
      <x v="8"/>
    </i>
    <i r="1">
      <x v="15"/>
    </i>
    <i r="1">
      <x v="16"/>
    </i>
    <i r="1">
      <x v="17"/>
    </i>
    <i>
      <x v="9"/>
    </i>
    <i r="1">
      <x v="15"/>
    </i>
    <i r="1">
      <x v="16"/>
    </i>
    <i r="1">
      <x v="17"/>
    </i>
    <i>
      <x v="22"/>
    </i>
    <i r="1">
      <x v="15"/>
    </i>
    <i r="1">
      <x v="16"/>
    </i>
    <i r="1">
      <x v="17"/>
    </i>
    <i>
      <x v="21"/>
    </i>
    <i r="1">
      <x v="15"/>
    </i>
    <i r="1">
      <x v="16"/>
    </i>
    <i r="1">
      <x v="17"/>
    </i>
    <i>
      <x v="5"/>
    </i>
    <i r="1">
      <x v="15"/>
    </i>
    <i r="1">
      <x v="16"/>
    </i>
    <i r="1">
      <x v="17"/>
    </i>
    <i>
      <x v="18"/>
    </i>
    <i r="1">
      <x v="15"/>
    </i>
    <i r="1">
      <x v="16"/>
    </i>
    <i t="grand">
      <x/>
    </i>
  </rowItems>
  <colItems count="1">
    <i/>
  </colItems>
  <dataFields count="1">
    <dataField name="Price" fld="14" subtotal="average" baseField="3" baseItem="14" numFmtId="164"/>
  </dataFields>
  <formats count="25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1" type="button" dataOnly="0" labelOnly="1" outline="0" axis="axisRow" fieldPosition="0"/>
    </format>
    <format dxfId="89">
      <pivotArea field="3" type="button" dataOnly="0" labelOnly="1" outline="0" axis="axisRow" fieldPosition="1"/>
    </format>
    <format dxfId="88">
      <pivotArea dataOnly="0" labelOnly="1" outline="0" fieldPosition="0">
        <references count="1">
          <reference field="1" count="18">
            <x v="1"/>
            <x v="2"/>
            <x v="5"/>
            <x v="8"/>
            <x v="9"/>
            <x v="12"/>
            <x v="13"/>
            <x v="14"/>
            <x v="15"/>
            <x v="16"/>
            <x v="17"/>
            <x v="18"/>
            <x v="20"/>
            <x v="21"/>
            <x v="22"/>
            <x v="24"/>
            <x v="25"/>
            <x v="26"/>
          </reference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2">
          <reference field="1" count="1" selected="0">
            <x v="26"/>
          </reference>
          <reference field="3" count="2">
            <x v="15"/>
            <x v="17"/>
          </reference>
        </references>
      </pivotArea>
    </format>
    <format dxfId="85">
      <pivotArea dataOnly="0" labelOnly="1" outline="0" fieldPosition="0">
        <references count="2">
          <reference field="1" count="1" selected="0">
            <x v="12"/>
          </reference>
          <reference field="3" count="2">
            <x v="15"/>
            <x v="16"/>
          </reference>
        </references>
      </pivotArea>
    </format>
    <format dxfId="84">
      <pivotArea dataOnly="0" labelOnly="1" outline="0" fieldPosition="0">
        <references count="2">
          <reference field="1" count="1" selected="0">
            <x v="20"/>
          </reference>
          <reference field="3" count="1">
            <x v="15"/>
          </reference>
        </references>
      </pivotArea>
    </format>
    <format dxfId="83">
      <pivotArea dataOnly="0" labelOnly="1" outline="0" fieldPosition="0">
        <references count="2">
          <reference field="1" count="1" selected="0">
            <x v="2"/>
          </reference>
          <reference field="3" count="3">
            <x v="15"/>
            <x v="16"/>
            <x v="17"/>
          </reference>
        </references>
      </pivotArea>
    </format>
    <format dxfId="82">
      <pivotArea dataOnly="0" labelOnly="1" outline="0" fieldPosition="0">
        <references count="2">
          <reference field="1" count="1" selected="0">
            <x v="24"/>
          </reference>
          <reference field="3" count="1">
            <x v="17"/>
          </reference>
        </references>
      </pivotArea>
    </format>
    <format dxfId="81">
      <pivotArea dataOnly="0" labelOnly="1" outline="0" fieldPosition="0">
        <references count="2">
          <reference field="1" count="1" selected="0">
            <x v="14"/>
          </reference>
          <reference field="3" count="3">
            <x v="15"/>
            <x v="16"/>
            <x v="17"/>
          </reference>
        </references>
      </pivotArea>
    </format>
    <format dxfId="80">
      <pivotArea dataOnly="0" labelOnly="1" outline="0" fieldPosition="0">
        <references count="2">
          <reference field="1" count="1" selected="0">
            <x v="16"/>
          </reference>
          <reference field="3" count="3">
            <x v="15"/>
            <x v="16"/>
            <x v="17"/>
          </reference>
        </references>
      </pivotArea>
    </format>
    <format dxfId="79">
      <pivotArea dataOnly="0" labelOnly="1" outline="0" fieldPosition="0">
        <references count="2">
          <reference field="1" count="1" selected="0">
            <x v="17"/>
          </reference>
          <reference field="3" count="3">
            <x v="15"/>
            <x v="16"/>
            <x v="17"/>
          </reference>
        </references>
      </pivotArea>
    </format>
    <format dxfId="78">
      <pivotArea dataOnly="0" labelOnly="1" outline="0" fieldPosition="0">
        <references count="2">
          <reference field="1" count="1" selected="0">
            <x v="1"/>
          </reference>
          <reference field="3" count="3">
            <x v="15"/>
            <x v="16"/>
            <x v="17"/>
          </reference>
        </references>
      </pivotArea>
    </format>
    <format dxfId="77">
      <pivotArea dataOnly="0" labelOnly="1" outline="0" fieldPosition="0">
        <references count="2">
          <reference field="1" count="1" selected="0">
            <x v="13"/>
          </reference>
          <reference field="3" count="1">
            <x v="17"/>
          </reference>
        </references>
      </pivotArea>
    </format>
    <format dxfId="76">
      <pivotArea dataOnly="0" labelOnly="1" outline="0" fieldPosition="0">
        <references count="2">
          <reference field="1" count="1" selected="0">
            <x v="15"/>
          </reference>
          <reference field="3" count="1">
            <x v="16"/>
          </reference>
        </references>
      </pivotArea>
    </format>
    <format dxfId="75">
      <pivotArea dataOnly="0" labelOnly="1" outline="0" fieldPosition="0">
        <references count="2">
          <reference field="1" count="1" selected="0">
            <x v="25"/>
          </reference>
          <reference field="3" count="1">
            <x v="16"/>
          </reference>
        </references>
      </pivotArea>
    </format>
    <format dxfId="74">
      <pivotArea dataOnly="0" labelOnly="1" outline="0" fieldPosition="0">
        <references count="2">
          <reference field="1" count="1" selected="0">
            <x v="8"/>
          </reference>
          <reference field="3" count="3">
            <x v="15"/>
            <x v="16"/>
            <x v="17"/>
          </reference>
        </references>
      </pivotArea>
    </format>
    <format dxfId="73">
      <pivotArea dataOnly="0" labelOnly="1" outline="0" fieldPosition="0">
        <references count="2">
          <reference field="1" count="1" selected="0">
            <x v="9"/>
          </reference>
          <reference field="3" count="3">
            <x v="15"/>
            <x v="16"/>
            <x v="17"/>
          </reference>
        </references>
      </pivotArea>
    </format>
    <format dxfId="72">
      <pivotArea dataOnly="0" labelOnly="1" outline="0" fieldPosition="0">
        <references count="2">
          <reference field="1" count="1" selected="0">
            <x v="22"/>
          </reference>
          <reference field="3" count="3">
            <x v="15"/>
            <x v="16"/>
            <x v="17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21"/>
          </reference>
          <reference field="3" count="3">
            <x v="15"/>
            <x v="16"/>
            <x v="17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5"/>
          </reference>
          <reference field="3" count="3">
            <x v="15"/>
            <x v="16"/>
            <x v="17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18"/>
          </reference>
          <reference field="3" count="2">
            <x v="15"/>
            <x v="16"/>
          </reference>
        </references>
      </pivotArea>
    </format>
    <format dxfId="68">
      <pivotArea dataOnly="0" labelOnly="1" outline="0" axis="axisValues" fieldPosition="0"/>
    </format>
  </formats>
  <pivotTableStyleInfo name="PivotStyleLight18" showRowHeaders="1" showColHeaders="1" showRowStripes="0" showColStripes="0" showLastColumn="1"/>
  <filters count="1">
    <filter fld="4" type="dateBetween" evalOrder="-1" id="22" name="fecha">
      <autoFilter ref="A1">
        <filterColumn colId="0">
          <customFilters and="1">
            <customFilter operator="greaterThanOrEqual" val="4310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laDinámica13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23:N27" firstHeaderRow="1" firstDataRow="1" firstDataCol="1"/>
  <pivotFields count="17">
    <pivotField showAll="0"/>
    <pivotField showAll="0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</pivotField>
    <pivotField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 sortType="descending">
      <items count="31">
        <item x="13"/>
        <item x="7"/>
        <item x="20"/>
        <item x="10"/>
        <item x="3"/>
        <item x="14"/>
        <item x="9"/>
        <item x="8"/>
        <item x="6"/>
        <item x="2"/>
        <item x="15"/>
        <item x="19"/>
        <item x="4"/>
        <item x="12"/>
        <item x="1"/>
        <item x="16"/>
        <item x="11"/>
        <item x="26"/>
        <item x="23"/>
        <item x="27"/>
        <item x="22"/>
        <item x="18"/>
        <item x="17"/>
        <item x="25"/>
        <item x="28"/>
        <item x="21"/>
        <item x="29"/>
        <item x="2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Price" fld="14" subtotal="average" baseField="6" baseItem="0" numFmtId="164"/>
  </dataFields>
  <formats count="6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7" type="button" dataOnly="0" labelOnly="1" outline="0" axis="axisRow" fieldPosition="0"/>
    </format>
    <format dxfId="63">
      <pivotArea dataOnly="0" labelOnly="1" fieldPosition="0">
        <references count="1">
          <reference field="7" count="3">
            <x v="1"/>
            <x v="2"/>
            <x v="3"/>
          </reference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2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12:Q15" firstHeaderRow="1" firstDataRow="1" firstDataCol="1"/>
  <pivotFields count="17">
    <pivotField showAll="0"/>
    <pivotField showAll="0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</pivotField>
    <pivotField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 sortType="descending">
      <items count="31">
        <item x="13"/>
        <item x="7"/>
        <item x="20"/>
        <item x="10"/>
        <item x="3"/>
        <item x="14"/>
        <item x="9"/>
        <item x="8"/>
        <item x="6"/>
        <item x="2"/>
        <item x="15"/>
        <item x="19"/>
        <item x="4"/>
        <item x="12"/>
        <item x="1"/>
        <item x="16"/>
        <item x="11"/>
        <item x="26"/>
        <item x="23"/>
        <item x="27"/>
        <item x="22"/>
        <item x="18"/>
        <item x="17"/>
        <item x="25"/>
        <item x="28"/>
        <item x="21"/>
        <item x="29"/>
        <item x="2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Price" fld="14" subtotal="average" baseField="6" baseItem="0" numFmtId="164"/>
  </dataFields>
  <formats count="6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2" type="button" dataOnly="0" labelOnly="1" outline="0" axis="axisRow" fieldPosition="0"/>
    </format>
    <format dxfId="56">
      <pivotArea dataOnly="0" labelOnly="1" fieldPosition="0">
        <references count="1">
          <reference field="12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11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12:N20" firstHeaderRow="1" firstDataRow="1" firstDataCol="1"/>
  <pivotFields count="17">
    <pivotField showAll="0"/>
    <pivotField showAll="0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</pivotField>
    <pivotField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 sortType="descending">
      <items count="31">
        <item x="13"/>
        <item x="7"/>
        <item x="20"/>
        <item x="10"/>
        <item x="3"/>
        <item x="14"/>
        <item x="9"/>
        <item x="8"/>
        <item x="6"/>
        <item x="2"/>
        <item x="15"/>
        <item x="19"/>
        <item x="4"/>
        <item x="12"/>
        <item x="1"/>
        <item x="16"/>
        <item x="11"/>
        <item x="26"/>
        <item x="23"/>
        <item x="27"/>
        <item x="22"/>
        <item x="18"/>
        <item x="17"/>
        <item x="25"/>
        <item x="28"/>
        <item x="21"/>
        <item x="29"/>
        <item x="2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9"/>
  </rowFields>
  <rowItems count="8">
    <i>
      <x v="6"/>
    </i>
    <i>
      <x v="16"/>
    </i>
    <i>
      <x v="3"/>
    </i>
    <i>
      <x v="29"/>
    </i>
    <i>
      <x v="9"/>
    </i>
    <i>
      <x v="5"/>
    </i>
    <i>
      <x v="7"/>
    </i>
    <i t="grand">
      <x/>
    </i>
  </rowItems>
  <colItems count="1">
    <i/>
  </colItems>
  <dataFields count="1">
    <dataField name="Price" fld="14" subtotal="average" baseField="6" baseItem="0" numFmtId="164"/>
  </dataFields>
  <formats count="6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9" type="button" dataOnly="0" labelOnly="1" outline="0" axis="axisRow" fieldPosition="0"/>
    </format>
    <format dxfId="49">
      <pivotArea dataOnly="0" labelOnly="1" fieldPosition="0">
        <references count="1">
          <reference field="9" count="7">
            <x v="3"/>
            <x v="5"/>
            <x v="6"/>
            <x v="7"/>
            <x v="9"/>
            <x v="16"/>
            <x v="29"/>
          </reference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10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5:Q8" firstHeaderRow="1" firstDataRow="1" firstDataCol="1"/>
  <pivotFields count="17">
    <pivotField showAll="0"/>
    <pivotField showAll="0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</pivotField>
    <pivotField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Price" fld="14" subtotal="average" baseField="6" baseItem="0" numFmtId="164"/>
  </dataFields>
  <formats count="6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8" type="button" dataOnly="0" labelOnly="1" outline="0" axis="axisRow" fieldPosition="0"/>
    </format>
    <format dxfId="42">
      <pivotArea dataOnly="0" labelOnly="1" fieldPosition="0">
        <references count="1">
          <reference field="8" count="2">
            <x v="0"/>
            <x v="1"/>
          </reference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9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5:N9" firstHeaderRow="1" firstDataRow="1" firstDataCol="1"/>
  <pivotFields count="17">
    <pivotField showAll="0"/>
    <pivotField showAll="0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</pivotField>
    <pivotField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6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Price" fld="14" subtotal="average" baseField="6" baseItem="0" numFmtId="164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6" type="button" dataOnly="0" labelOnly="1" outline="0" axis="axisRow" fieldPosition="0"/>
    </format>
    <format dxfId="35">
      <pivotArea dataOnly="0" labelOnly="1" fieldPosition="0">
        <references count="1">
          <reference field="6" count="3">
            <x v="0"/>
            <x v="2"/>
            <x v="3"/>
          </reference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Dinámica8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3:K29" firstHeaderRow="1" firstDataRow="1" firstDataCol="1"/>
  <pivotFields count="17">
    <pivotField showAll="0"/>
    <pivotField showAll="0" sortType="descending">
      <items count="28">
        <item h="1" x="25"/>
        <item h="1" x="6"/>
        <item h="1" x="0"/>
        <item h="1" x="24"/>
        <item h="1" x="22"/>
        <item h="1" x="7"/>
        <item h="1" x="19"/>
        <item h="1" x="17"/>
        <item h="1" x="12"/>
        <item h="1" x="18"/>
        <item h="1" x="21"/>
        <item h="1" x="10"/>
        <item h="1" x="4"/>
        <item h="1" x="3"/>
        <item h="1" x="1"/>
        <item h="1" x="15"/>
        <item h="1" x="13"/>
        <item h="1" x="8"/>
        <item h="1" x="11"/>
        <item h="1" x="26"/>
        <item h="1" x="14"/>
        <item h="1" x="2"/>
        <item x="9"/>
        <item h="1" x="23"/>
        <item h="1" x="5"/>
        <item h="1" x="20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8">
        <item x="76"/>
        <item x="41"/>
        <item x="6"/>
        <item x="34"/>
        <item x="24"/>
        <item x="93"/>
        <item x="155"/>
        <item x="152"/>
        <item x="63"/>
        <item x="61"/>
        <item x="122"/>
        <item x="124"/>
        <item x="156"/>
        <item x="136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117"/>
        <item x="22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2"/>
  </rowFields>
  <rowItems count="16">
    <i>
      <x v="20"/>
    </i>
    <i>
      <x v="33"/>
    </i>
    <i>
      <x v="41"/>
    </i>
    <i>
      <x v="48"/>
    </i>
    <i>
      <x v="51"/>
    </i>
    <i>
      <x v="52"/>
    </i>
    <i>
      <x v="60"/>
    </i>
    <i>
      <x v="93"/>
    </i>
    <i>
      <x v="96"/>
    </i>
    <i>
      <x v="105"/>
    </i>
    <i>
      <x v="114"/>
    </i>
    <i>
      <x v="128"/>
    </i>
    <i>
      <x v="131"/>
    </i>
    <i>
      <x v="145"/>
    </i>
    <i>
      <x v="146"/>
    </i>
    <i t="grand">
      <x/>
    </i>
  </rowItems>
  <colItems count="1">
    <i/>
  </colItems>
  <dataFields count="1">
    <dataField name="Price" fld="14" subtotal="average" baseField="1" baseItem="6" numFmtId="164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2" count="15">
            <x v="20"/>
            <x v="33"/>
            <x v="41"/>
            <x v="48"/>
            <x v="51"/>
            <x v="52"/>
            <x v="60"/>
            <x v="93"/>
            <x v="96"/>
            <x v="105"/>
            <x v="114"/>
            <x v="128"/>
            <x v="131"/>
            <x v="145"/>
            <x v="146"/>
          </reference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Dinámica5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C25" firstHeaderRow="0" firstDataRow="1" firstDataCol="1"/>
  <pivotFields count="17">
    <pivotField showAll="0"/>
    <pivotField showAll="0" rankBy="0"/>
    <pivotField showAll="0"/>
    <pivotField showAll="0" rankBy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ascending">
      <items count="31">
        <item sd="0" x="0"/>
        <item sd="0" x="29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t="default"/>
      </items>
    </pivotField>
  </pivotFields>
  <rowFields count="1">
    <field x="16"/>
  </rowFields>
  <rowItems count="21">
    <i>
      <x v="2"/>
    </i>
    <i>
      <x v="3"/>
    </i>
    <i>
      <x v="4"/>
    </i>
    <i>
      <x v="7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Price" fld="14" subtotal="average" baseField="1" baseItem="6" numFmtId="164"/>
    <dataField name=" " fld="14" subtotal="average" baseField="16" baseItem="17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6" type="button" dataOnly="0" labelOnly="1" outline="0" axis="axisRow" fieldPosition="0"/>
    </format>
    <format dxfId="21">
      <pivotArea dataOnly="0" labelOnly="1" fieldPosition="0">
        <references count="1">
          <reference field="16" count="20">
            <x v="2"/>
            <x v="3"/>
            <x v="4"/>
            <x v="7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brand" sourceName="brand">
  <pivotTables>
    <pivotTable tabId="3" name="TablaDinámica8"/>
    <pivotTable tabId="3" name="TablaDinámica9"/>
    <pivotTable tabId="3" name="TablaDinámica10"/>
    <pivotTable tabId="3" name="TablaDinámica11"/>
    <pivotTable tabId="3" name="TablaDinámica12"/>
    <pivotTable tabId="3" name="TablaDinámica13"/>
  </pivotTables>
  <data>
    <tabular pivotCacheId="135720754">
      <items count="27">
        <i x="16"/>
        <i x="20"/>
        <i x="5"/>
        <i x="23"/>
        <i x="9" s="1"/>
        <i x="2"/>
        <i x="14"/>
        <i x="26"/>
        <i x="11"/>
        <i x="8"/>
        <i x="13"/>
        <i x="15"/>
        <i x="1"/>
        <i x="3"/>
        <i x="4"/>
        <i x="10"/>
        <i x="21"/>
        <i x="18"/>
        <i x="12"/>
        <i x="17"/>
        <i x="19"/>
        <i x="7"/>
        <i x="22"/>
        <i x="24"/>
        <i x="0"/>
        <i x="6"/>
        <i x="2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d" cache="SegmentaciónDeDatos_brand" caption="brand" columnCount="3" rowHeight="241300"/>
</slicers>
</file>

<file path=xl/tables/table1.xml><?xml version="1.0" encoding="utf-8"?>
<table xmlns="http://schemas.openxmlformats.org/spreadsheetml/2006/main" id="1" name="Tabla1" displayName="Tabla1" ref="A1:O511" totalsRowShown="0">
  <autoFilter ref="A1:O511"/>
  <tableColumns count="15">
    <tableColumn id="1" name="money"/>
    <tableColumn id="2" name="brand"/>
    <tableColumn id="3" name="model"/>
    <tableColumn id="4" name="year"/>
    <tableColumn id="16" name="fecha" dataDxfId="93">
      <calculatedColumnFormula>DATE(Tabla1[[#This Row],[year]],1,1)</calculatedColumnFormula>
    </tableColumn>
    <tableColumn id="5" name="color"/>
    <tableColumn id="6" name="fuel_type"/>
    <tableColumn id="7" name="door"/>
    <tableColumn id="8" name="gear"/>
    <tableColumn id="9" name="motor"/>
    <tableColumn id="10" name="body_type"/>
    <tableColumn id="11" name="kilometres"/>
    <tableColumn id="12" name="currency"/>
    <tableColumn id="13" name="exchange_rate"/>
    <tableColumn id="15" name="money (dollars)" dataDxfId="94">
      <calculatedColumnFormula>IF(Tabla1[[#This Row],[currency]]="pesos",Tabla1[[#This Row],[money]]/Tabla1[[#This Row],[exchange_rate]],Tabla1[[#This Row],[money]])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3" name="TablaDinámica14"/>
  </pivotTables>
  <state minimalRefreshVersion="6" lastRefreshVersion="6" pivotCacheId="135720754" filterType="dateBetween">
    <selection startDate="2018-01-01T00:00:00" endDate="2020-12-31T00:00:00"/>
    <bounds startDate="1995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0" selectionLevel="0" scrollPosition="2016-10-27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11/relationships/timeline" Target="../timelines/timeline1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workbookViewId="0">
      <selection activeCell="E3" sqref="E3"/>
    </sheetView>
  </sheetViews>
  <sheetFormatPr baseColWidth="10" defaultRowHeight="15" x14ac:dyDescent="0.25"/>
  <cols>
    <col min="3" max="3" width="17.7109375" customWidth="1"/>
    <col min="7" max="7" width="11.7109375" customWidth="1"/>
    <col min="9" max="9" width="29" customWidth="1"/>
    <col min="11" max="11" width="12.5703125" customWidth="1"/>
    <col min="12" max="12" width="12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249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247</v>
      </c>
      <c r="O1" t="s">
        <v>248</v>
      </c>
    </row>
    <row r="2" spans="1:15" x14ac:dyDescent="0.25">
      <c r="A2">
        <v>10350000</v>
      </c>
      <c r="B2" t="s">
        <v>12</v>
      </c>
      <c r="C2" t="s">
        <v>13</v>
      </c>
      <c r="D2">
        <v>2022</v>
      </c>
      <c r="E2" s="1">
        <f>DATE(Tabla1[[#This Row],[year]],1,1)</f>
        <v>44562</v>
      </c>
      <c r="F2" t="s">
        <v>14</v>
      </c>
      <c r="G2" t="s">
        <v>15</v>
      </c>
      <c r="H2" t="s">
        <v>16</v>
      </c>
      <c r="I2" t="s">
        <v>237</v>
      </c>
      <c r="K2" t="s">
        <v>17</v>
      </c>
      <c r="L2">
        <v>500</v>
      </c>
      <c r="M2" t="s">
        <v>18</v>
      </c>
      <c r="N2">
        <v>173.92</v>
      </c>
      <c r="O2">
        <f>IF(Tabla1[[#This Row],[currency]]="pesos",Tabla1[[#This Row],[money]]/Tabla1[[#This Row],[exchange_rate]],Tabla1[[#This Row],[money]])</f>
        <v>59510.119595216194</v>
      </c>
    </row>
    <row r="3" spans="1:15" x14ac:dyDescent="0.25">
      <c r="A3">
        <v>10850000</v>
      </c>
      <c r="B3" t="s">
        <v>19</v>
      </c>
      <c r="C3" t="s">
        <v>20</v>
      </c>
      <c r="D3">
        <v>2022</v>
      </c>
      <c r="E3" s="1">
        <f>DATE(Tabla1[[#This Row],[year]],1,1)</f>
        <v>44562</v>
      </c>
      <c r="F3" t="s">
        <v>21</v>
      </c>
      <c r="G3" t="s">
        <v>15</v>
      </c>
      <c r="H3" t="s">
        <v>16</v>
      </c>
      <c r="I3" t="s">
        <v>237</v>
      </c>
      <c r="J3" t="s">
        <v>22</v>
      </c>
      <c r="K3" t="s">
        <v>17</v>
      </c>
      <c r="L3">
        <v>500</v>
      </c>
      <c r="M3" t="s">
        <v>18</v>
      </c>
      <c r="N3">
        <v>173.92</v>
      </c>
      <c r="O3">
        <f>IF(Tabla1[[#This Row],[currency]]="pesos",Tabla1[[#This Row],[money]]/Tabla1[[#This Row],[exchange_rate]],Tabla1[[#This Row],[money]])</f>
        <v>62385.004599816013</v>
      </c>
    </row>
    <row r="4" spans="1:15" x14ac:dyDescent="0.25">
      <c r="A4">
        <v>35500</v>
      </c>
      <c r="B4" t="s">
        <v>19</v>
      </c>
      <c r="C4" t="s">
        <v>20</v>
      </c>
      <c r="D4">
        <v>2022</v>
      </c>
      <c r="E4" s="1">
        <f>DATE(Tabla1[[#This Row],[year]],1,1)</f>
        <v>44562</v>
      </c>
      <c r="F4" t="s">
        <v>23</v>
      </c>
      <c r="G4" t="s">
        <v>15</v>
      </c>
      <c r="H4" t="s">
        <v>16</v>
      </c>
      <c r="I4" t="s">
        <v>237</v>
      </c>
      <c r="J4" t="s">
        <v>22</v>
      </c>
      <c r="K4" t="s">
        <v>17</v>
      </c>
      <c r="L4">
        <v>500</v>
      </c>
      <c r="M4" t="s">
        <v>238</v>
      </c>
      <c r="N4">
        <v>173.92</v>
      </c>
      <c r="O4">
        <f>IF(Tabla1[[#This Row],[currency]]="pesos",Tabla1[[#This Row],[money]]/Tabla1[[#This Row],[exchange_rate]],Tabla1[[#This Row],[money]])</f>
        <v>35500</v>
      </c>
    </row>
    <row r="5" spans="1:15" x14ac:dyDescent="0.25">
      <c r="A5">
        <v>19000</v>
      </c>
      <c r="B5" t="s">
        <v>244</v>
      </c>
      <c r="C5" t="s">
        <v>24</v>
      </c>
      <c r="D5">
        <v>2022</v>
      </c>
      <c r="E5" s="1">
        <f>DATE(Tabla1[[#This Row],[year]],1,1)</f>
        <v>44562</v>
      </c>
      <c r="F5" t="s">
        <v>23</v>
      </c>
      <c r="G5" t="s">
        <v>15</v>
      </c>
      <c r="H5" t="s">
        <v>16</v>
      </c>
      <c r="I5" t="s">
        <v>237</v>
      </c>
      <c r="K5" t="s">
        <v>17</v>
      </c>
      <c r="L5">
        <v>550</v>
      </c>
      <c r="M5" t="s">
        <v>238</v>
      </c>
      <c r="N5">
        <v>173.92</v>
      </c>
      <c r="O5">
        <f>IF(Tabla1[[#This Row],[currency]]="pesos",Tabla1[[#This Row],[money]]/Tabla1[[#This Row],[exchange_rate]],Tabla1[[#This Row],[money]])</f>
        <v>19000</v>
      </c>
    </row>
    <row r="6" spans="1:15" x14ac:dyDescent="0.25">
      <c r="A6">
        <v>5800000</v>
      </c>
      <c r="B6" t="s">
        <v>12</v>
      </c>
      <c r="C6" t="s">
        <v>25</v>
      </c>
      <c r="D6">
        <v>2019</v>
      </c>
      <c r="E6" s="1">
        <f>DATE(Tabla1[[#This Row],[year]],1,1)</f>
        <v>43466</v>
      </c>
      <c r="F6" t="s">
        <v>26</v>
      </c>
      <c r="G6" t="s">
        <v>15</v>
      </c>
      <c r="H6" t="s">
        <v>27</v>
      </c>
      <c r="I6" t="s">
        <v>28</v>
      </c>
      <c r="J6" t="s">
        <v>29</v>
      </c>
      <c r="K6" t="s">
        <v>239</v>
      </c>
      <c r="L6">
        <v>9000</v>
      </c>
      <c r="M6" t="s">
        <v>18</v>
      </c>
      <c r="N6">
        <v>173.92</v>
      </c>
      <c r="O6">
        <f>IF(Tabla1[[#This Row],[currency]]="pesos",Tabla1[[#This Row],[money]]/Tabla1[[#This Row],[exchange_rate]],Tabla1[[#This Row],[money]])</f>
        <v>33348.666053357869</v>
      </c>
    </row>
    <row r="7" spans="1:15" x14ac:dyDescent="0.25">
      <c r="A7">
        <v>34500</v>
      </c>
      <c r="B7" t="s">
        <v>19</v>
      </c>
      <c r="C7" t="s">
        <v>20</v>
      </c>
      <c r="D7">
        <v>2022</v>
      </c>
      <c r="E7" s="1">
        <f>DATE(Tabla1[[#This Row],[year]],1,1)</f>
        <v>44562</v>
      </c>
      <c r="F7" t="s">
        <v>30</v>
      </c>
      <c r="G7" t="s">
        <v>15</v>
      </c>
      <c r="H7" t="s">
        <v>16</v>
      </c>
      <c r="I7" t="s">
        <v>237</v>
      </c>
      <c r="J7" t="s">
        <v>31</v>
      </c>
      <c r="K7" t="s">
        <v>17</v>
      </c>
      <c r="L7">
        <v>10500</v>
      </c>
      <c r="M7" t="s">
        <v>238</v>
      </c>
      <c r="N7">
        <v>173.92</v>
      </c>
      <c r="O7">
        <f>IF(Tabla1[[#This Row],[currency]]="pesos",Tabla1[[#This Row],[money]]/Tabla1[[#This Row],[exchange_rate]],Tabla1[[#This Row],[money]])</f>
        <v>34500</v>
      </c>
    </row>
    <row r="8" spans="1:15" x14ac:dyDescent="0.25">
      <c r="A8">
        <v>25000</v>
      </c>
      <c r="B8" t="s">
        <v>32</v>
      </c>
      <c r="C8" t="s">
        <v>33</v>
      </c>
      <c r="D8">
        <v>2014</v>
      </c>
      <c r="E8" s="1">
        <f>DATE(Tabla1[[#This Row],[year]],1,1)</f>
        <v>41640</v>
      </c>
      <c r="F8" t="s">
        <v>30</v>
      </c>
      <c r="G8" t="s">
        <v>242</v>
      </c>
      <c r="H8" t="s">
        <v>16</v>
      </c>
      <c r="I8" t="s">
        <v>237</v>
      </c>
      <c r="J8" t="s">
        <v>34</v>
      </c>
      <c r="K8" t="s">
        <v>17</v>
      </c>
      <c r="L8">
        <v>156000</v>
      </c>
      <c r="M8" t="s">
        <v>238</v>
      </c>
      <c r="N8">
        <v>173.92</v>
      </c>
      <c r="O8">
        <f>IF(Tabla1[[#This Row],[currency]]="pesos",Tabla1[[#This Row],[money]]/Tabla1[[#This Row],[exchange_rate]],Tabla1[[#This Row],[money]])</f>
        <v>25000</v>
      </c>
    </row>
    <row r="9" spans="1:15" x14ac:dyDescent="0.25">
      <c r="A9">
        <v>12300</v>
      </c>
      <c r="B9" t="s">
        <v>35</v>
      </c>
      <c r="C9" t="s">
        <v>36</v>
      </c>
      <c r="D9">
        <v>2008</v>
      </c>
      <c r="E9" s="1">
        <f>DATE(Tabla1[[#This Row],[year]],1,1)</f>
        <v>39448</v>
      </c>
      <c r="F9" t="s">
        <v>14</v>
      </c>
      <c r="G9" t="s">
        <v>15</v>
      </c>
      <c r="H9" t="s">
        <v>27</v>
      </c>
      <c r="I9" t="s">
        <v>237</v>
      </c>
      <c r="J9" t="s">
        <v>29</v>
      </c>
      <c r="K9" t="s">
        <v>239</v>
      </c>
      <c r="L9">
        <v>174000</v>
      </c>
      <c r="M9" t="s">
        <v>238</v>
      </c>
      <c r="N9">
        <v>173.92</v>
      </c>
      <c r="O9">
        <f>IF(Tabla1[[#This Row],[currency]]="pesos",Tabla1[[#This Row],[money]]/Tabla1[[#This Row],[exchange_rate]],Tabla1[[#This Row],[money]])</f>
        <v>12300</v>
      </c>
    </row>
    <row r="10" spans="1:15" x14ac:dyDescent="0.25">
      <c r="A10">
        <v>35500</v>
      </c>
      <c r="B10" t="s">
        <v>37</v>
      </c>
      <c r="C10">
        <v>220</v>
      </c>
      <c r="D10">
        <v>2016</v>
      </c>
      <c r="E10" s="1">
        <f>DATE(Tabla1[[#This Row],[year]],1,1)</f>
        <v>42370</v>
      </c>
      <c r="F10" t="s">
        <v>21</v>
      </c>
      <c r="G10" t="s">
        <v>15</v>
      </c>
      <c r="H10" t="s">
        <v>38</v>
      </c>
      <c r="I10" t="s">
        <v>237</v>
      </c>
      <c r="J10" t="s">
        <v>39</v>
      </c>
      <c r="K10" t="s">
        <v>240</v>
      </c>
      <c r="L10">
        <v>66000</v>
      </c>
      <c r="M10" t="s">
        <v>238</v>
      </c>
      <c r="N10">
        <v>173.92</v>
      </c>
      <c r="O10">
        <f>IF(Tabla1[[#This Row],[currency]]="pesos",Tabla1[[#This Row],[money]]/Tabla1[[#This Row],[exchange_rate]],Tabla1[[#This Row],[money]])</f>
        <v>35500</v>
      </c>
    </row>
    <row r="11" spans="1:15" x14ac:dyDescent="0.25">
      <c r="A11">
        <v>6800000</v>
      </c>
      <c r="B11" t="s">
        <v>40</v>
      </c>
      <c r="C11" t="s">
        <v>41</v>
      </c>
      <c r="D11">
        <v>2019</v>
      </c>
      <c r="E11" s="1">
        <f>DATE(Tabla1[[#This Row],[year]],1,1)</f>
        <v>43466</v>
      </c>
      <c r="F11" t="s">
        <v>42</v>
      </c>
      <c r="G11" t="s">
        <v>15</v>
      </c>
      <c r="H11" t="s">
        <v>16</v>
      </c>
      <c r="I11" t="s">
        <v>237</v>
      </c>
      <c r="J11" t="s">
        <v>43</v>
      </c>
      <c r="K11" t="s">
        <v>17</v>
      </c>
      <c r="L11">
        <v>35000</v>
      </c>
      <c r="M11" t="s">
        <v>18</v>
      </c>
      <c r="N11">
        <v>173.92</v>
      </c>
      <c r="O11">
        <f>IF(Tabla1[[#This Row],[currency]]="pesos",Tabla1[[#This Row],[money]]/Tabla1[[#This Row],[exchange_rate]],Tabla1[[#This Row],[money]])</f>
        <v>39098.436062557499</v>
      </c>
    </row>
    <row r="12" spans="1:15" x14ac:dyDescent="0.25">
      <c r="A12">
        <v>38500</v>
      </c>
      <c r="B12" t="s">
        <v>35</v>
      </c>
      <c r="C12" t="s">
        <v>44</v>
      </c>
      <c r="D12">
        <v>2017</v>
      </c>
      <c r="E12" s="1">
        <f>DATE(Tabla1[[#This Row],[year]],1,1)</f>
        <v>42736</v>
      </c>
      <c r="F12" t="s">
        <v>14</v>
      </c>
      <c r="G12" t="s">
        <v>15</v>
      </c>
      <c r="H12" t="s">
        <v>16</v>
      </c>
      <c r="I12" t="s">
        <v>237</v>
      </c>
      <c r="J12">
        <v>3</v>
      </c>
      <c r="K12" t="s">
        <v>45</v>
      </c>
      <c r="L12">
        <v>55394</v>
      </c>
      <c r="M12" t="s">
        <v>238</v>
      </c>
      <c r="N12">
        <v>173.92</v>
      </c>
      <c r="O12">
        <f>IF(Tabla1[[#This Row],[currency]]="pesos",Tabla1[[#This Row],[money]]/Tabla1[[#This Row],[exchange_rate]],Tabla1[[#This Row],[money]])</f>
        <v>38500</v>
      </c>
    </row>
    <row r="13" spans="1:15" x14ac:dyDescent="0.25">
      <c r="A13">
        <v>20500</v>
      </c>
      <c r="B13" t="s">
        <v>35</v>
      </c>
      <c r="C13" t="s">
        <v>44</v>
      </c>
      <c r="D13">
        <v>2013</v>
      </c>
      <c r="E13" s="1">
        <f>DATE(Tabla1[[#This Row],[year]],1,1)</f>
        <v>41275</v>
      </c>
      <c r="F13" t="s">
        <v>21</v>
      </c>
      <c r="G13" t="s">
        <v>15</v>
      </c>
      <c r="H13" t="s">
        <v>16</v>
      </c>
      <c r="I13" t="s">
        <v>28</v>
      </c>
      <c r="J13" t="s">
        <v>46</v>
      </c>
      <c r="K13" t="s">
        <v>45</v>
      </c>
      <c r="L13">
        <v>162080</v>
      </c>
      <c r="M13" t="s">
        <v>238</v>
      </c>
      <c r="N13">
        <v>173.92</v>
      </c>
      <c r="O13">
        <f>IF(Tabla1[[#This Row],[currency]]="pesos",Tabla1[[#This Row],[money]]/Tabla1[[#This Row],[exchange_rate]],Tabla1[[#This Row],[money]])</f>
        <v>20500</v>
      </c>
    </row>
    <row r="14" spans="1:15" x14ac:dyDescent="0.25">
      <c r="A14">
        <v>3500000</v>
      </c>
      <c r="B14" t="s">
        <v>47</v>
      </c>
      <c r="C14" t="s">
        <v>48</v>
      </c>
      <c r="D14">
        <v>2022</v>
      </c>
      <c r="E14" s="1">
        <f>DATE(Tabla1[[#This Row],[year]],1,1)</f>
        <v>44562</v>
      </c>
      <c r="F14" t="s">
        <v>14</v>
      </c>
      <c r="G14" t="s">
        <v>15</v>
      </c>
      <c r="H14" t="s">
        <v>16</v>
      </c>
      <c r="I14" t="s">
        <v>28</v>
      </c>
      <c r="K14" t="s">
        <v>239</v>
      </c>
      <c r="L14">
        <v>111111</v>
      </c>
      <c r="M14" t="s">
        <v>18</v>
      </c>
      <c r="N14">
        <v>173.92</v>
      </c>
      <c r="O14">
        <f>IF(Tabla1[[#This Row],[currency]]="pesos",Tabla1[[#This Row],[money]]/Tabla1[[#This Row],[exchange_rate]],Tabla1[[#This Row],[money]])</f>
        <v>20124.195032198713</v>
      </c>
    </row>
    <row r="15" spans="1:15" x14ac:dyDescent="0.25">
      <c r="A15">
        <v>5990000</v>
      </c>
      <c r="B15" t="s">
        <v>40</v>
      </c>
      <c r="C15" t="s">
        <v>49</v>
      </c>
      <c r="D15">
        <v>2022</v>
      </c>
      <c r="E15" s="1">
        <f>DATE(Tabla1[[#This Row],[year]],1,1)</f>
        <v>44562</v>
      </c>
      <c r="F15" t="s">
        <v>21</v>
      </c>
      <c r="G15" t="s">
        <v>15</v>
      </c>
      <c r="H15" t="s">
        <v>16</v>
      </c>
      <c r="I15" t="s">
        <v>28</v>
      </c>
      <c r="J15" t="s">
        <v>46</v>
      </c>
      <c r="K15" t="s">
        <v>45</v>
      </c>
      <c r="L15">
        <v>111111</v>
      </c>
      <c r="M15" t="s">
        <v>18</v>
      </c>
      <c r="N15">
        <v>173.92</v>
      </c>
      <c r="O15">
        <f>IF(Tabla1[[#This Row],[currency]]="pesos",Tabla1[[#This Row],[money]]/Tabla1[[#This Row],[exchange_rate]],Tabla1[[#This Row],[money]])</f>
        <v>34441.122355105799</v>
      </c>
    </row>
    <row r="16" spans="1:15" x14ac:dyDescent="0.25">
      <c r="A16">
        <v>41900</v>
      </c>
      <c r="B16" t="s">
        <v>37</v>
      </c>
      <c r="C16" t="s">
        <v>50</v>
      </c>
      <c r="D16">
        <v>2020</v>
      </c>
      <c r="E16" s="1">
        <f>DATE(Tabla1[[#This Row],[year]],1,1)</f>
        <v>43831</v>
      </c>
      <c r="F16" t="s">
        <v>30</v>
      </c>
      <c r="G16" t="s">
        <v>15</v>
      </c>
      <c r="H16" t="s">
        <v>16</v>
      </c>
      <c r="I16" t="s">
        <v>237</v>
      </c>
      <c r="K16" t="s">
        <v>45</v>
      </c>
      <c r="L16">
        <v>34800</v>
      </c>
      <c r="M16" t="s">
        <v>238</v>
      </c>
      <c r="N16">
        <v>173.92</v>
      </c>
      <c r="O16">
        <f>IF(Tabla1[[#This Row],[currency]]="pesos",Tabla1[[#This Row],[money]]/Tabla1[[#This Row],[exchange_rate]],Tabla1[[#This Row],[money]])</f>
        <v>41900</v>
      </c>
    </row>
    <row r="17" spans="1:15" x14ac:dyDescent="0.25">
      <c r="A17">
        <v>2100000</v>
      </c>
      <c r="B17" t="s">
        <v>51</v>
      </c>
      <c r="C17" t="s">
        <v>52</v>
      </c>
      <c r="D17">
        <v>2011</v>
      </c>
      <c r="E17" s="1">
        <f>DATE(Tabla1[[#This Row],[year]],1,1)</f>
        <v>40544</v>
      </c>
      <c r="F17" t="s">
        <v>53</v>
      </c>
      <c r="G17" t="s">
        <v>15</v>
      </c>
      <c r="H17" t="s">
        <v>27</v>
      </c>
      <c r="I17" t="s">
        <v>28</v>
      </c>
      <c r="J17" t="s">
        <v>46</v>
      </c>
      <c r="K17" t="s">
        <v>17</v>
      </c>
      <c r="L17">
        <v>101000</v>
      </c>
      <c r="M17" t="s">
        <v>18</v>
      </c>
      <c r="N17">
        <v>173.92</v>
      </c>
      <c r="O17">
        <f>IF(Tabla1[[#This Row],[currency]]="pesos",Tabla1[[#This Row],[money]]/Tabla1[[#This Row],[exchange_rate]],Tabla1[[#This Row],[money]])</f>
        <v>12074.517019319228</v>
      </c>
    </row>
    <row r="18" spans="1:15" x14ac:dyDescent="0.25">
      <c r="A18">
        <v>38500</v>
      </c>
      <c r="B18" t="s">
        <v>54</v>
      </c>
      <c r="C18" t="s">
        <v>55</v>
      </c>
      <c r="D18">
        <v>2019</v>
      </c>
      <c r="E18" s="1">
        <f>DATE(Tabla1[[#This Row],[year]],1,1)</f>
        <v>43466</v>
      </c>
      <c r="F18" t="s">
        <v>26</v>
      </c>
      <c r="G18" t="s">
        <v>242</v>
      </c>
      <c r="H18" t="s">
        <v>16</v>
      </c>
      <c r="I18" t="s">
        <v>237</v>
      </c>
      <c r="K18" t="s">
        <v>17</v>
      </c>
      <c r="L18">
        <v>73000</v>
      </c>
      <c r="M18" t="s">
        <v>238</v>
      </c>
      <c r="N18">
        <v>173.92</v>
      </c>
      <c r="O18">
        <f>IF(Tabla1[[#This Row],[currency]]="pesos",Tabla1[[#This Row],[money]]/Tabla1[[#This Row],[exchange_rate]],Tabla1[[#This Row],[money]])</f>
        <v>38500</v>
      </c>
    </row>
    <row r="19" spans="1:15" x14ac:dyDescent="0.25">
      <c r="A19">
        <v>2940000</v>
      </c>
      <c r="B19" t="s">
        <v>12</v>
      </c>
      <c r="C19" t="s">
        <v>56</v>
      </c>
      <c r="D19">
        <v>2015</v>
      </c>
      <c r="E19" s="1">
        <f>DATE(Tabla1[[#This Row],[year]],1,1)</f>
        <v>42005</v>
      </c>
      <c r="F19" t="s">
        <v>21</v>
      </c>
      <c r="G19" t="s">
        <v>15</v>
      </c>
      <c r="H19" t="s">
        <v>16</v>
      </c>
      <c r="I19" t="s">
        <v>28</v>
      </c>
      <c r="J19" t="s">
        <v>57</v>
      </c>
      <c r="K19" t="s">
        <v>45</v>
      </c>
      <c r="L19">
        <v>83000</v>
      </c>
      <c r="M19" t="s">
        <v>18</v>
      </c>
      <c r="N19">
        <v>173.92</v>
      </c>
      <c r="O19">
        <f>IF(Tabla1[[#This Row],[currency]]="pesos",Tabla1[[#This Row],[money]]/Tabla1[[#This Row],[exchange_rate]],Tabla1[[#This Row],[money]])</f>
        <v>16904.323827046919</v>
      </c>
    </row>
    <row r="20" spans="1:15" x14ac:dyDescent="0.25">
      <c r="A20">
        <v>2050000</v>
      </c>
      <c r="B20" t="s">
        <v>47</v>
      </c>
      <c r="C20" t="s">
        <v>58</v>
      </c>
      <c r="D20">
        <v>2014</v>
      </c>
      <c r="E20" s="1">
        <f>DATE(Tabla1[[#This Row],[year]],1,1)</f>
        <v>41640</v>
      </c>
      <c r="F20" t="s">
        <v>26</v>
      </c>
      <c r="G20" t="s">
        <v>15</v>
      </c>
      <c r="H20" t="s">
        <v>16</v>
      </c>
      <c r="I20" t="s">
        <v>28</v>
      </c>
      <c r="J20" t="s">
        <v>59</v>
      </c>
      <c r="K20" t="s">
        <v>45</v>
      </c>
      <c r="L20">
        <v>99000</v>
      </c>
      <c r="M20" t="s">
        <v>18</v>
      </c>
      <c r="N20">
        <v>173.92</v>
      </c>
      <c r="O20">
        <f>IF(Tabla1[[#This Row],[currency]]="pesos",Tabla1[[#This Row],[money]]/Tabla1[[#This Row],[exchange_rate]],Tabla1[[#This Row],[money]])</f>
        <v>11787.028518859246</v>
      </c>
    </row>
    <row r="21" spans="1:15" x14ac:dyDescent="0.25">
      <c r="A21">
        <v>4120000</v>
      </c>
      <c r="B21" t="s">
        <v>12</v>
      </c>
      <c r="C21" t="s">
        <v>60</v>
      </c>
      <c r="D21">
        <v>2011</v>
      </c>
      <c r="E21" s="1">
        <f>DATE(Tabla1[[#This Row],[year]],1,1)</f>
        <v>40544</v>
      </c>
      <c r="F21" t="s">
        <v>26</v>
      </c>
      <c r="G21" t="s">
        <v>15</v>
      </c>
      <c r="H21" t="s">
        <v>16</v>
      </c>
      <c r="I21" t="s">
        <v>237</v>
      </c>
      <c r="J21" t="s">
        <v>22</v>
      </c>
      <c r="K21" t="s">
        <v>17</v>
      </c>
      <c r="L21">
        <v>180000</v>
      </c>
      <c r="M21" t="s">
        <v>18</v>
      </c>
      <c r="N21">
        <v>173.92</v>
      </c>
      <c r="O21">
        <f>IF(Tabla1[[#This Row],[currency]]="pesos",Tabla1[[#This Row],[money]]/Tabla1[[#This Row],[exchange_rate]],Tabla1[[#This Row],[money]])</f>
        <v>23689.052437902486</v>
      </c>
    </row>
    <row r="22" spans="1:15" x14ac:dyDescent="0.25">
      <c r="A22">
        <v>4100000</v>
      </c>
      <c r="B22" t="s">
        <v>12</v>
      </c>
      <c r="C22" t="s">
        <v>56</v>
      </c>
      <c r="D22">
        <v>2018</v>
      </c>
      <c r="E22" s="1">
        <f>DATE(Tabla1[[#This Row],[year]],1,1)</f>
        <v>43101</v>
      </c>
      <c r="F22" t="s">
        <v>26</v>
      </c>
      <c r="G22" t="s">
        <v>15</v>
      </c>
      <c r="H22" t="s">
        <v>16</v>
      </c>
      <c r="I22" t="s">
        <v>28</v>
      </c>
      <c r="J22" t="s">
        <v>57</v>
      </c>
      <c r="K22" t="s">
        <v>239</v>
      </c>
      <c r="L22">
        <v>80000</v>
      </c>
      <c r="M22" t="s">
        <v>18</v>
      </c>
      <c r="N22">
        <v>173.92</v>
      </c>
      <c r="O22">
        <f>IF(Tabla1[[#This Row],[currency]]="pesos",Tabla1[[#This Row],[money]]/Tabla1[[#This Row],[exchange_rate]],Tabla1[[#This Row],[money]])</f>
        <v>23574.057037718492</v>
      </c>
    </row>
    <row r="23" spans="1:15" x14ac:dyDescent="0.25">
      <c r="A23">
        <v>15000</v>
      </c>
      <c r="B23" t="s">
        <v>61</v>
      </c>
      <c r="C23" t="s">
        <v>62</v>
      </c>
      <c r="D23">
        <v>2013</v>
      </c>
      <c r="E23" s="1">
        <f>DATE(Tabla1[[#This Row],[year]],1,1)</f>
        <v>41275</v>
      </c>
      <c r="F23" t="s">
        <v>63</v>
      </c>
      <c r="G23" t="s">
        <v>15</v>
      </c>
      <c r="H23" t="s">
        <v>16</v>
      </c>
      <c r="I23" t="s">
        <v>28</v>
      </c>
      <c r="J23" t="s">
        <v>46</v>
      </c>
      <c r="K23" t="s">
        <v>45</v>
      </c>
      <c r="L23">
        <v>105000</v>
      </c>
      <c r="M23" t="s">
        <v>238</v>
      </c>
      <c r="N23">
        <v>173.92</v>
      </c>
      <c r="O23">
        <f>IF(Tabla1[[#This Row],[currency]]="pesos",Tabla1[[#This Row],[money]]/Tabla1[[#This Row],[exchange_rate]],Tabla1[[#This Row],[money]])</f>
        <v>15000</v>
      </c>
    </row>
    <row r="24" spans="1:15" x14ac:dyDescent="0.25">
      <c r="A24">
        <v>5099000</v>
      </c>
      <c r="B24" t="s">
        <v>19</v>
      </c>
      <c r="C24" t="s">
        <v>64</v>
      </c>
      <c r="D24">
        <v>2018</v>
      </c>
      <c r="E24" s="1">
        <f>DATE(Tabla1[[#This Row],[year]],1,1)</f>
        <v>43101</v>
      </c>
      <c r="F24" t="s">
        <v>63</v>
      </c>
      <c r="G24" t="s">
        <v>15</v>
      </c>
      <c r="H24" t="s">
        <v>16</v>
      </c>
      <c r="I24" t="s">
        <v>28</v>
      </c>
      <c r="J24" t="s">
        <v>29</v>
      </c>
      <c r="K24" t="s">
        <v>17</v>
      </c>
      <c r="L24">
        <v>78000</v>
      </c>
      <c r="M24" t="s">
        <v>18</v>
      </c>
      <c r="N24">
        <v>173.92</v>
      </c>
      <c r="O24">
        <f>IF(Tabla1[[#This Row],[currency]]="pesos",Tabla1[[#This Row],[money]]/Tabla1[[#This Row],[exchange_rate]],Tabla1[[#This Row],[money]])</f>
        <v>29318.077276908927</v>
      </c>
    </row>
    <row r="25" spans="1:15" x14ac:dyDescent="0.25">
      <c r="A25">
        <v>8300000</v>
      </c>
      <c r="B25" t="s">
        <v>12</v>
      </c>
      <c r="C25" t="s">
        <v>65</v>
      </c>
      <c r="D25">
        <v>2017</v>
      </c>
      <c r="E25" s="1">
        <f>DATE(Tabla1[[#This Row],[year]],1,1)</f>
        <v>42736</v>
      </c>
      <c r="F25" t="s">
        <v>63</v>
      </c>
      <c r="G25" t="s">
        <v>242</v>
      </c>
      <c r="H25" t="s">
        <v>27</v>
      </c>
      <c r="I25" t="s">
        <v>28</v>
      </c>
      <c r="J25" t="s">
        <v>66</v>
      </c>
      <c r="K25" t="s">
        <v>67</v>
      </c>
      <c r="L25">
        <v>170000</v>
      </c>
      <c r="M25" t="s">
        <v>18</v>
      </c>
      <c r="N25">
        <v>173.92</v>
      </c>
      <c r="O25">
        <f>IF(Tabla1[[#This Row],[currency]]="pesos",Tabla1[[#This Row],[money]]/Tabla1[[#This Row],[exchange_rate]],Tabla1[[#This Row],[money]])</f>
        <v>47723.091076356948</v>
      </c>
    </row>
    <row r="26" spans="1:15" x14ac:dyDescent="0.25">
      <c r="A26">
        <v>2800000</v>
      </c>
      <c r="B26" t="s">
        <v>68</v>
      </c>
      <c r="C26" t="s">
        <v>69</v>
      </c>
      <c r="D26">
        <v>2013</v>
      </c>
      <c r="E26" s="1">
        <f>DATE(Tabla1[[#This Row],[year]],1,1)</f>
        <v>41275</v>
      </c>
      <c r="F26" t="s">
        <v>30</v>
      </c>
      <c r="G26" t="s">
        <v>15</v>
      </c>
      <c r="H26" t="s">
        <v>16</v>
      </c>
      <c r="I26" t="s">
        <v>28</v>
      </c>
      <c r="K26" t="s">
        <v>45</v>
      </c>
      <c r="L26">
        <v>124000</v>
      </c>
      <c r="M26" t="s">
        <v>18</v>
      </c>
      <c r="N26">
        <v>173.92</v>
      </c>
      <c r="O26">
        <f>IF(Tabla1[[#This Row],[currency]]="pesos",Tabla1[[#This Row],[money]]/Tabla1[[#This Row],[exchange_rate]],Tabla1[[#This Row],[money]])</f>
        <v>16099.356025758971</v>
      </c>
    </row>
    <row r="27" spans="1:15" x14ac:dyDescent="0.25">
      <c r="A27">
        <v>4500000</v>
      </c>
      <c r="B27" t="s">
        <v>51</v>
      </c>
      <c r="C27" t="s">
        <v>52</v>
      </c>
      <c r="D27">
        <v>2019</v>
      </c>
      <c r="E27" s="1">
        <f>DATE(Tabla1[[#This Row],[year]],1,1)</f>
        <v>43466</v>
      </c>
      <c r="F27" t="s">
        <v>26</v>
      </c>
      <c r="G27" t="s">
        <v>15</v>
      </c>
      <c r="H27" t="s">
        <v>16</v>
      </c>
      <c r="I27" t="s">
        <v>28</v>
      </c>
      <c r="J27" t="s">
        <v>57</v>
      </c>
      <c r="K27" t="s">
        <v>17</v>
      </c>
      <c r="L27">
        <v>61000</v>
      </c>
      <c r="M27" t="s">
        <v>18</v>
      </c>
      <c r="N27">
        <v>173.92</v>
      </c>
      <c r="O27">
        <f>IF(Tabla1[[#This Row],[currency]]="pesos",Tabla1[[#This Row],[money]]/Tabla1[[#This Row],[exchange_rate]],Tabla1[[#This Row],[money]])</f>
        <v>25873.965041398347</v>
      </c>
    </row>
    <row r="28" spans="1:15" x14ac:dyDescent="0.25">
      <c r="A28">
        <v>2400000</v>
      </c>
      <c r="B28" t="s">
        <v>54</v>
      </c>
      <c r="C28" t="s">
        <v>70</v>
      </c>
      <c r="D28">
        <v>2014</v>
      </c>
      <c r="E28" s="1">
        <f>DATE(Tabla1[[#This Row],[year]],1,1)</f>
        <v>41640</v>
      </c>
      <c r="F28" t="s">
        <v>26</v>
      </c>
      <c r="G28" t="s">
        <v>15</v>
      </c>
      <c r="H28" t="s">
        <v>16</v>
      </c>
      <c r="I28" t="s">
        <v>28</v>
      </c>
      <c r="J28" t="s">
        <v>46</v>
      </c>
      <c r="K28" t="s">
        <v>45</v>
      </c>
      <c r="L28">
        <v>38000</v>
      </c>
      <c r="M28" t="s">
        <v>18</v>
      </c>
      <c r="N28">
        <v>173.92</v>
      </c>
      <c r="O28">
        <f>IF(Tabla1[[#This Row],[currency]]="pesos",Tabla1[[#This Row],[money]]/Tabla1[[#This Row],[exchange_rate]],Tabla1[[#This Row],[money]])</f>
        <v>13799.448022079117</v>
      </c>
    </row>
    <row r="29" spans="1:15" x14ac:dyDescent="0.25">
      <c r="A29">
        <v>5200000</v>
      </c>
      <c r="B29" t="s">
        <v>47</v>
      </c>
      <c r="C29" t="s">
        <v>71</v>
      </c>
      <c r="D29">
        <v>2013</v>
      </c>
      <c r="E29" s="1">
        <f>DATE(Tabla1[[#This Row],[year]],1,1)</f>
        <v>41275</v>
      </c>
      <c r="F29" t="s">
        <v>21</v>
      </c>
      <c r="G29" t="s">
        <v>242</v>
      </c>
      <c r="H29" t="s">
        <v>72</v>
      </c>
      <c r="I29" t="s">
        <v>28</v>
      </c>
      <c r="J29" t="s">
        <v>73</v>
      </c>
      <c r="K29" t="s">
        <v>45</v>
      </c>
      <c r="L29">
        <v>180000</v>
      </c>
      <c r="M29" t="s">
        <v>18</v>
      </c>
      <c r="N29">
        <v>173.92</v>
      </c>
      <c r="O29">
        <f>IF(Tabla1[[#This Row],[currency]]="pesos",Tabla1[[#This Row],[money]]/Tabla1[[#This Row],[exchange_rate]],Tabla1[[#This Row],[money]])</f>
        <v>29898.80404783809</v>
      </c>
    </row>
    <row r="30" spans="1:15" x14ac:dyDescent="0.25">
      <c r="A30">
        <v>7500000</v>
      </c>
      <c r="B30" t="s">
        <v>51</v>
      </c>
      <c r="C30" t="s">
        <v>74</v>
      </c>
      <c r="D30">
        <v>2021</v>
      </c>
      <c r="E30" s="1">
        <f>DATE(Tabla1[[#This Row],[year]],1,1)</f>
        <v>44197</v>
      </c>
      <c r="F30" t="s">
        <v>21</v>
      </c>
      <c r="G30" t="s">
        <v>242</v>
      </c>
      <c r="H30" t="s">
        <v>27</v>
      </c>
      <c r="I30" t="s">
        <v>28</v>
      </c>
      <c r="J30" t="s">
        <v>34</v>
      </c>
      <c r="K30" t="s">
        <v>67</v>
      </c>
      <c r="L30">
        <v>55000</v>
      </c>
      <c r="M30" t="s">
        <v>18</v>
      </c>
      <c r="N30">
        <v>173.92</v>
      </c>
      <c r="O30">
        <f>IF(Tabla1[[#This Row],[currency]]="pesos",Tabla1[[#This Row],[money]]/Tabla1[[#This Row],[exchange_rate]],Tabla1[[#This Row],[money]])</f>
        <v>43123.275068997245</v>
      </c>
    </row>
    <row r="31" spans="1:15" x14ac:dyDescent="0.25">
      <c r="A31">
        <v>2450000</v>
      </c>
      <c r="B31" t="s">
        <v>75</v>
      </c>
      <c r="C31">
        <v>408</v>
      </c>
      <c r="D31">
        <v>2013</v>
      </c>
      <c r="E31" s="1">
        <f>DATE(Tabla1[[#This Row],[year]],1,1)</f>
        <v>41275</v>
      </c>
      <c r="F31" t="s">
        <v>23</v>
      </c>
      <c r="G31" t="s">
        <v>15</v>
      </c>
      <c r="H31" t="s">
        <v>27</v>
      </c>
      <c r="I31" t="s">
        <v>28</v>
      </c>
      <c r="J31">
        <v>2</v>
      </c>
      <c r="K31" t="s">
        <v>239</v>
      </c>
      <c r="L31">
        <v>95000</v>
      </c>
      <c r="M31" t="s">
        <v>18</v>
      </c>
      <c r="N31">
        <v>173.92</v>
      </c>
      <c r="O31">
        <f>IF(Tabla1[[#This Row],[currency]]="pesos",Tabla1[[#This Row],[money]]/Tabla1[[#This Row],[exchange_rate]],Tabla1[[#This Row],[money]])</f>
        <v>14086.936522539099</v>
      </c>
    </row>
    <row r="32" spans="1:15" x14ac:dyDescent="0.25">
      <c r="A32">
        <v>5200000</v>
      </c>
      <c r="B32" t="s">
        <v>76</v>
      </c>
      <c r="C32" t="s">
        <v>77</v>
      </c>
      <c r="D32">
        <v>2013</v>
      </c>
      <c r="E32" s="1">
        <f>DATE(Tabla1[[#This Row],[year]],1,1)</f>
        <v>41275</v>
      </c>
      <c r="F32" t="s">
        <v>21</v>
      </c>
      <c r="G32" t="s">
        <v>15</v>
      </c>
      <c r="H32" t="s">
        <v>16</v>
      </c>
      <c r="I32" t="s">
        <v>237</v>
      </c>
      <c r="J32">
        <v>2</v>
      </c>
      <c r="K32" t="s">
        <v>17</v>
      </c>
      <c r="L32">
        <v>186700</v>
      </c>
      <c r="M32" t="s">
        <v>18</v>
      </c>
      <c r="N32">
        <v>173.92</v>
      </c>
      <c r="O32">
        <f>IF(Tabla1[[#This Row],[currency]]="pesos",Tabla1[[#This Row],[money]]/Tabla1[[#This Row],[exchange_rate]],Tabla1[[#This Row],[money]])</f>
        <v>29898.80404783809</v>
      </c>
    </row>
    <row r="33" spans="1:15" x14ac:dyDescent="0.25">
      <c r="A33">
        <v>10200000</v>
      </c>
      <c r="B33" t="s">
        <v>12</v>
      </c>
      <c r="C33" t="s">
        <v>65</v>
      </c>
      <c r="D33">
        <v>2022</v>
      </c>
      <c r="E33" s="1">
        <f>DATE(Tabla1[[#This Row],[year]],1,1)</f>
        <v>44562</v>
      </c>
      <c r="F33" t="s">
        <v>30</v>
      </c>
      <c r="G33" t="s">
        <v>242</v>
      </c>
      <c r="H33" t="s">
        <v>27</v>
      </c>
      <c r="I33" t="s">
        <v>28</v>
      </c>
      <c r="K33" t="s">
        <v>67</v>
      </c>
      <c r="L33">
        <v>21000</v>
      </c>
      <c r="M33" t="s">
        <v>18</v>
      </c>
      <c r="N33">
        <v>173.92</v>
      </c>
      <c r="O33">
        <f>IF(Tabla1[[#This Row],[currency]]="pesos",Tabla1[[#This Row],[money]]/Tabla1[[#This Row],[exchange_rate]],Tabla1[[#This Row],[money]])</f>
        <v>58647.654093836252</v>
      </c>
    </row>
    <row r="34" spans="1:15" x14ac:dyDescent="0.25">
      <c r="A34">
        <v>2450000</v>
      </c>
      <c r="B34" t="s">
        <v>78</v>
      </c>
      <c r="C34" t="s">
        <v>79</v>
      </c>
      <c r="D34">
        <v>2011</v>
      </c>
      <c r="E34" s="1">
        <f>DATE(Tabla1[[#This Row],[year]],1,1)</f>
        <v>40544</v>
      </c>
      <c r="F34" t="s">
        <v>21</v>
      </c>
      <c r="G34" t="s">
        <v>15</v>
      </c>
      <c r="H34" t="s">
        <v>16</v>
      </c>
      <c r="I34" t="s">
        <v>237</v>
      </c>
      <c r="J34" t="s">
        <v>22</v>
      </c>
      <c r="K34" t="s">
        <v>80</v>
      </c>
      <c r="L34">
        <v>110000</v>
      </c>
      <c r="M34" t="s">
        <v>18</v>
      </c>
      <c r="N34">
        <v>173.92</v>
      </c>
      <c r="O34">
        <f>IF(Tabla1[[#This Row],[currency]]="pesos",Tabla1[[#This Row],[money]]/Tabla1[[#This Row],[exchange_rate]],Tabla1[[#This Row],[money]])</f>
        <v>14086.936522539099</v>
      </c>
    </row>
    <row r="35" spans="1:15" x14ac:dyDescent="0.25">
      <c r="A35">
        <v>2585000</v>
      </c>
      <c r="B35" t="s">
        <v>68</v>
      </c>
      <c r="C35" t="s">
        <v>81</v>
      </c>
      <c r="D35">
        <v>2017</v>
      </c>
      <c r="E35" s="1">
        <f>DATE(Tabla1[[#This Row],[year]],1,1)</f>
        <v>42736</v>
      </c>
      <c r="F35" t="s">
        <v>26</v>
      </c>
      <c r="G35" t="s">
        <v>15</v>
      </c>
      <c r="H35" t="s">
        <v>16</v>
      </c>
      <c r="I35" t="s">
        <v>28</v>
      </c>
      <c r="J35" t="s">
        <v>82</v>
      </c>
      <c r="K35" t="s">
        <v>239</v>
      </c>
      <c r="L35">
        <v>62000</v>
      </c>
      <c r="M35" t="s">
        <v>18</v>
      </c>
      <c r="N35">
        <v>173.92</v>
      </c>
      <c r="O35">
        <f>IF(Tabla1[[#This Row],[currency]]="pesos",Tabla1[[#This Row],[money]]/Tabla1[[#This Row],[exchange_rate]],Tabla1[[#This Row],[money]])</f>
        <v>14863.155473781049</v>
      </c>
    </row>
    <row r="36" spans="1:15" x14ac:dyDescent="0.25">
      <c r="A36">
        <v>3150000</v>
      </c>
      <c r="B36" t="s">
        <v>51</v>
      </c>
      <c r="C36" t="s">
        <v>83</v>
      </c>
      <c r="D36">
        <v>2016</v>
      </c>
      <c r="E36" s="1">
        <f>DATE(Tabla1[[#This Row],[year]],1,1)</f>
        <v>42370</v>
      </c>
      <c r="F36" t="s">
        <v>63</v>
      </c>
      <c r="G36" t="s">
        <v>15</v>
      </c>
      <c r="H36" t="s">
        <v>16</v>
      </c>
      <c r="I36" t="s">
        <v>28</v>
      </c>
      <c r="K36" t="s">
        <v>45</v>
      </c>
      <c r="L36">
        <v>68000</v>
      </c>
      <c r="M36" t="s">
        <v>18</v>
      </c>
      <c r="N36">
        <v>173.92</v>
      </c>
      <c r="O36">
        <f>IF(Tabla1[[#This Row],[currency]]="pesos",Tabla1[[#This Row],[money]]/Tabla1[[#This Row],[exchange_rate]],Tabla1[[#This Row],[money]])</f>
        <v>18111.775528978844</v>
      </c>
    </row>
    <row r="37" spans="1:15" x14ac:dyDescent="0.25">
      <c r="A37">
        <v>4300000</v>
      </c>
      <c r="B37" t="s">
        <v>84</v>
      </c>
      <c r="C37" t="s">
        <v>85</v>
      </c>
      <c r="D37">
        <v>2010</v>
      </c>
      <c r="E37" s="1">
        <f>DATE(Tabla1[[#This Row],[year]],1,1)</f>
        <v>40179</v>
      </c>
      <c r="F37" t="s">
        <v>30</v>
      </c>
      <c r="G37" t="s">
        <v>15</v>
      </c>
      <c r="H37" t="s">
        <v>16</v>
      </c>
      <c r="I37" t="s">
        <v>28</v>
      </c>
      <c r="J37">
        <v>2</v>
      </c>
      <c r="K37" t="s">
        <v>17</v>
      </c>
      <c r="L37">
        <v>125000</v>
      </c>
      <c r="M37" t="s">
        <v>18</v>
      </c>
      <c r="N37">
        <v>173.92</v>
      </c>
      <c r="O37">
        <f>IF(Tabla1[[#This Row],[currency]]="pesos",Tabla1[[#This Row],[money]]/Tabla1[[#This Row],[exchange_rate]],Tabla1[[#This Row],[money]])</f>
        <v>24724.01103955842</v>
      </c>
    </row>
    <row r="38" spans="1:15" x14ac:dyDescent="0.25">
      <c r="A38">
        <v>7589900</v>
      </c>
      <c r="B38" t="s">
        <v>76</v>
      </c>
      <c r="C38" t="s">
        <v>86</v>
      </c>
      <c r="D38">
        <v>2019</v>
      </c>
      <c r="E38" s="1">
        <f>DATE(Tabla1[[#This Row],[year]],1,1)</f>
        <v>43466</v>
      </c>
      <c r="F38" t="s">
        <v>63</v>
      </c>
      <c r="G38" t="s">
        <v>15</v>
      </c>
      <c r="H38" t="s">
        <v>16</v>
      </c>
      <c r="I38" t="s">
        <v>237</v>
      </c>
      <c r="J38" t="s">
        <v>29</v>
      </c>
      <c r="K38" t="s">
        <v>17</v>
      </c>
      <c r="L38">
        <v>39000</v>
      </c>
      <c r="M38" t="s">
        <v>18</v>
      </c>
      <c r="N38">
        <v>173.92</v>
      </c>
      <c r="O38">
        <f>IF(Tabla1[[#This Row],[currency]]="pesos",Tabla1[[#This Row],[money]]/Tabla1[[#This Row],[exchange_rate]],Tabla1[[#This Row],[money]])</f>
        <v>43640.179392824291</v>
      </c>
    </row>
    <row r="39" spans="1:15" x14ac:dyDescent="0.25">
      <c r="A39">
        <v>1950000</v>
      </c>
      <c r="B39" t="s">
        <v>68</v>
      </c>
      <c r="C39" t="s">
        <v>87</v>
      </c>
      <c r="D39">
        <v>2014</v>
      </c>
      <c r="E39" s="1">
        <f>DATE(Tabla1[[#This Row],[year]],1,1)</f>
        <v>41640</v>
      </c>
      <c r="F39" t="s">
        <v>14</v>
      </c>
      <c r="G39" t="s">
        <v>15</v>
      </c>
      <c r="H39" t="s">
        <v>27</v>
      </c>
      <c r="I39" t="s">
        <v>28</v>
      </c>
      <c r="J39" t="s">
        <v>29</v>
      </c>
      <c r="K39" t="s">
        <v>239</v>
      </c>
      <c r="L39">
        <v>147000</v>
      </c>
      <c r="M39" t="s">
        <v>18</v>
      </c>
      <c r="N39">
        <v>173.92</v>
      </c>
      <c r="O39">
        <f>IF(Tabla1[[#This Row],[currency]]="pesos",Tabla1[[#This Row],[money]]/Tabla1[[#This Row],[exchange_rate]],Tabla1[[#This Row],[money]])</f>
        <v>11212.051517939282</v>
      </c>
    </row>
    <row r="40" spans="1:15" x14ac:dyDescent="0.25">
      <c r="A40">
        <v>3050000</v>
      </c>
      <c r="B40" t="s">
        <v>54</v>
      </c>
      <c r="C40" t="s">
        <v>88</v>
      </c>
      <c r="D40">
        <v>2016</v>
      </c>
      <c r="E40" s="1">
        <f>DATE(Tabla1[[#This Row],[year]],1,1)</f>
        <v>42370</v>
      </c>
      <c r="F40" t="s">
        <v>26</v>
      </c>
      <c r="G40" t="s">
        <v>15</v>
      </c>
      <c r="H40" t="s">
        <v>16</v>
      </c>
      <c r="I40" t="s">
        <v>28</v>
      </c>
      <c r="J40" t="s">
        <v>82</v>
      </c>
      <c r="K40" t="s">
        <v>45</v>
      </c>
      <c r="L40">
        <v>64000</v>
      </c>
      <c r="M40" t="s">
        <v>18</v>
      </c>
      <c r="N40">
        <v>173.92</v>
      </c>
      <c r="O40">
        <f>IF(Tabla1[[#This Row],[currency]]="pesos",Tabla1[[#This Row],[money]]/Tabla1[[#This Row],[exchange_rate]],Tabla1[[#This Row],[money]])</f>
        <v>17536.79852805888</v>
      </c>
    </row>
    <row r="41" spans="1:15" x14ac:dyDescent="0.25">
      <c r="A41">
        <v>3150000</v>
      </c>
      <c r="B41" t="s">
        <v>75</v>
      </c>
      <c r="C41">
        <v>408</v>
      </c>
      <c r="D41">
        <v>2015</v>
      </c>
      <c r="E41" s="1">
        <f>DATE(Tabla1[[#This Row],[year]],1,1)</f>
        <v>42005</v>
      </c>
      <c r="F41" t="s">
        <v>21</v>
      </c>
      <c r="G41" t="s">
        <v>15</v>
      </c>
      <c r="H41" t="s">
        <v>27</v>
      </c>
      <c r="I41" t="s">
        <v>28</v>
      </c>
      <c r="J41" t="s">
        <v>46</v>
      </c>
      <c r="K41" t="s">
        <v>239</v>
      </c>
      <c r="L41">
        <v>90000</v>
      </c>
      <c r="M41" t="s">
        <v>18</v>
      </c>
      <c r="N41">
        <v>173.92</v>
      </c>
      <c r="O41">
        <f>IF(Tabla1[[#This Row],[currency]]="pesos",Tabla1[[#This Row],[money]]/Tabla1[[#This Row],[exchange_rate]],Tabla1[[#This Row],[money]])</f>
        <v>18111.775528978844</v>
      </c>
    </row>
    <row r="42" spans="1:15" x14ac:dyDescent="0.25">
      <c r="A42">
        <v>9389900</v>
      </c>
      <c r="B42" t="s">
        <v>54</v>
      </c>
      <c r="C42" t="s">
        <v>89</v>
      </c>
      <c r="D42">
        <v>2021</v>
      </c>
      <c r="E42" s="1">
        <f>DATE(Tabla1[[#This Row],[year]],1,1)</f>
        <v>44197</v>
      </c>
      <c r="F42" t="s">
        <v>14</v>
      </c>
      <c r="G42" t="s">
        <v>15</v>
      </c>
      <c r="H42" t="s">
        <v>16</v>
      </c>
      <c r="I42" t="s">
        <v>237</v>
      </c>
      <c r="J42" t="s">
        <v>57</v>
      </c>
      <c r="K42" t="s">
        <v>17</v>
      </c>
      <c r="L42">
        <v>23000</v>
      </c>
      <c r="M42" t="s">
        <v>18</v>
      </c>
      <c r="N42">
        <v>173.92</v>
      </c>
      <c r="O42">
        <f>IF(Tabla1[[#This Row],[currency]]="pesos",Tabla1[[#This Row],[money]]/Tabla1[[#This Row],[exchange_rate]],Tabla1[[#This Row],[money]])</f>
        <v>53989.765409383632</v>
      </c>
    </row>
    <row r="43" spans="1:15" x14ac:dyDescent="0.25">
      <c r="A43">
        <v>3290000</v>
      </c>
      <c r="B43" t="s">
        <v>75</v>
      </c>
      <c r="C43">
        <v>308</v>
      </c>
      <c r="D43">
        <v>2015</v>
      </c>
      <c r="E43" s="1">
        <f>DATE(Tabla1[[#This Row],[year]],1,1)</f>
        <v>42005</v>
      </c>
      <c r="F43" t="s">
        <v>21</v>
      </c>
      <c r="G43" t="s">
        <v>15</v>
      </c>
      <c r="H43" t="s">
        <v>16</v>
      </c>
      <c r="I43" t="s">
        <v>237</v>
      </c>
      <c r="J43" t="s">
        <v>46</v>
      </c>
      <c r="K43" t="s">
        <v>45</v>
      </c>
      <c r="L43">
        <v>83000</v>
      </c>
      <c r="M43" t="s">
        <v>18</v>
      </c>
      <c r="N43">
        <v>173.92</v>
      </c>
      <c r="O43">
        <f>IF(Tabla1[[#This Row],[currency]]="pesos",Tabla1[[#This Row],[money]]/Tabla1[[#This Row],[exchange_rate]],Tabla1[[#This Row],[money]])</f>
        <v>18916.743330266792</v>
      </c>
    </row>
    <row r="44" spans="1:15" x14ac:dyDescent="0.25">
      <c r="A44">
        <v>14900</v>
      </c>
      <c r="B44" t="s">
        <v>90</v>
      </c>
      <c r="C44" t="s">
        <v>91</v>
      </c>
      <c r="D44">
        <v>2011</v>
      </c>
      <c r="E44" s="1">
        <f>DATE(Tabla1[[#This Row],[year]],1,1)</f>
        <v>40544</v>
      </c>
      <c r="F44" t="s">
        <v>21</v>
      </c>
      <c r="G44" t="s">
        <v>15</v>
      </c>
      <c r="H44" t="s">
        <v>72</v>
      </c>
      <c r="I44" t="s">
        <v>237</v>
      </c>
      <c r="J44" t="s">
        <v>82</v>
      </c>
      <c r="K44" t="s">
        <v>45</v>
      </c>
      <c r="L44">
        <v>99000</v>
      </c>
      <c r="M44" t="s">
        <v>238</v>
      </c>
      <c r="N44">
        <v>173.92</v>
      </c>
      <c r="O44">
        <f>IF(Tabla1[[#This Row],[currency]]="pesos",Tabla1[[#This Row],[money]]/Tabla1[[#This Row],[exchange_rate]],Tabla1[[#This Row],[money]])</f>
        <v>14900</v>
      </c>
    </row>
    <row r="45" spans="1:15" x14ac:dyDescent="0.25">
      <c r="A45">
        <v>3150000</v>
      </c>
      <c r="B45" t="s">
        <v>244</v>
      </c>
      <c r="C45" t="s">
        <v>92</v>
      </c>
      <c r="D45">
        <v>2017</v>
      </c>
      <c r="E45" s="1">
        <f>DATE(Tabla1[[#This Row],[year]],1,1)</f>
        <v>42736</v>
      </c>
      <c r="F45" t="s">
        <v>14</v>
      </c>
      <c r="G45" t="s">
        <v>93</v>
      </c>
      <c r="H45" t="s">
        <v>16</v>
      </c>
      <c r="I45" t="s">
        <v>237</v>
      </c>
      <c r="J45" t="s">
        <v>46</v>
      </c>
      <c r="K45" t="s">
        <v>45</v>
      </c>
      <c r="L45">
        <v>75000</v>
      </c>
      <c r="M45" t="s">
        <v>18</v>
      </c>
      <c r="N45">
        <v>173.92</v>
      </c>
      <c r="O45">
        <f>IF(Tabla1[[#This Row],[currency]]="pesos",Tabla1[[#This Row],[money]]/Tabla1[[#This Row],[exchange_rate]],Tabla1[[#This Row],[money]])</f>
        <v>18111.775528978844</v>
      </c>
    </row>
    <row r="46" spans="1:15" x14ac:dyDescent="0.25">
      <c r="A46">
        <v>3100000</v>
      </c>
      <c r="B46" t="s">
        <v>75</v>
      </c>
      <c r="C46">
        <v>408</v>
      </c>
      <c r="D46">
        <v>2015</v>
      </c>
      <c r="E46" s="1">
        <f>DATE(Tabla1[[#This Row],[year]],1,1)</f>
        <v>42005</v>
      </c>
      <c r="F46" t="s">
        <v>26</v>
      </c>
      <c r="G46" t="s">
        <v>15</v>
      </c>
      <c r="H46" t="s">
        <v>27</v>
      </c>
      <c r="I46" t="s">
        <v>28</v>
      </c>
      <c r="J46" t="s">
        <v>38</v>
      </c>
      <c r="K46" t="s">
        <v>239</v>
      </c>
      <c r="L46">
        <v>57000</v>
      </c>
      <c r="M46" t="s">
        <v>18</v>
      </c>
      <c r="N46">
        <v>173.92</v>
      </c>
      <c r="O46">
        <f>IF(Tabla1[[#This Row],[currency]]="pesos",Tabla1[[#This Row],[money]]/Tabla1[[#This Row],[exchange_rate]],Tabla1[[#This Row],[money]])</f>
        <v>17824.287028518862</v>
      </c>
    </row>
    <row r="47" spans="1:15" x14ac:dyDescent="0.25">
      <c r="A47">
        <v>2750000</v>
      </c>
      <c r="B47" t="s">
        <v>75</v>
      </c>
      <c r="C47">
        <v>308</v>
      </c>
      <c r="D47">
        <v>2014</v>
      </c>
      <c r="E47" s="1">
        <f>DATE(Tabla1[[#This Row],[year]],1,1)</f>
        <v>41640</v>
      </c>
      <c r="F47" t="s">
        <v>21</v>
      </c>
      <c r="G47" t="s">
        <v>15</v>
      </c>
      <c r="H47" t="s">
        <v>16</v>
      </c>
      <c r="I47" t="s">
        <v>28</v>
      </c>
      <c r="J47" t="s">
        <v>46</v>
      </c>
      <c r="K47" t="s">
        <v>45</v>
      </c>
      <c r="L47">
        <v>98000</v>
      </c>
      <c r="M47" t="s">
        <v>18</v>
      </c>
      <c r="N47">
        <v>173.92</v>
      </c>
      <c r="O47">
        <f>IF(Tabla1[[#This Row],[currency]]="pesos",Tabla1[[#This Row],[money]]/Tabla1[[#This Row],[exchange_rate]],Tabla1[[#This Row],[money]])</f>
        <v>15811.867525298989</v>
      </c>
    </row>
    <row r="48" spans="1:15" x14ac:dyDescent="0.25">
      <c r="A48">
        <v>3750000</v>
      </c>
      <c r="B48" t="s">
        <v>51</v>
      </c>
      <c r="C48" t="s">
        <v>94</v>
      </c>
      <c r="D48">
        <v>2013</v>
      </c>
      <c r="E48" s="1">
        <f>DATE(Tabla1[[#This Row],[year]],1,1)</f>
        <v>41275</v>
      </c>
      <c r="F48" t="s">
        <v>21</v>
      </c>
      <c r="G48" t="s">
        <v>15</v>
      </c>
      <c r="H48" t="s">
        <v>16</v>
      </c>
      <c r="I48" t="s">
        <v>28</v>
      </c>
      <c r="J48" t="s">
        <v>95</v>
      </c>
      <c r="K48" t="s">
        <v>17</v>
      </c>
      <c r="L48">
        <v>85000</v>
      </c>
      <c r="M48" t="s">
        <v>18</v>
      </c>
      <c r="N48">
        <v>173.92</v>
      </c>
      <c r="O48">
        <f>IF(Tabla1[[#This Row],[currency]]="pesos",Tabla1[[#This Row],[money]]/Tabla1[[#This Row],[exchange_rate]],Tabla1[[#This Row],[money]])</f>
        <v>21561.637534498623</v>
      </c>
    </row>
    <row r="49" spans="1:15" x14ac:dyDescent="0.25">
      <c r="A49">
        <v>11290000</v>
      </c>
      <c r="B49" t="s">
        <v>12</v>
      </c>
      <c r="C49" t="s">
        <v>13</v>
      </c>
      <c r="D49">
        <v>2022</v>
      </c>
      <c r="E49" s="1">
        <f>DATE(Tabla1[[#This Row],[year]],1,1)</f>
        <v>44562</v>
      </c>
      <c r="F49" t="s">
        <v>63</v>
      </c>
      <c r="G49" t="s">
        <v>243</v>
      </c>
      <c r="H49" t="s">
        <v>16</v>
      </c>
      <c r="I49" t="s">
        <v>237</v>
      </c>
      <c r="J49" t="s">
        <v>29</v>
      </c>
      <c r="K49" t="s">
        <v>17</v>
      </c>
      <c r="L49">
        <v>510</v>
      </c>
      <c r="M49" t="s">
        <v>18</v>
      </c>
      <c r="N49">
        <v>173.92</v>
      </c>
      <c r="O49">
        <f>IF(Tabla1[[#This Row],[currency]]="pesos",Tabla1[[#This Row],[money]]/Tabla1[[#This Row],[exchange_rate]],Tabla1[[#This Row],[money]])</f>
        <v>64914.903403863849</v>
      </c>
    </row>
    <row r="50" spans="1:15" x14ac:dyDescent="0.25">
      <c r="A50">
        <v>46900</v>
      </c>
      <c r="B50" t="s">
        <v>19</v>
      </c>
      <c r="C50" t="s">
        <v>96</v>
      </c>
      <c r="D50">
        <v>2015</v>
      </c>
      <c r="E50" s="1">
        <f>DATE(Tabla1[[#This Row],[year]],1,1)</f>
        <v>42005</v>
      </c>
      <c r="F50" t="s">
        <v>21</v>
      </c>
      <c r="G50" t="s">
        <v>15</v>
      </c>
      <c r="H50" t="s">
        <v>16</v>
      </c>
      <c r="I50" t="s">
        <v>237</v>
      </c>
      <c r="J50" t="s">
        <v>97</v>
      </c>
      <c r="K50" t="s">
        <v>17</v>
      </c>
      <c r="L50">
        <v>44000</v>
      </c>
      <c r="M50" t="s">
        <v>238</v>
      </c>
      <c r="N50">
        <v>173.92</v>
      </c>
      <c r="O50">
        <f>IF(Tabla1[[#This Row],[currency]]="pesos",Tabla1[[#This Row],[money]]/Tabla1[[#This Row],[exchange_rate]],Tabla1[[#This Row],[money]])</f>
        <v>46900</v>
      </c>
    </row>
    <row r="51" spans="1:15" x14ac:dyDescent="0.25">
      <c r="A51">
        <v>2520000</v>
      </c>
      <c r="B51" t="s">
        <v>68</v>
      </c>
      <c r="C51" t="s">
        <v>98</v>
      </c>
      <c r="D51">
        <v>2018</v>
      </c>
      <c r="E51" s="1">
        <f>DATE(Tabla1[[#This Row],[year]],1,1)</f>
        <v>43101</v>
      </c>
      <c r="F51" t="s">
        <v>21</v>
      </c>
      <c r="G51" t="s">
        <v>15</v>
      </c>
      <c r="H51" t="s">
        <v>16</v>
      </c>
      <c r="I51" t="s">
        <v>28</v>
      </c>
      <c r="J51" t="s">
        <v>82</v>
      </c>
      <c r="K51" t="s">
        <v>45</v>
      </c>
      <c r="L51">
        <v>53000</v>
      </c>
      <c r="M51" t="s">
        <v>18</v>
      </c>
      <c r="N51">
        <v>173.92</v>
      </c>
      <c r="O51">
        <f>IF(Tabla1[[#This Row],[currency]]="pesos",Tabla1[[#This Row],[money]]/Tabla1[[#This Row],[exchange_rate]],Tabla1[[#This Row],[money]])</f>
        <v>14489.420423183074</v>
      </c>
    </row>
    <row r="52" spans="1:15" x14ac:dyDescent="0.25">
      <c r="A52">
        <v>43000</v>
      </c>
      <c r="B52" t="s">
        <v>12</v>
      </c>
      <c r="C52" t="s">
        <v>99</v>
      </c>
      <c r="D52">
        <v>2018</v>
      </c>
      <c r="E52" s="1">
        <f>DATE(Tabla1[[#This Row],[year]],1,1)</f>
        <v>43101</v>
      </c>
      <c r="F52" t="s">
        <v>26</v>
      </c>
      <c r="G52" t="s">
        <v>15</v>
      </c>
      <c r="H52" t="s">
        <v>27</v>
      </c>
      <c r="I52" t="s">
        <v>237</v>
      </c>
      <c r="J52" t="s">
        <v>100</v>
      </c>
      <c r="K52" t="s">
        <v>239</v>
      </c>
      <c r="L52">
        <v>59698</v>
      </c>
      <c r="M52" t="s">
        <v>238</v>
      </c>
      <c r="N52">
        <v>173.92</v>
      </c>
      <c r="O52">
        <f>IF(Tabla1[[#This Row],[currency]]="pesos",Tabla1[[#This Row],[money]]/Tabla1[[#This Row],[exchange_rate]],Tabla1[[#This Row],[money]])</f>
        <v>43000</v>
      </c>
    </row>
    <row r="53" spans="1:15" x14ac:dyDescent="0.25">
      <c r="A53">
        <v>17900</v>
      </c>
      <c r="B53" t="s">
        <v>75</v>
      </c>
      <c r="C53">
        <v>208</v>
      </c>
      <c r="D53">
        <v>2018</v>
      </c>
      <c r="E53" s="1">
        <f>DATE(Tabla1[[#This Row],[year]],1,1)</f>
        <v>43101</v>
      </c>
      <c r="F53" t="s">
        <v>30</v>
      </c>
      <c r="G53" t="s">
        <v>15</v>
      </c>
      <c r="H53" t="s">
        <v>16</v>
      </c>
      <c r="I53" t="s">
        <v>28</v>
      </c>
      <c r="J53" t="s">
        <v>46</v>
      </c>
      <c r="K53" t="s">
        <v>239</v>
      </c>
      <c r="L53">
        <v>60202</v>
      </c>
      <c r="M53" t="s">
        <v>238</v>
      </c>
      <c r="N53">
        <v>173.92</v>
      </c>
      <c r="O53">
        <f>IF(Tabla1[[#This Row],[currency]]="pesos",Tabla1[[#This Row],[money]]/Tabla1[[#This Row],[exchange_rate]],Tabla1[[#This Row],[money]])</f>
        <v>17900</v>
      </c>
    </row>
    <row r="54" spans="1:15" x14ac:dyDescent="0.25">
      <c r="A54">
        <v>5850000</v>
      </c>
      <c r="B54" t="s">
        <v>12</v>
      </c>
      <c r="C54" t="s">
        <v>25</v>
      </c>
      <c r="D54">
        <v>2019</v>
      </c>
      <c r="E54" s="1">
        <f>DATE(Tabla1[[#This Row],[year]],1,1)</f>
        <v>43466</v>
      </c>
      <c r="F54" t="s">
        <v>26</v>
      </c>
      <c r="G54" t="s">
        <v>15</v>
      </c>
      <c r="H54" t="s">
        <v>27</v>
      </c>
      <c r="I54" t="s">
        <v>28</v>
      </c>
      <c r="J54" t="s">
        <v>29</v>
      </c>
      <c r="K54" t="s">
        <v>239</v>
      </c>
      <c r="L54">
        <v>10000</v>
      </c>
      <c r="M54" t="s">
        <v>18</v>
      </c>
      <c r="N54">
        <v>173.92</v>
      </c>
      <c r="O54">
        <f>IF(Tabla1[[#This Row],[currency]]="pesos",Tabla1[[#This Row],[money]]/Tabla1[[#This Row],[exchange_rate]],Tabla1[[#This Row],[money]])</f>
        <v>33636.154553817847</v>
      </c>
    </row>
    <row r="55" spans="1:15" x14ac:dyDescent="0.25">
      <c r="A55">
        <v>32000</v>
      </c>
      <c r="B55" t="s">
        <v>35</v>
      </c>
      <c r="C55" t="s">
        <v>101</v>
      </c>
      <c r="D55">
        <v>2014</v>
      </c>
      <c r="E55" s="1">
        <f>DATE(Tabla1[[#This Row],[year]],1,1)</f>
        <v>41640</v>
      </c>
      <c r="F55" t="s">
        <v>21</v>
      </c>
      <c r="G55" t="s">
        <v>15</v>
      </c>
      <c r="H55" t="s">
        <v>27</v>
      </c>
      <c r="I55" t="s">
        <v>237</v>
      </c>
      <c r="J55" t="s">
        <v>102</v>
      </c>
      <c r="K55" t="s">
        <v>239</v>
      </c>
      <c r="L55">
        <v>129681</v>
      </c>
      <c r="M55" t="s">
        <v>238</v>
      </c>
      <c r="N55">
        <v>173.92</v>
      </c>
      <c r="O55">
        <f>IF(Tabla1[[#This Row],[currency]]="pesos",Tabla1[[#This Row],[money]]/Tabla1[[#This Row],[exchange_rate]],Tabla1[[#This Row],[money]])</f>
        <v>32000</v>
      </c>
    </row>
    <row r="56" spans="1:15" x14ac:dyDescent="0.25">
      <c r="A56">
        <v>185000</v>
      </c>
      <c r="B56" t="s">
        <v>35</v>
      </c>
      <c r="C56" t="s">
        <v>101</v>
      </c>
      <c r="D56">
        <v>2019</v>
      </c>
      <c r="E56" s="1">
        <f>DATE(Tabla1[[#This Row],[year]],1,1)</f>
        <v>43466</v>
      </c>
      <c r="F56" t="s">
        <v>26</v>
      </c>
      <c r="G56" t="s">
        <v>15</v>
      </c>
      <c r="H56" t="s">
        <v>27</v>
      </c>
      <c r="I56" t="s">
        <v>237</v>
      </c>
      <c r="J56">
        <v>3</v>
      </c>
      <c r="K56" t="s">
        <v>239</v>
      </c>
      <c r="L56">
        <v>18594</v>
      </c>
      <c r="M56" t="s">
        <v>238</v>
      </c>
      <c r="N56">
        <v>173.92</v>
      </c>
      <c r="O56">
        <f>IF(Tabla1[[#This Row],[currency]]="pesos",Tabla1[[#This Row],[money]]/Tabla1[[#This Row],[exchange_rate]],Tabla1[[#This Row],[money]])</f>
        <v>185000</v>
      </c>
    </row>
    <row r="57" spans="1:15" x14ac:dyDescent="0.25">
      <c r="A57">
        <v>23500</v>
      </c>
      <c r="B57" t="s">
        <v>84</v>
      </c>
      <c r="C57" t="s">
        <v>103</v>
      </c>
      <c r="D57">
        <v>2012</v>
      </c>
      <c r="E57" s="1">
        <f>DATE(Tabla1[[#This Row],[year]],1,1)</f>
        <v>40909</v>
      </c>
      <c r="F57" t="s">
        <v>26</v>
      </c>
      <c r="G57" t="s">
        <v>15</v>
      </c>
      <c r="H57" t="s">
        <v>38</v>
      </c>
      <c r="I57" t="s">
        <v>28</v>
      </c>
      <c r="K57" t="s">
        <v>240</v>
      </c>
      <c r="L57">
        <v>104270</v>
      </c>
      <c r="M57" t="s">
        <v>238</v>
      </c>
      <c r="N57">
        <v>173.92</v>
      </c>
      <c r="O57">
        <f>IF(Tabla1[[#This Row],[currency]]="pesos",Tabla1[[#This Row],[money]]/Tabla1[[#This Row],[exchange_rate]],Tabla1[[#This Row],[money]])</f>
        <v>23500</v>
      </c>
    </row>
    <row r="58" spans="1:15" x14ac:dyDescent="0.25">
      <c r="A58">
        <v>79900</v>
      </c>
      <c r="B58" t="s">
        <v>104</v>
      </c>
      <c r="C58" t="s">
        <v>105</v>
      </c>
      <c r="D58">
        <v>2010</v>
      </c>
      <c r="E58" s="1">
        <f>DATE(Tabla1[[#This Row],[year]],1,1)</f>
        <v>40179</v>
      </c>
      <c r="F58" t="s">
        <v>21</v>
      </c>
      <c r="G58" t="s">
        <v>15</v>
      </c>
      <c r="H58" t="s">
        <v>27</v>
      </c>
      <c r="I58" t="s">
        <v>237</v>
      </c>
      <c r="K58" t="s">
        <v>239</v>
      </c>
      <c r="L58">
        <v>59141</v>
      </c>
      <c r="M58" t="s">
        <v>238</v>
      </c>
      <c r="N58">
        <v>173.92</v>
      </c>
      <c r="O58">
        <f>IF(Tabla1[[#This Row],[currency]]="pesos",Tabla1[[#This Row],[money]]/Tabla1[[#This Row],[exchange_rate]],Tabla1[[#This Row],[money]])</f>
        <v>79900</v>
      </c>
    </row>
    <row r="59" spans="1:15" x14ac:dyDescent="0.25">
      <c r="A59">
        <v>2500000</v>
      </c>
      <c r="B59" t="s">
        <v>40</v>
      </c>
      <c r="C59" t="s">
        <v>106</v>
      </c>
      <c r="D59">
        <v>2015</v>
      </c>
      <c r="E59" s="1">
        <f>DATE(Tabla1[[#This Row],[year]],1,1)</f>
        <v>42005</v>
      </c>
      <c r="F59" t="s">
        <v>21</v>
      </c>
      <c r="G59" t="s">
        <v>15</v>
      </c>
      <c r="H59" t="s">
        <v>16</v>
      </c>
      <c r="I59" t="s">
        <v>237</v>
      </c>
      <c r="J59" t="s">
        <v>107</v>
      </c>
      <c r="K59" t="s">
        <v>45</v>
      </c>
      <c r="L59">
        <v>110000</v>
      </c>
      <c r="M59" t="s">
        <v>18</v>
      </c>
      <c r="N59">
        <v>173.92</v>
      </c>
      <c r="O59">
        <f>IF(Tabla1[[#This Row],[currency]]="pesos",Tabla1[[#This Row],[money]]/Tabla1[[#This Row],[exchange_rate]],Tabla1[[#This Row],[money]])</f>
        <v>14374.425022999081</v>
      </c>
    </row>
    <row r="60" spans="1:15" x14ac:dyDescent="0.25">
      <c r="A60">
        <v>1700000</v>
      </c>
      <c r="B60" t="s">
        <v>244</v>
      </c>
      <c r="C60" t="s">
        <v>108</v>
      </c>
      <c r="D60">
        <v>2010</v>
      </c>
      <c r="E60" s="1">
        <f>DATE(Tabla1[[#This Row],[year]],1,1)</f>
        <v>40179</v>
      </c>
      <c r="F60" t="s">
        <v>109</v>
      </c>
      <c r="G60" t="s">
        <v>15</v>
      </c>
      <c r="H60" t="s">
        <v>16</v>
      </c>
      <c r="I60" t="s">
        <v>28</v>
      </c>
      <c r="J60" t="s">
        <v>46</v>
      </c>
      <c r="K60" t="s">
        <v>45</v>
      </c>
      <c r="L60">
        <v>141000</v>
      </c>
      <c r="M60" t="s">
        <v>18</v>
      </c>
      <c r="N60">
        <v>173.92</v>
      </c>
      <c r="O60">
        <f>IF(Tabla1[[#This Row],[currency]]="pesos",Tabla1[[#This Row],[money]]/Tabla1[[#This Row],[exchange_rate]],Tabla1[[#This Row],[money]])</f>
        <v>9774.6090156393748</v>
      </c>
    </row>
    <row r="61" spans="1:15" x14ac:dyDescent="0.25">
      <c r="A61">
        <v>2690000</v>
      </c>
      <c r="B61" t="s">
        <v>110</v>
      </c>
      <c r="C61" t="s">
        <v>111</v>
      </c>
      <c r="D61">
        <v>2013</v>
      </c>
      <c r="E61" s="1">
        <f>DATE(Tabla1[[#This Row],[year]],1,1)</f>
        <v>41275</v>
      </c>
      <c r="F61" t="s">
        <v>112</v>
      </c>
      <c r="G61" t="s">
        <v>15</v>
      </c>
      <c r="H61" t="s">
        <v>16</v>
      </c>
      <c r="I61" t="s">
        <v>28</v>
      </c>
      <c r="J61" t="s">
        <v>29</v>
      </c>
      <c r="K61" t="s">
        <v>45</v>
      </c>
      <c r="L61">
        <v>96000</v>
      </c>
      <c r="M61" t="s">
        <v>18</v>
      </c>
      <c r="N61">
        <v>173.92</v>
      </c>
      <c r="O61">
        <f>IF(Tabla1[[#This Row],[currency]]="pesos",Tabla1[[#This Row],[money]]/Tabla1[[#This Row],[exchange_rate]],Tabla1[[#This Row],[money]])</f>
        <v>15466.881324747012</v>
      </c>
    </row>
    <row r="62" spans="1:15" x14ac:dyDescent="0.25">
      <c r="A62">
        <v>4400000</v>
      </c>
      <c r="B62" t="s">
        <v>244</v>
      </c>
      <c r="C62" t="s">
        <v>24</v>
      </c>
      <c r="D62">
        <v>2017</v>
      </c>
      <c r="E62" s="1">
        <f>DATE(Tabla1[[#This Row],[year]],1,1)</f>
        <v>42736</v>
      </c>
      <c r="F62" t="s">
        <v>21</v>
      </c>
      <c r="G62" t="s">
        <v>15</v>
      </c>
      <c r="H62" t="s">
        <v>16</v>
      </c>
      <c r="I62" t="s">
        <v>237</v>
      </c>
      <c r="J62" t="s">
        <v>59</v>
      </c>
      <c r="K62" t="s">
        <v>17</v>
      </c>
      <c r="L62">
        <v>58000</v>
      </c>
      <c r="M62" t="s">
        <v>18</v>
      </c>
      <c r="N62">
        <v>173.92</v>
      </c>
      <c r="O62">
        <f>IF(Tabla1[[#This Row],[currency]]="pesos",Tabla1[[#This Row],[money]]/Tabla1[[#This Row],[exchange_rate]],Tabla1[[#This Row],[money]])</f>
        <v>25298.988040478383</v>
      </c>
    </row>
    <row r="63" spans="1:15" x14ac:dyDescent="0.25">
      <c r="A63">
        <v>3990000</v>
      </c>
      <c r="B63" t="s">
        <v>75</v>
      </c>
      <c r="C63">
        <v>208</v>
      </c>
      <c r="D63">
        <v>2021</v>
      </c>
      <c r="E63" s="1">
        <f>DATE(Tabla1[[#This Row],[year]],1,1)</f>
        <v>44197</v>
      </c>
      <c r="F63" t="s">
        <v>26</v>
      </c>
      <c r="G63" t="s">
        <v>15</v>
      </c>
      <c r="H63" t="s">
        <v>16</v>
      </c>
      <c r="I63" t="s">
        <v>28</v>
      </c>
      <c r="J63" t="s">
        <v>46</v>
      </c>
      <c r="K63" t="s">
        <v>45</v>
      </c>
      <c r="L63">
        <v>7400</v>
      </c>
      <c r="M63" t="s">
        <v>18</v>
      </c>
      <c r="N63">
        <v>173.92</v>
      </c>
      <c r="O63">
        <f>IF(Tabla1[[#This Row],[currency]]="pesos",Tabla1[[#This Row],[money]]/Tabla1[[#This Row],[exchange_rate]],Tabla1[[#This Row],[money]])</f>
        <v>22941.582336706535</v>
      </c>
    </row>
    <row r="64" spans="1:15" x14ac:dyDescent="0.25">
      <c r="A64">
        <v>3950000</v>
      </c>
      <c r="B64" t="s">
        <v>244</v>
      </c>
      <c r="C64" t="s">
        <v>108</v>
      </c>
      <c r="D64">
        <v>2020</v>
      </c>
      <c r="E64" s="1">
        <f>DATE(Tabla1[[#This Row],[year]],1,1)</f>
        <v>43831</v>
      </c>
      <c r="F64" t="s">
        <v>14</v>
      </c>
      <c r="G64" t="s">
        <v>15</v>
      </c>
      <c r="H64" t="s">
        <v>16</v>
      </c>
      <c r="I64" t="s">
        <v>28</v>
      </c>
      <c r="J64" t="s">
        <v>46</v>
      </c>
      <c r="K64" t="s">
        <v>45</v>
      </c>
      <c r="L64">
        <v>38000</v>
      </c>
      <c r="M64" t="s">
        <v>18</v>
      </c>
      <c r="N64">
        <v>173.92</v>
      </c>
      <c r="O64">
        <f>IF(Tabla1[[#This Row],[currency]]="pesos",Tabla1[[#This Row],[money]]/Tabla1[[#This Row],[exchange_rate]],Tabla1[[#This Row],[money]])</f>
        <v>22711.591536338547</v>
      </c>
    </row>
    <row r="65" spans="1:15" x14ac:dyDescent="0.25">
      <c r="A65">
        <v>2290000</v>
      </c>
      <c r="B65" t="s">
        <v>244</v>
      </c>
      <c r="C65" t="s">
        <v>108</v>
      </c>
      <c r="D65">
        <v>2014</v>
      </c>
      <c r="E65" s="1">
        <f>DATE(Tabla1[[#This Row],[year]],1,1)</f>
        <v>41640</v>
      </c>
      <c r="F65" t="s">
        <v>26</v>
      </c>
      <c r="G65" t="s">
        <v>15</v>
      </c>
      <c r="H65" t="s">
        <v>16</v>
      </c>
      <c r="I65" t="s">
        <v>28</v>
      </c>
      <c r="J65" t="s">
        <v>57</v>
      </c>
      <c r="K65" t="s">
        <v>45</v>
      </c>
      <c r="L65">
        <v>133000</v>
      </c>
      <c r="M65" t="s">
        <v>18</v>
      </c>
      <c r="N65">
        <v>173.92</v>
      </c>
      <c r="O65">
        <f>IF(Tabla1[[#This Row],[currency]]="pesos",Tabla1[[#This Row],[money]]/Tabla1[[#This Row],[exchange_rate]],Tabla1[[#This Row],[money]])</f>
        <v>13166.973321067158</v>
      </c>
    </row>
    <row r="66" spans="1:15" x14ac:dyDescent="0.25">
      <c r="A66">
        <v>3900000</v>
      </c>
      <c r="B66" t="s">
        <v>19</v>
      </c>
      <c r="C66" t="s">
        <v>20</v>
      </c>
      <c r="D66">
        <v>2013</v>
      </c>
      <c r="E66" s="1">
        <f>DATE(Tabla1[[#This Row],[year]],1,1)</f>
        <v>41275</v>
      </c>
      <c r="F66" t="s">
        <v>26</v>
      </c>
      <c r="G66" t="s">
        <v>15</v>
      </c>
      <c r="H66" t="s">
        <v>16</v>
      </c>
      <c r="I66" t="s">
        <v>237</v>
      </c>
      <c r="J66" t="s">
        <v>22</v>
      </c>
      <c r="K66" t="s">
        <v>17</v>
      </c>
      <c r="L66">
        <v>140000</v>
      </c>
      <c r="M66" t="s">
        <v>18</v>
      </c>
      <c r="N66">
        <v>173.92</v>
      </c>
      <c r="O66">
        <f>IF(Tabla1[[#This Row],[currency]]="pesos",Tabla1[[#This Row],[money]]/Tabla1[[#This Row],[exchange_rate]],Tabla1[[#This Row],[money]])</f>
        <v>22424.103035878565</v>
      </c>
    </row>
    <row r="67" spans="1:15" x14ac:dyDescent="0.25">
      <c r="A67">
        <v>3750000</v>
      </c>
      <c r="B67" t="s">
        <v>51</v>
      </c>
      <c r="C67" t="s">
        <v>113</v>
      </c>
      <c r="D67">
        <v>2017</v>
      </c>
      <c r="E67" s="1">
        <f>DATE(Tabla1[[#This Row],[year]],1,1)</f>
        <v>42736</v>
      </c>
      <c r="F67" t="s">
        <v>109</v>
      </c>
      <c r="G67" t="s">
        <v>15</v>
      </c>
      <c r="H67" t="s">
        <v>16</v>
      </c>
      <c r="I67" t="s">
        <v>28</v>
      </c>
      <c r="J67" t="s">
        <v>46</v>
      </c>
      <c r="K67" t="s">
        <v>45</v>
      </c>
      <c r="L67">
        <v>46000</v>
      </c>
      <c r="M67" t="s">
        <v>18</v>
      </c>
      <c r="N67">
        <v>173.92</v>
      </c>
      <c r="O67">
        <f>IF(Tabla1[[#This Row],[currency]]="pesos",Tabla1[[#This Row],[money]]/Tabla1[[#This Row],[exchange_rate]],Tabla1[[#This Row],[money]])</f>
        <v>21561.637534498623</v>
      </c>
    </row>
    <row r="68" spans="1:15" x14ac:dyDescent="0.25">
      <c r="A68">
        <v>2650000</v>
      </c>
      <c r="B68" t="s">
        <v>75</v>
      </c>
      <c r="C68">
        <v>308</v>
      </c>
      <c r="D68">
        <v>2012</v>
      </c>
      <c r="E68" s="1">
        <f>DATE(Tabla1[[#This Row],[year]],1,1)</f>
        <v>40909</v>
      </c>
      <c r="F68" t="s">
        <v>26</v>
      </c>
      <c r="G68" t="s">
        <v>15</v>
      </c>
      <c r="H68" t="s">
        <v>16</v>
      </c>
      <c r="I68" t="s">
        <v>28</v>
      </c>
      <c r="J68" t="s">
        <v>46</v>
      </c>
      <c r="K68" t="s">
        <v>45</v>
      </c>
      <c r="L68">
        <v>139000</v>
      </c>
      <c r="M68" t="s">
        <v>18</v>
      </c>
      <c r="N68">
        <v>173.92</v>
      </c>
      <c r="O68">
        <f>IF(Tabla1[[#This Row],[currency]]="pesos",Tabla1[[#This Row],[money]]/Tabla1[[#This Row],[exchange_rate]],Tabla1[[#This Row],[money]])</f>
        <v>15236.890524379027</v>
      </c>
    </row>
    <row r="69" spans="1:15" x14ac:dyDescent="0.25">
      <c r="A69">
        <v>58000</v>
      </c>
      <c r="B69" t="s">
        <v>12</v>
      </c>
      <c r="C69" t="s">
        <v>114</v>
      </c>
      <c r="D69">
        <v>2019</v>
      </c>
      <c r="E69" s="1">
        <f>DATE(Tabla1[[#This Row],[year]],1,1)</f>
        <v>43466</v>
      </c>
      <c r="F69" t="s">
        <v>21</v>
      </c>
      <c r="G69" t="s">
        <v>242</v>
      </c>
      <c r="H69" t="s">
        <v>16</v>
      </c>
      <c r="I69" t="s">
        <v>237</v>
      </c>
      <c r="J69" t="s">
        <v>66</v>
      </c>
      <c r="K69" t="s">
        <v>17</v>
      </c>
      <c r="L69">
        <v>63000</v>
      </c>
      <c r="M69" t="s">
        <v>238</v>
      </c>
      <c r="N69">
        <v>173.92</v>
      </c>
      <c r="O69">
        <f>IF(Tabla1[[#This Row],[currency]]="pesos",Tabla1[[#This Row],[money]]/Tabla1[[#This Row],[exchange_rate]],Tabla1[[#This Row],[money]])</f>
        <v>58000</v>
      </c>
    </row>
    <row r="70" spans="1:15" x14ac:dyDescent="0.25">
      <c r="A70">
        <v>5200000</v>
      </c>
      <c r="B70" t="s">
        <v>68</v>
      </c>
      <c r="C70" t="s">
        <v>115</v>
      </c>
      <c r="D70">
        <v>2018</v>
      </c>
      <c r="E70" s="1">
        <f>DATE(Tabla1[[#This Row],[year]],1,1)</f>
        <v>43101</v>
      </c>
      <c r="F70" t="s">
        <v>30</v>
      </c>
      <c r="G70" t="s">
        <v>242</v>
      </c>
      <c r="H70" t="s">
        <v>27</v>
      </c>
      <c r="I70" t="s">
        <v>28</v>
      </c>
      <c r="J70" t="s">
        <v>38</v>
      </c>
      <c r="K70" t="s">
        <v>67</v>
      </c>
      <c r="L70">
        <v>59000</v>
      </c>
      <c r="M70" t="s">
        <v>18</v>
      </c>
      <c r="N70">
        <v>173.92</v>
      </c>
      <c r="O70">
        <f>IF(Tabla1[[#This Row],[currency]]="pesos",Tabla1[[#This Row],[money]]/Tabla1[[#This Row],[exchange_rate]],Tabla1[[#This Row],[money]])</f>
        <v>29898.80404783809</v>
      </c>
    </row>
    <row r="71" spans="1:15" x14ac:dyDescent="0.25">
      <c r="A71">
        <v>3800000</v>
      </c>
      <c r="B71" t="s">
        <v>12</v>
      </c>
      <c r="C71" t="s">
        <v>56</v>
      </c>
      <c r="D71">
        <v>2018</v>
      </c>
      <c r="E71" s="1">
        <f>DATE(Tabla1[[#This Row],[year]],1,1)</f>
        <v>43101</v>
      </c>
      <c r="F71" t="s">
        <v>26</v>
      </c>
      <c r="G71" t="s">
        <v>15</v>
      </c>
      <c r="H71" t="s">
        <v>27</v>
      </c>
      <c r="I71" t="s">
        <v>28</v>
      </c>
      <c r="J71" t="s">
        <v>57</v>
      </c>
      <c r="K71" t="s">
        <v>239</v>
      </c>
      <c r="L71">
        <v>64000</v>
      </c>
      <c r="M71" t="s">
        <v>18</v>
      </c>
      <c r="N71">
        <v>173.92</v>
      </c>
      <c r="O71">
        <f>IF(Tabla1[[#This Row],[currency]]="pesos",Tabla1[[#This Row],[money]]/Tabla1[[#This Row],[exchange_rate]],Tabla1[[#This Row],[money]])</f>
        <v>21849.126034958605</v>
      </c>
    </row>
    <row r="72" spans="1:15" x14ac:dyDescent="0.25">
      <c r="A72">
        <v>3650000</v>
      </c>
      <c r="B72" t="s">
        <v>244</v>
      </c>
      <c r="C72" t="s">
        <v>116</v>
      </c>
      <c r="D72">
        <v>2017</v>
      </c>
      <c r="E72" s="1">
        <f>DATE(Tabla1[[#This Row],[year]],1,1)</f>
        <v>42736</v>
      </c>
      <c r="F72" t="s">
        <v>21</v>
      </c>
      <c r="G72" t="s">
        <v>15</v>
      </c>
      <c r="H72" t="s">
        <v>27</v>
      </c>
      <c r="I72" t="s">
        <v>237</v>
      </c>
      <c r="J72" t="s">
        <v>46</v>
      </c>
      <c r="K72" t="s">
        <v>239</v>
      </c>
      <c r="L72">
        <v>48000</v>
      </c>
      <c r="M72" t="s">
        <v>18</v>
      </c>
      <c r="N72">
        <v>173.92</v>
      </c>
      <c r="O72">
        <f>IF(Tabla1[[#This Row],[currency]]="pesos",Tabla1[[#This Row],[money]]/Tabla1[[#This Row],[exchange_rate]],Tabla1[[#This Row],[money]])</f>
        <v>20986.660533578659</v>
      </c>
    </row>
    <row r="73" spans="1:15" x14ac:dyDescent="0.25">
      <c r="A73">
        <v>4599999</v>
      </c>
      <c r="B73" t="s">
        <v>75</v>
      </c>
      <c r="C73">
        <v>208</v>
      </c>
      <c r="D73">
        <v>2019</v>
      </c>
      <c r="E73" s="1">
        <f>DATE(Tabla1[[#This Row],[year]],1,1)</f>
        <v>43466</v>
      </c>
      <c r="F73" t="s">
        <v>21</v>
      </c>
      <c r="G73" t="s">
        <v>15</v>
      </c>
      <c r="H73" t="s">
        <v>16</v>
      </c>
      <c r="I73" t="s">
        <v>28</v>
      </c>
      <c r="J73" t="s">
        <v>46</v>
      </c>
      <c r="K73" t="s">
        <v>45</v>
      </c>
      <c r="L73">
        <v>48000</v>
      </c>
      <c r="M73" t="s">
        <v>18</v>
      </c>
      <c r="N73">
        <v>173.92</v>
      </c>
      <c r="O73">
        <f>IF(Tabla1[[#This Row],[currency]]="pesos",Tabla1[[#This Row],[money]]/Tabla1[[#This Row],[exchange_rate]],Tabla1[[#This Row],[money]])</f>
        <v>26448.9362925483</v>
      </c>
    </row>
    <row r="74" spans="1:15" x14ac:dyDescent="0.25">
      <c r="A74">
        <v>2280000</v>
      </c>
      <c r="B74" t="s">
        <v>68</v>
      </c>
      <c r="C74" t="s">
        <v>117</v>
      </c>
      <c r="D74">
        <v>2013</v>
      </c>
      <c r="E74" s="1">
        <f>DATE(Tabla1[[#This Row],[year]],1,1)</f>
        <v>41275</v>
      </c>
      <c r="F74" t="s">
        <v>21</v>
      </c>
      <c r="G74" t="s">
        <v>15</v>
      </c>
      <c r="H74" t="s">
        <v>16</v>
      </c>
      <c r="I74" t="s">
        <v>28</v>
      </c>
      <c r="J74" t="s">
        <v>82</v>
      </c>
      <c r="K74" t="s">
        <v>45</v>
      </c>
      <c r="L74">
        <v>93000</v>
      </c>
      <c r="M74" t="s">
        <v>18</v>
      </c>
      <c r="N74">
        <v>173.92</v>
      </c>
      <c r="O74">
        <f>IF(Tabla1[[#This Row],[currency]]="pesos",Tabla1[[#This Row],[money]]/Tabla1[[#This Row],[exchange_rate]],Tabla1[[#This Row],[money]])</f>
        <v>13109.475620975161</v>
      </c>
    </row>
    <row r="75" spans="1:15" x14ac:dyDescent="0.25">
      <c r="A75">
        <v>6489000</v>
      </c>
      <c r="B75" t="s">
        <v>110</v>
      </c>
      <c r="C75" t="s">
        <v>118</v>
      </c>
      <c r="D75">
        <v>2018</v>
      </c>
      <c r="E75" s="1">
        <f>DATE(Tabla1[[#This Row],[year]],1,1)</f>
        <v>43101</v>
      </c>
      <c r="F75" t="s">
        <v>26</v>
      </c>
      <c r="G75" t="s">
        <v>15</v>
      </c>
      <c r="H75" t="s">
        <v>16</v>
      </c>
      <c r="I75" t="s">
        <v>28</v>
      </c>
      <c r="J75" t="s">
        <v>46</v>
      </c>
      <c r="K75" t="s">
        <v>45</v>
      </c>
      <c r="L75">
        <v>53000</v>
      </c>
      <c r="M75" t="s">
        <v>18</v>
      </c>
      <c r="N75">
        <v>173.92</v>
      </c>
      <c r="O75">
        <f>IF(Tabla1[[#This Row],[currency]]="pesos",Tabla1[[#This Row],[money]]/Tabla1[[#This Row],[exchange_rate]],Tabla1[[#This Row],[money]])</f>
        <v>37310.257589696412</v>
      </c>
    </row>
    <row r="76" spans="1:15" x14ac:dyDescent="0.25">
      <c r="A76">
        <v>4450000</v>
      </c>
      <c r="B76" t="s">
        <v>47</v>
      </c>
      <c r="C76" t="s">
        <v>119</v>
      </c>
      <c r="D76">
        <v>2019</v>
      </c>
      <c r="E76" s="1">
        <f>DATE(Tabla1[[#This Row],[year]],1,1)</f>
        <v>43466</v>
      </c>
      <c r="F76" t="s">
        <v>21</v>
      </c>
      <c r="G76" t="s">
        <v>15</v>
      </c>
      <c r="H76" t="s">
        <v>27</v>
      </c>
      <c r="I76" t="s">
        <v>28</v>
      </c>
      <c r="J76" t="s">
        <v>46</v>
      </c>
      <c r="K76" t="s">
        <v>17</v>
      </c>
      <c r="L76">
        <v>40000</v>
      </c>
      <c r="M76" t="s">
        <v>18</v>
      </c>
      <c r="N76">
        <v>173.92</v>
      </c>
      <c r="O76">
        <f>IF(Tabla1[[#This Row],[currency]]="pesos",Tabla1[[#This Row],[money]]/Tabla1[[#This Row],[exchange_rate]],Tabla1[[#This Row],[money]])</f>
        <v>25586.476540938365</v>
      </c>
    </row>
    <row r="77" spans="1:15" x14ac:dyDescent="0.25">
      <c r="A77">
        <v>8490000</v>
      </c>
      <c r="B77" t="s">
        <v>40</v>
      </c>
      <c r="C77" t="s">
        <v>120</v>
      </c>
      <c r="D77">
        <v>2018</v>
      </c>
      <c r="E77" s="1">
        <f>DATE(Tabla1[[#This Row],[year]],1,1)</f>
        <v>43101</v>
      </c>
      <c r="F77" t="s">
        <v>21</v>
      </c>
      <c r="G77" t="s">
        <v>15</v>
      </c>
      <c r="H77" t="s">
        <v>27</v>
      </c>
      <c r="I77" t="s">
        <v>28</v>
      </c>
      <c r="J77" t="s">
        <v>38</v>
      </c>
      <c r="K77" t="s">
        <v>239</v>
      </c>
      <c r="L77">
        <v>44000</v>
      </c>
      <c r="M77" t="s">
        <v>18</v>
      </c>
      <c r="N77">
        <v>173.92</v>
      </c>
      <c r="O77">
        <f>IF(Tabla1[[#This Row],[currency]]="pesos",Tabla1[[#This Row],[money]]/Tabla1[[#This Row],[exchange_rate]],Tabla1[[#This Row],[money]])</f>
        <v>48815.547378104879</v>
      </c>
    </row>
    <row r="78" spans="1:15" x14ac:dyDescent="0.25">
      <c r="A78">
        <v>3600000</v>
      </c>
      <c r="B78" t="s">
        <v>75</v>
      </c>
      <c r="C78">
        <v>208</v>
      </c>
      <c r="D78">
        <v>2014</v>
      </c>
      <c r="E78" s="1">
        <f>DATE(Tabla1[[#This Row],[year]],1,1)</f>
        <v>41640</v>
      </c>
      <c r="F78" t="s">
        <v>63</v>
      </c>
      <c r="G78" t="s">
        <v>15</v>
      </c>
      <c r="H78" t="s">
        <v>16</v>
      </c>
      <c r="I78" t="s">
        <v>28</v>
      </c>
      <c r="J78" t="s">
        <v>46</v>
      </c>
      <c r="K78" t="s">
        <v>45</v>
      </c>
      <c r="L78">
        <v>82000</v>
      </c>
      <c r="M78" t="s">
        <v>18</v>
      </c>
      <c r="N78">
        <v>173.92</v>
      </c>
      <c r="O78">
        <f>IF(Tabla1[[#This Row],[currency]]="pesos",Tabla1[[#This Row],[money]]/Tabla1[[#This Row],[exchange_rate]],Tabla1[[#This Row],[money]])</f>
        <v>20699.172033118677</v>
      </c>
    </row>
    <row r="79" spans="1:15" x14ac:dyDescent="0.25">
      <c r="A79">
        <v>6750000</v>
      </c>
      <c r="B79" t="s">
        <v>19</v>
      </c>
      <c r="C79" t="s">
        <v>20</v>
      </c>
      <c r="D79">
        <v>2018</v>
      </c>
      <c r="E79" s="1">
        <f>DATE(Tabla1[[#This Row],[year]],1,1)</f>
        <v>43101</v>
      </c>
      <c r="F79" t="s">
        <v>30</v>
      </c>
      <c r="G79" t="s">
        <v>15</v>
      </c>
      <c r="H79" t="s">
        <v>16</v>
      </c>
      <c r="I79" t="s">
        <v>28</v>
      </c>
      <c r="J79" t="s">
        <v>22</v>
      </c>
      <c r="K79" t="s">
        <v>17</v>
      </c>
      <c r="L79">
        <v>60000</v>
      </c>
      <c r="M79" t="s">
        <v>18</v>
      </c>
      <c r="N79">
        <v>173.92</v>
      </c>
      <c r="O79">
        <f>IF(Tabla1[[#This Row],[currency]]="pesos",Tabla1[[#This Row],[money]]/Tabla1[[#This Row],[exchange_rate]],Tabla1[[#This Row],[money]])</f>
        <v>38810.947562097521</v>
      </c>
    </row>
    <row r="80" spans="1:15" x14ac:dyDescent="0.25">
      <c r="A80">
        <v>2789900</v>
      </c>
      <c r="B80" t="s">
        <v>47</v>
      </c>
      <c r="C80" t="s">
        <v>121</v>
      </c>
      <c r="D80">
        <v>2018</v>
      </c>
      <c r="E80" s="1">
        <f>DATE(Tabla1[[#This Row],[year]],1,1)</f>
        <v>43101</v>
      </c>
      <c r="F80" t="s">
        <v>42</v>
      </c>
      <c r="G80" t="s">
        <v>15</v>
      </c>
      <c r="H80" t="s">
        <v>16</v>
      </c>
      <c r="I80" t="s">
        <v>28</v>
      </c>
      <c r="J80" t="s">
        <v>107</v>
      </c>
      <c r="K80" t="s">
        <v>45</v>
      </c>
      <c r="L80">
        <v>49000</v>
      </c>
      <c r="M80" t="s">
        <v>18</v>
      </c>
      <c r="N80">
        <v>173.92</v>
      </c>
      <c r="O80">
        <f>IF(Tabla1[[#This Row],[currency]]="pesos",Tabla1[[#This Row],[money]]/Tabla1[[#This Row],[exchange_rate]],Tabla1[[#This Row],[money]])</f>
        <v>16041.283348666055</v>
      </c>
    </row>
    <row r="81" spans="1:15" x14ac:dyDescent="0.25">
      <c r="A81">
        <v>3189900</v>
      </c>
      <c r="B81" t="s">
        <v>51</v>
      </c>
      <c r="C81" t="s">
        <v>52</v>
      </c>
      <c r="D81">
        <v>2014</v>
      </c>
      <c r="E81" s="1">
        <f>DATE(Tabla1[[#This Row],[year]],1,1)</f>
        <v>41640</v>
      </c>
      <c r="F81" t="s">
        <v>30</v>
      </c>
      <c r="G81" t="s">
        <v>15</v>
      </c>
      <c r="H81" t="s">
        <v>16</v>
      </c>
      <c r="I81" t="s">
        <v>28</v>
      </c>
      <c r="J81" t="s">
        <v>46</v>
      </c>
      <c r="K81" t="s">
        <v>17</v>
      </c>
      <c r="L81">
        <v>79000</v>
      </c>
      <c r="M81" t="s">
        <v>18</v>
      </c>
      <c r="N81">
        <v>173.92</v>
      </c>
      <c r="O81">
        <f>IF(Tabla1[[#This Row],[currency]]="pesos",Tabla1[[#This Row],[money]]/Tabla1[[#This Row],[exchange_rate]],Tabla1[[#This Row],[money]])</f>
        <v>18341.191352345908</v>
      </c>
    </row>
    <row r="82" spans="1:15" x14ac:dyDescent="0.25">
      <c r="A82">
        <v>3189900</v>
      </c>
      <c r="B82" t="s">
        <v>51</v>
      </c>
      <c r="C82" t="s">
        <v>122</v>
      </c>
      <c r="D82">
        <v>2019</v>
      </c>
      <c r="E82" s="1">
        <f>DATE(Tabla1[[#This Row],[year]],1,1)</f>
        <v>43466</v>
      </c>
      <c r="F82" t="s">
        <v>21</v>
      </c>
      <c r="G82" t="s">
        <v>93</v>
      </c>
      <c r="H82" t="s">
        <v>27</v>
      </c>
      <c r="I82" t="s">
        <v>28</v>
      </c>
      <c r="J82" t="s">
        <v>57</v>
      </c>
      <c r="K82" t="s">
        <v>239</v>
      </c>
      <c r="L82">
        <v>59000</v>
      </c>
      <c r="M82" t="s">
        <v>18</v>
      </c>
      <c r="N82">
        <v>173.92</v>
      </c>
      <c r="O82">
        <f>IF(Tabla1[[#This Row],[currency]]="pesos",Tabla1[[#This Row],[money]]/Tabla1[[#This Row],[exchange_rate]],Tabla1[[#This Row],[money]])</f>
        <v>18341.191352345908</v>
      </c>
    </row>
    <row r="83" spans="1:15" x14ac:dyDescent="0.25">
      <c r="A83">
        <v>2950000</v>
      </c>
      <c r="B83" t="s">
        <v>54</v>
      </c>
      <c r="C83" t="s">
        <v>123</v>
      </c>
      <c r="D83">
        <v>2014</v>
      </c>
      <c r="E83" s="1">
        <f>DATE(Tabla1[[#This Row],[year]],1,1)</f>
        <v>41640</v>
      </c>
      <c r="F83" t="s">
        <v>26</v>
      </c>
      <c r="G83" t="s">
        <v>15</v>
      </c>
      <c r="H83" t="s">
        <v>16</v>
      </c>
      <c r="I83" t="s">
        <v>237</v>
      </c>
      <c r="J83" t="s">
        <v>29</v>
      </c>
      <c r="K83" t="s">
        <v>124</v>
      </c>
      <c r="L83">
        <v>140000</v>
      </c>
      <c r="M83" t="s">
        <v>18</v>
      </c>
      <c r="N83">
        <v>173.92</v>
      </c>
      <c r="O83">
        <f>IF(Tabla1[[#This Row],[currency]]="pesos",Tabla1[[#This Row],[money]]/Tabla1[[#This Row],[exchange_rate]],Tabla1[[#This Row],[money]])</f>
        <v>16961.821527138916</v>
      </c>
    </row>
    <row r="84" spans="1:15" x14ac:dyDescent="0.25">
      <c r="A84">
        <v>4250000</v>
      </c>
      <c r="B84" t="s">
        <v>68</v>
      </c>
      <c r="C84" t="s">
        <v>125</v>
      </c>
      <c r="D84">
        <v>2022</v>
      </c>
      <c r="E84" s="1">
        <f>DATE(Tabla1[[#This Row],[year]],1,1)</f>
        <v>44562</v>
      </c>
      <c r="F84" t="s">
        <v>21</v>
      </c>
      <c r="G84" t="s">
        <v>15</v>
      </c>
      <c r="H84" t="s">
        <v>16</v>
      </c>
      <c r="I84" t="s">
        <v>28</v>
      </c>
      <c r="J84" t="s">
        <v>31</v>
      </c>
      <c r="K84" t="s">
        <v>45</v>
      </c>
      <c r="L84">
        <v>2000</v>
      </c>
      <c r="M84" t="s">
        <v>18</v>
      </c>
      <c r="N84">
        <v>173.92</v>
      </c>
      <c r="O84">
        <f>IF(Tabla1[[#This Row],[currency]]="pesos",Tabla1[[#This Row],[money]]/Tabla1[[#This Row],[exchange_rate]],Tabla1[[#This Row],[money]])</f>
        <v>24436.522539098438</v>
      </c>
    </row>
    <row r="85" spans="1:15" x14ac:dyDescent="0.25">
      <c r="A85">
        <v>3450000</v>
      </c>
      <c r="B85" t="s">
        <v>54</v>
      </c>
      <c r="C85" t="s">
        <v>123</v>
      </c>
      <c r="D85">
        <v>2016</v>
      </c>
      <c r="E85" s="1">
        <f>DATE(Tabla1[[#This Row],[year]],1,1)</f>
        <v>42370</v>
      </c>
      <c r="F85" t="s">
        <v>21</v>
      </c>
      <c r="G85" t="s">
        <v>15</v>
      </c>
      <c r="H85" t="s">
        <v>16</v>
      </c>
      <c r="I85" t="s">
        <v>28</v>
      </c>
      <c r="J85" t="s">
        <v>29</v>
      </c>
      <c r="K85" t="s">
        <v>124</v>
      </c>
      <c r="L85">
        <v>48000</v>
      </c>
      <c r="M85" t="s">
        <v>18</v>
      </c>
      <c r="N85">
        <v>173.92</v>
      </c>
      <c r="O85">
        <f>IF(Tabla1[[#This Row],[currency]]="pesos",Tabla1[[#This Row],[money]]/Tabla1[[#This Row],[exchange_rate]],Tabla1[[#This Row],[money]])</f>
        <v>19836.706531738731</v>
      </c>
    </row>
    <row r="86" spans="1:15" x14ac:dyDescent="0.25">
      <c r="A86">
        <v>4200500</v>
      </c>
      <c r="B86" t="s">
        <v>75</v>
      </c>
      <c r="C86">
        <v>208</v>
      </c>
      <c r="D86">
        <v>2017</v>
      </c>
      <c r="E86" s="1">
        <f>DATE(Tabla1[[#This Row],[year]],1,1)</f>
        <v>42736</v>
      </c>
      <c r="F86" t="s">
        <v>14</v>
      </c>
      <c r="G86" t="s">
        <v>15</v>
      </c>
      <c r="H86" t="s">
        <v>16</v>
      </c>
      <c r="I86" t="s">
        <v>28</v>
      </c>
      <c r="J86" t="s">
        <v>46</v>
      </c>
      <c r="K86" t="s">
        <v>45</v>
      </c>
      <c r="L86">
        <v>80000</v>
      </c>
      <c r="M86" t="s">
        <v>18</v>
      </c>
      <c r="N86">
        <v>173.92</v>
      </c>
      <c r="O86">
        <f>IF(Tabla1[[#This Row],[currency]]="pesos",Tabla1[[#This Row],[money]]/Tabla1[[#This Row],[exchange_rate]],Tabla1[[#This Row],[money]])</f>
        <v>24151.908923643055</v>
      </c>
    </row>
    <row r="87" spans="1:15" x14ac:dyDescent="0.25">
      <c r="A87">
        <v>4590000</v>
      </c>
      <c r="B87" t="s">
        <v>75</v>
      </c>
      <c r="C87">
        <v>208</v>
      </c>
      <c r="D87">
        <v>2019</v>
      </c>
      <c r="E87" s="1">
        <f>DATE(Tabla1[[#This Row],[year]],1,1)</f>
        <v>43466</v>
      </c>
      <c r="F87" t="s">
        <v>26</v>
      </c>
      <c r="G87" t="s">
        <v>15</v>
      </c>
      <c r="H87" t="s">
        <v>16</v>
      </c>
      <c r="I87" t="s">
        <v>28</v>
      </c>
      <c r="J87" t="s">
        <v>46</v>
      </c>
      <c r="K87" t="s">
        <v>45</v>
      </c>
      <c r="L87">
        <v>13000</v>
      </c>
      <c r="M87" t="s">
        <v>18</v>
      </c>
      <c r="N87">
        <v>173.92</v>
      </c>
      <c r="O87">
        <f>IF(Tabla1[[#This Row],[currency]]="pesos",Tabla1[[#This Row],[money]]/Tabla1[[#This Row],[exchange_rate]],Tabla1[[#This Row],[money]])</f>
        <v>26391.444342226314</v>
      </c>
    </row>
    <row r="88" spans="1:15" x14ac:dyDescent="0.25">
      <c r="A88">
        <v>4237000</v>
      </c>
      <c r="B88" t="s">
        <v>51</v>
      </c>
      <c r="C88" t="s">
        <v>113</v>
      </c>
      <c r="D88">
        <v>2016</v>
      </c>
      <c r="E88" s="1">
        <f>DATE(Tabla1[[#This Row],[year]],1,1)</f>
        <v>42370</v>
      </c>
      <c r="F88" t="s">
        <v>26</v>
      </c>
      <c r="G88" t="s">
        <v>15</v>
      </c>
      <c r="H88" t="s">
        <v>16</v>
      </c>
      <c r="I88" t="s">
        <v>28</v>
      </c>
      <c r="J88" t="s">
        <v>38</v>
      </c>
      <c r="K88" t="s">
        <v>45</v>
      </c>
      <c r="L88">
        <v>86000</v>
      </c>
      <c r="M88" t="s">
        <v>18</v>
      </c>
      <c r="N88">
        <v>173.92</v>
      </c>
      <c r="O88">
        <f>IF(Tabla1[[#This Row],[currency]]="pesos",Tabla1[[#This Row],[money]]/Tabla1[[#This Row],[exchange_rate]],Tabla1[[#This Row],[money]])</f>
        <v>24361.775528978844</v>
      </c>
    </row>
    <row r="89" spans="1:15" x14ac:dyDescent="0.25">
      <c r="A89">
        <v>2550000</v>
      </c>
      <c r="B89" t="s">
        <v>244</v>
      </c>
      <c r="C89" t="s">
        <v>108</v>
      </c>
      <c r="D89">
        <v>2014</v>
      </c>
      <c r="E89" s="1">
        <f>DATE(Tabla1[[#This Row],[year]],1,1)</f>
        <v>41640</v>
      </c>
      <c r="F89" t="s">
        <v>26</v>
      </c>
      <c r="G89" t="s">
        <v>15</v>
      </c>
      <c r="H89" t="s">
        <v>16</v>
      </c>
      <c r="I89" t="s">
        <v>28</v>
      </c>
      <c r="J89" t="s">
        <v>57</v>
      </c>
      <c r="K89" t="s">
        <v>45</v>
      </c>
      <c r="L89">
        <v>118000</v>
      </c>
      <c r="M89" t="s">
        <v>18</v>
      </c>
      <c r="N89">
        <v>173.92</v>
      </c>
      <c r="O89">
        <f>IF(Tabla1[[#This Row],[currency]]="pesos",Tabla1[[#This Row],[money]]/Tabla1[[#This Row],[exchange_rate]],Tabla1[[#This Row],[money]])</f>
        <v>14661.913523459063</v>
      </c>
    </row>
    <row r="90" spans="1:15" x14ac:dyDescent="0.25">
      <c r="A90">
        <v>11900000</v>
      </c>
      <c r="B90" t="s">
        <v>12</v>
      </c>
      <c r="C90" t="s">
        <v>65</v>
      </c>
      <c r="D90">
        <v>2019</v>
      </c>
      <c r="E90" s="1">
        <f>DATE(Tabla1[[#This Row],[year]],1,1)</f>
        <v>43466</v>
      </c>
      <c r="F90" t="s">
        <v>26</v>
      </c>
      <c r="G90" t="s">
        <v>242</v>
      </c>
      <c r="H90" t="s">
        <v>27</v>
      </c>
      <c r="I90" t="s">
        <v>237</v>
      </c>
      <c r="J90" t="s">
        <v>66</v>
      </c>
      <c r="K90" t="s">
        <v>67</v>
      </c>
      <c r="L90">
        <v>51700</v>
      </c>
      <c r="M90" t="s">
        <v>18</v>
      </c>
      <c r="N90">
        <v>173.92</v>
      </c>
      <c r="O90">
        <f>IF(Tabla1[[#This Row],[currency]]="pesos",Tabla1[[#This Row],[money]]/Tabla1[[#This Row],[exchange_rate]],Tabla1[[#This Row],[money]])</f>
        <v>68422.263109475622</v>
      </c>
    </row>
    <row r="91" spans="1:15" x14ac:dyDescent="0.25">
      <c r="A91">
        <v>2100500</v>
      </c>
      <c r="B91" t="s">
        <v>51</v>
      </c>
      <c r="C91" t="s">
        <v>126</v>
      </c>
      <c r="D91">
        <v>2009</v>
      </c>
      <c r="E91" s="1">
        <f>DATE(Tabla1[[#This Row],[year]],1,1)</f>
        <v>39814</v>
      </c>
      <c r="F91" t="s">
        <v>112</v>
      </c>
      <c r="G91" t="s">
        <v>15</v>
      </c>
      <c r="H91" t="s">
        <v>16</v>
      </c>
      <c r="I91" t="s">
        <v>28</v>
      </c>
      <c r="J91" t="s">
        <v>38</v>
      </c>
      <c r="K91" t="s">
        <v>45</v>
      </c>
      <c r="L91">
        <v>133000</v>
      </c>
      <c r="M91" t="s">
        <v>18</v>
      </c>
      <c r="N91">
        <v>173.92</v>
      </c>
      <c r="O91">
        <f>IF(Tabla1[[#This Row],[currency]]="pesos",Tabla1[[#This Row],[money]]/Tabla1[[#This Row],[exchange_rate]],Tabla1[[#This Row],[money]])</f>
        <v>12077.391904323827</v>
      </c>
    </row>
    <row r="92" spans="1:15" x14ac:dyDescent="0.25">
      <c r="A92">
        <v>5650000</v>
      </c>
      <c r="B92" t="s">
        <v>75</v>
      </c>
      <c r="C92">
        <v>2008</v>
      </c>
      <c r="D92">
        <v>2020</v>
      </c>
      <c r="E92" s="1">
        <f>DATE(Tabla1[[#This Row],[year]],1,1)</f>
        <v>43831</v>
      </c>
      <c r="F92" t="s">
        <v>127</v>
      </c>
      <c r="G92" t="s">
        <v>15</v>
      </c>
      <c r="H92" t="s">
        <v>16</v>
      </c>
      <c r="I92" t="s">
        <v>237</v>
      </c>
      <c r="J92" t="s">
        <v>46</v>
      </c>
      <c r="K92" t="s">
        <v>17</v>
      </c>
      <c r="L92">
        <v>26000</v>
      </c>
      <c r="M92" t="s">
        <v>18</v>
      </c>
      <c r="N92">
        <v>173.92</v>
      </c>
      <c r="O92">
        <f>IF(Tabla1[[#This Row],[currency]]="pesos",Tabla1[[#This Row],[money]]/Tabla1[[#This Row],[exchange_rate]],Tabla1[[#This Row],[money]])</f>
        <v>32486.200551977923</v>
      </c>
    </row>
    <row r="93" spans="1:15" x14ac:dyDescent="0.25">
      <c r="A93">
        <v>3500000</v>
      </c>
      <c r="B93" t="s">
        <v>54</v>
      </c>
      <c r="C93" t="s">
        <v>88</v>
      </c>
      <c r="D93">
        <v>2020</v>
      </c>
      <c r="E93" s="1">
        <f>DATE(Tabla1[[#This Row],[year]],1,1)</f>
        <v>43831</v>
      </c>
      <c r="F93" t="s">
        <v>21</v>
      </c>
      <c r="G93" t="s">
        <v>15</v>
      </c>
      <c r="H93" t="s">
        <v>16</v>
      </c>
      <c r="I93" t="s">
        <v>28</v>
      </c>
      <c r="J93" t="s">
        <v>82</v>
      </c>
      <c r="K93" t="s">
        <v>45</v>
      </c>
      <c r="L93">
        <v>25000</v>
      </c>
      <c r="M93" t="s">
        <v>18</v>
      </c>
      <c r="N93">
        <v>173.92</v>
      </c>
      <c r="O93">
        <f>IF(Tabla1[[#This Row],[currency]]="pesos",Tabla1[[#This Row],[money]]/Tabla1[[#This Row],[exchange_rate]],Tabla1[[#This Row],[money]])</f>
        <v>20124.195032198713</v>
      </c>
    </row>
    <row r="94" spans="1:15" x14ac:dyDescent="0.25">
      <c r="A94">
        <v>5289900</v>
      </c>
      <c r="B94" t="s">
        <v>51</v>
      </c>
      <c r="C94" t="s">
        <v>113</v>
      </c>
      <c r="D94">
        <v>2018</v>
      </c>
      <c r="E94" s="1">
        <f>DATE(Tabla1[[#This Row],[year]],1,1)</f>
        <v>43101</v>
      </c>
      <c r="F94" t="s">
        <v>26</v>
      </c>
      <c r="G94" t="s">
        <v>15</v>
      </c>
      <c r="H94" t="s">
        <v>27</v>
      </c>
      <c r="I94" t="s">
        <v>237</v>
      </c>
      <c r="J94" t="s">
        <v>38</v>
      </c>
      <c r="K94" t="s">
        <v>239</v>
      </c>
      <c r="L94">
        <v>55000</v>
      </c>
      <c r="M94" t="s">
        <v>18</v>
      </c>
      <c r="N94">
        <v>173.92</v>
      </c>
      <c r="O94">
        <f>IF(Tabla1[[#This Row],[currency]]="pesos",Tabla1[[#This Row],[money]]/Tabla1[[#This Row],[exchange_rate]],Tabla1[[#This Row],[money]])</f>
        <v>30415.708371665136</v>
      </c>
    </row>
    <row r="95" spans="1:15" x14ac:dyDescent="0.25">
      <c r="A95">
        <v>2350000</v>
      </c>
      <c r="B95" t="s">
        <v>75</v>
      </c>
      <c r="C95">
        <v>208</v>
      </c>
      <c r="D95">
        <v>2013</v>
      </c>
      <c r="E95" s="1">
        <f>DATE(Tabla1[[#This Row],[year]],1,1)</f>
        <v>41275</v>
      </c>
      <c r="F95" t="s">
        <v>30</v>
      </c>
      <c r="G95" t="s">
        <v>15</v>
      </c>
      <c r="H95" t="s">
        <v>16</v>
      </c>
      <c r="I95" t="s">
        <v>28</v>
      </c>
      <c r="J95" t="s">
        <v>57</v>
      </c>
      <c r="K95" t="s">
        <v>45</v>
      </c>
      <c r="L95">
        <v>110000</v>
      </c>
      <c r="M95" t="s">
        <v>18</v>
      </c>
      <c r="N95">
        <v>173.92</v>
      </c>
      <c r="O95">
        <f>IF(Tabla1[[#This Row],[currency]]="pesos",Tabla1[[#This Row],[money]]/Tabla1[[#This Row],[exchange_rate]],Tabla1[[#This Row],[money]])</f>
        <v>13511.959521619136</v>
      </c>
    </row>
    <row r="96" spans="1:15" x14ac:dyDescent="0.25">
      <c r="A96">
        <v>3800000</v>
      </c>
      <c r="B96" t="s">
        <v>54</v>
      </c>
      <c r="C96" t="s">
        <v>88</v>
      </c>
      <c r="D96">
        <v>2018</v>
      </c>
      <c r="E96" s="1">
        <f>DATE(Tabla1[[#This Row],[year]],1,1)</f>
        <v>43101</v>
      </c>
      <c r="F96" t="s">
        <v>21</v>
      </c>
      <c r="G96" t="s">
        <v>15</v>
      </c>
      <c r="H96" t="s">
        <v>16</v>
      </c>
      <c r="I96" t="s">
        <v>237</v>
      </c>
      <c r="J96" t="s">
        <v>82</v>
      </c>
      <c r="K96" t="s">
        <v>45</v>
      </c>
      <c r="L96">
        <v>40000</v>
      </c>
      <c r="M96" t="s">
        <v>18</v>
      </c>
      <c r="N96">
        <v>173.92</v>
      </c>
      <c r="O96">
        <f>IF(Tabla1[[#This Row],[currency]]="pesos",Tabla1[[#This Row],[money]]/Tabla1[[#This Row],[exchange_rate]],Tabla1[[#This Row],[money]])</f>
        <v>21849.126034958605</v>
      </c>
    </row>
    <row r="97" spans="1:15" x14ac:dyDescent="0.25">
      <c r="A97">
        <v>5889900</v>
      </c>
      <c r="B97" t="s">
        <v>12</v>
      </c>
      <c r="C97" t="s">
        <v>128</v>
      </c>
      <c r="D97">
        <v>2021</v>
      </c>
      <c r="E97" s="1">
        <f>DATE(Tabla1[[#This Row],[year]],1,1)</f>
        <v>44197</v>
      </c>
      <c r="F97" t="s">
        <v>21</v>
      </c>
      <c r="G97" t="s">
        <v>15</v>
      </c>
      <c r="H97" t="s">
        <v>16</v>
      </c>
      <c r="I97" t="s">
        <v>237</v>
      </c>
      <c r="J97" t="s">
        <v>57</v>
      </c>
      <c r="K97" t="s">
        <v>45</v>
      </c>
      <c r="L97">
        <v>19000</v>
      </c>
      <c r="M97" t="s">
        <v>18</v>
      </c>
      <c r="N97">
        <v>173.92</v>
      </c>
      <c r="O97">
        <f>IF(Tabla1[[#This Row],[currency]]="pesos",Tabla1[[#This Row],[money]]/Tabla1[[#This Row],[exchange_rate]],Tabla1[[#This Row],[money]])</f>
        <v>33865.570377184915</v>
      </c>
    </row>
    <row r="98" spans="1:15" x14ac:dyDescent="0.25">
      <c r="A98">
        <v>78500</v>
      </c>
      <c r="B98" t="s">
        <v>129</v>
      </c>
      <c r="C98">
        <v>1500</v>
      </c>
      <c r="D98">
        <v>2022</v>
      </c>
      <c r="E98" s="1">
        <f>DATE(Tabla1[[#This Row],[year]],1,1)</f>
        <v>44562</v>
      </c>
      <c r="F98" t="s">
        <v>26</v>
      </c>
      <c r="G98" t="s">
        <v>15</v>
      </c>
      <c r="H98" t="s">
        <v>27</v>
      </c>
      <c r="I98" t="s">
        <v>237</v>
      </c>
      <c r="J98" t="s">
        <v>130</v>
      </c>
      <c r="K98" t="s">
        <v>67</v>
      </c>
      <c r="L98">
        <v>8300</v>
      </c>
      <c r="M98" t="s">
        <v>238</v>
      </c>
      <c r="N98">
        <v>173.92</v>
      </c>
      <c r="O98">
        <f>IF(Tabla1[[#This Row],[currency]]="pesos",Tabla1[[#This Row],[money]]/Tabla1[[#This Row],[exchange_rate]],Tabla1[[#This Row],[money]])</f>
        <v>78500</v>
      </c>
    </row>
    <row r="99" spans="1:15" x14ac:dyDescent="0.25">
      <c r="A99">
        <v>7550000</v>
      </c>
      <c r="B99" t="s">
        <v>40</v>
      </c>
      <c r="C99" t="s">
        <v>131</v>
      </c>
      <c r="D99">
        <v>2021</v>
      </c>
      <c r="E99" s="1">
        <f>DATE(Tabla1[[#This Row],[year]],1,1)</f>
        <v>44197</v>
      </c>
      <c r="F99" t="s">
        <v>21</v>
      </c>
      <c r="G99" t="s">
        <v>15</v>
      </c>
      <c r="H99" t="s">
        <v>16</v>
      </c>
      <c r="I99" t="s">
        <v>237</v>
      </c>
      <c r="J99" t="s">
        <v>107</v>
      </c>
      <c r="K99" t="s">
        <v>17</v>
      </c>
      <c r="L99">
        <v>34000</v>
      </c>
      <c r="M99" t="s">
        <v>18</v>
      </c>
      <c r="N99">
        <v>173.92</v>
      </c>
      <c r="O99">
        <f>IF(Tabla1[[#This Row],[currency]]="pesos",Tabla1[[#This Row],[money]]/Tabla1[[#This Row],[exchange_rate]],Tabla1[[#This Row],[money]])</f>
        <v>43410.763569457224</v>
      </c>
    </row>
    <row r="100" spans="1:15" x14ac:dyDescent="0.25">
      <c r="A100">
        <v>3590000</v>
      </c>
      <c r="B100" t="s">
        <v>47</v>
      </c>
      <c r="C100" t="s">
        <v>48</v>
      </c>
      <c r="D100">
        <v>2018</v>
      </c>
      <c r="E100" s="1">
        <f>DATE(Tabla1[[#This Row],[year]],1,1)</f>
        <v>43101</v>
      </c>
      <c r="F100" t="s">
        <v>26</v>
      </c>
      <c r="G100" t="s">
        <v>15</v>
      </c>
      <c r="H100" t="s">
        <v>16</v>
      </c>
      <c r="I100" t="s">
        <v>28</v>
      </c>
      <c r="J100" t="s">
        <v>46</v>
      </c>
      <c r="K100" t="s">
        <v>45</v>
      </c>
      <c r="L100">
        <v>57000</v>
      </c>
      <c r="M100" t="s">
        <v>18</v>
      </c>
      <c r="N100">
        <v>173.92</v>
      </c>
      <c r="O100">
        <f>IF(Tabla1[[#This Row],[currency]]="pesos",Tabla1[[#This Row],[money]]/Tabla1[[#This Row],[exchange_rate]],Tabla1[[#This Row],[money]])</f>
        <v>20641.67433302668</v>
      </c>
    </row>
    <row r="101" spans="1:15" x14ac:dyDescent="0.25">
      <c r="A101">
        <v>6190000</v>
      </c>
      <c r="B101" t="s">
        <v>47</v>
      </c>
      <c r="C101" t="s">
        <v>119</v>
      </c>
      <c r="D101">
        <v>2021</v>
      </c>
      <c r="E101" s="1">
        <f>DATE(Tabla1[[#This Row],[year]],1,1)</f>
        <v>44197</v>
      </c>
      <c r="F101" t="s">
        <v>30</v>
      </c>
      <c r="G101" t="s">
        <v>15</v>
      </c>
      <c r="H101" t="s">
        <v>27</v>
      </c>
      <c r="I101" t="s">
        <v>28</v>
      </c>
      <c r="J101" t="s">
        <v>38</v>
      </c>
      <c r="K101" t="s">
        <v>17</v>
      </c>
      <c r="L101">
        <v>26000</v>
      </c>
      <c r="M101" t="s">
        <v>18</v>
      </c>
      <c r="N101">
        <v>173.92</v>
      </c>
      <c r="O101">
        <f>IF(Tabla1[[#This Row],[currency]]="pesos",Tabla1[[#This Row],[money]]/Tabla1[[#This Row],[exchange_rate]],Tabla1[[#This Row],[money]])</f>
        <v>35591.076356945727</v>
      </c>
    </row>
    <row r="102" spans="1:15" x14ac:dyDescent="0.25">
      <c r="A102">
        <v>1610000</v>
      </c>
      <c r="B102" t="s">
        <v>47</v>
      </c>
      <c r="C102" t="s">
        <v>48</v>
      </c>
      <c r="D102">
        <v>2013</v>
      </c>
      <c r="E102" s="1">
        <f>DATE(Tabla1[[#This Row],[year]],1,1)</f>
        <v>41275</v>
      </c>
      <c r="F102" t="s">
        <v>30</v>
      </c>
      <c r="G102" t="s">
        <v>15</v>
      </c>
      <c r="H102" t="s">
        <v>16</v>
      </c>
      <c r="I102" t="s">
        <v>28</v>
      </c>
      <c r="J102" t="s">
        <v>46</v>
      </c>
      <c r="K102" t="s">
        <v>45</v>
      </c>
      <c r="L102">
        <v>83000</v>
      </c>
      <c r="M102" t="s">
        <v>18</v>
      </c>
      <c r="N102">
        <v>173.92</v>
      </c>
      <c r="O102">
        <f>IF(Tabla1[[#This Row],[currency]]="pesos",Tabla1[[#This Row],[money]]/Tabla1[[#This Row],[exchange_rate]],Tabla1[[#This Row],[money]])</f>
        <v>9257.1297148114081</v>
      </c>
    </row>
    <row r="103" spans="1:15" x14ac:dyDescent="0.25">
      <c r="A103">
        <v>1960000</v>
      </c>
      <c r="B103" t="s">
        <v>40</v>
      </c>
      <c r="C103" t="s">
        <v>132</v>
      </c>
      <c r="D103">
        <v>2015</v>
      </c>
      <c r="E103" s="1">
        <f>DATE(Tabla1[[#This Row],[year]],1,1)</f>
        <v>42005</v>
      </c>
      <c r="F103" t="s">
        <v>14</v>
      </c>
      <c r="G103" t="s">
        <v>15</v>
      </c>
      <c r="H103" t="s">
        <v>16</v>
      </c>
      <c r="I103" t="s">
        <v>28</v>
      </c>
      <c r="J103" t="s">
        <v>46</v>
      </c>
      <c r="K103" t="s">
        <v>45</v>
      </c>
      <c r="L103">
        <v>65500</v>
      </c>
      <c r="M103" t="s">
        <v>18</v>
      </c>
      <c r="N103">
        <v>173.92</v>
      </c>
      <c r="O103">
        <f>IF(Tabla1[[#This Row],[currency]]="pesos",Tabla1[[#This Row],[money]]/Tabla1[[#This Row],[exchange_rate]],Tabla1[[#This Row],[money]])</f>
        <v>11269.549218031279</v>
      </c>
    </row>
    <row r="104" spans="1:15" x14ac:dyDescent="0.25">
      <c r="A104">
        <v>2280000</v>
      </c>
      <c r="B104" t="s">
        <v>244</v>
      </c>
      <c r="C104" t="s">
        <v>116</v>
      </c>
      <c r="D104">
        <v>2014</v>
      </c>
      <c r="E104" s="1">
        <f>DATE(Tabla1[[#This Row],[year]],1,1)</f>
        <v>41640</v>
      </c>
      <c r="F104" t="s">
        <v>14</v>
      </c>
      <c r="G104" t="s">
        <v>15</v>
      </c>
      <c r="H104" t="s">
        <v>27</v>
      </c>
      <c r="I104" t="s">
        <v>237</v>
      </c>
      <c r="J104" t="s">
        <v>46</v>
      </c>
      <c r="K104" t="s">
        <v>239</v>
      </c>
      <c r="L104">
        <v>87000</v>
      </c>
      <c r="M104" t="s">
        <v>18</v>
      </c>
      <c r="N104">
        <v>173.92</v>
      </c>
      <c r="O104">
        <f>IF(Tabla1[[#This Row],[currency]]="pesos",Tabla1[[#This Row],[money]]/Tabla1[[#This Row],[exchange_rate]],Tabla1[[#This Row],[money]])</f>
        <v>13109.475620975161</v>
      </c>
    </row>
    <row r="105" spans="1:15" x14ac:dyDescent="0.25">
      <c r="A105">
        <v>2100000</v>
      </c>
      <c r="B105" t="s">
        <v>40</v>
      </c>
      <c r="C105" t="s">
        <v>120</v>
      </c>
      <c r="D105">
        <v>2015</v>
      </c>
      <c r="E105" s="1">
        <f>DATE(Tabla1[[#This Row],[year]],1,1)</f>
        <v>42005</v>
      </c>
      <c r="F105" t="s">
        <v>14</v>
      </c>
      <c r="G105" t="s">
        <v>15</v>
      </c>
      <c r="H105" t="s">
        <v>27</v>
      </c>
      <c r="I105" t="s">
        <v>28</v>
      </c>
      <c r="J105" t="s">
        <v>38</v>
      </c>
      <c r="K105" t="s">
        <v>239</v>
      </c>
      <c r="L105">
        <v>54500</v>
      </c>
      <c r="M105" t="s">
        <v>18</v>
      </c>
      <c r="N105">
        <v>173.92</v>
      </c>
      <c r="O105">
        <f>IF(Tabla1[[#This Row],[currency]]="pesos",Tabla1[[#This Row],[money]]/Tabla1[[#This Row],[exchange_rate]],Tabla1[[#This Row],[money]])</f>
        <v>12074.517019319228</v>
      </c>
    </row>
    <row r="106" spans="1:15" x14ac:dyDescent="0.25">
      <c r="A106">
        <v>1650000</v>
      </c>
      <c r="B106" t="s">
        <v>40</v>
      </c>
      <c r="C106" t="s">
        <v>106</v>
      </c>
      <c r="D106">
        <v>2018</v>
      </c>
      <c r="E106" s="1">
        <f>DATE(Tabla1[[#This Row],[year]],1,1)</f>
        <v>43101</v>
      </c>
      <c r="F106" t="s">
        <v>21</v>
      </c>
      <c r="G106" t="s">
        <v>15</v>
      </c>
      <c r="H106" t="s">
        <v>16</v>
      </c>
      <c r="I106" t="s">
        <v>28</v>
      </c>
      <c r="J106" t="s">
        <v>107</v>
      </c>
      <c r="K106" t="s">
        <v>45</v>
      </c>
      <c r="L106">
        <v>79000</v>
      </c>
      <c r="M106" t="s">
        <v>18</v>
      </c>
      <c r="N106">
        <v>173.92</v>
      </c>
      <c r="O106">
        <f>IF(Tabla1[[#This Row],[currency]]="pesos",Tabla1[[#This Row],[money]]/Tabla1[[#This Row],[exchange_rate]],Tabla1[[#This Row],[money]])</f>
        <v>9487.1205151793929</v>
      </c>
    </row>
    <row r="107" spans="1:15" x14ac:dyDescent="0.25">
      <c r="A107">
        <v>3590000</v>
      </c>
      <c r="B107" t="s">
        <v>47</v>
      </c>
      <c r="C107" t="s">
        <v>119</v>
      </c>
      <c r="D107">
        <v>2019</v>
      </c>
      <c r="E107" s="1">
        <f>DATE(Tabla1[[#This Row],[year]],1,1)</f>
        <v>43466</v>
      </c>
      <c r="F107" t="s">
        <v>21</v>
      </c>
      <c r="G107" t="s">
        <v>15</v>
      </c>
      <c r="H107" t="s">
        <v>27</v>
      </c>
      <c r="I107" t="s">
        <v>28</v>
      </c>
      <c r="J107" t="s">
        <v>46</v>
      </c>
      <c r="K107" t="s">
        <v>17</v>
      </c>
      <c r="L107">
        <v>87000</v>
      </c>
      <c r="M107" t="s">
        <v>18</v>
      </c>
      <c r="N107">
        <v>173.92</v>
      </c>
      <c r="O107">
        <f>IF(Tabla1[[#This Row],[currency]]="pesos",Tabla1[[#This Row],[money]]/Tabla1[[#This Row],[exchange_rate]],Tabla1[[#This Row],[money]])</f>
        <v>20641.67433302668</v>
      </c>
    </row>
    <row r="108" spans="1:15" x14ac:dyDescent="0.25">
      <c r="A108">
        <v>2150000</v>
      </c>
      <c r="B108" t="s">
        <v>51</v>
      </c>
      <c r="C108" t="s">
        <v>113</v>
      </c>
      <c r="D108">
        <v>2014</v>
      </c>
      <c r="E108" s="1">
        <f>DATE(Tabla1[[#This Row],[year]],1,1)</f>
        <v>41640</v>
      </c>
      <c r="F108" t="s">
        <v>14</v>
      </c>
      <c r="G108" t="s">
        <v>15</v>
      </c>
      <c r="H108" t="s">
        <v>27</v>
      </c>
      <c r="I108" t="s">
        <v>28</v>
      </c>
      <c r="J108" t="s">
        <v>38</v>
      </c>
      <c r="K108" t="s">
        <v>239</v>
      </c>
      <c r="L108">
        <v>57000</v>
      </c>
      <c r="M108" t="s">
        <v>18</v>
      </c>
      <c r="N108">
        <v>173.92</v>
      </c>
      <c r="O108">
        <f>IF(Tabla1[[#This Row],[currency]]="pesos",Tabla1[[#This Row],[money]]/Tabla1[[#This Row],[exchange_rate]],Tabla1[[#This Row],[money]])</f>
        <v>12362.00551977921</v>
      </c>
    </row>
    <row r="109" spans="1:15" x14ac:dyDescent="0.25">
      <c r="A109">
        <v>3800000</v>
      </c>
      <c r="B109" t="s">
        <v>76</v>
      </c>
      <c r="C109" t="s">
        <v>86</v>
      </c>
      <c r="D109">
        <v>2015</v>
      </c>
      <c r="E109" s="1">
        <f>DATE(Tabla1[[#This Row],[year]],1,1)</f>
        <v>42005</v>
      </c>
      <c r="F109" t="s">
        <v>14</v>
      </c>
      <c r="G109" t="s">
        <v>15</v>
      </c>
      <c r="H109" t="s">
        <v>16</v>
      </c>
      <c r="I109" t="s">
        <v>237</v>
      </c>
      <c r="J109" t="s">
        <v>29</v>
      </c>
      <c r="K109" t="s">
        <v>17</v>
      </c>
      <c r="L109">
        <v>92000</v>
      </c>
      <c r="M109" t="s">
        <v>18</v>
      </c>
      <c r="N109">
        <v>173.92</v>
      </c>
      <c r="O109">
        <f>IF(Tabla1[[#This Row],[currency]]="pesos",Tabla1[[#This Row],[money]]/Tabla1[[#This Row],[exchange_rate]],Tabla1[[#This Row],[money]])</f>
        <v>21849.126034958605</v>
      </c>
    </row>
    <row r="110" spans="1:15" x14ac:dyDescent="0.25">
      <c r="A110">
        <v>1550000</v>
      </c>
      <c r="B110" t="s">
        <v>40</v>
      </c>
      <c r="C110" t="s">
        <v>133</v>
      </c>
      <c r="D110">
        <v>2012</v>
      </c>
      <c r="E110" s="1">
        <f>DATE(Tabla1[[#This Row],[year]],1,1)</f>
        <v>40909</v>
      </c>
      <c r="F110" t="s">
        <v>30</v>
      </c>
      <c r="G110" t="s">
        <v>15</v>
      </c>
      <c r="H110" t="s">
        <v>16</v>
      </c>
      <c r="I110" t="s">
        <v>28</v>
      </c>
      <c r="J110" t="s">
        <v>82</v>
      </c>
      <c r="K110" t="s">
        <v>45</v>
      </c>
      <c r="L110">
        <v>102000</v>
      </c>
      <c r="M110" t="s">
        <v>18</v>
      </c>
      <c r="N110">
        <v>173.92</v>
      </c>
      <c r="O110">
        <f>IF(Tabla1[[#This Row],[currency]]="pesos",Tabla1[[#This Row],[money]]/Tabla1[[#This Row],[exchange_rate]],Tabla1[[#This Row],[money]])</f>
        <v>8912.143514259431</v>
      </c>
    </row>
    <row r="111" spans="1:15" x14ac:dyDescent="0.25">
      <c r="A111">
        <v>1595000</v>
      </c>
      <c r="B111" t="s">
        <v>47</v>
      </c>
      <c r="C111" t="s">
        <v>58</v>
      </c>
      <c r="D111">
        <v>2014</v>
      </c>
      <c r="E111" s="1">
        <f>DATE(Tabla1[[#This Row],[year]],1,1)</f>
        <v>41640</v>
      </c>
      <c r="F111" t="s">
        <v>21</v>
      </c>
      <c r="G111" t="s">
        <v>15</v>
      </c>
      <c r="H111" t="s">
        <v>72</v>
      </c>
      <c r="I111" t="s">
        <v>28</v>
      </c>
      <c r="J111" t="s">
        <v>59</v>
      </c>
      <c r="K111" t="s">
        <v>45</v>
      </c>
      <c r="L111">
        <v>85000</v>
      </c>
      <c r="M111" t="s">
        <v>18</v>
      </c>
      <c r="N111">
        <v>173.92</v>
      </c>
      <c r="O111">
        <f>IF(Tabla1[[#This Row],[currency]]="pesos",Tabla1[[#This Row],[money]]/Tabla1[[#This Row],[exchange_rate]],Tabla1[[#This Row],[money]])</f>
        <v>9170.8831646734143</v>
      </c>
    </row>
    <row r="112" spans="1:15" x14ac:dyDescent="0.25">
      <c r="A112">
        <v>4700000</v>
      </c>
      <c r="B112" t="s">
        <v>19</v>
      </c>
      <c r="C112" t="s">
        <v>64</v>
      </c>
      <c r="D112">
        <v>2017</v>
      </c>
      <c r="E112" s="1">
        <f>DATE(Tabla1[[#This Row],[year]],1,1)</f>
        <v>42736</v>
      </c>
      <c r="F112" t="s">
        <v>26</v>
      </c>
      <c r="G112" t="s">
        <v>15</v>
      </c>
      <c r="H112" t="s">
        <v>16</v>
      </c>
      <c r="I112" t="s">
        <v>28</v>
      </c>
      <c r="J112" t="s">
        <v>29</v>
      </c>
      <c r="K112" t="s">
        <v>17</v>
      </c>
      <c r="L112">
        <v>52000</v>
      </c>
      <c r="M112" t="s">
        <v>18</v>
      </c>
      <c r="N112">
        <v>173.92</v>
      </c>
      <c r="O112">
        <f>IF(Tabla1[[#This Row],[currency]]="pesos",Tabla1[[#This Row],[money]]/Tabla1[[#This Row],[exchange_rate]],Tabla1[[#This Row],[money]])</f>
        <v>27023.919043238271</v>
      </c>
    </row>
    <row r="113" spans="1:15" x14ac:dyDescent="0.25">
      <c r="A113">
        <v>2800000</v>
      </c>
      <c r="B113" t="s">
        <v>75</v>
      </c>
      <c r="C113">
        <v>2008</v>
      </c>
      <c r="D113">
        <v>2016</v>
      </c>
      <c r="E113" s="1">
        <f>DATE(Tabla1[[#This Row],[year]],1,1)</f>
        <v>42370</v>
      </c>
      <c r="F113" t="s">
        <v>26</v>
      </c>
      <c r="G113" t="s">
        <v>15</v>
      </c>
      <c r="H113" t="s">
        <v>16</v>
      </c>
      <c r="I113" t="s">
        <v>28</v>
      </c>
      <c r="J113" t="s">
        <v>46</v>
      </c>
      <c r="K113" t="s">
        <v>17</v>
      </c>
      <c r="L113">
        <v>127000</v>
      </c>
      <c r="M113" t="s">
        <v>18</v>
      </c>
      <c r="N113">
        <v>173.92</v>
      </c>
      <c r="O113">
        <f>IF(Tabla1[[#This Row],[currency]]="pesos",Tabla1[[#This Row],[money]]/Tabla1[[#This Row],[exchange_rate]],Tabla1[[#This Row],[money]])</f>
        <v>16099.356025758971</v>
      </c>
    </row>
    <row r="114" spans="1:15" x14ac:dyDescent="0.25">
      <c r="A114">
        <v>42900</v>
      </c>
      <c r="B114" t="s">
        <v>84</v>
      </c>
      <c r="C114" t="s">
        <v>134</v>
      </c>
      <c r="D114">
        <v>2015</v>
      </c>
      <c r="E114" s="1">
        <f>DATE(Tabla1[[#This Row],[year]],1,1)</f>
        <v>42005</v>
      </c>
      <c r="F114" t="s">
        <v>26</v>
      </c>
      <c r="G114" t="s">
        <v>242</v>
      </c>
      <c r="H114" t="s">
        <v>27</v>
      </c>
      <c r="I114" t="s">
        <v>237</v>
      </c>
      <c r="J114" t="s">
        <v>95</v>
      </c>
      <c r="K114" t="s">
        <v>124</v>
      </c>
      <c r="L114">
        <v>8900</v>
      </c>
      <c r="M114" t="s">
        <v>238</v>
      </c>
      <c r="N114">
        <v>173.92</v>
      </c>
      <c r="O114">
        <f>IF(Tabla1[[#This Row],[currency]]="pesos",Tabla1[[#This Row],[money]]/Tabla1[[#This Row],[exchange_rate]],Tabla1[[#This Row],[money]])</f>
        <v>42900</v>
      </c>
    </row>
    <row r="115" spans="1:15" x14ac:dyDescent="0.25">
      <c r="A115">
        <v>7500000</v>
      </c>
      <c r="B115" t="s">
        <v>40</v>
      </c>
      <c r="C115" t="s">
        <v>120</v>
      </c>
      <c r="D115">
        <v>2017</v>
      </c>
      <c r="E115" s="1">
        <f>DATE(Tabla1[[#This Row],[year]],1,1)</f>
        <v>42736</v>
      </c>
      <c r="F115" t="s">
        <v>26</v>
      </c>
      <c r="G115" t="s">
        <v>15</v>
      </c>
      <c r="H115" t="s">
        <v>27</v>
      </c>
      <c r="I115" t="s">
        <v>28</v>
      </c>
      <c r="J115" t="s">
        <v>38</v>
      </c>
      <c r="K115" t="s">
        <v>239</v>
      </c>
      <c r="L115">
        <v>54000</v>
      </c>
      <c r="M115" t="s">
        <v>18</v>
      </c>
      <c r="N115">
        <v>173.92</v>
      </c>
      <c r="O115">
        <f>IF(Tabla1[[#This Row],[currency]]="pesos",Tabla1[[#This Row],[money]]/Tabla1[[#This Row],[exchange_rate]],Tabla1[[#This Row],[money]])</f>
        <v>43123.275068997245</v>
      </c>
    </row>
    <row r="116" spans="1:15" x14ac:dyDescent="0.25">
      <c r="A116">
        <v>6300000</v>
      </c>
      <c r="B116" t="s">
        <v>76</v>
      </c>
      <c r="C116" t="s">
        <v>77</v>
      </c>
      <c r="D116">
        <v>2016</v>
      </c>
      <c r="E116" s="1">
        <f>DATE(Tabla1[[#This Row],[year]],1,1)</f>
        <v>42370</v>
      </c>
      <c r="F116" t="s">
        <v>30</v>
      </c>
      <c r="G116" t="s">
        <v>15</v>
      </c>
      <c r="H116" t="s">
        <v>16</v>
      </c>
      <c r="I116" t="s">
        <v>237</v>
      </c>
      <c r="J116" t="s">
        <v>22</v>
      </c>
      <c r="K116" t="s">
        <v>17</v>
      </c>
      <c r="L116">
        <v>126000</v>
      </c>
      <c r="M116" t="s">
        <v>18</v>
      </c>
      <c r="N116">
        <v>173.92</v>
      </c>
      <c r="O116">
        <f>IF(Tabla1[[#This Row],[currency]]="pesos",Tabla1[[#This Row],[money]]/Tabla1[[#This Row],[exchange_rate]],Tabla1[[#This Row],[money]])</f>
        <v>36223.551057957688</v>
      </c>
    </row>
    <row r="117" spans="1:15" x14ac:dyDescent="0.25">
      <c r="A117">
        <v>3450000</v>
      </c>
      <c r="B117" t="s">
        <v>68</v>
      </c>
      <c r="C117" t="s">
        <v>98</v>
      </c>
      <c r="D117">
        <v>2016</v>
      </c>
      <c r="E117" s="1">
        <f>DATE(Tabla1[[#This Row],[year]],1,1)</f>
        <v>42370</v>
      </c>
      <c r="F117" t="s">
        <v>127</v>
      </c>
      <c r="G117" t="s">
        <v>15</v>
      </c>
      <c r="H117" t="s">
        <v>16</v>
      </c>
      <c r="I117" t="s">
        <v>28</v>
      </c>
      <c r="J117" t="s">
        <v>46</v>
      </c>
      <c r="K117" t="s">
        <v>135</v>
      </c>
      <c r="L117">
        <v>59000</v>
      </c>
      <c r="M117" t="s">
        <v>18</v>
      </c>
      <c r="N117">
        <v>173.92</v>
      </c>
      <c r="O117">
        <f>IF(Tabla1[[#This Row],[currency]]="pesos",Tabla1[[#This Row],[money]]/Tabla1[[#This Row],[exchange_rate]],Tabla1[[#This Row],[money]])</f>
        <v>19836.706531738731</v>
      </c>
    </row>
    <row r="118" spans="1:15" x14ac:dyDescent="0.25">
      <c r="A118">
        <v>9500500</v>
      </c>
      <c r="B118" t="s">
        <v>51</v>
      </c>
      <c r="C118" t="s">
        <v>74</v>
      </c>
      <c r="D118">
        <v>2018</v>
      </c>
      <c r="E118" s="1">
        <f>DATE(Tabla1[[#This Row],[year]],1,1)</f>
        <v>43101</v>
      </c>
      <c r="F118" t="s">
        <v>26</v>
      </c>
      <c r="G118" t="s">
        <v>242</v>
      </c>
      <c r="H118" t="s">
        <v>27</v>
      </c>
      <c r="I118" t="s">
        <v>237</v>
      </c>
      <c r="J118" t="s">
        <v>136</v>
      </c>
      <c r="K118" t="s">
        <v>67</v>
      </c>
      <c r="L118">
        <v>70000</v>
      </c>
      <c r="M118" t="s">
        <v>18</v>
      </c>
      <c r="N118">
        <v>173.92</v>
      </c>
      <c r="O118">
        <f>IF(Tabla1[[#This Row],[currency]]="pesos",Tabla1[[#This Row],[money]]/Tabla1[[#This Row],[exchange_rate]],Tabla1[[#This Row],[money]])</f>
        <v>54625.689972401109</v>
      </c>
    </row>
    <row r="119" spans="1:15" x14ac:dyDescent="0.25">
      <c r="A119">
        <v>3890000</v>
      </c>
      <c r="B119" t="s">
        <v>54</v>
      </c>
      <c r="C119" t="s">
        <v>137</v>
      </c>
      <c r="D119">
        <v>2014</v>
      </c>
      <c r="E119" s="1">
        <f>DATE(Tabla1[[#This Row],[year]],1,1)</f>
        <v>41640</v>
      </c>
      <c r="F119" t="s">
        <v>109</v>
      </c>
      <c r="G119" t="s">
        <v>15</v>
      </c>
      <c r="H119" t="s">
        <v>16</v>
      </c>
      <c r="I119" t="s">
        <v>237</v>
      </c>
      <c r="J119" t="s">
        <v>29</v>
      </c>
      <c r="K119" t="s">
        <v>45</v>
      </c>
      <c r="L119">
        <v>31000</v>
      </c>
      <c r="M119" t="s">
        <v>18</v>
      </c>
      <c r="N119">
        <v>173.92</v>
      </c>
      <c r="O119">
        <f>IF(Tabla1[[#This Row],[currency]]="pesos",Tabla1[[#This Row],[money]]/Tabla1[[#This Row],[exchange_rate]],Tabla1[[#This Row],[money]])</f>
        <v>22366.605335786571</v>
      </c>
    </row>
    <row r="120" spans="1:15" x14ac:dyDescent="0.25">
      <c r="A120">
        <v>4200000</v>
      </c>
      <c r="B120" t="s">
        <v>75</v>
      </c>
      <c r="C120">
        <v>2008</v>
      </c>
      <c r="D120">
        <v>2017</v>
      </c>
      <c r="E120" s="1">
        <f>DATE(Tabla1[[#This Row],[year]],1,1)</f>
        <v>42736</v>
      </c>
      <c r="F120" t="s">
        <v>21</v>
      </c>
      <c r="G120" t="s">
        <v>15</v>
      </c>
      <c r="H120" t="s">
        <v>16</v>
      </c>
      <c r="I120" t="s">
        <v>28</v>
      </c>
      <c r="J120" t="s">
        <v>46</v>
      </c>
      <c r="K120" t="s">
        <v>17</v>
      </c>
      <c r="L120">
        <v>78000</v>
      </c>
      <c r="M120" t="s">
        <v>18</v>
      </c>
      <c r="N120">
        <v>173.92</v>
      </c>
      <c r="O120">
        <f>IF(Tabla1[[#This Row],[currency]]="pesos",Tabla1[[#This Row],[money]]/Tabla1[[#This Row],[exchange_rate]],Tabla1[[#This Row],[money]])</f>
        <v>24149.034038638456</v>
      </c>
    </row>
    <row r="121" spans="1:15" x14ac:dyDescent="0.25">
      <c r="A121">
        <v>6500000</v>
      </c>
      <c r="B121" t="s">
        <v>40</v>
      </c>
      <c r="C121" t="s">
        <v>138</v>
      </c>
      <c r="D121">
        <v>2016</v>
      </c>
      <c r="E121" s="1">
        <f>DATE(Tabla1[[#This Row],[year]],1,1)</f>
        <v>42370</v>
      </c>
      <c r="F121" t="s">
        <v>30</v>
      </c>
      <c r="G121" t="s">
        <v>242</v>
      </c>
      <c r="H121" t="s">
        <v>27</v>
      </c>
      <c r="I121" t="s">
        <v>237</v>
      </c>
      <c r="J121" t="s">
        <v>38</v>
      </c>
      <c r="K121" t="s">
        <v>67</v>
      </c>
      <c r="L121">
        <v>129000</v>
      </c>
      <c r="M121" t="s">
        <v>18</v>
      </c>
      <c r="N121">
        <v>173.92</v>
      </c>
      <c r="O121">
        <f>IF(Tabla1[[#This Row],[currency]]="pesos",Tabla1[[#This Row],[money]]/Tabla1[[#This Row],[exchange_rate]],Tabla1[[#This Row],[money]])</f>
        <v>37373.505059797608</v>
      </c>
    </row>
    <row r="122" spans="1:15" x14ac:dyDescent="0.25">
      <c r="A122">
        <v>4289900</v>
      </c>
      <c r="B122" t="s">
        <v>75</v>
      </c>
      <c r="C122">
        <v>408</v>
      </c>
      <c r="D122">
        <v>2018</v>
      </c>
      <c r="E122" s="1">
        <f>DATE(Tabla1[[#This Row],[year]],1,1)</f>
        <v>43101</v>
      </c>
      <c r="F122" t="s">
        <v>14</v>
      </c>
      <c r="G122" t="s">
        <v>242</v>
      </c>
      <c r="H122" t="s">
        <v>27</v>
      </c>
      <c r="I122" t="s">
        <v>28</v>
      </c>
      <c r="J122" t="s">
        <v>46</v>
      </c>
      <c r="K122" t="s">
        <v>239</v>
      </c>
      <c r="L122">
        <v>59000</v>
      </c>
      <c r="M122" t="s">
        <v>18</v>
      </c>
      <c r="N122">
        <v>173.92</v>
      </c>
      <c r="O122">
        <f>IF(Tabla1[[#This Row],[currency]]="pesos",Tabla1[[#This Row],[money]]/Tabla1[[#This Row],[exchange_rate]],Tabla1[[#This Row],[money]])</f>
        <v>24665.938362465502</v>
      </c>
    </row>
    <row r="123" spans="1:15" x14ac:dyDescent="0.25">
      <c r="A123">
        <v>12400000</v>
      </c>
      <c r="B123" t="s">
        <v>12</v>
      </c>
      <c r="C123" t="s">
        <v>65</v>
      </c>
      <c r="D123">
        <v>2019</v>
      </c>
      <c r="E123" s="1">
        <f>DATE(Tabla1[[#This Row],[year]],1,1)</f>
        <v>43466</v>
      </c>
      <c r="F123" t="s">
        <v>26</v>
      </c>
      <c r="G123" t="s">
        <v>242</v>
      </c>
      <c r="H123" t="s">
        <v>27</v>
      </c>
      <c r="I123" t="s">
        <v>237</v>
      </c>
      <c r="J123" t="s">
        <v>66</v>
      </c>
      <c r="K123" t="s">
        <v>67</v>
      </c>
      <c r="L123">
        <v>52000</v>
      </c>
      <c r="M123" t="s">
        <v>18</v>
      </c>
      <c r="N123">
        <v>173.92</v>
      </c>
      <c r="O123">
        <f>IF(Tabla1[[#This Row],[currency]]="pesos",Tabla1[[#This Row],[money]]/Tabla1[[#This Row],[exchange_rate]],Tabla1[[#This Row],[money]])</f>
        <v>71297.148114075448</v>
      </c>
    </row>
    <row r="124" spans="1:15" x14ac:dyDescent="0.25">
      <c r="A124">
        <v>4189900</v>
      </c>
      <c r="B124" t="s">
        <v>75</v>
      </c>
      <c r="C124">
        <v>408</v>
      </c>
      <c r="D124">
        <v>2018</v>
      </c>
      <c r="E124" s="1">
        <f>DATE(Tabla1[[#This Row],[year]],1,1)</f>
        <v>43101</v>
      </c>
      <c r="F124" t="s">
        <v>14</v>
      </c>
      <c r="G124" t="s">
        <v>242</v>
      </c>
      <c r="H124" t="s">
        <v>27</v>
      </c>
      <c r="I124" t="s">
        <v>28</v>
      </c>
      <c r="J124" t="s">
        <v>46</v>
      </c>
      <c r="K124" t="s">
        <v>239</v>
      </c>
      <c r="L124">
        <v>59000</v>
      </c>
      <c r="M124" t="s">
        <v>18</v>
      </c>
      <c r="N124">
        <v>173.92</v>
      </c>
      <c r="O124">
        <f>IF(Tabla1[[#This Row],[currency]]="pesos",Tabla1[[#This Row],[money]]/Tabla1[[#This Row],[exchange_rate]],Tabla1[[#This Row],[money]])</f>
        <v>24090.961361545538</v>
      </c>
    </row>
    <row r="125" spans="1:15" x14ac:dyDescent="0.25">
      <c r="A125">
        <v>3650000</v>
      </c>
      <c r="B125" t="s">
        <v>75</v>
      </c>
      <c r="C125">
        <v>408</v>
      </c>
      <c r="D125">
        <v>2016</v>
      </c>
      <c r="E125" s="1">
        <f>DATE(Tabla1[[#This Row],[year]],1,1)</f>
        <v>42370</v>
      </c>
      <c r="F125" t="s">
        <v>26</v>
      </c>
      <c r="G125" t="s">
        <v>242</v>
      </c>
      <c r="H125" t="s">
        <v>27</v>
      </c>
      <c r="I125" t="s">
        <v>28</v>
      </c>
      <c r="J125" t="s">
        <v>46</v>
      </c>
      <c r="K125" t="s">
        <v>239</v>
      </c>
      <c r="L125">
        <v>115000</v>
      </c>
      <c r="M125" t="s">
        <v>18</v>
      </c>
      <c r="N125">
        <v>173.92</v>
      </c>
      <c r="O125">
        <f>IF(Tabla1[[#This Row],[currency]]="pesos",Tabla1[[#This Row],[money]]/Tabla1[[#This Row],[exchange_rate]],Tabla1[[#This Row],[money]])</f>
        <v>20986.660533578659</v>
      </c>
    </row>
    <row r="126" spans="1:15" x14ac:dyDescent="0.25">
      <c r="A126">
        <v>6300000</v>
      </c>
      <c r="B126" t="s">
        <v>76</v>
      </c>
      <c r="C126" t="s">
        <v>139</v>
      </c>
      <c r="D126">
        <v>2017</v>
      </c>
      <c r="E126" s="1">
        <f>DATE(Tabla1[[#This Row],[year]],1,1)</f>
        <v>42736</v>
      </c>
      <c r="F126" t="s">
        <v>26</v>
      </c>
      <c r="G126" t="s">
        <v>15</v>
      </c>
      <c r="H126" t="s">
        <v>72</v>
      </c>
      <c r="I126" t="s">
        <v>237</v>
      </c>
      <c r="J126" t="s">
        <v>57</v>
      </c>
      <c r="K126" t="s">
        <v>45</v>
      </c>
      <c r="L126">
        <v>112000</v>
      </c>
      <c r="M126" t="s">
        <v>18</v>
      </c>
      <c r="N126">
        <v>173.92</v>
      </c>
      <c r="O126">
        <f>IF(Tabla1[[#This Row],[currency]]="pesos",Tabla1[[#This Row],[money]]/Tabla1[[#This Row],[exchange_rate]],Tabla1[[#This Row],[money]])</f>
        <v>36223.551057957688</v>
      </c>
    </row>
    <row r="127" spans="1:15" x14ac:dyDescent="0.25">
      <c r="A127">
        <v>6299000</v>
      </c>
      <c r="B127" t="s">
        <v>76</v>
      </c>
      <c r="C127" t="s">
        <v>139</v>
      </c>
      <c r="D127">
        <v>2017</v>
      </c>
      <c r="E127" s="1">
        <f>DATE(Tabla1[[#This Row],[year]],1,1)</f>
        <v>42736</v>
      </c>
      <c r="F127" t="s">
        <v>26</v>
      </c>
      <c r="G127" t="s">
        <v>15</v>
      </c>
      <c r="H127" t="s">
        <v>72</v>
      </c>
      <c r="I127" t="s">
        <v>237</v>
      </c>
      <c r="J127" t="s">
        <v>57</v>
      </c>
      <c r="K127" t="s">
        <v>45</v>
      </c>
      <c r="L127">
        <v>112000</v>
      </c>
      <c r="M127" t="s">
        <v>18</v>
      </c>
      <c r="N127">
        <v>173.92</v>
      </c>
      <c r="O127">
        <f>IF(Tabla1[[#This Row],[currency]]="pesos",Tabla1[[#This Row],[money]]/Tabla1[[#This Row],[exchange_rate]],Tabla1[[#This Row],[money]])</f>
        <v>36217.801287948481</v>
      </c>
    </row>
    <row r="128" spans="1:15" x14ac:dyDescent="0.25">
      <c r="A128">
        <v>16000</v>
      </c>
      <c r="B128" t="s">
        <v>40</v>
      </c>
      <c r="C128" t="s">
        <v>140</v>
      </c>
      <c r="D128">
        <v>2016</v>
      </c>
      <c r="E128" s="1">
        <f>DATE(Tabla1[[#This Row],[year]],1,1)</f>
        <v>42370</v>
      </c>
      <c r="F128" t="s">
        <v>14</v>
      </c>
      <c r="G128" t="s">
        <v>15</v>
      </c>
      <c r="H128" t="s">
        <v>16</v>
      </c>
      <c r="I128" t="s">
        <v>237</v>
      </c>
      <c r="J128" t="s">
        <v>82</v>
      </c>
      <c r="K128" t="s">
        <v>45</v>
      </c>
      <c r="L128">
        <v>126000</v>
      </c>
      <c r="M128" t="s">
        <v>238</v>
      </c>
      <c r="N128">
        <v>173.92</v>
      </c>
      <c r="O128">
        <f>IF(Tabla1[[#This Row],[currency]]="pesos",Tabla1[[#This Row],[money]]/Tabla1[[#This Row],[exchange_rate]],Tabla1[[#This Row],[money]])</f>
        <v>16000</v>
      </c>
    </row>
    <row r="129" spans="1:15" x14ac:dyDescent="0.25">
      <c r="A129">
        <v>2700000</v>
      </c>
      <c r="B129" t="s">
        <v>47</v>
      </c>
      <c r="C129" t="s">
        <v>48</v>
      </c>
      <c r="D129">
        <v>2018</v>
      </c>
      <c r="E129" s="1">
        <f>DATE(Tabla1[[#This Row],[year]],1,1)</f>
        <v>43101</v>
      </c>
      <c r="F129" t="s">
        <v>30</v>
      </c>
      <c r="G129" t="s">
        <v>15</v>
      </c>
      <c r="H129" t="s">
        <v>16</v>
      </c>
      <c r="I129" t="s">
        <v>28</v>
      </c>
      <c r="J129" t="s">
        <v>46</v>
      </c>
      <c r="K129" t="s">
        <v>45</v>
      </c>
      <c r="L129">
        <v>44000</v>
      </c>
      <c r="M129" t="s">
        <v>18</v>
      </c>
      <c r="N129">
        <v>173.92</v>
      </c>
      <c r="O129">
        <f>IF(Tabla1[[#This Row],[currency]]="pesos",Tabla1[[#This Row],[money]]/Tabla1[[#This Row],[exchange_rate]],Tabla1[[#This Row],[money]])</f>
        <v>15524.379024839007</v>
      </c>
    </row>
    <row r="130" spans="1:15" x14ac:dyDescent="0.25">
      <c r="A130">
        <v>1975000</v>
      </c>
      <c r="B130" t="s">
        <v>68</v>
      </c>
      <c r="C130" t="s">
        <v>141</v>
      </c>
      <c r="D130">
        <v>2016</v>
      </c>
      <c r="E130" s="1">
        <f>DATE(Tabla1[[#This Row],[year]],1,1)</f>
        <v>42370</v>
      </c>
      <c r="F130" t="s">
        <v>21</v>
      </c>
      <c r="G130" t="s">
        <v>15</v>
      </c>
      <c r="H130" t="s">
        <v>16</v>
      </c>
      <c r="I130" t="s">
        <v>28</v>
      </c>
      <c r="J130" t="s">
        <v>82</v>
      </c>
      <c r="K130" t="s">
        <v>45</v>
      </c>
      <c r="L130">
        <v>87000</v>
      </c>
      <c r="M130" t="s">
        <v>18</v>
      </c>
      <c r="N130">
        <v>173.92</v>
      </c>
      <c r="O130">
        <f>IF(Tabla1[[#This Row],[currency]]="pesos",Tabla1[[#This Row],[money]]/Tabla1[[#This Row],[exchange_rate]],Tabla1[[#This Row],[money]])</f>
        <v>11355.795768169273</v>
      </c>
    </row>
    <row r="131" spans="1:15" x14ac:dyDescent="0.25">
      <c r="A131">
        <v>3650000</v>
      </c>
      <c r="B131" t="s">
        <v>75</v>
      </c>
      <c r="C131">
        <v>408</v>
      </c>
      <c r="D131">
        <v>2016</v>
      </c>
      <c r="E131" s="1">
        <f>DATE(Tabla1[[#This Row],[year]],1,1)</f>
        <v>42370</v>
      </c>
      <c r="F131" t="s">
        <v>26</v>
      </c>
      <c r="G131" t="s">
        <v>242</v>
      </c>
      <c r="H131" t="s">
        <v>27</v>
      </c>
      <c r="I131" t="s">
        <v>28</v>
      </c>
      <c r="J131" t="s">
        <v>46</v>
      </c>
      <c r="K131" t="s">
        <v>239</v>
      </c>
      <c r="L131">
        <v>114000</v>
      </c>
      <c r="M131" t="s">
        <v>18</v>
      </c>
      <c r="N131">
        <v>173.92</v>
      </c>
      <c r="O131">
        <f>IF(Tabla1[[#This Row],[currency]]="pesos",Tabla1[[#This Row],[money]]/Tabla1[[#This Row],[exchange_rate]],Tabla1[[#This Row],[money]])</f>
        <v>20986.660533578659</v>
      </c>
    </row>
    <row r="132" spans="1:15" x14ac:dyDescent="0.25">
      <c r="A132">
        <v>1890000</v>
      </c>
      <c r="B132" t="s">
        <v>47</v>
      </c>
      <c r="C132" t="s">
        <v>48</v>
      </c>
      <c r="D132">
        <v>2014</v>
      </c>
      <c r="E132" s="1">
        <f>DATE(Tabla1[[#This Row],[year]],1,1)</f>
        <v>41640</v>
      </c>
      <c r="F132" t="s">
        <v>63</v>
      </c>
      <c r="G132" t="s">
        <v>15</v>
      </c>
      <c r="H132" t="s">
        <v>16</v>
      </c>
      <c r="I132" t="s">
        <v>28</v>
      </c>
      <c r="J132" t="s">
        <v>46</v>
      </c>
      <c r="K132" t="s">
        <v>45</v>
      </c>
      <c r="L132">
        <v>107000</v>
      </c>
      <c r="M132" t="s">
        <v>18</v>
      </c>
      <c r="N132">
        <v>173.92</v>
      </c>
      <c r="O132">
        <f>IF(Tabla1[[#This Row],[currency]]="pesos",Tabla1[[#This Row],[money]]/Tabla1[[#This Row],[exchange_rate]],Tabla1[[#This Row],[money]])</f>
        <v>10867.065317387305</v>
      </c>
    </row>
    <row r="133" spans="1:15" x14ac:dyDescent="0.25">
      <c r="A133">
        <v>6500000</v>
      </c>
      <c r="B133" t="s">
        <v>40</v>
      </c>
      <c r="C133" t="s">
        <v>138</v>
      </c>
      <c r="D133">
        <v>2016</v>
      </c>
      <c r="E133" s="1">
        <f>DATE(Tabla1[[#This Row],[year]],1,1)</f>
        <v>42370</v>
      </c>
      <c r="F133" t="s">
        <v>30</v>
      </c>
      <c r="G133" t="s">
        <v>242</v>
      </c>
      <c r="H133" t="s">
        <v>27</v>
      </c>
      <c r="I133" t="s">
        <v>237</v>
      </c>
      <c r="J133" t="s">
        <v>38</v>
      </c>
      <c r="K133" t="s">
        <v>67</v>
      </c>
      <c r="L133">
        <v>128900</v>
      </c>
      <c r="M133" t="s">
        <v>18</v>
      </c>
      <c r="N133">
        <v>173.92</v>
      </c>
      <c r="O133">
        <f>IF(Tabla1[[#This Row],[currency]]="pesos",Tabla1[[#This Row],[money]]/Tabla1[[#This Row],[exchange_rate]],Tabla1[[#This Row],[money]])</f>
        <v>37373.505059797608</v>
      </c>
    </row>
    <row r="134" spans="1:15" x14ac:dyDescent="0.25">
      <c r="A134">
        <v>5200000</v>
      </c>
      <c r="B134" t="s">
        <v>40</v>
      </c>
      <c r="C134" t="s">
        <v>49</v>
      </c>
      <c r="D134">
        <v>2019</v>
      </c>
      <c r="E134" s="1">
        <f>DATE(Tabla1[[#This Row],[year]],1,1)</f>
        <v>43466</v>
      </c>
      <c r="F134" t="s">
        <v>26</v>
      </c>
      <c r="G134" t="s">
        <v>15</v>
      </c>
      <c r="H134" t="s">
        <v>16</v>
      </c>
      <c r="I134" t="s">
        <v>237</v>
      </c>
      <c r="J134" t="s">
        <v>46</v>
      </c>
      <c r="K134" t="s">
        <v>45</v>
      </c>
      <c r="L134">
        <v>33444</v>
      </c>
      <c r="M134" t="s">
        <v>18</v>
      </c>
      <c r="N134">
        <v>173.92</v>
      </c>
      <c r="O134">
        <f>IF(Tabla1[[#This Row],[currency]]="pesos",Tabla1[[#This Row],[money]]/Tabla1[[#This Row],[exchange_rate]],Tabla1[[#This Row],[money]])</f>
        <v>29898.80404783809</v>
      </c>
    </row>
    <row r="135" spans="1:15" x14ac:dyDescent="0.25">
      <c r="A135">
        <v>4689900</v>
      </c>
      <c r="B135" t="s">
        <v>244</v>
      </c>
      <c r="C135" t="s">
        <v>142</v>
      </c>
      <c r="D135">
        <v>2014</v>
      </c>
      <c r="E135" s="1">
        <f>DATE(Tabla1[[#This Row],[year]],1,1)</f>
        <v>41640</v>
      </c>
      <c r="F135" t="s">
        <v>21</v>
      </c>
      <c r="G135" t="s">
        <v>242</v>
      </c>
      <c r="H135" t="s">
        <v>27</v>
      </c>
      <c r="I135" t="s">
        <v>28</v>
      </c>
      <c r="J135" t="s">
        <v>73</v>
      </c>
      <c r="K135" t="s">
        <v>143</v>
      </c>
      <c r="L135">
        <v>139000</v>
      </c>
      <c r="M135" t="s">
        <v>18</v>
      </c>
      <c r="N135">
        <v>173.92</v>
      </c>
      <c r="O135">
        <f>IF(Tabla1[[#This Row],[currency]]="pesos",Tabla1[[#This Row],[money]]/Tabla1[[#This Row],[exchange_rate]],Tabla1[[#This Row],[money]])</f>
        <v>26965.846366145357</v>
      </c>
    </row>
    <row r="136" spans="1:15" x14ac:dyDescent="0.25">
      <c r="A136">
        <v>115700</v>
      </c>
      <c r="B136" t="s">
        <v>37</v>
      </c>
      <c r="C136" t="s">
        <v>144</v>
      </c>
      <c r="D136">
        <v>2017</v>
      </c>
      <c r="E136" s="1">
        <f>DATE(Tabla1[[#This Row],[year]],1,1)</f>
        <v>42736</v>
      </c>
      <c r="F136" t="s">
        <v>26</v>
      </c>
      <c r="G136" t="s">
        <v>15</v>
      </c>
      <c r="H136" t="s">
        <v>38</v>
      </c>
      <c r="I136" t="s">
        <v>237</v>
      </c>
      <c r="J136" t="s">
        <v>72</v>
      </c>
      <c r="K136" t="s">
        <v>240</v>
      </c>
      <c r="L136">
        <v>11000</v>
      </c>
      <c r="M136" t="s">
        <v>238</v>
      </c>
      <c r="N136">
        <v>173.92</v>
      </c>
      <c r="O136">
        <f>IF(Tabla1[[#This Row],[currency]]="pesos",Tabla1[[#This Row],[money]]/Tabla1[[#This Row],[exchange_rate]],Tabla1[[#This Row],[money]])</f>
        <v>115700</v>
      </c>
    </row>
    <row r="137" spans="1:15" x14ac:dyDescent="0.25">
      <c r="A137">
        <v>3000000</v>
      </c>
      <c r="B137" t="s">
        <v>47</v>
      </c>
      <c r="C137" t="s">
        <v>145</v>
      </c>
      <c r="D137">
        <v>2018</v>
      </c>
      <c r="E137" s="1">
        <f>DATE(Tabla1[[#This Row],[year]],1,1)</f>
        <v>43101</v>
      </c>
      <c r="F137" t="s">
        <v>112</v>
      </c>
      <c r="G137" t="s">
        <v>15</v>
      </c>
      <c r="H137" t="s">
        <v>27</v>
      </c>
      <c r="I137" t="s">
        <v>28</v>
      </c>
      <c r="J137" t="s">
        <v>46</v>
      </c>
      <c r="K137" t="s">
        <v>239</v>
      </c>
      <c r="L137">
        <v>42000</v>
      </c>
      <c r="M137" t="s">
        <v>18</v>
      </c>
      <c r="N137">
        <v>173.92</v>
      </c>
      <c r="O137">
        <f>IF(Tabla1[[#This Row],[currency]]="pesos",Tabla1[[#This Row],[money]]/Tabla1[[#This Row],[exchange_rate]],Tabla1[[#This Row],[money]])</f>
        <v>17249.310027598898</v>
      </c>
    </row>
    <row r="138" spans="1:15" x14ac:dyDescent="0.25">
      <c r="A138">
        <v>2700500</v>
      </c>
      <c r="B138" t="s">
        <v>68</v>
      </c>
      <c r="C138" t="s">
        <v>98</v>
      </c>
      <c r="D138">
        <v>2017</v>
      </c>
      <c r="E138" s="1">
        <f>DATE(Tabla1[[#This Row],[year]],1,1)</f>
        <v>42736</v>
      </c>
      <c r="F138" t="s">
        <v>26</v>
      </c>
      <c r="G138" t="s">
        <v>15</v>
      </c>
      <c r="H138" t="s">
        <v>16</v>
      </c>
      <c r="I138" t="s">
        <v>28</v>
      </c>
      <c r="J138" t="s">
        <v>82</v>
      </c>
      <c r="K138" t="s">
        <v>45</v>
      </c>
      <c r="L138">
        <v>37000</v>
      </c>
      <c r="M138" t="s">
        <v>18</v>
      </c>
      <c r="N138">
        <v>173.92</v>
      </c>
      <c r="O138">
        <f>IF(Tabla1[[#This Row],[currency]]="pesos",Tabla1[[#This Row],[money]]/Tabla1[[#This Row],[exchange_rate]],Tabla1[[#This Row],[money]])</f>
        <v>15527.253909843608</v>
      </c>
    </row>
    <row r="139" spans="1:15" x14ac:dyDescent="0.25">
      <c r="A139">
        <v>2000500</v>
      </c>
      <c r="B139" t="s">
        <v>51</v>
      </c>
      <c r="C139" t="s">
        <v>126</v>
      </c>
      <c r="D139">
        <v>2009</v>
      </c>
      <c r="E139" s="1">
        <f>DATE(Tabla1[[#This Row],[year]],1,1)</f>
        <v>39814</v>
      </c>
      <c r="F139" t="s">
        <v>26</v>
      </c>
      <c r="G139" t="s">
        <v>15</v>
      </c>
      <c r="H139" t="s">
        <v>27</v>
      </c>
      <c r="I139" t="s">
        <v>28</v>
      </c>
      <c r="J139" t="s">
        <v>38</v>
      </c>
      <c r="K139" t="s">
        <v>239</v>
      </c>
      <c r="L139">
        <v>160000</v>
      </c>
      <c r="M139" t="s">
        <v>18</v>
      </c>
      <c r="N139">
        <v>173.92</v>
      </c>
      <c r="O139">
        <f>IF(Tabla1[[#This Row],[currency]]="pesos",Tabla1[[#This Row],[money]]/Tabla1[[#This Row],[exchange_rate]],Tabla1[[#This Row],[money]])</f>
        <v>11502.414903403866</v>
      </c>
    </row>
    <row r="140" spans="1:15" x14ac:dyDescent="0.25">
      <c r="A140">
        <v>2000500</v>
      </c>
      <c r="B140" t="s">
        <v>47</v>
      </c>
      <c r="C140" t="s">
        <v>58</v>
      </c>
      <c r="D140">
        <v>2014</v>
      </c>
      <c r="E140" s="1">
        <f>DATE(Tabla1[[#This Row],[year]],1,1)</f>
        <v>41640</v>
      </c>
      <c r="F140" t="s">
        <v>26</v>
      </c>
      <c r="G140" t="s">
        <v>15</v>
      </c>
      <c r="H140" t="s">
        <v>16</v>
      </c>
      <c r="I140" t="s">
        <v>28</v>
      </c>
      <c r="J140" t="s">
        <v>59</v>
      </c>
      <c r="K140" t="s">
        <v>45</v>
      </c>
      <c r="L140">
        <v>88000</v>
      </c>
      <c r="M140" t="s">
        <v>18</v>
      </c>
      <c r="N140">
        <v>173.92</v>
      </c>
      <c r="O140">
        <f>IF(Tabla1[[#This Row],[currency]]="pesos",Tabla1[[#This Row],[money]]/Tabla1[[#This Row],[exchange_rate]],Tabla1[[#This Row],[money]])</f>
        <v>11502.414903403866</v>
      </c>
    </row>
    <row r="141" spans="1:15" x14ac:dyDescent="0.25">
      <c r="A141">
        <v>2000500</v>
      </c>
      <c r="B141" t="s">
        <v>75</v>
      </c>
      <c r="C141">
        <v>207</v>
      </c>
      <c r="D141">
        <v>2012</v>
      </c>
      <c r="E141" s="1">
        <f>DATE(Tabla1[[#This Row],[year]],1,1)</f>
        <v>40909</v>
      </c>
      <c r="F141" t="s">
        <v>26</v>
      </c>
      <c r="G141" t="s">
        <v>242</v>
      </c>
      <c r="H141" t="s">
        <v>16</v>
      </c>
      <c r="I141" t="s">
        <v>28</v>
      </c>
      <c r="J141" t="s">
        <v>82</v>
      </c>
      <c r="K141" t="s">
        <v>45</v>
      </c>
      <c r="L141">
        <v>110000</v>
      </c>
      <c r="M141" t="s">
        <v>18</v>
      </c>
      <c r="N141">
        <v>173.92</v>
      </c>
      <c r="O141">
        <f>IF(Tabla1[[#This Row],[currency]]="pesos",Tabla1[[#This Row],[money]]/Tabla1[[#This Row],[exchange_rate]],Tabla1[[#This Row],[money]])</f>
        <v>11502.414903403866</v>
      </c>
    </row>
    <row r="142" spans="1:15" x14ac:dyDescent="0.25">
      <c r="A142">
        <v>4429800</v>
      </c>
      <c r="B142" t="s">
        <v>54</v>
      </c>
      <c r="C142" t="s">
        <v>146</v>
      </c>
      <c r="D142">
        <v>2018</v>
      </c>
      <c r="E142" s="1">
        <f>DATE(Tabla1[[#This Row],[year]],1,1)</f>
        <v>43101</v>
      </c>
      <c r="F142" t="s">
        <v>14</v>
      </c>
      <c r="G142" t="s">
        <v>15</v>
      </c>
      <c r="H142" t="s">
        <v>27</v>
      </c>
      <c r="I142" t="s">
        <v>28</v>
      </c>
      <c r="J142" t="s">
        <v>82</v>
      </c>
      <c r="K142" t="s">
        <v>239</v>
      </c>
      <c r="L142">
        <v>63000</v>
      </c>
      <c r="M142" t="s">
        <v>18</v>
      </c>
      <c r="N142">
        <v>173.92</v>
      </c>
      <c r="O142">
        <f>IF(Tabla1[[#This Row],[currency]]="pesos",Tabla1[[#This Row],[money]]/Tabla1[[#This Row],[exchange_rate]],Tabla1[[#This Row],[money]])</f>
        <v>25470.331186752534</v>
      </c>
    </row>
    <row r="143" spans="1:15" x14ac:dyDescent="0.25">
      <c r="A143">
        <v>2450500</v>
      </c>
      <c r="B143" t="s">
        <v>40</v>
      </c>
      <c r="C143" t="s">
        <v>106</v>
      </c>
      <c r="D143">
        <v>2014</v>
      </c>
      <c r="E143" s="1">
        <f>DATE(Tabla1[[#This Row],[year]],1,1)</f>
        <v>41640</v>
      </c>
      <c r="F143" t="s">
        <v>14</v>
      </c>
      <c r="G143" t="s">
        <v>15</v>
      </c>
      <c r="H143" t="s">
        <v>72</v>
      </c>
      <c r="I143" t="s">
        <v>28</v>
      </c>
      <c r="J143" t="s">
        <v>107</v>
      </c>
      <c r="K143" t="s">
        <v>45</v>
      </c>
      <c r="L143">
        <v>88000</v>
      </c>
      <c r="M143" t="s">
        <v>18</v>
      </c>
      <c r="N143">
        <v>173.92</v>
      </c>
      <c r="O143">
        <f>IF(Tabla1[[#This Row],[currency]]="pesos",Tabla1[[#This Row],[money]]/Tabla1[[#This Row],[exchange_rate]],Tabla1[[#This Row],[money]])</f>
        <v>14089.811407543699</v>
      </c>
    </row>
    <row r="144" spans="1:15" x14ac:dyDescent="0.25">
      <c r="A144">
        <v>5849000</v>
      </c>
      <c r="B144" t="s">
        <v>40</v>
      </c>
      <c r="C144" t="s">
        <v>138</v>
      </c>
      <c r="D144">
        <v>2015</v>
      </c>
      <c r="E144" s="1">
        <f>DATE(Tabla1[[#This Row],[year]],1,1)</f>
        <v>42005</v>
      </c>
      <c r="F144" t="s">
        <v>26</v>
      </c>
      <c r="G144" t="s">
        <v>242</v>
      </c>
      <c r="H144" t="s">
        <v>27</v>
      </c>
      <c r="I144" t="s">
        <v>28</v>
      </c>
      <c r="J144" t="s">
        <v>38</v>
      </c>
      <c r="K144" t="s">
        <v>67</v>
      </c>
      <c r="L144">
        <v>138468</v>
      </c>
      <c r="M144" t="s">
        <v>18</v>
      </c>
      <c r="N144">
        <v>173.92</v>
      </c>
      <c r="O144">
        <f>IF(Tabla1[[#This Row],[currency]]="pesos",Tabla1[[#This Row],[money]]/Tabla1[[#This Row],[exchange_rate]],Tabla1[[#This Row],[money]])</f>
        <v>33630.404783808648</v>
      </c>
    </row>
    <row r="145" spans="1:15" x14ac:dyDescent="0.25">
      <c r="A145">
        <v>1650000</v>
      </c>
      <c r="B145" t="s">
        <v>54</v>
      </c>
      <c r="C145" t="s">
        <v>147</v>
      </c>
      <c r="D145">
        <v>2011</v>
      </c>
      <c r="E145" s="1">
        <f>DATE(Tabla1[[#This Row],[year]],1,1)</f>
        <v>40544</v>
      </c>
      <c r="F145" t="s">
        <v>21</v>
      </c>
      <c r="G145" t="s">
        <v>15</v>
      </c>
      <c r="H145" t="s">
        <v>27</v>
      </c>
      <c r="I145" t="s">
        <v>28</v>
      </c>
      <c r="J145" t="s">
        <v>46</v>
      </c>
      <c r="K145" t="s">
        <v>239</v>
      </c>
      <c r="L145">
        <v>153000</v>
      </c>
      <c r="M145" t="s">
        <v>18</v>
      </c>
      <c r="N145">
        <v>173.92</v>
      </c>
      <c r="O145">
        <f>IF(Tabla1[[#This Row],[currency]]="pesos",Tabla1[[#This Row],[money]]/Tabla1[[#This Row],[exchange_rate]],Tabla1[[#This Row],[money]])</f>
        <v>9487.1205151793929</v>
      </c>
    </row>
    <row r="146" spans="1:15" x14ac:dyDescent="0.25">
      <c r="A146">
        <v>2450500</v>
      </c>
      <c r="B146" t="s">
        <v>40</v>
      </c>
      <c r="C146" t="s">
        <v>106</v>
      </c>
      <c r="D146">
        <v>2014</v>
      </c>
      <c r="E146" s="1">
        <f>DATE(Tabla1[[#This Row],[year]],1,1)</f>
        <v>41640</v>
      </c>
      <c r="F146" t="s">
        <v>14</v>
      </c>
      <c r="G146" t="s">
        <v>15</v>
      </c>
      <c r="H146" t="s">
        <v>72</v>
      </c>
      <c r="I146" t="s">
        <v>28</v>
      </c>
      <c r="J146" t="s">
        <v>107</v>
      </c>
      <c r="K146" t="s">
        <v>45</v>
      </c>
      <c r="L146">
        <v>95000</v>
      </c>
      <c r="M146" t="s">
        <v>18</v>
      </c>
      <c r="N146">
        <v>173.92</v>
      </c>
      <c r="O146">
        <f>IF(Tabla1[[#This Row],[currency]]="pesos",Tabla1[[#This Row],[money]]/Tabla1[[#This Row],[exchange_rate]],Tabla1[[#This Row],[money]])</f>
        <v>14089.811407543699</v>
      </c>
    </row>
    <row r="147" spans="1:15" x14ac:dyDescent="0.25">
      <c r="A147">
        <v>5029000</v>
      </c>
      <c r="B147" t="s">
        <v>47</v>
      </c>
      <c r="C147" t="s">
        <v>148</v>
      </c>
      <c r="D147">
        <v>2021</v>
      </c>
      <c r="E147" s="1">
        <f>DATE(Tabla1[[#This Row],[year]],1,1)</f>
        <v>44197</v>
      </c>
      <c r="F147" t="s">
        <v>14</v>
      </c>
      <c r="G147" t="s">
        <v>15</v>
      </c>
      <c r="H147" t="s">
        <v>16</v>
      </c>
      <c r="I147" t="s">
        <v>28</v>
      </c>
      <c r="J147" t="s">
        <v>38</v>
      </c>
      <c r="K147" t="s">
        <v>17</v>
      </c>
      <c r="L147">
        <v>102000</v>
      </c>
      <c r="M147" t="s">
        <v>18</v>
      </c>
      <c r="N147">
        <v>173.92</v>
      </c>
      <c r="O147">
        <f>IF(Tabla1[[#This Row],[currency]]="pesos",Tabla1[[#This Row],[money]]/Tabla1[[#This Row],[exchange_rate]],Tabla1[[#This Row],[money]])</f>
        <v>28915.593376264951</v>
      </c>
    </row>
    <row r="148" spans="1:15" x14ac:dyDescent="0.25">
      <c r="A148">
        <v>5200000</v>
      </c>
      <c r="B148" t="s">
        <v>40</v>
      </c>
      <c r="C148" t="s">
        <v>49</v>
      </c>
      <c r="D148">
        <v>2019</v>
      </c>
      <c r="E148" s="1">
        <f>DATE(Tabla1[[#This Row],[year]],1,1)</f>
        <v>43466</v>
      </c>
      <c r="F148" t="s">
        <v>26</v>
      </c>
      <c r="G148" t="s">
        <v>15</v>
      </c>
      <c r="H148" t="s">
        <v>16</v>
      </c>
      <c r="I148" t="s">
        <v>237</v>
      </c>
      <c r="J148" t="s">
        <v>46</v>
      </c>
      <c r="K148" t="s">
        <v>45</v>
      </c>
      <c r="L148">
        <v>33500</v>
      </c>
      <c r="M148" t="s">
        <v>18</v>
      </c>
      <c r="N148">
        <v>173.92</v>
      </c>
      <c r="O148">
        <f>IF(Tabla1[[#This Row],[currency]]="pesos",Tabla1[[#This Row],[money]]/Tabla1[[#This Row],[exchange_rate]],Tabla1[[#This Row],[money]])</f>
        <v>29898.80404783809</v>
      </c>
    </row>
    <row r="149" spans="1:15" x14ac:dyDescent="0.25">
      <c r="A149">
        <v>1850000</v>
      </c>
      <c r="B149" t="s">
        <v>54</v>
      </c>
      <c r="C149" t="s">
        <v>149</v>
      </c>
      <c r="D149">
        <v>2012</v>
      </c>
      <c r="E149" s="1">
        <f>DATE(Tabla1[[#This Row],[year]],1,1)</f>
        <v>40909</v>
      </c>
      <c r="F149" t="s">
        <v>63</v>
      </c>
      <c r="G149" t="s">
        <v>15</v>
      </c>
      <c r="H149" t="s">
        <v>72</v>
      </c>
      <c r="I149" t="s">
        <v>28</v>
      </c>
      <c r="J149" t="s">
        <v>82</v>
      </c>
      <c r="K149" t="s">
        <v>45</v>
      </c>
      <c r="L149">
        <v>85000</v>
      </c>
      <c r="M149" t="s">
        <v>18</v>
      </c>
      <c r="N149">
        <v>173.92</v>
      </c>
      <c r="O149">
        <f>IF(Tabla1[[#This Row],[currency]]="pesos",Tabla1[[#This Row],[money]]/Tabla1[[#This Row],[exchange_rate]],Tabla1[[#This Row],[money]])</f>
        <v>10637.07451701932</v>
      </c>
    </row>
    <row r="150" spans="1:15" x14ac:dyDescent="0.25">
      <c r="A150">
        <v>2849900</v>
      </c>
      <c r="B150" t="s">
        <v>40</v>
      </c>
      <c r="C150" t="s">
        <v>132</v>
      </c>
      <c r="D150">
        <v>2017</v>
      </c>
      <c r="E150" s="1">
        <f>DATE(Tabla1[[#This Row],[year]],1,1)</f>
        <v>42736</v>
      </c>
      <c r="F150" t="s">
        <v>109</v>
      </c>
      <c r="G150" t="s">
        <v>15</v>
      </c>
      <c r="H150" t="s">
        <v>72</v>
      </c>
      <c r="I150" t="s">
        <v>28</v>
      </c>
      <c r="J150" t="s">
        <v>46</v>
      </c>
      <c r="K150" t="s">
        <v>45</v>
      </c>
      <c r="L150">
        <v>45000</v>
      </c>
      <c r="M150" t="s">
        <v>18</v>
      </c>
      <c r="N150">
        <v>173.92</v>
      </c>
      <c r="O150">
        <f>IF(Tabla1[[#This Row],[currency]]="pesos",Tabla1[[#This Row],[money]]/Tabla1[[#This Row],[exchange_rate]],Tabla1[[#This Row],[money]])</f>
        <v>16386.269549218032</v>
      </c>
    </row>
    <row r="151" spans="1:15" x14ac:dyDescent="0.25">
      <c r="A151">
        <v>3489900</v>
      </c>
      <c r="B151" t="s">
        <v>40</v>
      </c>
      <c r="C151" t="s">
        <v>132</v>
      </c>
      <c r="D151">
        <v>2017</v>
      </c>
      <c r="E151" s="1">
        <f>DATE(Tabla1[[#This Row],[year]],1,1)</f>
        <v>42736</v>
      </c>
      <c r="F151" t="s">
        <v>21</v>
      </c>
      <c r="G151" t="s">
        <v>15</v>
      </c>
      <c r="H151" t="s">
        <v>16</v>
      </c>
      <c r="I151" t="s">
        <v>28</v>
      </c>
      <c r="J151" t="s">
        <v>46</v>
      </c>
      <c r="K151" t="s">
        <v>45</v>
      </c>
      <c r="L151">
        <v>39000</v>
      </c>
      <c r="M151" t="s">
        <v>18</v>
      </c>
      <c r="N151">
        <v>173.92</v>
      </c>
      <c r="O151">
        <f>IF(Tabla1[[#This Row],[currency]]="pesos",Tabla1[[#This Row],[money]]/Tabla1[[#This Row],[exchange_rate]],Tabla1[[#This Row],[money]])</f>
        <v>20066.122355105796</v>
      </c>
    </row>
    <row r="152" spans="1:15" x14ac:dyDescent="0.25">
      <c r="A152">
        <v>3350000</v>
      </c>
      <c r="B152" t="s">
        <v>51</v>
      </c>
      <c r="C152" t="s">
        <v>52</v>
      </c>
      <c r="D152">
        <v>2016</v>
      </c>
      <c r="E152" s="1">
        <f>DATE(Tabla1[[#This Row],[year]],1,1)</f>
        <v>42370</v>
      </c>
      <c r="F152" t="s">
        <v>21</v>
      </c>
      <c r="G152" t="s">
        <v>15</v>
      </c>
      <c r="H152" t="s">
        <v>16</v>
      </c>
      <c r="I152" t="s">
        <v>28</v>
      </c>
      <c r="J152" t="s">
        <v>46</v>
      </c>
      <c r="K152" t="s">
        <v>17</v>
      </c>
      <c r="L152">
        <v>108000</v>
      </c>
      <c r="M152" t="s">
        <v>18</v>
      </c>
      <c r="N152">
        <v>173.92</v>
      </c>
      <c r="O152">
        <f>IF(Tabla1[[#This Row],[currency]]="pesos",Tabla1[[#This Row],[money]]/Tabla1[[#This Row],[exchange_rate]],Tabla1[[#This Row],[money]])</f>
        <v>19261.729530818768</v>
      </c>
    </row>
    <row r="153" spans="1:15" x14ac:dyDescent="0.25">
      <c r="A153">
        <v>8489900</v>
      </c>
      <c r="B153" t="s">
        <v>40</v>
      </c>
      <c r="C153" t="s">
        <v>150</v>
      </c>
      <c r="D153">
        <v>2017</v>
      </c>
      <c r="E153" s="1">
        <f>DATE(Tabla1[[#This Row],[year]],1,1)</f>
        <v>42736</v>
      </c>
      <c r="F153" t="s">
        <v>21</v>
      </c>
      <c r="G153" t="s">
        <v>15</v>
      </c>
      <c r="H153" t="s">
        <v>27</v>
      </c>
      <c r="I153" t="s">
        <v>237</v>
      </c>
      <c r="J153" t="s">
        <v>38</v>
      </c>
      <c r="K153" t="s">
        <v>239</v>
      </c>
      <c r="L153">
        <v>59000</v>
      </c>
      <c r="M153" t="s">
        <v>18</v>
      </c>
      <c r="N153">
        <v>173.92</v>
      </c>
      <c r="O153">
        <f>IF(Tabla1[[#This Row],[currency]]="pesos",Tabla1[[#This Row],[money]]/Tabla1[[#This Row],[exchange_rate]],Tabla1[[#This Row],[money]])</f>
        <v>48814.972401103958</v>
      </c>
    </row>
    <row r="154" spans="1:15" x14ac:dyDescent="0.25">
      <c r="A154">
        <v>3889900</v>
      </c>
      <c r="B154" t="s">
        <v>40</v>
      </c>
      <c r="C154" t="s">
        <v>49</v>
      </c>
      <c r="D154">
        <v>2018</v>
      </c>
      <c r="E154" s="1">
        <f>DATE(Tabla1[[#This Row],[year]],1,1)</f>
        <v>43101</v>
      </c>
      <c r="F154" t="s">
        <v>109</v>
      </c>
      <c r="G154" t="s">
        <v>15</v>
      </c>
      <c r="H154" t="s">
        <v>16</v>
      </c>
      <c r="I154" t="s">
        <v>237</v>
      </c>
      <c r="J154" t="s">
        <v>46</v>
      </c>
      <c r="K154" t="s">
        <v>45</v>
      </c>
      <c r="L154">
        <v>79000</v>
      </c>
      <c r="M154" t="s">
        <v>18</v>
      </c>
      <c r="N154">
        <v>173.92</v>
      </c>
      <c r="O154">
        <f>IF(Tabla1[[#This Row],[currency]]="pesos",Tabla1[[#This Row],[money]]/Tabla1[[#This Row],[exchange_rate]],Tabla1[[#This Row],[money]])</f>
        <v>22366.030358785651</v>
      </c>
    </row>
    <row r="155" spans="1:15" x14ac:dyDescent="0.25">
      <c r="A155">
        <v>3650000</v>
      </c>
      <c r="B155" t="s">
        <v>54</v>
      </c>
      <c r="C155" t="s">
        <v>151</v>
      </c>
      <c r="D155">
        <v>2018</v>
      </c>
      <c r="E155" s="1">
        <f>DATE(Tabla1[[#This Row],[year]],1,1)</f>
        <v>43101</v>
      </c>
      <c r="F155" t="s">
        <v>14</v>
      </c>
      <c r="G155" t="s">
        <v>15</v>
      </c>
      <c r="H155" t="s">
        <v>27</v>
      </c>
      <c r="I155" t="s">
        <v>237</v>
      </c>
      <c r="J155" t="s">
        <v>82</v>
      </c>
      <c r="K155" t="s">
        <v>239</v>
      </c>
      <c r="L155">
        <v>38000</v>
      </c>
      <c r="M155" t="s">
        <v>18</v>
      </c>
      <c r="N155">
        <v>173.92</v>
      </c>
      <c r="O155">
        <f>IF(Tabla1[[#This Row],[currency]]="pesos",Tabla1[[#This Row],[money]]/Tabla1[[#This Row],[exchange_rate]],Tabla1[[#This Row],[money]])</f>
        <v>20986.660533578659</v>
      </c>
    </row>
    <row r="156" spans="1:15" x14ac:dyDescent="0.25">
      <c r="A156">
        <v>2589900</v>
      </c>
      <c r="B156" t="s">
        <v>75</v>
      </c>
      <c r="C156">
        <v>208</v>
      </c>
      <c r="D156">
        <v>2014</v>
      </c>
      <c r="E156" s="1">
        <f>DATE(Tabla1[[#This Row],[year]],1,1)</f>
        <v>41640</v>
      </c>
      <c r="F156" t="s">
        <v>26</v>
      </c>
      <c r="G156" t="s">
        <v>15</v>
      </c>
      <c r="H156" t="s">
        <v>16</v>
      </c>
      <c r="I156" t="s">
        <v>28</v>
      </c>
      <c r="J156" t="s">
        <v>57</v>
      </c>
      <c r="K156" t="s">
        <v>45</v>
      </c>
      <c r="L156">
        <v>79000</v>
      </c>
      <c r="M156" t="s">
        <v>18</v>
      </c>
      <c r="N156">
        <v>173.92</v>
      </c>
      <c r="O156">
        <f>IF(Tabla1[[#This Row],[currency]]="pesos",Tabla1[[#This Row],[money]]/Tabla1[[#This Row],[exchange_rate]],Tabla1[[#This Row],[money]])</f>
        <v>14891.329346826127</v>
      </c>
    </row>
    <row r="157" spans="1:15" x14ac:dyDescent="0.25">
      <c r="A157">
        <v>3899900</v>
      </c>
      <c r="B157" t="s">
        <v>75</v>
      </c>
      <c r="C157">
        <v>2008</v>
      </c>
      <c r="D157">
        <v>2017</v>
      </c>
      <c r="E157" s="1">
        <f>DATE(Tabla1[[#This Row],[year]],1,1)</f>
        <v>42736</v>
      </c>
      <c r="F157" t="s">
        <v>26</v>
      </c>
      <c r="G157" t="s">
        <v>15</v>
      </c>
      <c r="H157" t="s">
        <v>16</v>
      </c>
      <c r="I157" t="s">
        <v>28</v>
      </c>
      <c r="J157" t="s">
        <v>46</v>
      </c>
      <c r="K157" t="s">
        <v>17</v>
      </c>
      <c r="L157">
        <v>68000</v>
      </c>
      <c r="M157" t="s">
        <v>18</v>
      </c>
      <c r="N157">
        <v>173.92</v>
      </c>
      <c r="O157">
        <f>IF(Tabla1[[#This Row],[currency]]="pesos",Tabla1[[#This Row],[money]]/Tabla1[[#This Row],[exchange_rate]],Tabla1[[#This Row],[money]])</f>
        <v>22423.528058877648</v>
      </c>
    </row>
    <row r="158" spans="1:15" x14ac:dyDescent="0.25">
      <c r="A158">
        <v>3689900</v>
      </c>
      <c r="B158" t="s">
        <v>110</v>
      </c>
      <c r="C158" t="s">
        <v>152</v>
      </c>
      <c r="D158">
        <v>2019</v>
      </c>
      <c r="E158" s="1">
        <f>DATE(Tabla1[[#This Row],[year]],1,1)</f>
        <v>43466</v>
      </c>
      <c r="F158" t="s">
        <v>21</v>
      </c>
      <c r="G158" t="s">
        <v>15</v>
      </c>
      <c r="H158" t="s">
        <v>27</v>
      </c>
      <c r="I158" t="s">
        <v>237</v>
      </c>
      <c r="J158" t="s">
        <v>46</v>
      </c>
      <c r="K158" t="s">
        <v>239</v>
      </c>
      <c r="L158">
        <v>50000</v>
      </c>
      <c r="M158" t="s">
        <v>18</v>
      </c>
      <c r="N158">
        <v>173.92</v>
      </c>
      <c r="O158">
        <f>IF(Tabla1[[#This Row],[currency]]="pesos",Tabla1[[#This Row],[money]]/Tabla1[[#This Row],[exchange_rate]],Tabla1[[#This Row],[money]])</f>
        <v>21216.076356945723</v>
      </c>
    </row>
    <row r="159" spans="1:15" x14ac:dyDescent="0.25">
      <c r="A159">
        <v>5100000</v>
      </c>
      <c r="B159" t="s">
        <v>40</v>
      </c>
      <c r="C159" t="s">
        <v>140</v>
      </c>
      <c r="D159">
        <v>2016</v>
      </c>
      <c r="E159" s="1">
        <f>DATE(Tabla1[[#This Row],[year]],1,1)</f>
        <v>42370</v>
      </c>
      <c r="F159" t="s">
        <v>26</v>
      </c>
      <c r="G159" t="s">
        <v>15</v>
      </c>
      <c r="H159" t="s">
        <v>16</v>
      </c>
      <c r="I159" t="s">
        <v>237</v>
      </c>
      <c r="J159" t="s">
        <v>82</v>
      </c>
      <c r="K159" t="s">
        <v>45</v>
      </c>
      <c r="L159">
        <v>115000</v>
      </c>
      <c r="M159" t="s">
        <v>18</v>
      </c>
      <c r="N159">
        <v>173.92</v>
      </c>
      <c r="O159">
        <f>IF(Tabla1[[#This Row],[currency]]="pesos",Tabla1[[#This Row],[money]]/Tabla1[[#This Row],[exchange_rate]],Tabla1[[#This Row],[money]])</f>
        <v>29323.827046918126</v>
      </c>
    </row>
    <row r="160" spans="1:15" x14ac:dyDescent="0.25">
      <c r="A160">
        <v>5489900</v>
      </c>
      <c r="B160" t="s">
        <v>19</v>
      </c>
      <c r="C160" t="s">
        <v>64</v>
      </c>
      <c r="D160">
        <v>2018</v>
      </c>
      <c r="E160" s="1">
        <f>DATE(Tabla1[[#This Row],[year]],1,1)</f>
        <v>43101</v>
      </c>
      <c r="F160" t="s">
        <v>153</v>
      </c>
      <c r="G160" t="s">
        <v>15</v>
      </c>
      <c r="H160" t="s">
        <v>16</v>
      </c>
      <c r="I160" t="s">
        <v>237</v>
      </c>
      <c r="J160" t="s">
        <v>29</v>
      </c>
      <c r="K160" t="s">
        <v>17</v>
      </c>
      <c r="L160">
        <v>69000</v>
      </c>
      <c r="M160" t="s">
        <v>18</v>
      </c>
      <c r="N160">
        <v>173.92</v>
      </c>
      <c r="O160">
        <f>IF(Tabla1[[#This Row],[currency]]="pesos",Tabla1[[#This Row],[money]]/Tabla1[[#This Row],[exchange_rate]],Tabla1[[#This Row],[money]])</f>
        <v>31565.662373505063</v>
      </c>
    </row>
    <row r="161" spans="1:15" x14ac:dyDescent="0.25">
      <c r="A161">
        <v>4190000</v>
      </c>
      <c r="B161" t="s">
        <v>51</v>
      </c>
      <c r="C161" t="s">
        <v>113</v>
      </c>
      <c r="D161">
        <v>2016</v>
      </c>
      <c r="E161" s="1">
        <f>DATE(Tabla1[[#This Row],[year]],1,1)</f>
        <v>42370</v>
      </c>
      <c r="F161" t="s">
        <v>26</v>
      </c>
      <c r="G161" t="s">
        <v>15</v>
      </c>
      <c r="H161" t="s">
        <v>16</v>
      </c>
      <c r="I161" t="s">
        <v>28</v>
      </c>
      <c r="J161" t="s">
        <v>38</v>
      </c>
      <c r="K161" t="s">
        <v>45</v>
      </c>
      <c r="L161">
        <v>56000</v>
      </c>
      <c r="M161" t="s">
        <v>18</v>
      </c>
      <c r="N161">
        <v>173.92</v>
      </c>
      <c r="O161">
        <f>IF(Tabla1[[#This Row],[currency]]="pesos",Tabla1[[#This Row],[money]]/Tabla1[[#This Row],[exchange_rate]],Tabla1[[#This Row],[money]])</f>
        <v>24091.536338546459</v>
      </c>
    </row>
    <row r="162" spans="1:15" x14ac:dyDescent="0.25">
      <c r="A162">
        <v>8989900</v>
      </c>
      <c r="B162" t="s">
        <v>51</v>
      </c>
      <c r="C162" t="s">
        <v>74</v>
      </c>
      <c r="D162">
        <v>2020</v>
      </c>
      <c r="E162" s="1">
        <f>DATE(Tabla1[[#This Row],[year]],1,1)</f>
        <v>43831</v>
      </c>
      <c r="F162" t="s">
        <v>26</v>
      </c>
      <c r="G162" t="s">
        <v>242</v>
      </c>
      <c r="H162" t="s">
        <v>27</v>
      </c>
      <c r="I162" t="s">
        <v>237</v>
      </c>
      <c r="J162" t="s">
        <v>136</v>
      </c>
      <c r="K162" t="s">
        <v>67</v>
      </c>
      <c r="L162">
        <v>14000</v>
      </c>
      <c r="M162" t="s">
        <v>18</v>
      </c>
      <c r="N162">
        <v>173.92</v>
      </c>
      <c r="O162">
        <f>IF(Tabla1[[#This Row],[currency]]="pesos",Tabla1[[#This Row],[money]]/Tabla1[[#This Row],[exchange_rate]],Tabla1[[#This Row],[money]])</f>
        <v>51689.857405703777</v>
      </c>
    </row>
    <row r="163" spans="1:15" x14ac:dyDescent="0.25">
      <c r="A163">
        <v>6489900</v>
      </c>
      <c r="B163" t="s">
        <v>51</v>
      </c>
      <c r="C163" t="s">
        <v>74</v>
      </c>
      <c r="D163">
        <v>2015</v>
      </c>
      <c r="E163" s="1">
        <f>DATE(Tabla1[[#This Row],[year]],1,1)</f>
        <v>42005</v>
      </c>
      <c r="F163" t="s">
        <v>21</v>
      </c>
      <c r="G163" t="s">
        <v>242</v>
      </c>
      <c r="H163" t="s">
        <v>27</v>
      </c>
      <c r="I163" t="s">
        <v>237</v>
      </c>
      <c r="J163" t="s">
        <v>136</v>
      </c>
      <c r="K163" t="s">
        <v>67</v>
      </c>
      <c r="L163">
        <v>169000</v>
      </c>
      <c r="M163" t="s">
        <v>18</v>
      </c>
      <c r="N163">
        <v>173.92</v>
      </c>
      <c r="O163">
        <f>IF(Tabla1[[#This Row],[currency]]="pesos",Tabla1[[#This Row],[money]]/Tabla1[[#This Row],[exchange_rate]],Tabla1[[#This Row],[money]])</f>
        <v>37315.432382704697</v>
      </c>
    </row>
    <row r="164" spans="1:15" x14ac:dyDescent="0.25">
      <c r="A164">
        <v>7289900</v>
      </c>
      <c r="B164" t="s">
        <v>51</v>
      </c>
      <c r="C164" t="s">
        <v>154</v>
      </c>
      <c r="D164">
        <v>2018</v>
      </c>
      <c r="E164" s="1">
        <f>DATE(Tabla1[[#This Row],[year]],1,1)</f>
        <v>43101</v>
      </c>
      <c r="F164" t="s">
        <v>26</v>
      </c>
      <c r="G164" t="s">
        <v>15</v>
      </c>
      <c r="H164" t="s">
        <v>27</v>
      </c>
      <c r="I164" t="s">
        <v>237</v>
      </c>
      <c r="J164" t="s">
        <v>38</v>
      </c>
      <c r="K164" t="s">
        <v>239</v>
      </c>
      <c r="L164">
        <v>60000</v>
      </c>
      <c r="M164" t="s">
        <v>18</v>
      </c>
      <c r="N164">
        <v>173.92</v>
      </c>
      <c r="O164">
        <f>IF(Tabla1[[#This Row],[currency]]="pesos",Tabla1[[#This Row],[money]]/Tabla1[[#This Row],[exchange_rate]],Tabla1[[#This Row],[money]])</f>
        <v>41915.2483900644</v>
      </c>
    </row>
    <row r="165" spans="1:15" x14ac:dyDescent="0.25">
      <c r="A165">
        <v>2789900</v>
      </c>
      <c r="B165" t="s">
        <v>68</v>
      </c>
      <c r="C165" t="s">
        <v>155</v>
      </c>
      <c r="D165">
        <v>2016</v>
      </c>
      <c r="E165" s="1">
        <f>DATE(Tabla1[[#This Row],[year]],1,1)</f>
        <v>42370</v>
      </c>
      <c r="F165" t="s">
        <v>21</v>
      </c>
      <c r="G165" t="s">
        <v>15</v>
      </c>
      <c r="H165" t="s">
        <v>72</v>
      </c>
      <c r="I165" t="s">
        <v>28</v>
      </c>
      <c r="J165" t="s">
        <v>82</v>
      </c>
      <c r="K165" t="s">
        <v>143</v>
      </c>
      <c r="L165">
        <v>61000</v>
      </c>
      <c r="M165" t="s">
        <v>18</v>
      </c>
      <c r="N165">
        <v>173.92</v>
      </c>
      <c r="O165">
        <f>IF(Tabla1[[#This Row],[currency]]="pesos",Tabla1[[#This Row],[money]]/Tabla1[[#This Row],[exchange_rate]],Tabla1[[#This Row],[money]])</f>
        <v>16041.283348666055</v>
      </c>
    </row>
    <row r="166" spans="1:15" x14ac:dyDescent="0.25">
      <c r="A166">
        <v>2489900</v>
      </c>
      <c r="B166" t="s">
        <v>68</v>
      </c>
      <c r="C166" t="s">
        <v>156</v>
      </c>
      <c r="D166">
        <v>2014</v>
      </c>
      <c r="E166" s="1">
        <f>DATE(Tabla1[[#This Row],[year]],1,1)</f>
        <v>41640</v>
      </c>
      <c r="F166" t="s">
        <v>63</v>
      </c>
      <c r="G166" t="s">
        <v>93</v>
      </c>
      <c r="H166" t="s">
        <v>16</v>
      </c>
      <c r="I166" t="s">
        <v>28</v>
      </c>
      <c r="J166" t="s">
        <v>82</v>
      </c>
      <c r="K166" t="s">
        <v>124</v>
      </c>
      <c r="L166">
        <v>118000</v>
      </c>
      <c r="M166" t="s">
        <v>18</v>
      </c>
      <c r="N166">
        <v>173.92</v>
      </c>
      <c r="O166">
        <f>IF(Tabla1[[#This Row],[currency]]="pesos",Tabla1[[#This Row],[money]]/Tabla1[[#This Row],[exchange_rate]],Tabla1[[#This Row],[money]])</f>
        <v>14316.352345906165</v>
      </c>
    </row>
    <row r="167" spans="1:15" x14ac:dyDescent="0.25">
      <c r="A167">
        <v>6700000</v>
      </c>
      <c r="B167" t="s">
        <v>90</v>
      </c>
      <c r="C167" t="s">
        <v>157</v>
      </c>
      <c r="D167">
        <v>2013</v>
      </c>
      <c r="E167" s="1">
        <f>DATE(Tabla1[[#This Row],[year]],1,1)</f>
        <v>41275</v>
      </c>
      <c r="F167" t="s">
        <v>21</v>
      </c>
      <c r="G167" t="s">
        <v>15</v>
      </c>
      <c r="H167" t="s">
        <v>16</v>
      </c>
      <c r="I167" t="s">
        <v>237</v>
      </c>
      <c r="J167" t="s">
        <v>38</v>
      </c>
      <c r="K167" t="s">
        <v>17</v>
      </c>
      <c r="L167">
        <v>153000</v>
      </c>
      <c r="M167" t="s">
        <v>18</v>
      </c>
      <c r="N167">
        <v>173.92</v>
      </c>
      <c r="O167">
        <f>IF(Tabla1[[#This Row],[currency]]="pesos",Tabla1[[#This Row],[money]]/Tabla1[[#This Row],[exchange_rate]],Tabla1[[#This Row],[money]])</f>
        <v>38523.459061637535</v>
      </c>
    </row>
    <row r="168" spans="1:15" x14ac:dyDescent="0.25">
      <c r="A168">
        <v>3890000</v>
      </c>
      <c r="B168" t="s">
        <v>54</v>
      </c>
      <c r="C168" t="s">
        <v>137</v>
      </c>
      <c r="D168">
        <v>2014</v>
      </c>
      <c r="E168" s="1">
        <f>DATE(Tabla1[[#This Row],[year]],1,1)</f>
        <v>41640</v>
      </c>
      <c r="F168" t="s">
        <v>26</v>
      </c>
      <c r="G168" t="s">
        <v>15</v>
      </c>
      <c r="H168" t="s">
        <v>27</v>
      </c>
      <c r="I168" t="s">
        <v>237</v>
      </c>
      <c r="J168" t="s">
        <v>29</v>
      </c>
      <c r="K168" t="s">
        <v>239</v>
      </c>
      <c r="L168">
        <v>31000</v>
      </c>
      <c r="M168" t="s">
        <v>18</v>
      </c>
      <c r="N168">
        <v>173.92</v>
      </c>
      <c r="O168">
        <f>IF(Tabla1[[#This Row],[currency]]="pesos",Tabla1[[#This Row],[money]]/Tabla1[[#This Row],[exchange_rate]],Tabla1[[#This Row],[money]])</f>
        <v>22366.605335786571</v>
      </c>
    </row>
    <row r="169" spans="1:15" x14ac:dyDescent="0.25">
      <c r="A169">
        <v>5780000</v>
      </c>
      <c r="B169" t="s">
        <v>158</v>
      </c>
      <c r="C169" t="s">
        <v>159</v>
      </c>
      <c r="D169">
        <v>2019</v>
      </c>
      <c r="E169" s="1">
        <f>DATE(Tabla1[[#This Row],[year]],1,1)</f>
        <v>43466</v>
      </c>
      <c r="F169" t="s">
        <v>30</v>
      </c>
      <c r="G169" t="s">
        <v>15</v>
      </c>
      <c r="H169" t="s">
        <v>16</v>
      </c>
      <c r="I169" t="s">
        <v>28</v>
      </c>
      <c r="J169" t="s">
        <v>57</v>
      </c>
      <c r="K169" t="s">
        <v>17</v>
      </c>
      <c r="L169">
        <v>38800</v>
      </c>
      <c r="M169" t="s">
        <v>18</v>
      </c>
      <c r="N169">
        <v>173.92</v>
      </c>
      <c r="O169">
        <f>IF(Tabla1[[#This Row],[currency]]="pesos",Tabla1[[#This Row],[money]]/Tabla1[[#This Row],[exchange_rate]],Tabla1[[#This Row],[money]])</f>
        <v>33233.670653173875</v>
      </c>
    </row>
    <row r="170" spans="1:15" x14ac:dyDescent="0.25">
      <c r="A170">
        <v>4400000</v>
      </c>
      <c r="B170" t="s">
        <v>12</v>
      </c>
      <c r="C170" t="s">
        <v>25</v>
      </c>
      <c r="D170">
        <v>2016</v>
      </c>
      <c r="E170" s="1">
        <f>DATE(Tabla1[[#This Row],[year]],1,1)</f>
        <v>42370</v>
      </c>
      <c r="F170" t="s">
        <v>21</v>
      </c>
      <c r="G170" t="s">
        <v>15</v>
      </c>
      <c r="H170" t="s">
        <v>27</v>
      </c>
      <c r="I170" t="s">
        <v>28</v>
      </c>
      <c r="J170" t="s">
        <v>29</v>
      </c>
      <c r="K170" t="s">
        <v>239</v>
      </c>
      <c r="L170">
        <v>75000</v>
      </c>
      <c r="M170" t="s">
        <v>18</v>
      </c>
      <c r="N170">
        <v>173.92</v>
      </c>
      <c r="O170">
        <f>IF(Tabla1[[#This Row],[currency]]="pesos",Tabla1[[#This Row],[money]]/Tabla1[[#This Row],[exchange_rate]],Tabla1[[#This Row],[money]])</f>
        <v>25298.988040478383</v>
      </c>
    </row>
    <row r="171" spans="1:15" x14ac:dyDescent="0.25">
      <c r="A171">
        <v>52900</v>
      </c>
      <c r="B171" t="s">
        <v>12</v>
      </c>
      <c r="C171" t="s">
        <v>65</v>
      </c>
      <c r="D171">
        <v>2022</v>
      </c>
      <c r="E171" s="1">
        <f>DATE(Tabla1[[#This Row],[year]],1,1)</f>
        <v>44562</v>
      </c>
      <c r="F171" t="s">
        <v>21</v>
      </c>
      <c r="G171" t="s">
        <v>242</v>
      </c>
      <c r="H171" t="s">
        <v>27</v>
      </c>
      <c r="I171" t="s">
        <v>237</v>
      </c>
      <c r="J171" t="s">
        <v>160</v>
      </c>
      <c r="K171" t="s">
        <v>67</v>
      </c>
      <c r="L171">
        <v>1000</v>
      </c>
      <c r="M171" t="s">
        <v>238</v>
      </c>
      <c r="N171">
        <v>173.92</v>
      </c>
      <c r="O171">
        <f>IF(Tabla1[[#This Row],[currency]]="pesos",Tabla1[[#This Row],[money]]/Tabla1[[#This Row],[exchange_rate]],Tabla1[[#This Row],[money]])</f>
        <v>52900</v>
      </c>
    </row>
    <row r="172" spans="1:15" x14ac:dyDescent="0.25">
      <c r="A172">
        <v>2158000</v>
      </c>
      <c r="B172" t="s">
        <v>54</v>
      </c>
      <c r="C172" t="s">
        <v>70</v>
      </c>
      <c r="D172">
        <v>2014</v>
      </c>
      <c r="E172" s="1">
        <f>DATE(Tabla1[[#This Row],[year]],1,1)</f>
        <v>41640</v>
      </c>
      <c r="F172" t="s">
        <v>14</v>
      </c>
      <c r="G172" t="s">
        <v>93</v>
      </c>
      <c r="H172" t="s">
        <v>27</v>
      </c>
      <c r="I172" t="s">
        <v>28</v>
      </c>
      <c r="J172" t="s">
        <v>82</v>
      </c>
      <c r="K172" t="s">
        <v>239</v>
      </c>
      <c r="L172">
        <v>63000</v>
      </c>
      <c r="M172" t="s">
        <v>18</v>
      </c>
      <c r="N172">
        <v>173.92</v>
      </c>
      <c r="O172">
        <f>IF(Tabla1[[#This Row],[currency]]="pesos",Tabla1[[#This Row],[money]]/Tabla1[[#This Row],[exchange_rate]],Tabla1[[#This Row],[money]])</f>
        <v>12408.003679852807</v>
      </c>
    </row>
    <row r="173" spans="1:15" x14ac:dyDescent="0.25">
      <c r="A173">
        <v>2200000</v>
      </c>
      <c r="B173" t="s">
        <v>47</v>
      </c>
      <c r="C173" t="s">
        <v>161</v>
      </c>
      <c r="D173">
        <v>2013</v>
      </c>
      <c r="E173" s="1">
        <f>DATE(Tabla1[[#This Row],[year]],1,1)</f>
        <v>41275</v>
      </c>
      <c r="F173" t="s">
        <v>14</v>
      </c>
      <c r="G173" t="s">
        <v>15</v>
      </c>
      <c r="H173" t="s">
        <v>72</v>
      </c>
      <c r="I173" t="s">
        <v>28</v>
      </c>
      <c r="J173" t="s">
        <v>46</v>
      </c>
      <c r="K173" t="s">
        <v>143</v>
      </c>
      <c r="L173">
        <v>88000</v>
      </c>
      <c r="M173" t="s">
        <v>18</v>
      </c>
      <c r="N173">
        <v>173.92</v>
      </c>
      <c r="O173">
        <f>IF(Tabla1[[#This Row],[currency]]="pesos",Tabla1[[#This Row],[money]]/Tabla1[[#This Row],[exchange_rate]],Tabla1[[#This Row],[money]])</f>
        <v>12649.494020239192</v>
      </c>
    </row>
    <row r="174" spans="1:15" x14ac:dyDescent="0.25">
      <c r="A174">
        <v>2189900</v>
      </c>
      <c r="B174" t="s">
        <v>244</v>
      </c>
      <c r="C174" t="s">
        <v>162</v>
      </c>
      <c r="D174">
        <v>2014</v>
      </c>
      <c r="E174" s="1">
        <f>DATE(Tabla1[[#This Row],[year]],1,1)</f>
        <v>41640</v>
      </c>
      <c r="F174" t="s">
        <v>21</v>
      </c>
      <c r="G174" t="s">
        <v>15</v>
      </c>
      <c r="H174" t="s">
        <v>16</v>
      </c>
      <c r="I174" t="s">
        <v>28</v>
      </c>
      <c r="J174" t="s">
        <v>46</v>
      </c>
      <c r="K174" t="s">
        <v>45</v>
      </c>
      <c r="L174">
        <v>79000</v>
      </c>
      <c r="M174" t="s">
        <v>18</v>
      </c>
      <c r="N174">
        <v>173.92</v>
      </c>
      <c r="O174">
        <f>IF(Tabla1[[#This Row],[currency]]="pesos",Tabla1[[#This Row],[money]]/Tabla1[[#This Row],[exchange_rate]],Tabla1[[#This Row],[money]])</f>
        <v>12591.421343146276</v>
      </c>
    </row>
    <row r="175" spans="1:15" x14ac:dyDescent="0.25">
      <c r="A175">
        <v>3689900</v>
      </c>
      <c r="B175" t="s">
        <v>40</v>
      </c>
      <c r="C175" t="s">
        <v>49</v>
      </c>
      <c r="D175">
        <v>2017</v>
      </c>
      <c r="E175" s="1">
        <f>DATE(Tabla1[[#This Row],[year]],1,1)</f>
        <v>42736</v>
      </c>
      <c r="F175" t="s">
        <v>112</v>
      </c>
      <c r="G175" t="s">
        <v>15</v>
      </c>
      <c r="H175" t="s">
        <v>27</v>
      </c>
      <c r="I175" t="s">
        <v>237</v>
      </c>
      <c r="J175" t="s">
        <v>46</v>
      </c>
      <c r="K175" t="s">
        <v>45</v>
      </c>
      <c r="L175">
        <v>45000</v>
      </c>
      <c r="M175" t="s">
        <v>18</v>
      </c>
      <c r="N175">
        <v>173.92</v>
      </c>
      <c r="O175">
        <f>IF(Tabla1[[#This Row],[currency]]="pesos",Tabla1[[#This Row],[money]]/Tabla1[[#This Row],[exchange_rate]],Tabla1[[#This Row],[money]])</f>
        <v>21216.076356945723</v>
      </c>
    </row>
    <row r="176" spans="1:15" x14ac:dyDescent="0.25">
      <c r="A176">
        <v>17500</v>
      </c>
      <c r="B176" t="s">
        <v>35</v>
      </c>
      <c r="C176" t="s">
        <v>44</v>
      </c>
      <c r="D176">
        <v>2013</v>
      </c>
      <c r="E176" s="1">
        <f>DATE(Tabla1[[#This Row],[year]],1,1)</f>
        <v>41275</v>
      </c>
      <c r="F176" t="s">
        <v>30</v>
      </c>
      <c r="G176" t="s">
        <v>15</v>
      </c>
      <c r="H176" t="s">
        <v>16</v>
      </c>
      <c r="I176" t="s">
        <v>28</v>
      </c>
      <c r="J176" t="s">
        <v>46</v>
      </c>
      <c r="K176" t="s">
        <v>45</v>
      </c>
      <c r="L176">
        <v>115000</v>
      </c>
      <c r="M176" t="s">
        <v>238</v>
      </c>
      <c r="N176">
        <v>173.92</v>
      </c>
      <c r="O176">
        <f>IF(Tabla1[[#This Row],[currency]]="pesos",Tabla1[[#This Row],[money]]/Tabla1[[#This Row],[exchange_rate]],Tabla1[[#This Row],[money]])</f>
        <v>17500</v>
      </c>
    </row>
    <row r="177" spans="1:15" x14ac:dyDescent="0.25">
      <c r="A177">
        <v>3689900</v>
      </c>
      <c r="B177" t="s">
        <v>40</v>
      </c>
      <c r="C177" t="s">
        <v>49</v>
      </c>
      <c r="D177">
        <v>2017</v>
      </c>
      <c r="E177" s="1">
        <f>DATE(Tabla1[[#This Row],[year]],1,1)</f>
        <v>42736</v>
      </c>
      <c r="F177" t="s">
        <v>112</v>
      </c>
      <c r="G177" t="s">
        <v>15</v>
      </c>
      <c r="H177" t="s">
        <v>16</v>
      </c>
      <c r="I177" t="s">
        <v>237</v>
      </c>
      <c r="J177" t="s">
        <v>46</v>
      </c>
      <c r="K177" t="s">
        <v>45</v>
      </c>
      <c r="L177">
        <v>45000</v>
      </c>
      <c r="M177" t="s">
        <v>18</v>
      </c>
      <c r="N177">
        <v>173.92</v>
      </c>
      <c r="O177">
        <f>IF(Tabla1[[#This Row],[currency]]="pesos",Tabla1[[#This Row],[money]]/Tabla1[[#This Row],[exchange_rate]],Tabla1[[#This Row],[money]])</f>
        <v>21216.076356945723</v>
      </c>
    </row>
    <row r="178" spans="1:15" x14ac:dyDescent="0.25">
      <c r="A178">
        <v>4690000</v>
      </c>
      <c r="B178" t="s">
        <v>40</v>
      </c>
      <c r="C178" t="s">
        <v>120</v>
      </c>
      <c r="D178">
        <v>2016</v>
      </c>
      <c r="E178" s="1">
        <f>DATE(Tabla1[[#This Row],[year]],1,1)</f>
        <v>42370</v>
      </c>
      <c r="F178" t="s">
        <v>30</v>
      </c>
      <c r="G178" t="s">
        <v>93</v>
      </c>
      <c r="H178" t="s">
        <v>27</v>
      </c>
      <c r="I178" t="s">
        <v>237</v>
      </c>
      <c r="J178" t="s">
        <v>95</v>
      </c>
      <c r="K178" t="s">
        <v>239</v>
      </c>
      <c r="L178">
        <v>172000</v>
      </c>
      <c r="M178" t="s">
        <v>18</v>
      </c>
      <c r="N178">
        <v>173.92</v>
      </c>
      <c r="O178">
        <f>IF(Tabla1[[#This Row],[currency]]="pesos",Tabla1[[#This Row],[money]]/Tabla1[[#This Row],[exchange_rate]],Tabla1[[#This Row],[money]])</f>
        <v>26966.421343146278</v>
      </c>
    </row>
    <row r="179" spans="1:15" x14ac:dyDescent="0.25">
      <c r="A179">
        <v>8990000</v>
      </c>
      <c r="B179" t="s">
        <v>78</v>
      </c>
      <c r="C179" t="s">
        <v>79</v>
      </c>
      <c r="D179">
        <v>2018</v>
      </c>
      <c r="E179" s="1">
        <f>DATE(Tabla1[[#This Row],[year]],1,1)</f>
        <v>43101</v>
      </c>
      <c r="F179" t="s">
        <v>30</v>
      </c>
      <c r="G179" t="s">
        <v>15</v>
      </c>
      <c r="H179" t="s">
        <v>16</v>
      </c>
      <c r="I179" t="s">
        <v>28</v>
      </c>
      <c r="J179" t="s">
        <v>97</v>
      </c>
      <c r="K179" t="s">
        <v>17</v>
      </c>
      <c r="L179">
        <v>59900</v>
      </c>
      <c r="M179" t="s">
        <v>18</v>
      </c>
      <c r="N179">
        <v>173.92</v>
      </c>
      <c r="O179">
        <f>IF(Tabla1[[#This Row],[currency]]="pesos",Tabla1[[#This Row],[money]]/Tabla1[[#This Row],[exchange_rate]],Tabla1[[#This Row],[money]])</f>
        <v>51690.432382704697</v>
      </c>
    </row>
    <row r="180" spans="1:15" x14ac:dyDescent="0.25">
      <c r="A180">
        <v>4890000</v>
      </c>
      <c r="B180" t="s">
        <v>54</v>
      </c>
      <c r="C180" t="s">
        <v>163</v>
      </c>
      <c r="D180">
        <v>2017</v>
      </c>
      <c r="E180" s="1">
        <f>DATE(Tabla1[[#This Row],[year]],1,1)</f>
        <v>42736</v>
      </c>
      <c r="F180" t="s">
        <v>26</v>
      </c>
      <c r="G180" t="s">
        <v>15</v>
      </c>
      <c r="H180" t="s">
        <v>16</v>
      </c>
      <c r="I180" t="s">
        <v>237</v>
      </c>
      <c r="J180" t="s">
        <v>29</v>
      </c>
      <c r="K180" t="s">
        <v>17</v>
      </c>
      <c r="L180">
        <v>41000</v>
      </c>
      <c r="M180" t="s">
        <v>18</v>
      </c>
      <c r="N180">
        <v>173.92</v>
      </c>
      <c r="O180">
        <f>IF(Tabla1[[#This Row],[currency]]="pesos",Tabla1[[#This Row],[money]]/Tabla1[[#This Row],[exchange_rate]],Tabla1[[#This Row],[money]])</f>
        <v>28116.375344986202</v>
      </c>
    </row>
    <row r="181" spans="1:15" x14ac:dyDescent="0.25">
      <c r="A181">
        <v>3200000</v>
      </c>
      <c r="B181" t="s">
        <v>75</v>
      </c>
      <c r="C181" t="s">
        <v>164</v>
      </c>
      <c r="D181">
        <v>2015</v>
      </c>
      <c r="E181" s="1">
        <f>DATE(Tabla1[[#This Row],[year]],1,1)</f>
        <v>42005</v>
      </c>
      <c r="F181" t="s">
        <v>21</v>
      </c>
      <c r="G181" t="s">
        <v>15</v>
      </c>
      <c r="H181" t="s">
        <v>27</v>
      </c>
      <c r="I181" t="s">
        <v>28</v>
      </c>
      <c r="J181" t="s">
        <v>46</v>
      </c>
      <c r="K181" t="s">
        <v>124</v>
      </c>
      <c r="L181">
        <v>91000</v>
      </c>
      <c r="M181" t="s">
        <v>18</v>
      </c>
      <c r="N181">
        <v>173.92</v>
      </c>
      <c r="O181">
        <f>IF(Tabla1[[#This Row],[currency]]="pesos",Tabla1[[#This Row],[money]]/Tabla1[[#This Row],[exchange_rate]],Tabla1[[#This Row],[money]])</f>
        <v>18399.264029438822</v>
      </c>
    </row>
    <row r="182" spans="1:15" x14ac:dyDescent="0.25">
      <c r="A182">
        <v>2500000</v>
      </c>
      <c r="B182" t="s">
        <v>68</v>
      </c>
      <c r="C182">
        <v>500</v>
      </c>
      <c r="D182">
        <v>2012</v>
      </c>
      <c r="E182" s="1">
        <f>DATE(Tabla1[[#This Row],[year]],1,1)</f>
        <v>40909</v>
      </c>
      <c r="F182" t="s">
        <v>30</v>
      </c>
      <c r="G182" t="s">
        <v>15</v>
      </c>
      <c r="H182" t="s">
        <v>72</v>
      </c>
      <c r="I182" t="s">
        <v>28</v>
      </c>
      <c r="J182" t="s">
        <v>82</v>
      </c>
      <c r="K182" t="s">
        <v>45</v>
      </c>
      <c r="L182">
        <v>79000</v>
      </c>
      <c r="M182" t="s">
        <v>18</v>
      </c>
      <c r="N182">
        <v>173.92</v>
      </c>
      <c r="O182">
        <f>IF(Tabla1[[#This Row],[currency]]="pesos",Tabla1[[#This Row],[money]]/Tabla1[[#This Row],[exchange_rate]],Tabla1[[#This Row],[money]])</f>
        <v>14374.425022999081</v>
      </c>
    </row>
    <row r="183" spans="1:15" x14ac:dyDescent="0.25">
      <c r="A183">
        <v>2950000</v>
      </c>
      <c r="B183" t="s">
        <v>68</v>
      </c>
      <c r="C183">
        <v>500</v>
      </c>
      <c r="D183">
        <v>2013</v>
      </c>
      <c r="E183" s="1">
        <f>DATE(Tabla1[[#This Row],[year]],1,1)</f>
        <v>41275</v>
      </c>
      <c r="F183" t="s">
        <v>127</v>
      </c>
      <c r="G183" t="s">
        <v>15</v>
      </c>
      <c r="H183" t="s">
        <v>72</v>
      </c>
      <c r="I183" t="s">
        <v>28</v>
      </c>
      <c r="J183" t="s">
        <v>82</v>
      </c>
      <c r="K183" t="s">
        <v>45</v>
      </c>
      <c r="L183">
        <v>81262</v>
      </c>
      <c r="M183" t="s">
        <v>18</v>
      </c>
      <c r="N183">
        <v>173.92</v>
      </c>
      <c r="O183">
        <f>IF(Tabla1[[#This Row],[currency]]="pesos",Tabla1[[#This Row],[money]]/Tabla1[[#This Row],[exchange_rate]],Tabla1[[#This Row],[money]])</f>
        <v>16961.821527138916</v>
      </c>
    </row>
    <row r="184" spans="1:15" x14ac:dyDescent="0.25">
      <c r="A184">
        <v>6290000</v>
      </c>
      <c r="B184" t="s">
        <v>76</v>
      </c>
      <c r="C184" t="s">
        <v>86</v>
      </c>
      <c r="D184">
        <v>2016</v>
      </c>
      <c r="E184" s="1">
        <f>DATE(Tabla1[[#This Row],[year]],1,1)</f>
        <v>42370</v>
      </c>
      <c r="F184" t="s">
        <v>165</v>
      </c>
      <c r="G184" t="s">
        <v>15</v>
      </c>
      <c r="H184" t="s">
        <v>16</v>
      </c>
      <c r="I184" t="s">
        <v>237</v>
      </c>
      <c r="J184" t="s">
        <v>29</v>
      </c>
      <c r="K184" t="s">
        <v>17</v>
      </c>
      <c r="L184">
        <v>60000</v>
      </c>
      <c r="M184" t="s">
        <v>18</v>
      </c>
      <c r="N184">
        <v>173.92</v>
      </c>
      <c r="O184">
        <f>IF(Tabla1[[#This Row],[currency]]="pesos",Tabla1[[#This Row],[money]]/Tabla1[[#This Row],[exchange_rate]],Tabla1[[#This Row],[money]])</f>
        <v>36166.05335786569</v>
      </c>
    </row>
    <row r="185" spans="1:15" x14ac:dyDescent="0.25">
      <c r="A185">
        <v>3900000</v>
      </c>
      <c r="B185" t="s">
        <v>47</v>
      </c>
      <c r="C185" t="s">
        <v>166</v>
      </c>
      <c r="D185">
        <v>2020</v>
      </c>
      <c r="E185" s="1">
        <f>DATE(Tabla1[[#This Row],[year]],1,1)</f>
        <v>43831</v>
      </c>
      <c r="F185" t="s">
        <v>21</v>
      </c>
      <c r="G185" t="s">
        <v>15</v>
      </c>
      <c r="H185" t="s">
        <v>16</v>
      </c>
      <c r="I185" t="s">
        <v>237</v>
      </c>
      <c r="J185" t="s">
        <v>46</v>
      </c>
      <c r="K185" t="s">
        <v>45</v>
      </c>
      <c r="L185">
        <v>62850</v>
      </c>
      <c r="M185" t="s">
        <v>18</v>
      </c>
      <c r="N185">
        <v>173.92</v>
      </c>
      <c r="O185">
        <f>IF(Tabla1[[#This Row],[currency]]="pesos",Tabla1[[#This Row],[money]]/Tabla1[[#This Row],[exchange_rate]],Tabla1[[#This Row],[money]])</f>
        <v>22424.103035878565</v>
      </c>
    </row>
    <row r="186" spans="1:15" x14ac:dyDescent="0.25">
      <c r="A186">
        <v>7880000</v>
      </c>
      <c r="B186" t="s">
        <v>84</v>
      </c>
      <c r="C186" t="s">
        <v>167</v>
      </c>
      <c r="D186">
        <v>2017</v>
      </c>
      <c r="E186" s="1">
        <f>DATE(Tabla1[[#This Row],[year]],1,1)</f>
        <v>42736</v>
      </c>
      <c r="F186" t="s">
        <v>26</v>
      </c>
      <c r="G186" t="s">
        <v>15</v>
      </c>
      <c r="H186" t="s">
        <v>16</v>
      </c>
      <c r="I186" t="s">
        <v>28</v>
      </c>
      <c r="J186" t="s">
        <v>22</v>
      </c>
      <c r="K186" t="s">
        <v>17</v>
      </c>
      <c r="L186">
        <v>90000</v>
      </c>
      <c r="M186" t="s">
        <v>18</v>
      </c>
      <c r="N186">
        <v>173.92</v>
      </c>
      <c r="O186">
        <f>IF(Tabla1[[#This Row],[currency]]="pesos",Tabla1[[#This Row],[money]]/Tabla1[[#This Row],[exchange_rate]],Tabla1[[#This Row],[money]])</f>
        <v>45308.187672493106</v>
      </c>
    </row>
    <row r="187" spans="1:15" x14ac:dyDescent="0.25">
      <c r="A187">
        <v>10900000</v>
      </c>
      <c r="B187" t="s">
        <v>40</v>
      </c>
      <c r="C187" t="s">
        <v>168</v>
      </c>
      <c r="D187">
        <v>2021</v>
      </c>
      <c r="E187" s="1">
        <f>DATE(Tabla1[[#This Row],[year]],1,1)</f>
        <v>44197</v>
      </c>
      <c r="F187" t="s">
        <v>26</v>
      </c>
      <c r="G187" t="s">
        <v>15</v>
      </c>
      <c r="H187" t="s">
        <v>16</v>
      </c>
      <c r="I187" t="s">
        <v>237</v>
      </c>
      <c r="J187" t="s">
        <v>82</v>
      </c>
      <c r="K187" t="s">
        <v>17</v>
      </c>
      <c r="L187">
        <v>48711</v>
      </c>
      <c r="M187" t="s">
        <v>18</v>
      </c>
      <c r="N187">
        <v>173.92</v>
      </c>
      <c r="O187">
        <f>IF(Tabla1[[#This Row],[currency]]="pesos",Tabla1[[#This Row],[money]]/Tabla1[[#This Row],[exchange_rate]],Tabla1[[#This Row],[money]])</f>
        <v>62672.493100275991</v>
      </c>
    </row>
    <row r="188" spans="1:15" x14ac:dyDescent="0.25">
      <c r="A188">
        <v>1750000</v>
      </c>
      <c r="B188" t="s">
        <v>51</v>
      </c>
      <c r="C188" t="s">
        <v>122</v>
      </c>
      <c r="D188">
        <v>2013</v>
      </c>
      <c r="E188" s="1">
        <f>DATE(Tabla1[[#This Row],[year]],1,1)</f>
        <v>41275</v>
      </c>
      <c r="F188" t="s">
        <v>26</v>
      </c>
      <c r="G188" t="s">
        <v>15</v>
      </c>
      <c r="H188" t="s">
        <v>72</v>
      </c>
      <c r="I188" t="s">
        <v>28</v>
      </c>
      <c r="J188" t="s">
        <v>107</v>
      </c>
      <c r="K188" t="s">
        <v>45</v>
      </c>
      <c r="L188">
        <v>70000</v>
      </c>
      <c r="M188" t="s">
        <v>18</v>
      </c>
      <c r="N188">
        <v>173.92</v>
      </c>
      <c r="O188">
        <f>IF(Tabla1[[#This Row],[currency]]="pesos",Tabla1[[#This Row],[money]]/Tabla1[[#This Row],[exchange_rate]],Tabla1[[#This Row],[money]])</f>
        <v>10062.097516099357</v>
      </c>
    </row>
    <row r="189" spans="1:15" x14ac:dyDescent="0.25">
      <c r="A189">
        <v>4250000</v>
      </c>
      <c r="B189" t="s">
        <v>47</v>
      </c>
      <c r="C189" t="s">
        <v>169</v>
      </c>
      <c r="D189">
        <v>2017</v>
      </c>
      <c r="E189" s="1">
        <f>DATE(Tabla1[[#This Row],[year]],1,1)</f>
        <v>42736</v>
      </c>
      <c r="F189" t="s">
        <v>21</v>
      </c>
      <c r="G189" t="s">
        <v>15</v>
      </c>
      <c r="H189" t="s">
        <v>16</v>
      </c>
      <c r="I189" t="s">
        <v>28</v>
      </c>
      <c r="J189" t="s">
        <v>46</v>
      </c>
      <c r="K189" t="s">
        <v>17</v>
      </c>
      <c r="L189">
        <v>60000</v>
      </c>
      <c r="M189" t="s">
        <v>18</v>
      </c>
      <c r="N189">
        <v>173.92</v>
      </c>
      <c r="O189">
        <f>IF(Tabla1[[#This Row],[currency]]="pesos",Tabla1[[#This Row],[money]]/Tabla1[[#This Row],[exchange_rate]],Tabla1[[#This Row],[money]])</f>
        <v>24436.522539098438</v>
      </c>
    </row>
    <row r="190" spans="1:15" x14ac:dyDescent="0.25">
      <c r="A190">
        <v>3520000</v>
      </c>
      <c r="B190" t="s">
        <v>75</v>
      </c>
      <c r="C190" t="s">
        <v>170</v>
      </c>
      <c r="D190">
        <v>2016</v>
      </c>
      <c r="E190" s="1">
        <f>DATE(Tabla1[[#This Row],[year]],1,1)</f>
        <v>42370</v>
      </c>
      <c r="F190" t="s">
        <v>26</v>
      </c>
      <c r="G190" t="s">
        <v>242</v>
      </c>
      <c r="H190" t="s">
        <v>27</v>
      </c>
      <c r="I190" t="s">
        <v>28</v>
      </c>
      <c r="J190" t="s">
        <v>46</v>
      </c>
      <c r="K190" t="s">
        <v>143</v>
      </c>
      <c r="L190">
        <v>74000</v>
      </c>
      <c r="M190" t="s">
        <v>18</v>
      </c>
      <c r="N190">
        <v>173.92</v>
      </c>
      <c r="O190">
        <f>IF(Tabla1[[#This Row],[currency]]="pesos",Tabla1[[#This Row],[money]]/Tabla1[[#This Row],[exchange_rate]],Tabla1[[#This Row],[money]])</f>
        <v>20239.190432382708</v>
      </c>
    </row>
    <row r="191" spans="1:15" x14ac:dyDescent="0.25">
      <c r="A191">
        <v>9450000</v>
      </c>
      <c r="B191" t="s">
        <v>40</v>
      </c>
      <c r="C191" t="s">
        <v>138</v>
      </c>
      <c r="D191">
        <v>2019</v>
      </c>
      <c r="E191" s="1">
        <f>DATE(Tabla1[[#This Row],[year]],1,1)</f>
        <v>43466</v>
      </c>
      <c r="F191" t="s">
        <v>109</v>
      </c>
      <c r="G191" t="s">
        <v>242</v>
      </c>
      <c r="H191" t="s">
        <v>27</v>
      </c>
      <c r="I191" t="s">
        <v>237</v>
      </c>
      <c r="J191" t="s">
        <v>38</v>
      </c>
      <c r="K191" t="s">
        <v>67</v>
      </c>
      <c r="L191">
        <v>69000</v>
      </c>
      <c r="M191" t="s">
        <v>18</v>
      </c>
      <c r="N191">
        <v>173.92</v>
      </c>
      <c r="O191">
        <f>IF(Tabla1[[#This Row],[currency]]="pesos",Tabla1[[#This Row],[money]]/Tabla1[[#This Row],[exchange_rate]],Tabla1[[#This Row],[money]])</f>
        <v>54335.326586936528</v>
      </c>
    </row>
    <row r="192" spans="1:15" x14ac:dyDescent="0.25">
      <c r="A192">
        <v>3650000</v>
      </c>
      <c r="B192" t="s">
        <v>244</v>
      </c>
      <c r="C192" t="s">
        <v>171</v>
      </c>
      <c r="D192">
        <v>2019</v>
      </c>
      <c r="E192" s="1">
        <f>DATE(Tabla1[[#This Row],[year]],1,1)</f>
        <v>43466</v>
      </c>
      <c r="F192" t="s">
        <v>109</v>
      </c>
      <c r="G192" t="s">
        <v>242</v>
      </c>
      <c r="H192" t="s">
        <v>27</v>
      </c>
      <c r="I192" t="s">
        <v>28</v>
      </c>
      <c r="J192" t="s">
        <v>46</v>
      </c>
      <c r="K192" t="s">
        <v>239</v>
      </c>
      <c r="L192">
        <v>53000</v>
      </c>
      <c r="M192" t="s">
        <v>18</v>
      </c>
      <c r="N192">
        <v>173.92</v>
      </c>
      <c r="O192">
        <f>IF(Tabla1[[#This Row],[currency]]="pesos",Tabla1[[#This Row],[money]]/Tabla1[[#This Row],[exchange_rate]],Tabla1[[#This Row],[money]])</f>
        <v>20986.660533578659</v>
      </c>
    </row>
    <row r="193" spans="1:15" x14ac:dyDescent="0.25">
      <c r="A193">
        <v>4779900</v>
      </c>
      <c r="B193" t="s">
        <v>47</v>
      </c>
      <c r="C193" t="s">
        <v>119</v>
      </c>
      <c r="D193">
        <v>2019</v>
      </c>
      <c r="E193" s="1">
        <f>DATE(Tabla1[[#This Row],[year]],1,1)</f>
        <v>43466</v>
      </c>
      <c r="F193" t="s">
        <v>21</v>
      </c>
      <c r="G193" t="s">
        <v>15</v>
      </c>
      <c r="H193" t="s">
        <v>27</v>
      </c>
      <c r="I193" t="s">
        <v>28</v>
      </c>
      <c r="J193" t="s">
        <v>46</v>
      </c>
      <c r="K193" t="s">
        <v>17</v>
      </c>
      <c r="L193">
        <v>60000</v>
      </c>
      <c r="M193" t="s">
        <v>18</v>
      </c>
      <c r="N193">
        <v>173.92</v>
      </c>
      <c r="O193">
        <f>IF(Tabla1[[#This Row],[currency]]="pesos",Tabla1[[#This Row],[money]]/Tabla1[[#This Row],[exchange_rate]],Tabla1[[#This Row],[money]])</f>
        <v>27483.325666973324</v>
      </c>
    </row>
    <row r="194" spans="1:15" x14ac:dyDescent="0.25">
      <c r="A194">
        <v>3490000</v>
      </c>
      <c r="B194" t="s">
        <v>68</v>
      </c>
      <c r="C194" t="s">
        <v>125</v>
      </c>
      <c r="D194">
        <v>2019</v>
      </c>
      <c r="E194" s="1">
        <f>DATE(Tabla1[[#This Row],[year]],1,1)</f>
        <v>43466</v>
      </c>
      <c r="F194" t="s">
        <v>26</v>
      </c>
      <c r="G194" t="s">
        <v>15</v>
      </c>
      <c r="H194" t="s">
        <v>16</v>
      </c>
      <c r="I194" t="s">
        <v>28</v>
      </c>
      <c r="J194" t="s">
        <v>31</v>
      </c>
      <c r="K194" t="s">
        <v>45</v>
      </c>
      <c r="L194">
        <v>18000</v>
      </c>
      <c r="M194" t="s">
        <v>18</v>
      </c>
      <c r="N194">
        <v>173.92</v>
      </c>
      <c r="O194">
        <f>IF(Tabla1[[#This Row],[currency]]="pesos",Tabla1[[#This Row],[money]]/Tabla1[[#This Row],[exchange_rate]],Tabla1[[#This Row],[money]])</f>
        <v>20066.697332106716</v>
      </c>
    </row>
    <row r="195" spans="1:15" x14ac:dyDescent="0.25">
      <c r="A195">
        <v>3200000</v>
      </c>
      <c r="B195" t="s">
        <v>110</v>
      </c>
      <c r="C195" t="s">
        <v>172</v>
      </c>
      <c r="D195">
        <v>2014</v>
      </c>
      <c r="E195" s="1">
        <f>DATE(Tabla1[[#This Row],[year]],1,1)</f>
        <v>41640</v>
      </c>
      <c r="F195" t="s">
        <v>30</v>
      </c>
      <c r="G195" t="s">
        <v>15</v>
      </c>
      <c r="H195" t="s">
        <v>27</v>
      </c>
      <c r="I195" t="s">
        <v>237</v>
      </c>
      <c r="J195" t="s">
        <v>38</v>
      </c>
      <c r="K195" t="s">
        <v>239</v>
      </c>
      <c r="L195">
        <v>96000</v>
      </c>
      <c r="M195" t="s">
        <v>18</v>
      </c>
      <c r="N195">
        <v>173.92</v>
      </c>
      <c r="O195">
        <f>IF(Tabla1[[#This Row],[currency]]="pesos",Tabla1[[#This Row],[money]]/Tabla1[[#This Row],[exchange_rate]],Tabla1[[#This Row],[money]])</f>
        <v>18399.264029438822</v>
      </c>
    </row>
    <row r="196" spans="1:15" x14ac:dyDescent="0.25">
      <c r="A196">
        <v>3490000</v>
      </c>
      <c r="B196" t="s">
        <v>68</v>
      </c>
      <c r="C196" t="s">
        <v>173</v>
      </c>
      <c r="D196">
        <v>2019</v>
      </c>
      <c r="E196" s="1">
        <f>DATE(Tabla1[[#This Row],[year]],1,1)</f>
        <v>43466</v>
      </c>
      <c r="F196" t="s">
        <v>21</v>
      </c>
      <c r="G196" t="s">
        <v>15</v>
      </c>
      <c r="H196" t="s">
        <v>27</v>
      </c>
      <c r="I196" t="s">
        <v>28</v>
      </c>
      <c r="J196" t="s">
        <v>29</v>
      </c>
      <c r="K196" t="s">
        <v>239</v>
      </c>
      <c r="L196">
        <v>86000</v>
      </c>
      <c r="M196" t="s">
        <v>18</v>
      </c>
      <c r="N196">
        <v>173.92</v>
      </c>
      <c r="O196">
        <f>IF(Tabla1[[#This Row],[currency]]="pesos",Tabla1[[#This Row],[money]]/Tabla1[[#This Row],[exchange_rate]],Tabla1[[#This Row],[money]])</f>
        <v>20066.697332106716</v>
      </c>
    </row>
    <row r="197" spans="1:15" x14ac:dyDescent="0.25">
      <c r="A197">
        <v>2689900</v>
      </c>
      <c r="B197" t="s">
        <v>75</v>
      </c>
      <c r="C197">
        <v>408</v>
      </c>
      <c r="D197">
        <v>2013</v>
      </c>
      <c r="E197" s="1">
        <f>DATE(Tabla1[[#This Row],[year]],1,1)</f>
        <v>41275</v>
      </c>
      <c r="F197" t="s">
        <v>26</v>
      </c>
      <c r="G197" t="s">
        <v>242</v>
      </c>
      <c r="H197" t="s">
        <v>27</v>
      </c>
      <c r="I197" t="s">
        <v>28</v>
      </c>
      <c r="J197" t="s">
        <v>46</v>
      </c>
      <c r="K197" t="s">
        <v>239</v>
      </c>
      <c r="L197">
        <v>89000</v>
      </c>
      <c r="M197" t="s">
        <v>18</v>
      </c>
      <c r="N197">
        <v>173.92</v>
      </c>
      <c r="O197">
        <f>IF(Tabla1[[#This Row],[currency]]="pesos",Tabla1[[#This Row],[money]]/Tabla1[[#This Row],[exchange_rate]],Tabla1[[#This Row],[money]])</f>
        <v>15466.306347746091</v>
      </c>
    </row>
    <row r="198" spans="1:15" x14ac:dyDescent="0.25">
      <c r="A198">
        <v>3489900</v>
      </c>
      <c r="B198" t="s">
        <v>54</v>
      </c>
      <c r="C198" t="s">
        <v>123</v>
      </c>
      <c r="D198">
        <v>2016</v>
      </c>
      <c r="E198" s="1">
        <f>DATE(Tabla1[[#This Row],[year]],1,1)</f>
        <v>42370</v>
      </c>
      <c r="F198" t="s">
        <v>26</v>
      </c>
      <c r="G198" t="s">
        <v>93</v>
      </c>
      <c r="H198" t="s">
        <v>16</v>
      </c>
      <c r="I198" t="s">
        <v>28</v>
      </c>
      <c r="J198" t="s">
        <v>29</v>
      </c>
      <c r="K198" t="s">
        <v>124</v>
      </c>
      <c r="L198">
        <v>98000</v>
      </c>
      <c r="M198" t="s">
        <v>18</v>
      </c>
      <c r="N198">
        <v>173.92</v>
      </c>
      <c r="O198">
        <f>IF(Tabla1[[#This Row],[currency]]="pesos",Tabla1[[#This Row],[money]]/Tabla1[[#This Row],[exchange_rate]],Tabla1[[#This Row],[money]])</f>
        <v>20066.122355105796</v>
      </c>
    </row>
    <row r="199" spans="1:15" x14ac:dyDescent="0.25">
      <c r="A199">
        <v>5389900</v>
      </c>
      <c r="B199" t="s">
        <v>110</v>
      </c>
      <c r="C199" t="s">
        <v>118</v>
      </c>
      <c r="D199">
        <v>2018</v>
      </c>
      <c r="E199" s="1">
        <f>DATE(Tabla1[[#This Row],[year]],1,1)</f>
        <v>43101</v>
      </c>
      <c r="F199" t="s">
        <v>14</v>
      </c>
      <c r="G199" t="s">
        <v>15</v>
      </c>
      <c r="H199" t="s">
        <v>16</v>
      </c>
      <c r="I199" t="s">
        <v>237</v>
      </c>
      <c r="J199" t="s">
        <v>46</v>
      </c>
      <c r="K199" t="s">
        <v>45</v>
      </c>
      <c r="L199">
        <v>59000</v>
      </c>
      <c r="M199" t="s">
        <v>18</v>
      </c>
      <c r="N199">
        <v>173.92</v>
      </c>
      <c r="O199">
        <f>IF(Tabla1[[#This Row],[currency]]="pesos",Tabla1[[#This Row],[money]]/Tabla1[[#This Row],[exchange_rate]],Tabla1[[#This Row],[money]])</f>
        <v>30990.6853725851</v>
      </c>
    </row>
    <row r="200" spans="1:15" x14ac:dyDescent="0.25">
      <c r="A200">
        <v>3348000</v>
      </c>
      <c r="B200" t="s">
        <v>244</v>
      </c>
      <c r="C200" t="s">
        <v>92</v>
      </c>
      <c r="D200">
        <v>2017</v>
      </c>
      <c r="E200" s="1">
        <f>DATE(Tabla1[[#This Row],[year]],1,1)</f>
        <v>42736</v>
      </c>
      <c r="F200" t="s">
        <v>26</v>
      </c>
      <c r="G200" t="s">
        <v>15</v>
      </c>
      <c r="H200" t="s">
        <v>16</v>
      </c>
      <c r="I200" t="s">
        <v>28</v>
      </c>
      <c r="J200" t="s">
        <v>57</v>
      </c>
      <c r="K200" t="s">
        <v>45</v>
      </c>
      <c r="L200">
        <v>61389</v>
      </c>
      <c r="M200" t="s">
        <v>18</v>
      </c>
      <c r="N200">
        <v>173.92</v>
      </c>
      <c r="O200">
        <f>IF(Tabla1[[#This Row],[currency]]="pesos",Tabla1[[#This Row],[money]]/Tabla1[[#This Row],[exchange_rate]],Tabla1[[#This Row],[money]])</f>
        <v>19250.22999080037</v>
      </c>
    </row>
    <row r="201" spans="1:15" x14ac:dyDescent="0.25">
      <c r="A201">
        <v>3402000</v>
      </c>
      <c r="B201" t="s">
        <v>54</v>
      </c>
      <c r="C201" t="s">
        <v>137</v>
      </c>
      <c r="D201">
        <v>2014</v>
      </c>
      <c r="E201" s="1">
        <f>DATE(Tabla1[[#This Row],[year]],1,1)</f>
        <v>41640</v>
      </c>
      <c r="F201" t="s">
        <v>26</v>
      </c>
      <c r="G201" t="s">
        <v>15</v>
      </c>
      <c r="H201" t="s">
        <v>27</v>
      </c>
      <c r="I201" t="s">
        <v>28</v>
      </c>
      <c r="J201" t="s">
        <v>29</v>
      </c>
      <c r="K201" t="s">
        <v>239</v>
      </c>
      <c r="L201">
        <v>61389</v>
      </c>
      <c r="M201" t="s">
        <v>18</v>
      </c>
      <c r="N201">
        <v>173.92</v>
      </c>
      <c r="O201">
        <f>IF(Tabla1[[#This Row],[currency]]="pesos",Tabla1[[#This Row],[money]]/Tabla1[[#This Row],[exchange_rate]],Tabla1[[#This Row],[money]])</f>
        <v>19560.717571297151</v>
      </c>
    </row>
    <row r="202" spans="1:15" x14ac:dyDescent="0.25">
      <c r="A202">
        <v>3990000</v>
      </c>
      <c r="B202" t="s">
        <v>40</v>
      </c>
      <c r="C202" t="s">
        <v>174</v>
      </c>
      <c r="D202">
        <v>2016</v>
      </c>
      <c r="E202" s="1">
        <f>DATE(Tabla1[[#This Row],[year]],1,1)</f>
        <v>42370</v>
      </c>
      <c r="F202" t="s">
        <v>26</v>
      </c>
      <c r="G202" t="s">
        <v>15</v>
      </c>
      <c r="H202" t="s">
        <v>16</v>
      </c>
      <c r="I202" t="s">
        <v>28</v>
      </c>
      <c r="J202" t="s">
        <v>46</v>
      </c>
      <c r="K202" t="s">
        <v>124</v>
      </c>
      <c r="L202">
        <v>39000</v>
      </c>
      <c r="M202" t="s">
        <v>18</v>
      </c>
      <c r="N202">
        <v>173.92</v>
      </c>
      <c r="O202">
        <f>IF(Tabla1[[#This Row],[currency]]="pesos",Tabla1[[#This Row],[money]]/Tabla1[[#This Row],[exchange_rate]],Tabla1[[#This Row],[money]])</f>
        <v>22941.582336706535</v>
      </c>
    </row>
    <row r="203" spans="1:15" x14ac:dyDescent="0.25">
      <c r="A203">
        <v>16500</v>
      </c>
      <c r="B203" t="s">
        <v>76</v>
      </c>
      <c r="C203" t="s">
        <v>77</v>
      </c>
      <c r="D203">
        <v>2010</v>
      </c>
      <c r="E203" s="1">
        <f>DATE(Tabla1[[#This Row],[year]],1,1)</f>
        <v>40179</v>
      </c>
      <c r="F203" t="s">
        <v>175</v>
      </c>
      <c r="G203" t="s">
        <v>15</v>
      </c>
      <c r="H203" t="s">
        <v>16</v>
      </c>
      <c r="I203" t="s">
        <v>237</v>
      </c>
      <c r="J203" t="s">
        <v>22</v>
      </c>
      <c r="K203" t="s">
        <v>17</v>
      </c>
      <c r="L203">
        <v>138000</v>
      </c>
      <c r="M203" t="s">
        <v>238</v>
      </c>
      <c r="N203">
        <v>173.92</v>
      </c>
      <c r="O203">
        <f>IF(Tabla1[[#This Row],[currency]]="pesos",Tabla1[[#This Row],[money]]/Tabla1[[#This Row],[exchange_rate]],Tabla1[[#This Row],[money]])</f>
        <v>16500</v>
      </c>
    </row>
    <row r="204" spans="1:15" x14ac:dyDescent="0.25">
      <c r="A204">
        <v>4589900</v>
      </c>
      <c r="B204" t="s">
        <v>40</v>
      </c>
      <c r="C204" t="s">
        <v>176</v>
      </c>
      <c r="D204">
        <v>2020</v>
      </c>
      <c r="E204" s="1">
        <f>DATE(Tabla1[[#This Row],[year]],1,1)</f>
        <v>43831</v>
      </c>
      <c r="F204" t="s">
        <v>21</v>
      </c>
      <c r="G204" t="s">
        <v>15</v>
      </c>
      <c r="H204" t="s">
        <v>38</v>
      </c>
      <c r="I204" t="s">
        <v>28</v>
      </c>
      <c r="J204" t="s">
        <v>46</v>
      </c>
      <c r="K204" t="s">
        <v>67</v>
      </c>
      <c r="L204">
        <v>35000</v>
      </c>
      <c r="M204" t="s">
        <v>18</v>
      </c>
      <c r="N204">
        <v>173.92</v>
      </c>
      <c r="O204">
        <f>IF(Tabla1[[#This Row],[currency]]="pesos",Tabla1[[#This Row],[money]]/Tabla1[[#This Row],[exchange_rate]],Tabla1[[#This Row],[money]])</f>
        <v>26390.869365225393</v>
      </c>
    </row>
    <row r="205" spans="1:15" x14ac:dyDescent="0.25">
      <c r="A205">
        <v>3539000</v>
      </c>
      <c r="B205" t="s">
        <v>76</v>
      </c>
      <c r="C205" t="s">
        <v>177</v>
      </c>
      <c r="D205">
        <v>2013</v>
      </c>
      <c r="E205" s="1">
        <f>DATE(Tabla1[[#This Row],[year]],1,1)</f>
        <v>41275</v>
      </c>
      <c r="F205" t="s">
        <v>26</v>
      </c>
      <c r="G205" t="s">
        <v>15</v>
      </c>
      <c r="H205" t="s">
        <v>16</v>
      </c>
      <c r="I205" t="s">
        <v>28</v>
      </c>
      <c r="J205" t="s">
        <v>57</v>
      </c>
      <c r="K205" t="s">
        <v>45</v>
      </c>
      <c r="L205">
        <v>110000</v>
      </c>
      <c r="M205" t="s">
        <v>18</v>
      </c>
      <c r="N205">
        <v>173.92</v>
      </c>
      <c r="O205">
        <f>IF(Tabla1[[#This Row],[currency]]="pesos",Tabla1[[#This Row],[money]]/Tabla1[[#This Row],[exchange_rate]],Tabla1[[#This Row],[money]])</f>
        <v>20348.436062557499</v>
      </c>
    </row>
    <row r="206" spans="1:15" x14ac:dyDescent="0.25">
      <c r="A206">
        <v>3726000</v>
      </c>
      <c r="B206" t="s">
        <v>51</v>
      </c>
      <c r="C206" t="s">
        <v>113</v>
      </c>
      <c r="D206">
        <v>2017</v>
      </c>
      <c r="E206" s="1">
        <f>DATE(Tabla1[[#This Row],[year]],1,1)</f>
        <v>42736</v>
      </c>
      <c r="F206" t="s">
        <v>26</v>
      </c>
      <c r="G206" t="s">
        <v>15</v>
      </c>
      <c r="H206" t="s">
        <v>16</v>
      </c>
      <c r="I206" t="s">
        <v>28</v>
      </c>
      <c r="J206" t="s">
        <v>46</v>
      </c>
      <c r="K206" t="s">
        <v>45</v>
      </c>
      <c r="L206">
        <v>56100</v>
      </c>
      <c r="M206" t="s">
        <v>18</v>
      </c>
      <c r="N206">
        <v>173.92</v>
      </c>
      <c r="O206">
        <f>IF(Tabla1[[#This Row],[currency]]="pesos",Tabla1[[#This Row],[money]]/Tabla1[[#This Row],[exchange_rate]],Tabla1[[#This Row],[money]])</f>
        <v>21423.643054277829</v>
      </c>
    </row>
    <row r="207" spans="1:15" x14ac:dyDescent="0.25">
      <c r="A207">
        <v>3700000</v>
      </c>
      <c r="B207" t="s">
        <v>51</v>
      </c>
      <c r="C207" t="s">
        <v>178</v>
      </c>
      <c r="D207">
        <v>2017</v>
      </c>
      <c r="E207" s="1">
        <f>DATE(Tabla1[[#This Row],[year]],1,1)</f>
        <v>42736</v>
      </c>
      <c r="F207" t="s">
        <v>175</v>
      </c>
      <c r="G207" t="s">
        <v>15</v>
      </c>
      <c r="H207" t="s">
        <v>16</v>
      </c>
      <c r="I207" t="s">
        <v>28</v>
      </c>
      <c r="J207" t="s">
        <v>46</v>
      </c>
      <c r="K207" t="s">
        <v>45</v>
      </c>
      <c r="L207">
        <v>43000</v>
      </c>
      <c r="M207" t="s">
        <v>18</v>
      </c>
      <c r="N207">
        <v>173.92</v>
      </c>
      <c r="O207">
        <f>IF(Tabla1[[#This Row],[currency]]="pesos",Tabla1[[#This Row],[money]]/Tabla1[[#This Row],[exchange_rate]],Tabla1[[#This Row],[money]])</f>
        <v>21274.149034038641</v>
      </c>
    </row>
    <row r="208" spans="1:15" x14ac:dyDescent="0.25">
      <c r="A208">
        <v>5900000</v>
      </c>
      <c r="B208" t="s">
        <v>68</v>
      </c>
      <c r="C208" t="s">
        <v>115</v>
      </c>
      <c r="D208">
        <v>2017</v>
      </c>
      <c r="E208" s="1">
        <f>DATE(Tabla1[[#This Row],[year]],1,1)</f>
        <v>42736</v>
      </c>
      <c r="F208" t="s">
        <v>63</v>
      </c>
      <c r="G208" t="s">
        <v>242</v>
      </c>
      <c r="H208" t="s">
        <v>27</v>
      </c>
      <c r="I208" t="s">
        <v>237</v>
      </c>
      <c r="J208" t="s">
        <v>38</v>
      </c>
      <c r="K208" t="s">
        <v>67</v>
      </c>
      <c r="L208">
        <v>118000</v>
      </c>
      <c r="M208" t="s">
        <v>18</v>
      </c>
      <c r="N208">
        <v>173.92</v>
      </c>
      <c r="O208">
        <f>IF(Tabla1[[#This Row],[currency]]="pesos",Tabla1[[#This Row],[money]]/Tabla1[[#This Row],[exchange_rate]],Tabla1[[#This Row],[money]])</f>
        <v>33923.643054277833</v>
      </c>
    </row>
    <row r="209" spans="1:15" x14ac:dyDescent="0.25">
      <c r="A209">
        <v>1750000</v>
      </c>
      <c r="B209" t="s">
        <v>40</v>
      </c>
      <c r="C209" t="s">
        <v>132</v>
      </c>
      <c r="D209">
        <v>2009</v>
      </c>
      <c r="E209" s="1">
        <f>DATE(Tabla1[[#This Row],[year]],1,1)</f>
        <v>39814</v>
      </c>
      <c r="F209" t="s">
        <v>14</v>
      </c>
      <c r="G209" t="s">
        <v>15</v>
      </c>
      <c r="H209" t="s">
        <v>16</v>
      </c>
      <c r="I209" t="s">
        <v>28</v>
      </c>
      <c r="J209" t="s">
        <v>46</v>
      </c>
      <c r="K209" t="s">
        <v>45</v>
      </c>
      <c r="L209">
        <v>119000</v>
      </c>
      <c r="M209" t="s">
        <v>18</v>
      </c>
      <c r="N209">
        <v>173.92</v>
      </c>
      <c r="O209">
        <f>IF(Tabla1[[#This Row],[currency]]="pesos",Tabla1[[#This Row],[money]]/Tabla1[[#This Row],[exchange_rate]],Tabla1[[#This Row],[money]])</f>
        <v>10062.097516099357</v>
      </c>
    </row>
    <row r="210" spans="1:15" x14ac:dyDescent="0.25">
      <c r="A210">
        <v>16000</v>
      </c>
      <c r="B210" t="s">
        <v>37</v>
      </c>
      <c r="C210" t="s">
        <v>179</v>
      </c>
      <c r="D210">
        <v>2000</v>
      </c>
      <c r="E210" s="1">
        <f>DATE(Tabla1[[#This Row],[year]],1,1)</f>
        <v>36526</v>
      </c>
      <c r="G210" t="s">
        <v>15</v>
      </c>
      <c r="H210" t="s">
        <v>16</v>
      </c>
      <c r="I210" t="s">
        <v>28</v>
      </c>
      <c r="J210" t="s">
        <v>180</v>
      </c>
      <c r="K210" t="s">
        <v>17</v>
      </c>
      <c r="L210">
        <v>132000</v>
      </c>
      <c r="M210" t="s">
        <v>238</v>
      </c>
      <c r="N210">
        <v>173.92</v>
      </c>
      <c r="O210">
        <f>IF(Tabla1[[#This Row],[currency]]="pesos",Tabla1[[#This Row],[money]]/Tabla1[[#This Row],[exchange_rate]],Tabla1[[#This Row],[money]])</f>
        <v>16000</v>
      </c>
    </row>
    <row r="211" spans="1:15" x14ac:dyDescent="0.25">
      <c r="A211">
        <v>3769200</v>
      </c>
      <c r="B211" t="s">
        <v>51</v>
      </c>
      <c r="C211" t="s">
        <v>52</v>
      </c>
      <c r="D211">
        <v>2015</v>
      </c>
      <c r="E211" s="1">
        <f>DATE(Tabla1[[#This Row],[year]],1,1)</f>
        <v>42005</v>
      </c>
      <c r="F211" t="s">
        <v>14</v>
      </c>
      <c r="G211" t="s">
        <v>15</v>
      </c>
      <c r="H211" t="s">
        <v>16</v>
      </c>
      <c r="I211" t="s">
        <v>28</v>
      </c>
      <c r="J211" t="s">
        <v>46</v>
      </c>
      <c r="K211" t="s">
        <v>17</v>
      </c>
      <c r="L211">
        <v>51834</v>
      </c>
      <c r="M211" t="s">
        <v>18</v>
      </c>
      <c r="N211">
        <v>173.92</v>
      </c>
      <c r="O211">
        <f>IF(Tabla1[[#This Row],[currency]]="pesos",Tabla1[[#This Row],[money]]/Tabla1[[#This Row],[exchange_rate]],Tabla1[[#This Row],[money]])</f>
        <v>21672.033118675256</v>
      </c>
    </row>
    <row r="212" spans="1:15" x14ac:dyDescent="0.25">
      <c r="A212">
        <v>2930000</v>
      </c>
      <c r="B212" t="s">
        <v>12</v>
      </c>
      <c r="C212" t="s">
        <v>25</v>
      </c>
      <c r="D212">
        <v>2011</v>
      </c>
      <c r="E212" s="1">
        <f>DATE(Tabla1[[#This Row],[year]],1,1)</f>
        <v>40544</v>
      </c>
      <c r="F212" t="s">
        <v>26</v>
      </c>
      <c r="G212" t="s">
        <v>15</v>
      </c>
      <c r="H212" t="s">
        <v>27</v>
      </c>
      <c r="I212" t="s">
        <v>237</v>
      </c>
      <c r="J212" t="s">
        <v>29</v>
      </c>
      <c r="K212" t="s">
        <v>239</v>
      </c>
      <c r="L212">
        <v>167000</v>
      </c>
      <c r="M212" t="s">
        <v>18</v>
      </c>
      <c r="N212">
        <v>173.92</v>
      </c>
      <c r="O212">
        <f>IF(Tabla1[[#This Row],[currency]]="pesos",Tabla1[[#This Row],[money]]/Tabla1[[#This Row],[exchange_rate]],Tabla1[[#This Row],[money]])</f>
        <v>16846.826126954922</v>
      </c>
    </row>
    <row r="213" spans="1:15" x14ac:dyDescent="0.25">
      <c r="A213">
        <v>60000</v>
      </c>
      <c r="B213" t="s">
        <v>12</v>
      </c>
      <c r="C213" t="s">
        <v>65</v>
      </c>
      <c r="D213">
        <v>2022</v>
      </c>
      <c r="E213" s="1">
        <f>DATE(Tabla1[[#This Row],[year]],1,1)</f>
        <v>44562</v>
      </c>
      <c r="F213" t="s">
        <v>30</v>
      </c>
      <c r="G213" t="s">
        <v>242</v>
      </c>
      <c r="H213" t="s">
        <v>27</v>
      </c>
      <c r="J213" t="s">
        <v>181</v>
      </c>
      <c r="K213" t="s">
        <v>67</v>
      </c>
      <c r="L213">
        <v>4000</v>
      </c>
      <c r="M213" t="s">
        <v>238</v>
      </c>
      <c r="N213">
        <v>173.92</v>
      </c>
      <c r="O213">
        <f>IF(Tabla1[[#This Row],[currency]]="pesos",Tabla1[[#This Row],[money]]/Tabla1[[#This Row],[exchange_rate]],Tabla1[[#This Row],[money]])</f>
        <v>60000</v>
      </c>
    </row>
    <row r="214" spans="1:15" x14ac:dyDescent="0.25">
      <c r="A214">
        <v>1900000</v>
      </c>
      <c r="B214" t="s">
        <v>54</v>
      </c>
      <c r="C214" t="s">
        <v>149</v>
      </c>
      <c r="D214">
        <v>2012</v>
      </c>
      <c r="E214" s="1">
        <f>DATE(Tabla1[[#This Row],[year]],1,1)</f>
        <v>40909</v>
      </c>
      <c r="F214" t="s">
        <v>63</v>
      </c>
      <c r="G214" t="s">
        <v>15</v>
      </c>
      <c r="H214" t="s">
        <v>72</v>
      </c>
      <c r="I214" t="s">
        <v>28</v>
      </c>
      <c r="J214" t="s">
        <v>82</v>
      </c>
      <c r="K214" t="s">
        <v>45</v>
      </c>
      <c r="L214">
        <v>101000</v>
      </c>
      <c r="M214" t="s">
        <v>18</v>
      </c>
      <c r="N214">
        <v>173.92</v>
      </c>
      <c r="O214">
        <f>IF(Tabla1[[#This Row],[currency]]="pesos",Tabla1[[#This Row],[money]]/Tabla1[[#This Row],[exchange_rate]],Tabla1[[#This Row],[money]])</f>
        <v>10924.563017479302</v>
      </c>
    </row>
    <row r="215" spans="1:15" x14ac:dyDescent="0.25">
      <c r="A215">
        <v>95000</v>
      </c>
      <c r="B215" t="s">
        <v>37</v>
      </c>
      <c r="C215" t="s">
        <v>182</v>
      </c>
      <c r="D215">
        <v>2022</v>
      </c>
      <c r="E215" s="1">
        <f>DATE(Tabla1[[#This Row],[year]],1,1)</f>
        <v>44562</v>
      </c>
      <c r="F215" t="s">
        <v>30</v>
      </c>
      <c r="G215" t="s">
        <v>15</v>
      </c>
      <c r="H215" t="s">
        <v>38</v>
      </c>
      <c r="I215" t="s">
        <v>237</v>
      </c>
      <c r="J215" t="s">
        <v>38</v>
      </c>
      <c r="K215" t="s">
        <v>240</v>
      </c>
      <c r="L215">
        <v>21000</v>
      </c>
      <c r="M215" t="s">
        <v>238</v>
      </c>
      <c r="N215">
        <v>173.92</v>
      </c>
      <c r="O215">
        <f>IF(Tabla1[[#This Row],[currency]]="pesos",Tabla1[[#This Row],[money]]/Tabla1[[#This Row],[exchange_rate]],Tabla1[[#This Row],[money]])</f>
        <v>95000</v>
      </c>
    </row>
    <row r="216" spans="1:15" x14ac:dyDescent="0.25">
      <c r="A216">
        <v>3100000</v>
      </c>
      <c r="B216" t="s">
        <v>54</v>
      </c>
      <c r="C216" t="s">
        <v>88</v>
      </c>
      <c r="D216">
        <v>2018</v>
      </c>
      <c r="E216" s="1">
        <f>DATE(Tabla1[[#This Row],[year]],1,1)</f>
        <v>43101</v>
      </c>
      <c r="F216" t="s">
        <v>26</v>
      </c>
      <c r="G216" t="s">
        <v>93</v>
      </c>
      <c r="H216" t="s">
        <v>16</v>
      </c>
      <c r="I216" t="s">
        <v>28</v>
      </c>
      <c r="J216" t="s">
        <v>82</v>
      </c>
      <c r="K216" t="s">
        <v>45</v>
      </c>
      <c r="L216">
        <v>62300</v>
      </c>
      <c r="M216" t="s">
        <v>18</v>
      </c>
      <c r="N216">
        <v>173.92</v>
      </c>
      <c r="O216">
        <f>IF(Tabla1[[#This Row],[currency]]="pesos",Tabla1[[#This Row],[money]]/Tabla1[[#This Row],[exchange_rate]],Tabla1[[#This Row],[money]])</f>
        <v>17824.287028518862</v>
      </c>
    </row>
    <row r="217" spans="1:15" x14ac:dyDescent="0.25">
      <c r="A217">
        <v>3780000</v>
      </c>
      <c r="B217" t="s">
        <v>51</v>
      </c>
      <c r="C217" t="s">
        <v>178</v>
      </c>
      <c r="D217">
        <v>2017</v>
      </c>
      <c r="E217" s="1">
        <f>DATE(Tabla1[[#This Row],[year]],1,1)</f>
        <v>42736</v>
      </c>
      <c r="F217" t="s">
        <v>26</v>
      </c>
      <c r="G217" t="s">
        <v>15</v>
      </c>
      <c r="H217" t="s">
        <v>16</v>
      </c>
      <c r="I217" t="s">
        <v>28</v>
      </c>
      <c r="J217" t="s">
        <v>46</v>
      </c>
      <c r="K217" t="s">
        <v>45</v>
      </c>
      <c r="L217">
        <v>44607</v>
      </c>
      <c r="M217" t="s">
        <v>18</v>
      </c>
      <c r="N217">
        <v>173.92</v>
      </c>
      <c r="O217">
        <f>IF(Tabla1[[#This Row],[currency]]="pesos",Tabla1[[#This Row],[money]]/Tabla1[[#This Row],[exchange_rate]],Tabla1[[#This Row],[money]])</f>
        <v>21734.13063477461</v>
      </c>
    </row>
    <row r="218" spans="1:15" x14ac:dyDescent="0.25">
      <c r="A218">
        <v>2850000</v>
      </c>
      <c r="B218" t="s">
        <v>75</v>
      </c>
      <c r="C218">
        <v>308</v>
      </c>
      <c r="D218">
        <v>2012</v>
      </c>
      <c r="E218" s="1">
        <f>DATE(Tabla1[[#This Row],[year]],1,1)</f>
        <v>40909</v>
      </c>
      <c r="F218" t="s">
        <v>109</v>
      </c>
      <c r="G218" t="s">
        <v>15</v>
      </c>
      <c r="H218" t="s">
        <v>16</v>
      </c>
      <c r="I218" t="s">
        <v>28</v>
      </c>
      <c r="J218" t="s">
        <v>38</v>
      </c>
      <c r="K218" t="s">
        <v>45</v>
      </c>
      <c r="L218">
        <v>130000</v>
      </c>
      <c r="M218" t="s">
        <v>18</v>
      </c>
      <c r="N218">
        <v>173.92</v>
      </c>
      <c r="O218">
        <f>IF(Tabla1[[#This Row],[currency]]="pesos",Tabla1[[#This Row],[money]]/Tabla1[[#This Row],[exchange_rate]],Tabla1[[#This Row],[money]])</f>
        <v>16386.844526218953</v>
      </c>
    </row>
    <row r="219" spans="1:15" x14ac:dyDescent="0.25">
      <c r="A219">
        <v>2500000</v>
      </c>
      <c r="B219" t="s">
        <v>244</v>
      </c>
      <c r="C219" t="s">
        <v>183</v>
      </c>
      <c r="D219">
        <v>2012</v>
      </c>
      <c r="E219" s="1">
        <f>DATE(Tabla1[[#This Row],[year]],1,1)</f>
        <v>40909</v>
      </c>
      <c r="F219" t="s">
        <v>21</v>
      </c>
      <c r="G219" t="s">
        <v>15</v>
      </c>
      <c r="H219" t="s">
        <v>16</v>
      </c>
      <c r="I219" t="s">
        <v>28</v>
      </c>
      <c r="J219" t="s">
        <v>46</v>
      </c>
      <c r="K219" t="s">
        <v>45</v>
      </c>
      <c r="L219">
        <v>112000</v>
      </c>
      <c r="M219" t="s">
        <v>18</v>
      </c>
      <c r="N219">
        <v>173.92</v>
      </c>
      <c r="O219">
        <f>IF(Tabla1[[#This Row],[currency]]="pesos",Tabla1[[#This Row],[money]]/Tabla1[[#This Row],[exchange_rate]],Tabla1[[#This Row],[money]])</f>
        <v>14374.425022999081</v>
      </c>
    </row>
    <row r="220" spans="1:15" x14ac:dyDescent="0.25">
      <c r="A220">
        <v>1900000</v>
      </c>
      <c r="B220" t="s">
        <v>68</v>
      </c>
      <c r="C220" t="s">
        <v>98</v>
      </c>
      <c r="D220">
        <v>2011</v>
      </c>
      <c r="E220" s="1">
        <f>DATE(Tabla1[[#This Row],[year]],1,1)</f>
        <v>40544</v>
      </c>
      <c r="F220" t="s">
        <v>26</v>
      </c>
      <c r="G220" t="s">
        <v>15</v>
      </c>
      <c r="H220" t="s">
        <v>16</v>
      </c>
      <c r="I220" t="s">
        <v>28</v>
      </c>
      <c r="J220" t="s">
        <v>46</v>
      </c>
      <c r="K220" t="s">
        <v>135</v>
      </c>
      <c r="L220">
        <v>190000</v>
      </c>
      <c r="M220" t="s">
        <v>18</v>
      </c>
      <c r="N220">
        <v>173.92</v>
      </c>
      <c r="O220">
        <f>IF(Tabla1[[#This Row],[currency]]="pesos",Tabla1[[#This Row],[money]]/Tabla1[[#This Row],[exchange_rate]],Tabla1[[#This Row],[money]])</f>
        <v>10924.563017479302</v>
      </c>
    </row>
    <row r="221" spans="1:15" x14ac:dyDescent="0.25">
      <c r="A221">
        <v>47700</v>
      </c>
      <c r="B221" t="s">
        <v>12</v>
      </c>
      <c r="C221" t="s">
        <v>114</v>
      </c>
      <c r="D221">
        <v>2020</v>
      </c>
      <c r="E221" s="1">
        <f>DATE(Tabla1[[#This Row],[year]],1,1)</f>
        <v>43831</v>
      </c>
      <c r="F221" t="s">
        <v>26</v>
      </c>
      <c r="G221" t="s">
        <v>242</v>
      </c>
      <c r="H221" t="s">
        <v>16</v>
      </c>
      <c r="I221" t="s">
        <v>237</v>
      </c>
      <c r="J221" t="s">
        <v>66</v>
      </c>
      <c r="K221" t="s">
        <v>17</v>
      </c>
      <c r="L221">
        <v>71000</v>
      </c>
      <c r="M221" t="s">
        <v>238</v>
      </c>
      <c r="N221">
        <v>173.92</v>
      </c>
      <c r="O221">
        <f>IF(Tabla1[[#This Row],[currency]]="pesos",Tabla1[[#This Row],[money]]/Tabla1[[#This Row],[exchange_rate]],Tabla1[[#This Row],[money]])</f>
        <v>47700</v>
      </c>
    </row>
    <row r="222" spans="1:15" x14ac:dyDescent="0.25">
      <c r="A222">
        <v>64900</v>
      </c>
      <c r="B222" t="s">
        <v>129</v>
      </c>
      <c r="C222">
        <v>1500</v>
      </c>
      <c r="D222">
        <v>2022</v>
      </c>
      <c r="E222" s="1">
        <f>DATE(Tabla1[[#This Row],[year]],1,1)</f>
        <v>44562</v>
      </c>
      <c r="F222" t="s">
        <v>63</v>
      </c>
      <c r="G222" t="s">
        <v>15</v>
      </c>
      <c r="H222" t="s">
        <v>27</v>
      </c>
      <c r="I222" t="s">
        <v>237</v>
      </c>
      <c r="J222" t="s">
        <v>130</v>
      </c>
      <c r="K222" t="s">
        <v>67</v>
      </c>
      <c r="L222">
        <v>18000</v>
      </c>
      <c r="M222" t="s">
        <v>238</v>
      </c>
      <c r="N222">
        <v>173.92</v>
      </c>
      <c r="O222">
        <f>IF(Tabla1[[#This Row],[currency]]="pesos",Tabla1[[#This Row],[money]]/Tabla1[[#This Row],[exchange_rate]],Tabla1[[#This Row],[money]])</f>
        <v>64900</v>
      </c>
    </row>
    <row r="223" spans="1:15" x14ac:dyDescent="0.25">
      <c r="A223">
        <v>7970000</v>
      </c>
      <c r="B223" t="s">
        <v>40</v>
      </c>
      <c r="C223" t="s">
        <v>184</v>
      </c>
      <c r="D223">
        <v>2022</v>
      </c>
      <c r="E223" s="1">
        <f>DATE(Tabla1[[#This Row],[year]],1,1)</f>
        <v>44562</v>
      </c>
      <c r="F223" t="s">
        <v>26</v>
      </c>
      <c r="G223" t="s">
        <v>15</v>
      </c>
      <c r="H223" t="s">
        <v>16</v>
      </c>
      <c r="I223" t="s">
        <v>237</v>
      </c>
      <c r="J223" t="s">
        <v>82</v>
      </c>
      <c r="K223" t="s">
        <v>17</v>
      </c>
      <c r="L223">
        <v>1111</v>
      </c>
      <c r="M223" t="s">
        <v>18</v>
      </c>
      <c r="N223">
        <v>173.92</v>
      </c>
      <c r="O223">
        <f>IF(Tabla1[[#This Row],[currency]]="pesos",Tabla1[[#This Row],[money]]/Tabla1[[#This Row],[exchange_rate]],Tabla1[[#This Row],[money]])</f>
        <v>45825.666973321073</v>
      </c>
    </row>
    <row r="224" spans="1:15" x14ac:dyDescent="0.25">
      <c r="A224">
        <v>6590000</v>
      </c>
      <c r="B224" t="s">
        <v>40</v>
      </c>
      <c r="C224" t="s">
        <v>41</v>
      </c>
      <c r="D224">
        <v>2019</v>
      </c>
      <c r="E224" s="1">
        <f>DATE(Tabla1[[#This Row],[year]],1,1)</f>
        <v>43466</v>
      </c>
      <c r="F224" t="s">
        <v>26</v>
      </c>
      <c r="G224" t="s">
        <v>15</v>
      </c>
      <c r="H224" t="s">
        <v>16</v>
      </c>
      <c r="I224" t="s">
        <v>237</v>
      </c>
      <c r="J224" t="s">
        <v>46</v>
      </c>
      <c r="K224" t="s">
        <v>17</v>
      </c>
      <c r="L224">
        <v>23000</v>
      </c>
      <c r="M224" t="s">
        <v>18</v>
      </c>
      <c r="N224">
        <v>173.92</v>
      </c>
      <c r="O224">
        <f>IF(Tabla1[[#This Row],[currency]]="pesos",Tabla1[[#This Row],[money]]/Tabla1[[#This Row],[exchange_rate]],Tabla1[[#This Row],[money]])</f>
        <v>37890.984360625574</v>
      </c>
    </row>
    <row r="225" spans="1:15" x14ac:dyDescent="0.25">
      <c r="A225">
        <v>4089900</v>
      </c>
      <c r="B225" t="s">
        <v>51</v>
      </c>
      <c r="C225" t="s">
        <v>113</v>
      </c>
      <c r="D225">
        <v>2017</v>
      </c>
      <c r="E225" s="1">
        <f>DATE(Tabla1[[#This Row],[year]],1,1)</f>
        <v>42736</v>
      </c>
      <c r="F225" t="s">
        <v>109</v>
      </c>
      <c r="G225" t="s">
        <v>15</v>
      </c>
      <c r="H225" t="s">
        <v>27</v>
      </c>
      <c r="I225" t="s">
        <v>28</v>
      </c>
      <c r="J225" t="s">
        <v>38</v>
      </c>
      <c r="K225" t="s">
        <v>239</v>
      </c>
      <c r="L225">
        <v>79000</v>
      </c>
      <c r="M225" t="s">
        <v>18</v>
      </c>
      <c r="N225">
        <v>173.92</v>
      </c>
      <c r="O225">
        <f>IF(Tabla1[[#This Row],[currency]]="pesos",Tabla1[[#This Row],[money]]/Tabla1[[#This Row],[exchange_rate]],Tabla1[[#This Row],[money]])</f>
        <v>23515.984360625578</v>
      </c>
    </row>
    <row r="226" spans="1:15" x14ac:dyDescent="0.25">
      <c r="A226">
        <v>4989900</v>
      </c>
      <c r="B226" t="s">
        <v>51</v>
      </c>
      <c r="C226" t="s">
        <v>52</v>
      </c>
      <c r="D226">
        <v>2020</v>
      </c>
      <c r="E226" s="1">
        <f>DATE(Tabla1[[#This Row],[year]],1,1)</f>
        <v>43831</v>
      </c>
      <c r="F226" t="s">
        <v>21</v>
      </c>
      <c r="G226" t="s">
        <v>15</v>
      </c>
      <c r="H226" t="s">
        <v>16</v>
      </c>
      <c r="I226" t="s">
        <v>237</v>
      </c>
      <c r="J226" t="s">
        <v>57</v>
      </c>
      <c r="K226" t="s">
        <v>17</v>
      </c>
      <c r="L226">
        <v>39000</v>
      </c>
      <c r="M226" t="s">
        <v>18</v>
      </c>
      <c r="N226">
        <v>173.92</v>
      </c>
      <c r="O226">
        <f>IF(Tabla1[[#This Row],[currency]]="pesos",Tabla1[[#This Row],[money]]/Tabla1[[#This Row],[exchange_rate]],Tabla1[[#This Row],[money]])</f>
        <v>28690.777368905245</v>
      </c>
    </row>
    <row r="227" spans="1:15" x14ac:dyDescent="0.25">
      <c r="A227">
        <v>2649900</v>
      </c>
      <c r="B227" t="s">
        <v>51</v>
      </c>
      <c r="C227" t="s">
        <v>178</v>
      </c>
      <c r="D227">
        <v>2013</v>
      </c>
      <c r="E227" s="1">
        <f>DATE(Tabla1[[#This Row],[year]],1,1)</f>
        <v>41275</v>
      </c>
      <c r="F227" t="s">
        <v>26</v>
      </c>
      <c r="G227" t="s">
        <v>15</v>
      </c>
      <c r="H227" t="s">
        <v>16</v>
      </c>
      <c r="I227" t="s">
        <v>28</v>
      </c>
      <c r="J227" t="s">
        <v>46</v>
      </c>
      <c r="K227" t="s">
        <v>45</v>
      </c>
      <c r="L227">
        <v>79000</v>
      </c>
      <c r="M227" t="s">
        <v>18</v>
      </c>
      <c r="N227">
        <v>173.92</v>
      </c>
      <c r="O227">
        <f>IF(Tabla1[[#This Row],[currency]]="pesos",Tabla1[[#This Row],[money]]/Tabla1[[#This Row],[exchange_rate]],Tabla1[[#This Row],[money]])</f>
        <v>15236.315547378106</v>
      </c>
    </row>
    <row r="228" spans="1:15" x14ac:dyDescent="0.25">
      <c r="A228">
        <v>8459900</v>
      </c>
      <c r="B228" t="s">
        <v>40</v>
      </c>
      <c r="C228" t="s">
        <v>150</v>
      </c>
      <c r="D228">
        <v>2017</v>
      </c>
      <c r="E228" s="1">
        <f>DATE(Tabla1[[#This Row],[year]],1,1)</f>
        <v>42736</v>
      </c>
      <c r="F228" t="s">
        <v>21</v>
      </c>
      <c r="G228" t="s">
        <v>15</v>
      </c>
      <c r="H228" t="s">
        <v>27</v>
      </c>
      <c r="I228" t="s">
        <v>237</v>
      </c>
      <c r="J228" t="s">
        <v>38</v>
      </c>
      <c r="K228" t="s">
        <v>239</v>
      </c>
      <c r="L228">
        <v>59000</v>
      </c>
      <c r="M228" t="s">
        <v>18</v>
      </c>
      <c r="N228">
        <v>173.92</v>
      </c>
      <c r="O228">
        <f>IF(Tabla1[[#This Row],[currency]]="pesos",Tabla1[[#This Row],[money]]/Tabla1[[#This Row],[exchange_rate]],Tabla1[[#This Row],[money]])</f>
        <v>48642.479300827974</v>
      </c>
    </row>
    <row r="229" spans="1:15" x14ac:dyDescent="0.25">
      <c r="A229">
        <v>2350000</v>
      </c>
      <c r="B229" t="s">
        <v>68</v>
      </c>
      <c r="C229" t="s">
        <v>98</v>
      </c>
      <c r="D229">
        <v>2015</v>
      </c>
      <c r="E229" s="1">
        <f>DATE(Tabla1[[#This Row],[year]],1,1)</f>
        <v>42005</v>
      </c>
      <c r="F229" t="s">
        <v>30</v>
      </c>
      <c r="G229" t="s">
        <v>93</v>
      </c>
      <c r="H229" t="s">
        <v>16</v>
      </c>
      <c r="I229" t="s">
        <v>28</v>
      </c>
      <c r="J229" t="s">
        <v>82</v>
      </c>
      <c r="K229" t="s">
        <v>45</v>
      </c>
      <c r="L229">
        <v>64000</v>
      </c>
      <c r="M229" t="s">
        <v>18</v>
      </c>
      <c r="N229">
        <v>173.92</v>
      </c>
      <c r="O229">
        <f>IF(Tabla1[[#This Row],[currency]]="pesos",Tabla1[[#This Row],[money]]/Tabla1[[#This Row],[exchange_rate]],Tabla1[[#This Row],[money]])</f>
        <v>13511.959521619136</v>
      </c>
    </row>
    <row r="230" spans="1:15" x14ac:dyDescent="0.25">
      <c r="A230">
        <v>7890000</v>
      </c>
      <c r="B230" t="s">
        <v>84</v>
      </c>
      <c r="C230" t="s">
        <v>167</v>
      </c>
      <c r="D230">
        <v>2017</v>
      </c>
      <c r="E230" s="1">
        <f>DATE(Tabla1[[#This Row],[year]],1,1)</f>
        <v>42736</v>
      </c>
      <c r="F230" t="s">
        <v>26</v>
      </c>
      <c r="G230" t="s">
        <v>15</v>
      </c>
      <c r="H230" t="s">
        <v>16</v>
      </c>
      <c r="I230" t="s">
        <v>28</v>
      </c>
      <c r="J230" t="s">
        <v>22</v>
      </c>
      <c r="K230" t="s">
        <v>17</v>
      </c>
      <c r="L230">
        <v>90000</v>
      </c>
      <c r="M230" t="s">
        <v>18</v>
      </c>
      <c r="N230">
        <v>173.92</v>
      </c>
      <c r="O230">
        <f>IF(Tabla1[[#This Row],[currency]]="pesos",Tabla1[[#This Row],[money]]/Tabla1[[#This Row],[exchange_rate]],Tabla1[[#This Row],[money]])</f>
        <v>45365.685372585103</v>
      </c>
    </row>
    <row r="231" spans="1:15" x14ac:dyDescent="0.25">
      <c r="A231">
        <v>5990000</v>
      </c>
      <c r="B231" t="s">
        <v>19</v>
      </c>
      <c r="C231" t="s">
        <v>64</v>
      </c>
      <c r="D231">
        <v>2018</v>
      </c>
      <c r="E231" s="1">
        <f>DATE(Tabla1[[#This Row],[year]],1,1)</f>
        <v>43101</v>
      </c>
      <c r="F231" t="s">
        <v>63</v>
      </c>
      <c r="G231" t="s">
        <v>15</v>
      </c>
      <c r="H231" t="s">
        <v>16</v>
      </c>
      <c r="I231" t="s">
        <v>237</v>
      </c>
      <c r="J231" t="s">
        <v>29</v>
      </c>
      <c r="K231" t="s">
        <v>17</v>
      </c>
      <c r="L231">
        <v>57000</v>
      </c>
      <c r="M231" t="s">
        <v>18</v>
      </c>
      <c r="N231">
        <v>173.92</v>
      </c>
      <c r="O231">
        <f>IF(Tabla1[[#This Row],[currency]]="pesos",Tabla1[[#This Row],[money]]/Tabla1[[#This Row],[exchange_rate]],Tabla1[[#This Row],[money]])</f>
        <v>34441.122355105799</v>
      </c>
    </row>
    <row r="232" spans="1:15" x14ac:dyDescent="0.25">
      <c r="A232">
        <v>12500</v>
      </c>
      <c r="B232" t="s">
        <v>37</v>
      </c>
      <c r="C232" t="s">
        <v>50</v>
      </c>
      <c r="D232">
        <v>2010</v>
      </c>
      <c r="E232" s="1">
        <f>DATE(Tabla1[[#This Row],[year]],1,1)</f>
        <v>40179</v>
      </c>
      <c r="F232" t="s">
        <v>14</v>
      </c>
      <c r="G232" t="s">
        <v>15</v>
      </c>
      <c r="H232" t="s">
        <v>72</v>
      </c>
      <c r="I232" t="s">
        <v>28</v>
      </c>
      <c r="J232" t="s">
        <v>38</v>
      </c>
      <c r="K232" t="s">
        <v>45</v>
      </c>
      <c r="L232">
        <v>125000</v>
      </c>
      <c r="M232" t="s">
        <v>238</v>
      </c>
      <c r="N232">
        <v>173.92</v>
      </c>
      <c r="O232">
        <f>IF(Tabla1[[#This Row],[currency]]="pesos",Tabla1[[#This Row],[money]]/Tabla1[[#This Row],[exchange_rate]],Tabla1[[#This Row],[money]])</f>
        <v>12500</v>
      </c>
    </row>
    <row r="233" spans="1:15" x14ac:dyDescent="0.25">
      <c r="A233">
        <v>6300000</v>
      </c>
      <c r="B233" t="s">
        <v>12</v>
      </c>
      <c r="C233" t="s">
        <v>25</v>
      </c>
      <c r="D233">
        <v>2018</v>
      </c>
      <c r="E233" s="1">
        <f>DATE(Tabla1[[#This Row],[year]],1,1)</f>
        <v>43101</v>
      </c>
      <c r="G233" t="s">
        <v>15</v>
      </c>
      <c r="H233" t="s">
        <v>27</v>
      </c>
      <c r="I233" t="s">
        <v>237</v>
      </c>
      <c r="J233" t="s">
        <v>29</v>
      </c>
      <c r="K233" t="s">
        <v>239</v>
      </c>
      <c r="L233">
        <v>16500</v>
      </c>
      <c r="M233" t="s">
        <v>18</v>
      </c>
      <c r="N233">
        <v>173.92</v>
      </c>
      <c r="O233">
        <f>IF(Tabla1[[#This Row],[currency]]="pesos",Tabla1[[#This Row],[money]]/Tabla1[[#This Row],[exchange_rate]],Tabla1[[#This Row],[money]])</f>
        <v>36223.551057957688</v>
      </c>
    </row>
    <row r="234" spans="1:15" x14ac:dyDescent="0.25">
      <c r="A234">
        <v>7489000</v>
      </c>
      <c r="B234" t="s">
        <v>40</v>
      </c>
      <c r="C234" t="s">
        <v>138</v>
      </c>
      <c r="D234">
        <v>2017</v>
      </c>
      <c r="E234" s="1">
        <f>DATE(Tabla1[[#This Row],[year]],1,1)</f>
        <v>42736</v>
      </c>
      <c r="F234" t="s">
        <v>21</v>
      </c>
      <c r="G234" t="s">
        <v>242</v>
      </c>
      <c r="H234" t="s">
        <v>38</v>
      </c>
      <c r="I234" t="s">
        <v>28</v>
      </c>
      <c r="J234" t="s">
        <v>38</v>
      </c>
      <c r="K234" t="s">
        <v>67</v>
      </c>
      <c r="L234">
        <v>115000</v>
      </c>
      <c r="M234" t="s">
        <v>18</v>
      </c>
      <c r="N234">
        <v>173.92</v>
      </c>
      <c r="O234">
        <f>IF(Tabla1[[#This Row],[currency]]="pesos",Tabla1[[#This Row],[money]]/Tabla1[[#This Row],[exchange_rate]],Tabla1[[#This Row],[money]])</f>
        <v>43060.027598896049</v>
      </c>
    </row>
    <row r="235" spans="1:15" x14ac:dyDescent="0.25">
      <c r="A235">
        <v>4400000</v>
      </c>
      <c r="B235" t="s">
        <v>244</v>
      </c>
      <c r="C235" t="s">
        <v>24</v>
      </c>
      <c r="D235">
        <v>2018</v>
      </c>
      <c r="E235" s="1">
        <f>DATE(Tabla1[[#This Row],[year]],1,1)</f>
        <v>43101</v>
      </c>
      <c r="F235" t="s">
        <v>165</v>
      </c>
      <c r="G235" t="s">
        <v>15</v>
      </c>
      <c r="H235" t="s">
        <v>16</v>
      </c>
      <c r="I235" t="s">
        <v>237</v>
      </c>
      <c r="J235" t="s">
        <v>59</v>
      </c>
      <c r="K235" t="s">
        <v>17</v>
      </c>
      <c r="L235">
        <v>46000</v>
      </c>
      <c r="M235" t="s">
        <v>18</v>
      </c>
      <c r="N235">
        <v>173.92</v>
      </c>
      <c r="O235">
        <f>IF(Tabla1[[#This Row],[currency]]="pesos",Tabla1[[#This Row],[money]]/Tabla1[[#This Row],[exchange_rate]],Tabla1[[#This Row],[money]])</f>
        <v>25298.988040478383</v>
      </c>
    </row>
    <row r="236" spans="1:15" x14ac:dyDescent="0.25">
      <c r="A236">
        <v>2510000</v>
      </c>
      <c r="B236" t="s">
        <v>47</v>
      </c>
      <c r="C236" t="s">
        <v>48</v>
      </c>
      <c r="D236">
        <v>2019</v>
      </c>
      <c r="E236" s="1">
        <f>DATE(Tabla1[[#This Row],[year]],1,1)</f>
        <v>43466</v>
      </c>
      <c r="F236" t="s">
        <v>30</v>
      </c>
      <c r="G236" t="s">
        <v>15</v>
      </c>
      <c r="H236" t="s">
        <v>16</v>
      </c>
      <c r="I236" t="s">
        <v>28</v>
      </c>
      <c r="J236" t="s">
        <v>46</v>
      </c>
      <c r="K236" t="s">
        <v>45</v>
      </c>
      <c r="L236">
        <v>58000</v>
      </c>
      <c r="M236" t="s">
        <v>18</v>
      </c>
      <c r="N236">
        <v>173.92</v>
      </c>
      <c r="O236">
        <f>IF(Tabla1[[#This Row],[currency]]="pesos",Tabla1[[#This Row],[money]]/Tabla1[[#This Row],[exchange_rate]],Tabla1[[#This Row],[money]])</f>
        <v>14431.922723091078</v>
      </c>
    </row>
    <row r="237" spans="1:15" x14ac:dyDescent="0.25">
      <c r="A237">
        <v>9300000</v>
      </c>
      <c r="B237" t="s">
        <v>51</v>
      </c>
      <c r="C237" t="s">
        <v>185</v>
      </c>
      <c r="D237">
        <v>2021</v>
      </c>
      <c r="E237" s="1">
        <f>DATE(Tabla1[[#This Row],[year]],1,1)</f>
        <v>44197</v>
      </c>
      <c r="F237" t="s">
        <v>21</v>
      </c>
      <c r="G237" t="s">
        <v>15</v>
      </c>
      <c r="H237" t="s">
        <v>16</v>
      </c>
      <c r="I237" t="s">
        <v>237</v>
      </c>
      <c r="J237" t="s">
        <v>57</v>
      </c>
      <c r="K237" t="s">
        <v>17</v>
      </c>
      <c r="L237">
        <v>15000</v>
      </c>
      <c r="M237" t="s">
        <v>18</v>
      </c>
      <c r="N237">
        <v>173.92</v>
      </c>
      <c r="O237">
        <f>IF(Tabla1[[#This Row],[currency]]="pesos",Tabla1[[#This Row],[money]]/Tabla1[[#This Row],[exchange_rate]],Tabla1[[#This Row],[money]])</f>
        <v>53472.861085556578</v>
      </c>
    </row>
    <row r="238" spans="1:15" x14ac:dyDescent="0.25">
      <c r="A238">
        <v>3499900</v>
      </c>
      <c r="B238" t="s">
        <v>54</v>
      </c>
      <c r="C238" t="s">
        <v>88</v>
      </c>
      <c r="D238">
        <v>2017</v>
      </c>
      <c r="E238" s="1">
        <f>DATE(Tabla1[[#This Row],[year]],1,1)</f>
        <v>42736</v>
      </c>
      <c r="F238" t="s">
        <v>63</v>
      </c>
      <c r="G238" t="s">
        <v>93</v>
      </c>
      <c r="H238" t="s">
        <v>16</v>
      </c>
      <c r="I238" t="s">
        <v>28</v>
      </c>
      <c r="J238" t="s">
        <v>82</v>
      </c>
      <c r="K238" t="s">
        <v>45</v>
      </c>
      <c r="L238">
        <v>60000</v>
      </c>
      <c r="M238" t="s">
        <v>18</v>
      </c>
      <c r="N238">
        <v>173.92</v>
      </c>
      <c r="O238">
        <f>IF(Tabla1[[#This Row],[currency]]="pesos",Tabla1[[#This Row],[money]]/Tabla1[[#This Row],[exchange_rate]],Tabla1[[#This Row],[money]])</f>
        <v>20123.620055197793</v>
      </c>
    </row>
    <row r="239" spans="1:15" x14ac:dyDescent="0.25">
      <c r="A239">
        <v>2900000</v>
      </c>
      <c r="B239" t="s">
        <v>40</v>
      </c>
      <c r="C239" t="s">
        <v>186</v>
      </c>
      <c r="D239">
        <v>2018</v>
      </c>
      <c r="E239" s="1">
        <f>DATE(Tabla1[[#This Row],[year]],1,1)</f>
        <v>43101</v>
      </c>
      <c r="F239" t="s">
        <v>109</v>
      </c>
      <c r="G239" t="s">
        <v>15</v>
      </c>
      <c r="H239" t="s">
        <v>27</v>
      </c>
      <c r="I239" t="s">
        <v>28</v>
      </c>
      <c r="J239" t="s">
        <v>46</v>
      </c>
      <c r="K239" t="s">
        <v>239</v>
      </c>
      <c r="L239">
        <v>38000</v>
      </c>
      <c r="M239" t="s">
        <v>18</v>
      </c>
      <c r="N239">
        <v>173.92</v>
      </c>
      <c r="O239">
        <f>IF(Tabla1[[#This Row],[currency]]="pesos",Tabla1[[#This Row],[money]]/Tabla1[[#This Row],[exchange_rate]],Tabla1[[#This Row],[money]])</f>
        <v>16674.333026678934</v>
      </c>
    </row>
    <row r="240" spans="1:15" x14ac:dyDescent="0.25">
      <c r="A240">
        <v>5900000</v>
      </c>
      <c r="B240" t="s">
        <v>12</v>
      </c>
      <c r="C240" t="s">
        <v>128</v>
      </c>
      <c r="D240">
        <v>2020</v>
      </c>
      <c r="E240" s="1">
        <f>DATE(Tabla1[[#This Row],[year]],1,1)</f>
        <v>43831</v>
      </c>
      <c r="F240" t="s">
        <v>21</v>
      </c>
      <c r="G240" t="s">
        <v>15</v>
      </c>
      <c r="H240" t="s">
        <v>16</v>
      </c>
      <c r="I240" t="s">
        <v>28</v>
      </c>
      <c r="J240" t="s">
        <v>57</v>
      </c>
      <c r="K240" t="s">
        <v>45</v>
      </c>
      <c r="L240">
        <v>12000</v>
      </c>
      <c r="M240" t="s">
        <v>18</v>
      </c>
      <c r="N240">
        <v>173.92</v>
      </c>
      <c r="O240">
        <f>IF(Tabla1[[#This Row],[currency]]="pesos",Tabla1[[#This Row],[money]]/Tabla1[[#This Row],[exchange_rate]],Tabla1[[#This Row],[money]])</f>
        <v>33923.643054277833</v>
      </c>
    </row>
    <row r="241" spans="1:15" x14ac:dyDescent="0.25">
      <c r="A241">
        <v>3459900</v>
      </c>
      <c r="B241" t="s">
        <v>40</v>
      </c>
      <c r="C241" t="s">
        <v>132</v>
      </c>
      <c r="D241">
        <v>2017</v>
      </c>
      <c r="E241" s="1">
        <f>DATE(Tabla1[[#This Row],[year]],1,1)</f>
        <v>42736</v>
      </c>
      <c r="F241" t="s">
        <v>21</v>
      </c>
      <c r="G241" t="s">
        <v>15</v>
      </c>
      <c r="H241" t="s">
        <v>16</v>
      </c>
      <c r="I241" t="s">
        <v>28</v>
      </c>
      <c r="J241" t="s">
        <v>46</v>
      </c>
      <c r="K241" t="s">
        <v>45</v>
      </c>
      <c r="L241">
        <v>39000</v>
      </c>
      <c r="M241" t="s">
        <v>18</v>
      </c>
      <c r="N241">
        <v>173.92</v>
      </c>
      <c r="O241">
        <f>IF(Tabla1[[#This Row],[currency]]="pesos",Tabla1[[#This Row],[money]]/Tabla1[[#This Row],[exchange_rate]],Tabla1[[#This Row],[money]])</f>
        <v>19893.629254829808</v>
      </c>
    </row>
    <row r="242" spans="1:15" x14ac:dyDescent="0.25">
      <c r="A242">
        <v>3600000</v>
      </c>
      <c r="B242" t="s">
        <v>47</v>
      </c>
      <c r="C242" t="s">
        <v>169</v>
      </c>
      <c r="D242">
        <v>2016</v>
      </c>
      <c r="E242" s="1">
        <f>DATE(Tabla1[[#This Row],[year]],1,1)</f>
        <v>42370</v>
      </c>
      <c r="F242" t="s">
        <v>21</v>
      </c>
      <c r="G242" t="s">
        <v>15</v>
      </c>
      <c r="H242" t="s">
        <v>16</v>
      </c>
      <c r="I242" t="s">
        <v>28</v>
      </c>
      <c r="J242" t="s">
        <v>46</v>
      </c>
      <c r="K242" t="s">
        <v>17</v>
      </c>
      <c r="L242">
        <v>76000</v>
      </c>
      <c r="M242" t="s">
        <v>18</v>
      </c>
      <c r="N242">
        <v>173.92</v>
      </c>
      <c r="O242">
        <f>IF(Tabla1[[#This Row],[currency]]="pesos",Tabla1[[#This Row],[money]]/Tabla1[[#This Row],[exchange_rate]],Tabla1[[#This Row],[money]])</f>
        <v>20699.172033118677</v>
      </c>
    </row>
    <row r="243" spans="1:15" x14ac:dyDescent="0.25">
      <c r="A243">
        <v>3799000</v>
      </c>
      <c r="B243" t="s">
        <v>75</v>
      </c>
      <c r="C243">
        <v>208</v>
      </c>
      <c r="D243">
        <v>2017</v>
      </c>
      <c r="E243" s="1">
        <f>DATE(Tabla1[[#This Row],[year]],1,1)</f>
        <v>42736</v>
      </c>
      <c r="F243" t="s">
        <v>26</v>
      </c>
      <c r="G243" t="s">
        <v>15</v>
      </c>
      <c r="H243" t="s">
        <v>16</v>
      </c>
      <c r="I243" t="s">
        <v>28</v>
      </c>
      <c r="J243" t="s">
        <v>46</v>
      </c>
      <c r="K243" t="s">
        <v>45</v>
      </c>
      <c r="L243">
        <v>58000</v>
      </c>
      <c r="M243" t="s">
        <v>18</v>
      </c>
      <c r="N243">
        <v>173.92</v>
      </c>
      <c r="O243">
        <f>IF(Tabla1[[#This Row],[currency]]="pesos",Tabla1[[#This Row],[money]]/Tabla1[[#This Row],[exchange_rate]],Tabla1[[#This Row],[money]])</f>
        <v>21843.376264949402</v>
      </c>
    </row>
    <row r="244" spans="1:15" x14ac:dyDescent="0.25">
      <c r="A244">
        <v>4250000</v>
      </c>
      <c r="B244" t="s">
        <v>47</v>
      </c>
      <c r="C244" t="s">
        <v>169</v>
      </c>
      <c r="D244">
        <v>2015</v>
      </c>
      <c r="E244" s="1">
        <f>DATE(Tabla1[[#This Row],[year]],1,1)</f>
        <v>42005</v>
      </c>
      <c r="F244" t="s">
        <v>30</v>
      </c>
      <c r="G244" t="s">
        <v>93</v>
      </c>
      <c r="H244" t="s">
        <v>16</v>
      </c>
      <c r="I244" t="s">
        <v>28</v>
      </c>
      <c r="J244" t="s">
        <v>38</v>
      </c>
      <c r="K244" t="s">
        <v>17</v>
      </c>
      <c r="L244">
        <v>89400</v>
      </c>
      <c r="M244" t="s">
        <v>18</v>
      </c>
      <c r="N244">
        <v>173.92</v>
      </c>
      <c r="O244">
        <f>IF(Tabla1[[#This Row],[currency]]="pesos",Tabla1[[#This Row],[money]]/Tabla1[[#This Row],[exchange_rate]],Tabla1[[#This Row],[money]])</f>
        <v>24436.522539098438</v>
      </c>
    </row>
    <row r="245" spans="1:15" x14ac:dyDescent="0.25">
      <c r="A245">
        <v>2880000</v>
      </c>
      <c r="B245" t="s">
        <v>51</v>
      </c>
      <c r="C245" t="s">
        <v>178</v>
      </c>
      <c r="D245">
        <v>2015</v>
      </c>
      <c r="E245" s="1">
        <f>DATE(Tabla1[[#This Row],[year]],1,1)</f>
        <v>42005</v>
      </c>
      <c r="F245" t="s">
        <v>30</v>
      </c>
      <c r="G245" t="s">
        <v>15</v>
      </c>
      <c r="H245" t="s">
        <v>16</v>
      </c>
      <c r="I245" t="s">
        <v>28</v>
      </c>
      <c r="J245" t="s">
        <v>46</v>
      </c>
      <c r="K245" t="s">
        <v>45</v>
      </c>
      <c r="L245">
        <v>89800</v>
      </c>
      <c r="M245" t="s">
        <v>18</v>
      </c>
      <c r="N245">
        <v>173.92</v>
      </c>
      <c r="O245">
        <f>IF(Tabla1[[#This Row],[currency]]="pesos",Tabla1[[#This Row],[money]]/Tabla1[[#This Row],[exchange_rate]],Tabla1[[#This Row],[money]])</f>
        <v>16559.33762649494</v>
      </c>
    </row>
    <row r="246" spans="1:15" x14ac:dyDescent="0.25">
      <c r="A246">
        <v>2200000</v>
      </c>
      <c r="B246" t="s">
        <v>76</v>
      </c>
      <c r="C246" t="s">
        <v>177</v>
      </c>
      <c r="D246">
        <v>2011</v>
      </c>
      <c r="E246" s="1">
        <f>DATE(Tabla1[[#This Row],[year]],1,1)</f>
        <v>40544</v>
      </c>
      <c r="F246" t="s">
        <v>30</v>
      </c>
      <c r="G246" t="s">
        <v>15</v>
      </c>
      <c r="H246" t="s">
        <v>16</v>
      </c>
      <c r="I246" t="s">
        <v>28</v>
      </c>
      <c r="J246" t="s">
        <v>82</v>
      </c>
      <c r="K246" t="s">
        <v>45</v>
      </c>
      <c r="L246">
        <v>137000</v>
      </c>
      <c r="M246" t="s">
        <v>18</v>
      </c>
      <c r="N246">
        <v>173.92</v>
      </c>
      <c r="O246">
        <f>IF(Tabla1[[#This Row],[currency]]="pesos",Tabla1[[#This Row],[money]]/Tabla1[[#This Row],[exchange_rate]],Tabla1[[#This Row],[money]])</f>
        <v>12649.494020239192</v>
      </c>
    </row>
    <row r="247" spans="1:15" x14ac:dyDescent="0.25">
      <c r="A247">
        <v>6490000</v>
      </c>
      <c r="B247" t="s">
        <v>187</v>
      </c>
      <c r="C247" t="s">
        <v>188</v>
      </c>
      <c r="D247">
        <v>2016</v>
      </c>
      <c r="E247" s="1">
        <f>DATE(Tabla1[[#This Row],[year]],1,1)</f>
        <v>42370</v>
      </c>
      <c r="F247" t="s">
        <v>26</v>
      </c>
      <c r="G247" t="s">
        <v>242</v>
      </c>
      <c r="H247" t="s">
        <v>27</v>
      </c>
      <c r="I247" t="s">
        <v>28</v>
      </c>
      <c r="J247" t="s">
        <v>136</v>
      </c>
      <c r="K247" t="s">
        <v>67</v>
      </c>
      <c r="L247">
        <v>181800</v>
      </c>
      <c r="M247" t="s">
        <v>18</v>
      </c>
      <c r="N247">
        <v>173.92</v>
      </c>
      <c r="O247">
        <f>IF(Tabla1[[#This Row],[currency]]="pesos",Tabla1[[#This Row],[money]]/Tabla1[[#This Row],[exchange_rate]],Tabla1[[#This Row],[money]])</f>
        <v>37316.007359705618</v>
      </c>
    </row>
    <row r="248" spans="1:15" x14ac:dyDescent="0.25">
      <c r="A248">
        <v>7190000</v>
      </c>
      <c r="B248" t="s">
        <v>244</v>
      </c>
      <c r="C248" t="s">
        <v>189</v>
      </c>
      <c r="D248">
        <v>2019</v>
      </c>
      <c r="E248" s="1">
        <f>DATE(Tabla1[[#This Row],[year]],1,1)</f>
        <v>43466</v>
      </c>
      <c r="F248" t="s">
        <v>21</v>
      </c>
      <c r="G248" t="s">
        <v>15</v>
      </c>
      <c r="H248" t="s">
        <v>16</v>
      </c>
      <c r="I248" t="s">
        <v>237</v>
      </c>
      <c r="J248" t="s">
        <v>46</v>
      </c>
      <c r="K248" t="s">
        <v>124</v>
      </c>
      <c r="L248">
        <v>60000</v>
      </c>
      <c r="M248" t="s">
        <v>18</v>
      </c>
      <c r="N248">
        <v>173.92</v>
      </c>
      <c r="O248">
        <f>IF(Tabla1[[#This Row],[currency]]="pesos",Tabla1[[#This Row],[money]]/Tabla1[[#This Row],[exchange_rate]],Tabla1[[#This Row],[money]])</f>
        <v>41340.846366145357</v>
      </c>
    </row>
    <row r="249" spans="1:15" x14ac:dyDescent="0.25">
      <c r="A249">
        <v>4589900</v>
      </c>
      <c r="B249" t="s">
        <v>40</v>
      </c>
      <c r="C249" t="s">
        <v>176</v>
      </c>
      <c r="D249">
        <v>2020</v>
      </c>
      <c r="E249" s="1">
        <f>DATE(Tabla1[[#This Row],[year]],1,1)</f>
        <v>43831</v>
      </c>
      <c r="F249" t="s">
        <v>21</v>
      </c>
      <c r="G249" t="s">
        <v>15</v>
      </c>
      <c r="H249" t="s">
        <v>38</v>
      </c>
      <c r="I249" t="s">
        <v>28</v>
      </c>
      <c r="J249" t="s">
        <v>46</v>
      </c>
      <c r="K249" t="s">
        <v>67</v>
      </c>
      <c r="L249">
        <v>37000</v>
      </c>
      <c r="M249" t="s">
        <v>18</v>
      </c>
      <c r="N249">
        <v>173.92</v>
      </c>
      <c r="O249">
        <f>IF(Tabla1[[#This Row],[currency]]="pesos",Tabla1[[#This Row],[money]]/Tabla1[[#This Row],[exchange_rate]],Tabla1[[#This Row],[money]])</f>
        <v>26390.869365225393</v>
      </c>
    </row>
    <row r="250" spans="1:15" x14ac:dyDescent="0.25">
      <c r="A250">
        <v>3489900</v>
      </c>
      <c r="B250" t="s">
        <v>244</v>
      </c>
      <c r="C250" t="s">
        <v>190</v>
      </c>
      <c r="D250">
        <v>2013</v>
      </c>
      <c r="E250" s="1">
        <f>DATE(Tabla1[[#This Row],[year]],1,1)</f>
        <v>41275</v>
      </c>
      <c r="F250" t="s">
        <v>21</v>
      </c>
      <c r="G250" t="s">
        <v>15</v>
      </c>
      <c r="H250" t="s">
        <v>16</v>
      </c>
      <c r="I250" t="s">
        <v>237</v>
      </c>
      <c r="J250" t="s">
        <v>46</v>
      </c>
      <c r="K250" t="s">
        <v>45</v>
      </c>
      <c r="L250">
        <v>79100</v>
      </c>
      <c r="M250" t="s">
        <v>18</v>
      </c>
      <c r="N250">
        <v>173.92</v>
      </c>
      <c r="O250">
        <f>IF(Tabla1[[#This Row],[currency]]="pesos",Tabla1[[#This Row],[money]]/Tabla1[[#This Row],[exchange_rate]],Tabla1[[#This Row],[money]])</f>
        <v>20066.122355105796</v>
      </c>
    </row>
    <row r="251" spans="1:15" x14ac:dyDescent="0.25">
      <c r="A251">
        <v>8600000</v>
      </c>
      <c r="B251" t="s">
        <v>12</v>
      </c>
      <c r="C251" t="s">
        <v>65</v>
      </c>
      <c r="D251">
        <v>2017</v>
      </c>
      <c r="E251" s="1">
        <f>DATE(Tabla1[[#This Row],[year]],1,1)</f>
        <v>42736</v>
      </c>
      <c r="F251" t="s">
        <v>21</v>
      </c>
      <c r="G251" t="s">
        <v>242</v>
      </c>
      <c r="H251" t="s">
        <v>27</v>
      </c>
      <c r="I251" t="s">
        <v>237</v>
      </c>
      <c r="J251" t="s">
        <v>66</v>
      </c>
      <c r="K251" t="s">
        <v>67</v>
      </c>
      <c r="L251">
        <v>170000</v>
      </c>
      <c r="M251" t="s">
        <v>18</v>
      </c>
      <c r="N251">
        <v>173.92</v>
      </c>
      <c r="O251">
        <f>IF(Tabla1[[#This Row],[currency]]="pesos",Tabla1[[#This Row],[money]]/Tabla1[[#This Row],[exchange_rate]],Tabla1[[#This Row],[money]])</f>
        <v>49448.022079116839</v>
      </c>
    </row>
    <row r="252" spans="1:15" x14ac:dyDescent="0.25">
      <c r="A252">
        <v>10599</v>
      </c>
      <c r="B252" t="s">
        <v>35</v>
      </c>
      <c r="C252" t="s">
        <v>36</v>
      </c>
      <c r="D252">
        <v>2008</v>
      </c>
      <c r="E252" s="1">
        <f>DATE(Tabla1[[#This Row],[year]],1,1)</f>
        <v>39448</v>
      </c>
      <c r="F252" t="s">
        <v>14</v>
      </c>
      <c r="G252" t="s">
        <v>15</v>
      </c>
      <c r="H252" t="s">
        <v>27</v>
      </c>
      <c r="I252" t="s">
        <v>237</v>
      </c>
      <c r="J252" t="s">
        <v>34</v>
      </c>
      <c r="K252" t="s">
        <v>239</v>
      </c>
      <c r="L252">
        <v>250000</v>
      </c>
      <c r="M252" t="s">
        <v>238</v>
      </c>
      <c r="N252">
        <v>173.92</v>
      </c>
      <c r="O252">
        <f>IF(Tabla1[[#This Row],[currency]]="pesos",Tabla1[[#This Row],[money]]/Tabla1[[#This Row],[exchange_rate]],Tabla1[[#This Row],[money]])</f>
        <v>10599</v>
      </c>
    </row>
    <row r="253" spans="1:15" x14ac:dyDescent="0.25">
      <c r="A253">
        <v>7950000</v>
      </c>
      <c r="B253" t="s">
        <v>110</v>
      </c>
      <c r="C253" t="s">
        <v>172</v>
      </c>
      <c r="D253">
        <v>2020</v>
      </c>
      <c r="E253" s="1">
        <f>DATE(Tabla1[[#This Row],[year]],1,1)</f>
        <v>43831</v>
      </c>
      <c r="F253" t="s">
        <v>21</v>
      </c>
      <c r="G253" t="s">
        <v>15</v>
      </c>
      <c r="H253" t="s">
        <v>27</v>
      </c>
      <c r="I253" t="s">
        <v>237</v>
      </c>
      <c r="J253" t="s">
        <v>38</v>
      </c>
      <c r="K253" t="s">
        <v>239</v>
      </c>
      <c r="L253">
        <v>30000</v>
      </c>
      <c r="M253" t="s">
        <v>18</v>
      </c>
      <c r="N253">
        <v>173.92</v>
      </c>
      <c r="O253">
        <f>IF(Tabla1[[#This Row],[currency]]="pesos",Tabla1[[#This Row],[money]]/Tabla1[[#This Row],[exchange_rate]],Tabla1[[#This Row],[money]])</f>
        <v>45710.671573137079</v>
      </c>
    </row>
    <row r="254" spans="1:15" x14ac:dyDescent="0.25">
      <c r="A254">
        <v>28500</v>
      </c>
      <c r="B254" t="s">
        <v>75</v>
      </c>
      <c r="C254">
        <v>308</v>
      </c>
      <c r="D254">
        <v>2017</v>
      </c>
      <c r="E254" s="1">
        <f>DATE(Tabla1[[#This Row],[year]],1,1)</f>
        <v>42736</v>
      </c>
      <c r="F254" t="s">
        <v>109</v>
      </c>
      <c r="G254" t="s">
        <v>15</v>
      </c>
      <c r="H254" t="s">
        <v>16</v>
      </c>
      <c r="I254" t="s">
        <v>28</v>
      </c>
      <c r="J254" t="s">
        <v>46</v>
      </c>
      <c r="K254" t="s">
        <v>45</v>
      </c>
      <c r="L254">
        <v>42000</v>
      </c>
      <c r="M254" t="s">
        <v>238</v>
      </c>
      <c r="N254">
        <v>173.92</v>
      </c>
      <c r="O254">
        <f>IF(Tabla1[[#This Row],[currency]]="pesos",Tabla1[[#This Row],[money]]/Tabla1[[#This Row],[exchange_rate]],Tabla1[[#This Row],[money]])</f>
        <v>28500</v>
      </c>
    </row>
    <row r="255" spans="1:15" x14ac:dyDescent="0.25">
      <c r="A255">
        <v>3990000</v>
      </c>
      <c r="B255" t="s">
        <v>75</v>
      </c>
      <c r="C255" t="s">
        <v>191</v>
      </c>
      <c r="D255">
        <v>2014</v>
      </c>
      <c r="E255" s="1">
        <f>DATE(Tabla1[[#This Row],[year]],1,1)</f>
        <v>41640</v>
      </c>
      <c r="F255" t="s">
        <v>21</v>
      </c>
      <c r="G255" t="s">
        <v>242</v>
      </c>
      <c r="H255" t="s">
        <v>72</v>
      </c>
      <c r="I255" t="s">
        <v>28</v>
      </c>
      <c r="J255" t="s">
        <v>38</v>
      </c>
      <c r="K255" t="s">
        <v>124</v>
      </c>
      <c r="L255">
        <v>130000</v>
      </c>
      <c r="M255" t="s">
        <v>18</v>
      </c>
      <c r="N255">
        <v>173.92</v>
      </c>
      <c r="O255">
        <f>IF(Tabla1[[#This Row],[currency]]="pesos",Tabla1[[#This Row],[money]]/Tabla1[[#This Row],[exchange_rate]],Tabla1[[#This Row],[money]])</f>
        <v>22941.582336706535</v>
      </c>
    </row>
    <row r="256" spans="1:15" x14ac:dyDescent="0.25">
      <c r="A256">
        <v>3490000</v>
      </c>
      <c r="B256" t="s">
        <v>51</v>
      </c>
      <c r="C256" t="s">
        <v>52</v>
      </c>
      <c r="D256">
        <v>2015</v>
      </c>
      <c r="E256" s="1">
        <f>DATE(Tabla1[[#This Row],[year]],1,1)</f>
        <v>42005</v>
      </c>
      <c r="F256" t="s">
        <v>14</v>
      </c>
      <c r="G256" t="s">
        <v>15</v>
      </c>
      <c r="H256" t="s">
        <v>16</v>
      </c>
      <c r="I256" t="s">
        <v>28</v>
      </c>
      <c r="J256" t="s">
        <v>46</v>
      </c>
      <c r="K256" t="s">
        <v>17</v>
      </c>
      <c r="L256">
        <v>51000</v>
      </c>
      <c r="M256" t="s">
        <v>18</v>
      </c>
      <c r="N256">
        <v>173.92</v>
      </c>
      <c r="O256">
        <f>IF(Tabla1[[#This Row],[currency]]="pesos",Tabla1[[#This Row],[money]]/Tabla1[[#This Row],[exchange_rate]],Tabla1[[#This Row],[money]])</f>
        <v>20066.697332106716</v>
      </c>
    </row>
    <row r="257" spans="1:15" x14ac:dyDescent="0.25">
      <c r="A257">
        <v>3564000</v>
      </c>
      <c r="B257" t="s">
        <v>76</v>
      </c>
      <c r="C257" t="s">
        <v>177</v>
      </c>
      <c r="D257">
        <v>2013</v>
      </c>
      <c r="E257" s="1">
        <f>DATE(Tabla1[[#This Row],[year]],1,1)</f>
        <v>41275</v>
      </c>
      <c r="F257" t="s">
        <v>21</v>
      </c>
      <c r="G257" t="s">
        <v>15</v>
      </c>
      <c r="H257" t="s">
        <v>16</v>
      </c>
      <c r="I257" t="s">
        <v>28</v>
      </c>
      <c r="J257" t="s">
        <v>57</v>
      </c>
      <c r="K257" t="s">
        <v>45</v>
      </c>
      <c r="L257">
        <v>82012</v>
      </c>
      <c r="M257" t="s">
        <v>18</v>
      </c>
      <c r="N257">
        <v>173.92</v>
      </c>
      <c r="O257">
        <f>IF(Tabla1[[#This Row],[currency]]="pesos",Tabla1[[#This Row],[money]]/Tabla1[[#This Row],[exchange_rate]],Tabla1[[#This Row],[money]])</f>
        <v>20492.180312787488</v>
      </c>
    </row>
    <row r="258" spans="1:15" x14ac:dyDescent="0.25">
      <c r="A258">
        <v>2890000</v>
      </c>
      <c r="B258" t="s">
        <v>75</v>
      </c>
      <c r="C258">
        <v>408</v>
      </c>
      <c r="D258">
        <v>2013</v>
      </c>
      <c r="E258" s="1">
        <f>DATE(Tabla1[[#This Row],[year]],1,1)</f>
        <v>41275</v>
      </c>
      <c r="G258" t="s">
        <v>15</v>
      </c>
      <c r="H258" t="s">
        <v>27</v>
      </c>
      <c r="I258" t="s">
        <v>28</v>
      </c>
      <c r="J258" t="s">
        <v>38</v>
      </c>
      <c r="K258" t="s">
        <v>239</v>
      </c>
      <c r="L258">
        <v>129400</v>
      </c>
      <c r="M258" t="s">
        <v>18</v>
      </c>
      <c r="N258">
        <v>173.92</v>
      </c>
      <c r="O258">
        <f>IF(Tabla1[[#This Row],[currency]]="pesos",Tabla1[[#This Row],[money]]/Tabla1[[#This Row],[exchange_rate]],Tabla1[[#This Row],[money]])</f>
        <v>16616.835326586937</v>
      </c>
    </row>
    <row r="259" spans="1:15" x14ac:dyDescent="0.25">
      <c r="A259">
        <v>3449900</v>
      </c>
      <c r="B259" t="s">
        <v>40</v>
      </c>
      <c r="C259" t="s">
        <v>120</v>
      </c>
      <c r="D259">
        <v>2011</v>
      </c>
      <c r="E259" s="1">
        <f>DATE(Tabla1[[#This Row],[year]],1,1)</f>
        <v>40544</v>
      </c>
      <c r="F259" t="s">
        <v>26</v>
      </c>
      <c r="G259" t="s">
        <v>15</v>
      </c>
      <c r="H259" t="s">
        <v>27</v>
      </c>
      <c r="I259" t="s">
        <v>237</v>
      </c>
      <c r="J259" t="s">
        <v>95</v>
      </c>
      <c r="K259" t="s">
        <v>239</v>
      </c>
      <c r="L259">
        <v>89000</v>
      </c>
      <c r="M259" t="s">
        <v>18</v>
      </c>
      <c r="N259">
        <v>173.92</v>
      </c>
      <c r="O259">
        <f>IF(Tabla1[[#This Row],[currency]]="pesos",Tabla1[[#This Row],[money]]/Tabla1[[#This Row],[exchange_rate]],Tabla1[[#This Row],[money]])</f>
        <v>19836.131554737811</v>
      </c>
    </row>
    <row r="260" spans="1:15" x14ac:dyDescent="0.25">
      <c r="A260">
        <v>3789900</v>
      </c>
      <c r="B260" t="s">
        <v>40</v>
      </c>
      <c r="C260" t="s">
        <v>49</v>
      </c>
      <c r="D260">
        <v>2018</v>
      </c>
      <c r="E260" s="1">
        <f>DATE(Tabla1[[#This Row],[year]],1,1)</f>
        <v>43101</v>
      </c>
      <c r="F260" t="s">
        <v>26</v>
      </c>
      <c r="G260" t="s">
        <v>15</v>
      </c>
      <c r="H260" t="s">
        <v>16</v>
      </c>
      <c r="I260" t="s">
        <v>237</v>
      </c>
      <c r="J260" t="s">
        <v>46</v>
      </c>
      <c r="K260" t="s">
        <v>45</v>
      </c>
      <c r="L260">
        <v>109000</v>
      </c>
      <c r="M260" t="s">
        <v>18</v>
      </c>
      <c r="N260">
        <v>173.92</v>
      </c>
      <c r="O260">
        <f>IF(Tabla1[[#This Row],[currency]]="pesos",Tabla1[[#This Row],[money]]/Tabla1[[#This Row],[exchange_rate]],Tabla1[[#This Row],[money]])</f>
        <v>21791.053357865687</v>
      </c>
    </row>
    <row r="261" spans="1:15" x14ac:dyDescent="0.25">
      <c r="A261">
        <v>34990</v>
      </c>
      <c r="B261" t="s">
        <v>35</v>
      </c>
      <c r="C261" t="s">
        <v>192</v>
      </c>
      <c r="D261">
        <v>2015</v>
      </c>
      <c r="E261" s="1">
        <f>DATE(Tabla1[[#This Row],[year]],1,1)</f>
        <v>42005</v>
      </c>
      <c r="F261" t="s">
        <v>30</v>
      </c>
      <c r="G261" t="s">
        <v>15</v>
      </c>
      <c r="H261" t="s">
        <v>16</v>
      </c>
      <c r="I261" t="s">
        <v>237</v>
      </c>
      <c r="J261" t="s">
        <v>46</v>
      </c>
      <c r="K261" t="s">
        <v>17</v>
      </c>
      <c r="L261">
        <v>86000</v>
      </c>
      <c r="M261" t="s">
        <v>238</v>
      </c>
      <c r="N261">
        <v>173.92</v>
      </c>
      <c r="O261">
        <f>IF(Tabla1[[#This Row],[currency]]="pesos",Tabla1[[#This Row],[money]]/Tabla1[[#This Row],[exchange_rate]],Tabla1[[#This Row],[money]])</f>
        <v>34990</v>
      </c>
    </row>
    <row r="262" spans="1:15" x14ac:dyDescent="0.25">
      <c r="A262">
        <v>7899900</v>
      </c>
      <c r="B262" t="s">
        <v>40</v>
      </c>
      <c r="C262" t="s">
        <v>138</v>
      </c>
      <c r="D262">
        <v>2018</v>
      </c>
      <c r="E262" s="1">
        <f>DATE(Tabla1[[#This Row],[year]],1,1)</f>
        <v>43101</v>
      </c>
      <c r="F262" t="s">
        <v>21</v>
      </c>
      <c r="G262" t="s">
        <v>242</v>
      </c>
      <c r="H262" t="s">
        <v>27</v>
      </c>
      <c r="I262" t="s">
        <v>28</v>
      </c>
      <c r="J262" t="s">
        <v>38</v>
      </c>
      <c r="K262" t="s">
        <v>67</v>
      </c>
      <c r="L262">
        <v>79000</v>
      </c>
      <c r="M262" t="s">
        <v>18</v>
      </c>
      <c r="N262">
        <v>173.92</v>
      </c>
      <c r="O262">
        <f>IF(Tabla1[[#This Row],[currency]]="pesos",Tabla1[[#This Row],[money]]/Tabla1[[#This Row],[exchange_rate]],Tabla1[[#This Row],[money]])</f>
        <v>45422.60809567618</v>
      </c>
    </row>
    <row r="263" spans="1:15" x14ac:dyDescent="0.25">
      <c r="A263">
        <v>3150000</v>
      </c>
      <c r="B263" t="s">
        <v>76</v>
      </c>
      <c r="C263" t="s">
        <v>177</v>
      </c>
      <c r="D263">
        <v>2013</v>
      </c>
      <c r="E263" s="1">
        <f>DATE(Tabla1[[#This Row],[year]],1,1)</f>
        <v>41275</v>
      </c>
      <c r="F263" t="s">
        <v>21</v>
      </c>
      <c r="G263" t="s">
        <v>15</v>
      </c>
      <c r="H263" t="s">
        <v>16</v>
      </c>
      <c r="I263" t="s">
        <v>28</v>
      </c>
      <c r="J263" t="s">
        <v>57</v>
      </c>
      <c r="K263" t="s">
        <v>45</v>
      </c>
      <c r="L263">
        <v>82000</v>
      </c>
      <c r="M263" t="s">
        <v>18</v>
      </c>
      <c r="N263">
        <v>173.92</v>
      </c>
      <c r="O263">
        <f>IF(Tabla1[[#This Row],[currency]]="pesos",Tabla1[[#This Row],[money]]/Tabla1[[#This Row],[exchange_rate]],Tabla1[[#This Row],[money]])</f>
        <v>18111.775528978844</v>
      </c>
    </row>
    <row r="264" spans="1:15" x14ac:dyDescent="0.25">
      <c r="A264">
        <v>2950000</v>
      </c>
      <c r="B264" t="s">
        <v>12</v>
      </c>
      <c r="C264" t="s">
        <v>56</v>
      </c>
      <c r="D264">
        <v>2017</v>
      </c>
      <c r="E264" s="1">
        <f>DATE(Tabla1[[#This Row],[year]],1,1)</f>
        <v>42736</v>
      </c>
      <c r="F264" t="s">
        <v>21</v>
      </c>
      <c r="G264" t="s">
        <v>15</v>
      </c>
      <c r="H264" t="s">
        <v>16</v>
      </c>
      <c r="I264" t="s">
        <v>28</v>
      </c>
      <c r="J264" t="s">
        <v>57</v>
      </c>
      <c r="K264" t="s">
        <v>45</v>
      </c>
      <c r="L264">
        <v>84000</v>
      </c>
      <c r="M264" t="s">
        <v>18</v>
      </c>
      <c r="N264">
        <v>173.92</v>
      </c>
      <c r="O264">
        <f>IF(Tabla1[[#This Row],[currency]]="pesos",Tabla1[[#This Row],[money]]/Tabla1[[#This Row],[exchange_rate]],Tabla1[[#This Row],[money]])</f>
        <v>16961.821527138916</v>
      </c>
    </row>
    <row r="265" spans="1:15" x14ac:dyDescent="0.25">
      <c r="A265">
        <v>4459900</v>
      </c>
      <c r="B265" t="s">
        <v>47</v>
      </c>
      <c r="C265" t="s">
        <v>119</v>
      </c>
      <c r="D265">
        <v>2019</v>
      </c>
      <c r="E265" s="1">
        <f>DATE(Tabla1[[#This Row],[year]],1,1)</f>
        <v>43466</v>
      </c>
      <c r="F265" t="s">
        <v>21</v>
      </c>
      <c r="G265" t="s">
        <v>15</v>
      </c>
      <c r="H265" t="s">
        <v>27</v>
      </c>
      <c r="I265" t="s">
        <v>28</v>
      </c>
      <c r="J265" t="s">
        <v>46</v>
      </c>
      <c r="K265" t="s">
        <v>17</v>
      </c>
      <c r="L265">
        <v>62000</v>
      </c>
      <c r="M265" t="s">
        <v>18</v>
      </c>
      <c r="N265">
        <v>173.92</v>
      </c>
      <c r="O265">
        <f>IF(Tabla1[[#This Row],[currency]]="pesos",Tabla1[[#This Row],[money]]/Tabla1[[#This Row],[exchange_rate]],Tabla1[[#This Row],[money]])</f>
        <v>25643.399264029442</v>
      </c>
    </row>
    <row r="266" spans="1:15" x14ac:dyDescent="0.25">
      <c r="A266">
        <v>3150000</v>
      </c>
      <c r="B266" t="s">
        <v>54</v>
      </c>
      <c r="C266" t="s">
        <v>137</v>
      </c>
      <c r="D266">
        <v>2014</v>
      </c>
      <c r="E266" s="1">
        <f>DATE(Tabla1[[#This Row],[year]],1,1)</f>
        <v>41640</v>
      </c>
      <c r="F266" t="s">
        <v>14</v>
      </c>
      <c r="G266" t="s">
        <v>15</v>
      </c>
      <c r="H266" t="s">
        <v>27</v>
      </c>
      <c r="I266" t="s">
        <v>28</v>
      </c>
      <c r="J266" t="s">
        <v>29</v>
      </c>
      <c r="K266" t="s">
        <v>239</v>
      </c>
      <c r="L266">
        <v>61000</v>
      </c>
      <c r="M266" t="s">
        <v>18</v>
      </c>
      <c r="N266">
        <v>173.92</v>
      </c>
      <c r="O266">
        <f>IF(Tabla1[[#This Row],[currency]]="pesos",Tabla1[[#This Row],[money]]/Tabla1[[#This Row],[exchange_rate]],Tabla1[[#This Row],[money]])</f>
        <v>18111.775528978844</v>
      </c>
    </row>
    <row r="267" spans="1:15" x14ac:dyDescent="0.25">
      <c r="A267">
        <v>13499</v>
      </c>
      <c r="B267" t="s">
        <v>40</v>
      </c>
      <c r="C267" t="s">
        <v>120</v>
      </c>
      <c r="D267">
        <v>2012</v>
      </c>
      <c r="E267" s="1">
        <f>DATE(Tabla1[[#This Row],[year]],1,1)</f>
        <v>40909</v>
      </c>
      <c r="F267" t="s">
        <v>14</v>
      </c>
      <c r="G267" t="s">
        <v>15</v>
      </c>
      <c r="H267" t="s">
        <v>27</v>
      </c>
      <c r="I267" t="s">
        <v>237</v>
      </c>
      <c r="J267" t="s">
        <v>38</v>
      </c>
      <c r="K267" t="s">
        <v>239</v>
      </c>
      <c r="L267">
        <v>196000</v>
      </c>
      <c r="M267" t="s">
        <v>238</v>
      </c>
      <c r="N267">
        <v>173.92</v>
      </c>
      <c r="O267">
        <f>IF(Tabla1[[#This Row],[currency]]="pesos",Tabla1[[#This Row],[money]]/Tabla1[[#This Row],[exchange_rate]],Tabla1[[#This Row],[money]])</f>
        <v>13499</v>
      </c>
    </row>
    <row r="268" spans="1:15" x14ac:dyDescent="0.25">
      <c r="A268">
        <v>3485000</v>
      </c>
      <c r="B268" t="s">
        <v>40</v>
      </c>
      <c r="C268" t="s">
        <v>49</v>
      </c>
      <c r="D268">
        <v>2017</v>
      </c>
      <c r="E268" s="1">
        <f>DATE(Tabla1[[#This Row],[year]],1,1)</f>
        <v>42736</v>
      </c>
      <c r="F268" t="s">
        <v>26</v>
      </c>
      <c r="G268" t="s">
        <v>15</v>
      </c>
      <c r="H268" t="s">
        <v>27</v>
      </c>
      <c r="I268" t="s">
        <v>28</v>
      </c>
      <c r="J268" t="s">
        <v>46</v>
      </c>
      <c r="K268" t="s">
        <v>45</v>
      </c>
      <c r="L268">
        <v>49000</v>
      </c>
      <c r="M268" t="s">
        <v>18</v>
      </c>
      <c r="N268">
        <v>173.92</v>
      </c>
      <c r="O268">
        <f>IF(Tabla1[[#This Row],[currency]]="pesos",Tabla1[[#This Row],[money]]/Tabla1[[#This Row],[exchange_rate]],Tabla1[[#This Row],[money]])</f>
        <v>20037.948482060718</v>
      </c>
    </row>
    <row r="269" spans="1:15" x14ac:dyDescent="0.25">
      <c r="A269">
        <v>3189900</v>
      </c>
      <c r="B269" t="s">
        <v>47</v>
      </c>
      <c r="C269" t="s">
        <v>121</v>
      </c>
      <c r="D269">
        <v>2020</v>
      </c>
      <c r="E269" s="1">
        <f>DATE(Tabla1[[#This Row],[year]],1,1)</f>
        <v>43831</v>
      </c>
      <c r="F269" t="s">
        <v>63</v>
      </c>
      <c r="G269" t="s">
        <v>15</v>
      </c>
      <c r="H269" t="s">
        <v>16</v>
      </c>
      <c r="I269" t="s">
        <v>28</v>
      </c>
      <c r="J269" t="s">
        <v>107</v>
      </c>
      <c r="K269" t="s">
        <v>45</v>
      </c>
      <c r="L269">
        <v>39000</v>
      </c>
      <c r="M269" t="s">
        <v>18</v>
      </c>
      <c r="N269">
        <v>173.92</v>
      </c>
      <c r="O269">
        <f>IF(Tabla1[[#This Row],[currency]]="pesos",Tabla1[[#This Row],[money]]/Tabla1[[#This Row],[exchange_rate]],Tabla1[[#This Row],[money]])</f>
        <v>18341.191352345908</v>
      </c>
    </row>
    <row r="270" spans="1:15" x14ac:dyDescent="0.25">
      <c r="A270">
        <v>3289900</v>
      </c>
      <c r="B270" t="s">
        <v>47</v>
      </c>
      <c r="C270" t="s">
        <v>193</v>
      </c>
      <c r="D270">
        <v>2016</v>
      </c>
      <c r="E270" s="1">
        <f>DATE(Tabla1[[#This Row],[year]],1,1)</f>
        <v>42370</v>
      </c>
      <c r="F270" t="s">
        <v>109</v>
      </c>
      <c r="G270" t="s">
        <v>15</v>
      </c>
      <c r="H270" t="s">
        <v>27</v>
      </c>
      <c r="I270" t="s">
        <v>28</v>
      </c>
      <c r="J270" t="s">
        <v>46</v>
      </c>
      <c r="K270" t="s">
        <v>45</v>
      </c>
      <c r="L270">
        <v>69000</v>
      </c>
      <c r="M270" t="s">
        <v>18</v>
      </c>
      <c r="N270">
        <v>173.92</v>
      </c>
      <c r="O270">
        <f>IF(Tabla1[[#This Row],[currency]]="pesos",Tabla1[[#This Row],[money]]/Tabla1[[#This Row],[exchange_rate]],Tabla1[[#This Row],[money]])</f>
        <v>18916.168353265872</v>
      </c>
    </row>
    <row r="271" spans="1:15" x14ac:dyDescent="0.25">
      <c r="A271">
        <v>12490000</v>
      </c>
      <c r="B271" t="s">
        <v>12</v>
      </c>
      <c r="C271" t="s">
        <v>13</v>
      </c>
      <c r="D271">
        <v>2022</v>
      </c>
      <c r="E271" s="1">
        <f>DATE(Tabla1[[#This Row],[year]],1,1)</f>
        <v>44562</v>
      </c>
      <c r="F271" t="s">
        <v>30</v>
      </c>
      <c r="G271" t="s">
        <v>243</v>
      </c>
      <c r="H271" t="s">
        <v>16</v>
      </c>
      <c r="I271" t="s">
        <v>237</v>
      </c>
      <c r="J271" t="s">
        <v>29</v>
      </c>
      <c r="K271" t="s">
        <v>17</v>
      </c>
      <c r="L271">
        <v>2000</v>
      </c>
      <c r="M271" t="s">
        <v>18</v>
      </c>
      <c r="N271">
        <v>173.92</v>
      </c>
      <c r="O271">
        <f>IF(Tabla1[[#This Row],[currency]]="pesos",Tabla1[[#This Row],[money]]/Tabla1[[#This Row],[exchange_rate]],Tabla1[[#This Row],[money]])</f>
        <v>71814.627414903414</v>
      </c>
    </row>
    <row r="272" spans="1:15" x14ac:dyDescent="0.25">
      <c r="A272">
        <v>2689900</v>
      </c>
      <c r="B272" t="s">
        <v>75</v>
      </c>
      <c r="C272">
        <v>308</v>
      </c>
      <c r="D272">
        <v>2012</v>
      </c>
      <c r="E272" s="1">
        <f>DATE(Tabla1[[#This Row],[year]],1,1)</f>
        <v>40909</v>
      </c>
      <c r="F272" t="s">
        <v>21</v>
      </c>
      <c r="G272" t="s">
        <v>15</v>
      </c>
      <c r="H272" t="s">
        <v>16</v>
      </c>
      <c r="I272" t="s">
        <v>28</v>
      </c>
      <c r="J272" t="s">
        <v>46</v>
      </c>
      <c r="K272" t="s">
        <v>45</v>
      </c>
      <c r="L272">
        <v>79000</v>
      </c>
      <c r="M272" t="s">
        <v>18</v>
      </c>
      <c r="N272">
        <v>173.92</v>
      </c>
      <c r="O272">
        <f>IF(Tabla1[[#This Row],[currency]]="pesos",Tabla1[[#This Row],[money]]/Tabla1[[#This Row],[exchange_rate]],Tabla1[[#This Row],[money]])</f>
        <v>15466.306347746091</v>
      </c>
    </row>
    <row r="273" spans="1:15" x14ac:dyDescent="0.25">
      <c r="A273">
        <v>35499</v>
      </c>
      <c r="B273" t="s">
        <v>12</v>
      </c>
      <c r="C273" t="s">
        <v>65</v>
      </c>
      <c r="D273">
        <v>2020</v>
      </c>
      <c r="E273" s="1">
        <f>DATE(Tabla1[[#This Row],[year]],1,1)</f>
        <v>43831</v>
      </c>
      <c r="F273" t="s">
        <v>14</v>
      </c>
      <c r="G273" t="s">
        <v>242</v>
      </c>
      <c r="H273" t="s">
        <v>27</v>
      </c>
      <c r="I273" t="s">
        <v>237</v>
      </c>
      <c r="J273" t="s">
        <v>66</v>
      </c>
      <c r="K273" t="s">
        <v>67</v>
      </c>
      <c r="L273">
        <v>57700</v>
      </c>
      <c r="M273" t="s">
        <v>238</v>
      </c>
      <c r="N273">
        <v>173.92</v>
      </c>
      <c r="O273">
        <f>IF(Tabla1[[#This Row],[currency]]="pesos",Tabla1[[#This Row],[money]]/Tabla1[[#This Row],[exchange_rate]],Tabla1[[#This Row],[money]])</f>
        <v>35499</v>
      </c>
    </row>
    <row r="274" spans="1:15" x14ac:dyDescent="0.25">
      <c r="A274">
        <v>3489900</v>
      </c>
      <c r="B274" t="s">
        <v>84</v>
      </c>
      <c r="C274" t="s">
        <v>85</v>
      </c>
      <c r="D274">
        <v>2011</v>
      </c>
      <c r="E274" s="1">
        <f>DATE(Tabla1[[#This Row],[year]],1,1)</f>
        <v>40544</v>
      </c>
      <c r="F274" t="s">
        <v>14</v>
      </c>
      <c r="G274" t="s">
        <v>15</v>
      </c>
      <c r="H274" t="s">
        <v>16</v>
      </c>
      <c r="I274" t="s">
        <v>28</v>
      </c>
      <c r="J274" t="s">
        <v>38</v>
      </c>
      <c r="K274" t="s">
        <v>17</v>
      </c>
      <c r="L274">
        <v>137000</v>
      </c>
      <c r="M274" t="s">
        <v>18</v>
      </c>
      <c r="N274">
        <v>173.92</v>
      </c>
      <c r="O274">
        <f>IF(Tabla1[[#This Row],[currency]]="pesos",Tabla1[[#This Row],[money]]/Tabla1[[#This Row],[exchange_rate]],Tabla1[[#This Row],[money]])</f>
        <v>20066.122355105796</v>
      </c>
    </row>
    <row r="275" spans="1:15" x14ac:dyDescent="0.25">
      <c r="A275">
        <v>3589900</v>
      </c>
      <c r="B275" t="s">
        <v>51</v>
      </c>
      <c r="C275" t="s">
        <v>113</v>
      </c>
      <c r="D275">
        <v>2015</v>
      </c>
      <c r="E275" s="1">
        <f>DATE(Tabla1[[#This Row],[year]],1,1)</f>
        <v>42005</v>
      </c>
      <c r="F275" t="s">
        <v>21</v>
      </c>
      <c r="G275" t="s">
        <v>15</v>
      </c>
      <c r="H275" t="s">
        <v>16</v>
      </c>
      <c r="I275" t="s">
        <v>237</v>
      </c>
      <c r="J275" t="s">
        <v>38</v>
      </c>
      <c r="K275" t="s">
        <v>45</v>
      </c>
      <c r="L275">
        <v>79000</v>
      </c>
      <c r="M275" t="s">
        <v>18</v>
      </c>
      <c r="N275">
        <v>173.92</v>
      </c>
      <c r="O275">
        <f>IF(Tabla1[[#This Row],[currency]]="pesos",Tabla1[[#This Row],[money]]/Tabla1[[#This Row],[exchange_rate]],Tabla1[[#This Row],[money]])</f>
        <v>20641.099356025759</v>
      </c>
    </row>
    <row r="276" spans="1:15" x14ac:dyDescent="0.25">
      <c r="A276">
        <v>2989900</v>
      </c>
      <c r="B276" t="s">
        <v>68</v>
      </c>
      <c r="C276">
        <v>500</v>
      </c>
      <c r="D276">
        <v>2014</v>
      </c>
      <c r="E276" s="1">
        <f>DATE(Tabla1[[#This Row],[year]],1,1)</f>
        <v>41640</v>
      </c>
      <c r="F276" t="s">
        <v>109</v>
      </c>
      <c r="G276" t="s">
        <v>15</v>
      </c>
      <c r="H276" t="s">
        <v>72</v>
      </c>
      <c r="I276" t="s">
        <v>28</v>
      </c>
      <c r="J276" t="s">
        <v>82</v>
      </c>
      <c r="K276" t="s">
        <v>45</v>
      </c>
      <c r="L276">
        <v>69000</v>
      </c>
      <c r="M276" t="s">
        <v>18</v>
      </c>
      <c r="N276">
        <v>173.92</v>
      </c>
      <c r="O276">
        <f>IF(Tabla1[[#This Row],[currency]]="pesos",Tabla1[[#This Row],[money]]/Tabla1[[#This Row],[exchange_rate]],Tabla1[[#This Row],[money]])</f>
        <v>17191.23735050598</v>
      </c>
    </row>
    <row r="277" spans="1:15" x14ac:dyDescent="0.25">
      <c r="A277">
        <v>13949900</v>
      </c>
      <c r="B277" t="s">
        <v>54</v>
      </c>
      <c r="C277" t="s">
        <v>55</v>
      </c>
      <c r="D277">
        <v>2021</v>
      </c>
      <c r="E277" s="1">
        <f>DATE(Tabla1[[#This Row],[year]],1,1)</f>
        <v>44197</v>
      </c>
      <c r="F277" t="s">
        <v>26</v>
      </c>
      <c r="G277" t="s">
        <v>242</v>
      </c>
      <c r="H277" t="s">
        <v>16</v>
      </c>
      <c r="I277" t="s">
        <v>237</v>
      </c>
      <c r="J277" t="s">
        <v>66</v>
      </c>
      <c r="K277" t="s">
        <v>17</v>
      </c>
      <c r="L277">
        <v>23000</v>
      </c>
      <c r="M277" t="s">
        <v>18</v>
      </c>
      <c r="N277">
        <v>173.92</v>
      </c>
      <c r="O277">
        <f>IF(Tabla1[[#This Row],[currency]]="pesos",Tabla1[[#This Row],[money]]/Tabla1[[#This Row],[exchange_rate]],Tabla1[[#This Row],[money]])</f>
        <v>80208.716651333947</v>
      </c>
    </row>
    <row r="278" spans="1:15" x14ac:dyDescent="0.25">
      <c r="A278">
        <v>3189900</v>
      </c>
      <c r="B278" t="s">
        <v>54</v>
      </c>
      <c r="C278" t="s">
        <v>88</v>
      </c>
      <c r="D278">
        <v>2016</v>
      </c>
      <c r="E278" s="1">
        <f>DATE(Tabla1[[#This Row],[year]],1,1)</f>
        <v>42370</v>
      </c>
      <c r="F278" t="s">
        <v>63</v>
      </c>
      <c r="G278" t="s">
        <v>93</v>
      </c>
      <c r="H278" t="s">
        <v>16</v>
      </c>
      <c r="I278" t="s">
        <v>237</v>
      </c>
      <c r="J278" t="s">
        <v>82</v>
      </c>
      <c r="K278" t="s">
        <v>45</v>
      </c>
      <c r="L278">
        <v>60000</v>
      </c>
      <c r="M278" t="s">
        <v>18</v>
      </c>
      <c r="N278">
        <v>173.92</v>
      </c>
      <c r="O278">
        <f>IF(Tabla1[[#This Row],[currency]]="pesos",Tabla1[[#This Row],[money]]/Tabla1[[#This Row],[exchange_rate]],Tabla1[[#This Row],[money]])</f>
        <v>18341.191352345908</v>
      </c>
    </row>
    <row r="279" spans="1:15" x14ac:dyDescent="0.25">
      <c r="A279">
        <v>2500000</v>
      </c>
      <c r="B279" t="s">
        <v>194</v>
      </c>
      <c r="C279" t="s">
        <v>195</v>
      </c>
      <c r="D279">
        <v>2011</v>
      </c>
      <c r="E279" s="1">
        <f>DATE(Tabla1[[#This Row],[year]],1,1)</f>
        <v>40544</v>
      </c>
      <c r="F279" t="s">
        <v>21</v>
      </c>
      <c r="G279" t="s">
        <v>15</v>
      </c>
      <c r="H279" t="s">
        <v>16</v>
      </c>
      <c r="I279" t="s">
        <v>237</v>
      </c>
      <c r="J279" t="s">
        <v>38</v>
      </c>
      <c r="K279" t="s">
        <v>45</v>
      </c>
      <c r="L279">
        <v>204000</v>
      </c>
      <c r="M279" t="s">
        <v>18</v>
      </c>
      <c r="N279">
        <v>173.92</v>
      </c>
      <c r="O279">
        <f>IF(Tabla1[[#This Row],[currency]]="pesos",Tabla1[[#This Row],[money]]/Tabla1[[#This Row],[exchange_rate]],Tabla1[[#This Row],[money]])</f>
        <v>14374.425022999081</v>
      </c>
    </row>
    <row r="280" spans="1:15" x14ac:dyDescent="0.25">
      <c r="A280">
        <v>1760000</v>
      </c>
      <c r="B280" t="s">
        <v>68</v>
      </c>
      <c r="C280" t="s">
        <v>141</v>
      </c>
      <c r="D280">
        <v>2010</v>
      </c>
      <c r="E280" s="1">
        <f>DATE(Tabla1[[#This Row],[year]],1,1)</f>
        <v>40179</v>
      </c>
      <c r="F280" t="s">
        <v>63</v>
      </c>
      <c r="G280" t="s">
        <v>15</v>
      </c>
      <c r="H280" t="s">
        <v>16</v>
      </c>
      <c r="I280" t="s">
        <v>28</v>
      </c>
      <c r="L280">
        <v>128000</v>
      </c>
      <c r="M280" t="s">
        <v>18</v>
      </c>
      <c r="N280">
        <v>173.92</v>
      </c>
      <c r="O280">
        <f>IF(Tabla1[[#This Row],[currency]]="pesos",Tabla1[[#This Row],[money]]/Tabla1[[#This Row],[exchange_rate]],Tabla1[[#This Row],[money]])</f>
        <v>10119.595216191354</v>
      </c>
    </row>
    <row r="281" spans="1:15" x14ac:dyDescent="0.25">
      <c r="A281">
        <v>12489000</v>
      </c>
      <c r="B281" t="s">
        <v>12</v>
      </c>
      <c r="C281" t="s">
        <v>65</v>
      </c>
      <c r="D281">
        <v>2019</v>
      </c>
      <c r="E281" s="1">
        <f>DATE(Tabla1[[#This Row],[year]],1,1)</f>
        <v>43466</v>
      </c>
      <c r="F281" t="s">
        <v>21</v>
      </c>
      <c r="G281" t="s">
        <v>242</v>
      </c>
      <c r="H281" t="s">
        <v>27</v>
      </c>
      <c r="I281" t="s">
        <v>237</v>
      </c>
      <c r="J281" t="s">
        <v>66</v>
      </c>
      <c r="K281" t="s">
        <v>67</v>
      </c>
      <c r="L281">
        <v>64000</v>
      </c>
      <c r="M281" t="s">
        <v>18</v>
      </c>
      <c r="N281">
        <v>173.92</v>
      </c>
      <c r="O281">
        <f>IF(Tabla1[[#This Row],[currency]]="pesos",Tabla1[[#This Row],[money]]/Tabla1[[#This Row],[exchange_rate]],Tabla1[[#This Row],[money]])</f>
        <v>71808.877644894208</v>
      </c>
    </row>
    <row r="282" spans="1:15" x14ac:dyDescent="0.25">
      <c r="A282">
        <v>5889000</v>
      </c>
      <c r="B282" t="s">
        <v>19</v>
      </c>
      <c r="C282" t="s">
        <v>64</v>
      </c>
      <c r="D282">
        <v>2017</v>
      </c>
      <c r="E282" s="1">
        <f>DATE(Tabla1[[#This Row],[year]],1,1)</f>
        <v>42736</v>
      </c>
      <c r="F282" t="s">
        <v>26</v>
      </c>
      <c r="G282" t="s">
        <v>15</v>
      </c>
      <c r="H282" t="s">
        <v>16</v>
      </c>
      <c r="I282" t="s">
        <v>237</v>
      </c>
      <c r="J282" t="s">
        <v>29</v>
      </c>
      <c r="K282" t="s">
        <v>17</v>
      </c>
      <c r="L282">
        <v>62000</v>
      </c>
      <c r="M282" t="s">
        <v>18</v>
      </c>
      <c r="N282">
        <v>173.92</v>
      </c>
      <c r="O282">
        <f>IF(Tabla1[[#This Row],[currency]]="pesos",Tabla1[[#This Row],[money]]/Tabla1[[#This Row],[exchange_rate]],Tabla1[[#This Row],[money]])</f>
        <v>33860.395584176636</v>
      </c>
    </row>
    <row r="283" spans="1:15" x14ac:dyDescent="0.25">
      <c r="A283">
        <v>3700000</v>
      </c>
      <c r="B283" t="s">
        <v>12</v>
      </c>
      <c r="C283" t="s">
        <v>60</v>
      </c>
      <c r="D283">
        <v>2010</v>
      </c>
      <c r="E283" s="1">
        <f>DATE(Tabla1[[#This Row],[year]],1,1)</f>
        <v>40179</v>
      </c>
      <c r="F283" t="s">
        <v>30</v>
      </c>
      <c r="G283" t="s">
        <v>15</v>
      </c>
      <c r="H283" t="s">
        <v>16</v>
      </c>
      <c r="I283" t="s">
        <v>237</v>
      </c>
      <c r="J283" t="s">
        <v>22</v>
      </c>
      <c r="K283" t="s">
        <v>17</v>
      </c>
      <c r="L283">
        <v>98000</v>
      </c>
      <c r="M283" t="s">
        <v>18</v>
      </c>
      <c r="N283">
        <v>173.92</v>
      </c>
      <c r="O283">
        <f>IF(Tabla1[[#This Row],[currency]]="pesos",Tabla1[[#This Row],[money]]/Tabla1[[#This Row],[exchange_rate]],Tabla1[[#This Row],[money]])</f>
        <v>21274.149034038641</v>
      </c>
    </row>
    <row r="284" spans="1:15" x14ac:dyDescent="0.25">
      <c r="A284">
        <v>3089900</v>
      </c>
      <c r="B284" t="s">
        <v>54</v>
      </c>
      <c r="C284" t="s">
        <v>151</v>
      </c>
      <c r="D284">
        <v>2017</v>
      </c>
      <c r="E284" s="1">
        <f>DATE(Tabla1[[#This Row],[year]],1,1)</f>
        <v>42736</v>
      </c>
      <c r="F284" t="s">
        <v>30</v>
      </c>
      <c r="G284" t="s">
        <v>93</v>
      </c>
      <c r="H284" t="s">
        <v>27</v>
      </c>
      <c r="I284" t="s">
        <v>28</v>
      </c>
      <c r="J284" t="s">
        <v>82</v>
      </c>
      <c r="K284" t="s">
        <v>239</v>
      </c>
      <c r="L284">
        <v>69000</v>
      </c>
      <c r="M284" t="s">
        <v>18</v>
      </c>
      <c r="N284">
        <v>173.92</v>
      </c>
      <c r="O284">
        <f>IF(Tabla1[[#This Row],[currency]]="pesos",Tabla1[[#This Row],[money]]/Tabla1[[#This Row],[exchange_rate]],Tabla1[[#This Row],[money]])</f>
        <v>17766.214351425944</v>
      </c>
    </row>
    <row r="285" spans="1:15" x14ac:dyDescent="0.25">
      <c r="A285">
        <v>6489900</v>
      </c>
      <c r="B285" t="s">
        <v>90</v>
      </c>
      <c r="C285" t="s">
        <v>91</v>
      </c>
      <c r="D285">
        <v>2016</v>
      </c>
      <c r="E285" s="1">
        <f>DATE(Tabla1[[#This Row],[year]],1,1)</f>
        <v>42370</v>
      </c>
      <c r="F285" t="s">
        <v>26</v>
      </c>
      <c r="G285" t="s">
        <v>15</v>
      </c>
      <c r="H285" t="s">
        <v>72</v>
      </c>
      <c r="I285" t="s">
        <v>237</v>
      </c>
      <c r="J285" t="s">
        <v>82</v>
      </c>
      <c r="K285" t="s">
        <v>45</v>
      </c>
      <c r="L285">
        <v>46000</v>
      </c>
      <c r="M285" t="s">
        <v>18</v>
      </c>
      <c r="N285">
        <v>173.92</v>
      </c>
      <c r="O285">
        <f>IF(Tabla1[[#This Row],[currency]]="pesos",Tabla1[[#This Row],[money]]/Tabla1[[#This Row],[exchange_rate]],Tabla1[[#This Row],[money]])</f>
        <v>37315.432382704697</v>
      </c>
    </row>
    <row r="286" spans="1:15" x14ac:dyDescent="0.25">
      <c r="A286">
        <v>4389900</v>
      </c>
      <c r="B286" t="s">
        <v>90</v>
      </c>
      <c r="C286" t="s">
        <v>196</v>
      </c>
      <c r="D286">
        <v>2011</v>
      </c>
      <c r="E286" s="1">
        <f>DATE(Tabla1[[#This Row],[year]],1,1)</f>
        <v>40544</v>
      </c>
      <c r="F286" t="s">
        <v>21</v>
      </c>
      <c r="G286" t="s">
        <v>15</v>
      </c>
      <c r="H286" t="s">
        <v>16</v>
      </c>
      <c r="I286" t="s">
        <v>237</v>
      </c>
      <c r="J286" t="s">
        <v>38</v>
      </c>
      <c r="K286" t="s">
        <v>45</v>
      </c>
      <c r="L286">
        <v>89000</v>
      </c>
      <c r="M286" t="s">
        <v>18</v>
      </c>
      <c r="N286">
        <v>173.92</v>
      </c>
      <c r="O286">
        <f>IF(Tabla1[[#This Row],[currency]]="pesos",Tabla1[[#This Row],[money]]/Tabla1[[#This Row],[exchange_rate]],Tabla1[[#This Row],[money]])</f>
        <v>25240.915363385466</v>
      </c>
    </row>
    <row r="287" spans="1:15" x14ac:dyDescent="0.25">
      <c r="A287">
        <v>2800000</v>
      </c>
      <c r="B287" t="s">
        <v>75</v>
      </c>
      <c r="C287">
        <v>308</v>
      </c>
      <c r="D287">
        <v>2016</v>
      </c>
      <c r="E287" s="1">
        <f>DATE(Tabla1[[#This Row],[year]],1,1)</f>
        <v>42370</v>
      </c>
      <c r="F287" t="s">
        <v>21</v>
      </c>
      <c r="G287" t="s">
        <v>15</v>
      </c>
      <c r="H287" t="s">
        <v>16</v>
      </c>
      <c r="I287" t="s">
        <v>28</v>
      </c>
      <c r="J287" t="s">
        <v>46</v>
      </c>
      <c r="K287" t="s">
        <v>45</v>
      </c>
      <c r="L287">
        <v>161000</v>
      </c>
      <c r="M287" t="s">
        <v>18</v>
      </c>
      <c r="N287">
        <v>173.92</v>
      </c>
      <c r="O287">
        <f>IF(Tabla1[[#This Row],[currency]]="pesos",Tabla1[[#This Row],[money]]/Tabla1[[#This Row],[exchange_rate]],Tabla1[[#This Row],[money]])</f>
        <v>16099.356025758971</v>
      </c>
    </row>
    <row r="288" spans="1:15" x14ac:dyDescent="0.25">
      <c r="A288">
        <v>4630000</v>
      </c>
      <c r="B288" t="s">
        <v>75</v>
      </c>
      <c r="C288">
        <v>208</v>
      </c>
      <c r="D288">
        <v>2022</v>
      </c>
      <c r="E288" s="1">
        <f>DATE(Tabla1[[#This Row],[year]],1,1)</f>
        <v>44562</v>
      </c>
      <c r="F288" t="s">
        <v>30</v>
      </c>
      <c r="G288" t="s">
        <v>15</v>
      </c>
      <c r="H288" t="s">
        <v>16</v>
      </c>
      <c r="I288" t="s">
        <v>28</v>
      </c>
      <c r="J288" t="s">
        <v>46</v>
      </c>
      <c r="K288" t="s">
        <v>45</v>
      </c>
      <c r="L288">
        <v>500</v>
      </c>
      <c r="M288" t="s">
        <v>18</v>
      </c>
      <c r="N288">
        <v>173.92</v>
      </c>
      <c r="O288">
        <f>IF(Tabla1[[#This Row],[currency]]="pesos",Tabla1[[#This Row],[money]]/Tabla1[[#This Row],[exchange_rate]],Tabla1[[#This Row],[money]])</f>
        <v>26621.435142594299</v>
      </c>
    </row>
    <row r="289" spans="1:15" x14ac:dyDescent="0.25">
      <c r="A289">
        <v>26990</v>
      </c>
      <c r="B289" t="s">
        <v>12</v>
      </c>
      <c r="C289" t="s">
        <v>114</v>
      </c>
      <c r="D289">
        <v>2011</v>
      </c>
      <c r="E289" s="1">
        <f>DATE(Tabla1[[#This Row],[year]],1,1)</f>
        <v>40544</v>
      </c>
      <c r="F289" t="s">
        <v>30</v>
      </c>
      <c r="G289" t="s">
        <v>242</v>
      </c>
      <c r="H289" t="s">
        <v>16</v>
      </c>
      <c r="I289" t="s">
        <v>28</v>
      </c>
      <c r="J289" t="s">
        <v>197</v>
      </c>
      <c r="K289" t="s">
        <v>17</v>
      </c>
      <c r="L289">
        <v>140000</v>
      </c>
      <c r="M289" t="s">
        <v>238</v>
      </c>
      <c r="N289">
        <v>173.92</v>
      </c>
      <c r="O289">
        <f>IF(Tabla1[[#This Row],[currency]]="pesos",Tabla1[[#This Row],[money]]/Tabla1[[#This Row],[exchange_rate]],Tabla1[[#This Row],[money]])</f>
        <v>26990</v>
      </c>
    </row>
    <row r="290" spans="1:15" x14ac:dyDescent="0.25">
      <c r="A290">
        <v>8000</v>
      </c>
      <c r="B290" t="s">
        <v>40</v>
      </c>
      <c r="C290" t="s">
        <v>132</v>
      </c>
      <c r="D290">
        <v>2013</v>
      </c>
      <c r="E290" s="1">
        <f>DATE(Tabla1[[#This Row],[year]],1,1)</f>
        <v>41275</v>
      </c>
      <c r="F290" t="s">
        <v>26</v>
      </c>
      <c r="G290" t="s">
        <v>15</v>
      </c>
      <c r="H290" t="s">
        <v>16</v>
      </c>
      <c r="I290" t="s">
        <v>28</v>
      </c>
      <c r="J290" t="s">
        <v>46</v>
      </c>
      <c r="K290" t="s">
        <v>45</v>
      </c>
      <c r="L290">
        <v>130000</v>
      </c>
      <c r="M290" t="s">
        <v>238</v>
      </c>
      <c r="N290">
        <v>173.92</v>
      </c>
      <c r="O290">
        <f>IF(Tabla1[[#This Row],[currency]]="pesos",Tabla1[[#This Row],[money]]/Tabla1[[#This Row],[exchange_rate]],Tabla1[[#This Row],[money]])</f>
        <v>8000</v>
      </c>
    </row>
    <row r="291" spans="1:15" x14ac:dyDescent="0.25">
      <c r="A291">
        <v>3989900</v>
      </c>
      <c r="B291" t="s">
        <v>90</v>
      </c>
      <c r="C291" t="s">
        <v>198</v>
      </c>
      <c r="D291">
        <v>2011</v>
      </c>
      <c r="E291" s="1">
        <f>DATE(Tabla1[[#This Row],[year]],1,1)</f>
        <v>40544</v>
      </c>
      <c r="F291" t="s">
        <v>26</v>
      </c>
      <c r="G291" t="s">
        <v>15</v>
      </c>
      <c r="H291" t="s">
        <v>27</v>
      </c>
      <c r="I291" t="s">
        <v>237</v>
      </c>
      <c r="J291" t="s">
        <v>38</v>
      </c>
      <c r="K291" t="s">
        <v>239</v>
      </c>
      <c r="L291">
        <v>99100</v>
      </c>
      <c r="M291" t="s">
        <v>18</v>
      </c>
      <c r="N291">
        <v>173.92</v>
      </c>
      <c r="O291">
        <f>IF(Tabla1[[#This Row],[currency]]="pesos",Tabla1[[#This Row],[money]]/Tabla1[[#This Row],[exchange_rate]],Tabla1[[#This Row],[money]])</f>
        <v>22941.007359705614</v>
      </c>
    </row>
    <row r="292" spans="1:15" x14ac:dyDescent="0.25">
      <c r="A292">
        <v>3050000</v>
      </c>
      <c r="B292" t="s">
        <v>47</v>
      </c>
      <c r="C292" t="s">
        <v>145</v>
      </c>
      <c r="D292">
        <v>2016</v>
      </c>
      <c r="E292" s="1">
        <f>DATE(Tabla1[[#This Row],[year]],1,1)</f>
        <v>42370</v>
      </c>
      <c r="G292" t="s">
        <v>15</v>
      </c>
      <c r="H292" t="s">
        <v>27</v>
      </c>
      <c r="I292" t="s">
        <v>28</v>
      </c>
      <c r="J292" t="s">
        <v>46</v>
      </c>
      <c r="K292" t="s">
        <v>239</v>
      </c>
      <c r="L292">
        <v>37300</v>
      </c>
      <c r="M292" t="s">
        <v>18</v>
      </c>
      <c r="N292">
        <v>173.92</v>
      </c>
      <c r="O292">
        <f>IF(Tabla1[[#This Row],[currency]]="pesos",Tabla1[[#This Row],[money]]/Tabla1[[#This Row],[exchange_rate]],Tabla1[[#This Row],[money]])</f>
        <v>17536.79852805888</v>
      </c>
    </row>
    <row r="293" spans="1:15" x14ac:dyDescent="0.25">
      <c r="A293">
        <v>7150000</v>
      </c>
      <c r="B293" t="s">
        <v>76</v>
      </c>
      <c r="C293" t="s">
        <v>86</v>
      </c>
      <c r="D293">
        <v>2017</v>
      </c>
      <c r="E293" s="1">
        <f>DATE(Tabla1[[#This Row],[year]],1,1)</f>
        <v>42736</v>
      </c>
      <c r="F293" t="s">
        <v>21</v>
      </c>
      <c r="G293" t="s">
        <v>15</v>
      </c>
      <c r="H293" t="s">
        <v>16</v>
      </c>
      <c r="I293" t="s">
        <v>237</v>
      </c>
      <c r="J293" t="s">
        <v>29</v>
      </c>
      <c r="K293" t="s">
        <v>17</v>
      </c>
      <c r="L293">
        <v>77000</v>
      </c>
      <c r="M293" t="s">
        <v>18</v>
      </c>
      <c r="N293">
        <v>173.92</v>
      </c>
      <c r="O293">
        <f>IF(Tabla1[[#This Row],[currency]]="pesos",Tabla1[[#This Row],[money]]/Tabla1[[#This Row],[exchange_rate]],Tabla1[[#This Row],[money]])</f>
        <v>41110.855565777369</v>
      </c>
    </row>
    <row r="294" spans="1:15" x14ac:dyDescent="0.25">
      <c r="A294">
        <v>3450500</v>
      </c>
      <c r="B294" t="s">
        <v>40</v>
      </c>
      <c r="C294" t="s">
        <v>199</v>
      </c>
      <c r="D294">
        <v>2015</v>
      </c>
      <c r="E294" s="1">
        <f>DATE(Tabla1[[#This Row],[year]],1,1)</f>
        <v>42005</v>
      </c>
      <c r="F294" t="s">
        <v>14</v>
      </c>
      <c r="G294" t="s">
        <v>15</v>
      </c>
      <c r="H294" t="s">
        <v>16</v>
      </c>
      <c r="I294" t="s">
        <v>28</v>
      </c>
      <c r="J294" t="s">
        <v>46</v>
      </c>
      <c r="K294" t="s">
        <v>124</v>
      </c>
      <c r="L294">
        <v>65000</v>
      </c>
      <c r="M294" t="s">
        <v>18</v>
      </c>
      <c r="N294">
        <v>173.92</v>
      </c>
      <c r="O294">
        <f>IF(Tabla1[[#This Row],[currency]]="pesos",Tabla1[[#This Row],[money]]/Tabla1[[#This Row],[exchange_rate]],Tabla1[[#This Row],[money]])</f>
        <v>19839.581416743331</v>
      </c>
    </row>
    <row r="295" spans="1:15" x14ac:dyDescent="0.25">
      <c r="A295">
        <v>3500000</v>
      </c>
      <c r="B295" t="s">
        <v>51</v>
      </c>
      <c r="C295" t="s">
        <v>178</v>
      </c>
      <c r="D295">
        <v>2017</v>
      </c>
      <c r="E295" s="1">
        <f>DATE(Tabla1[[#This Row],[year]],1,1)</f>
        <v>42736</v>
      </c>
      <c r="F295" t="s">
        <v>14</v>
      </c>
      <c r="G295" t="s">
        <v>15</v>
      </c>
      <c r="H295" t="s">
        <v>16</v>
      </c>
      <c r="I295" t="s">
        <v>28</v>
      </c>
      <c r="J295" t="s">
        <v>46</v>
      </c>
      <c r="K295" t="s">
        <v>45</v>
      </c>
      <c r="L295">
        <v>44000</v>
      </c>
      <c r="M295" t="s">
        <v>18</v>
      </c>
      <c r="N295">
        <v>173.92</v>
      </c>
      <c r="O295">
        <f>IF(Tabla1[[#This Row],[currency]]="pesos",Tabla1[[#This Row],[money]]/Tabla1[[#This Row],[exchange_rate]],Tabla1[[#This Row],[money]])</f>
        <v>20124.195032198713</v>
      </c>
    </row>
    <row r="296" spans="1:15" x14ac:dyDescent="0.25">
      <c r="A296">
        <v>8500000</v>
      </c>
      <c r="B296" t="s">
        <v>40</v>
      </c>
      <c r="C296" t="s">
        <v>138</v>
      </c>
      <c r="D296">
        <v>2019</v>
      </c>
      <c r="E296" s="1">
        <f>DATE(Tabla1[[#This Row],[year]],1,1)</f>
        <v>43466</v>
      </c>
      <c r="F296" t="s">
        <v>112</v>
      </c>
      <c r="G296" t="s">
        <v>242</v>
      </c>
      <c r="H296" t="s">
        <v>27</v>
      </c>
      <c r="I296" t="s">
        <v>237</v>
      </c>
      <c r="J296" t="s">
        <v>38</v>
      </c>
      <c r="K296" t="s">
        <v>67</v>
      </c>
      <c r="L296">
        <v>88000</v>
      </c>
      <c r="M296" t="s">
        <v>18</v>
      </c>
      <c r="N296">
        <v>173.92</v>
      </c>
      <c r="O296">
        <f>IF(Tabla1[[#This Row],[currency]]="pesos",Tabla1[[#This Row],[money]]/Tabla1[[#This Row],[exchange_rate]],Tabla1[[#This Row],[money]])</f>
        <v>48873.045078196876</v>
      </c>
    </row>
    <row r="297" spans="1:15" x14ac:dyDescent="0.25">
      <c r="A297">
        <v>1690000</v>
      </c>
      <c r="B297" t="s">
        <v>54</v>
      </c>
      <c r="C297" t="s">
        <v>149</v>
      </c>
      <c r="D297">
        <v>2013</v>
      </c>
      <c r="E297" s="1">
        <f>DATE(Tabla1[[#This Row],[year]],1,1)</f>
        <v>41275</v>
      </c>
      <c r="G297" t="s">
        <v>15</v>
      </c>
      <c r="H297" t="s">
        <v>72</v>
      </c>
      <c r="I297" t="s">
        <v>28</v>
      </c>
      <c r="J297" t="s">
        <v>82</v>
      </c>
      <c r="K297" t="s">
        <v>45</v>
      </c>
      <c r="L297">
        <v>109000</v>
      </c>
      <c r="M297" t="s">
        <v>18</v>
      </c>
      <c r="N297">
        <v>173.92</v>
      </c>
      <c r="O297">
        <f>IF(Tabla1[[#This Row],[currency]]="pesos",Tabla1[[#This Row],[money]]/Tabla1[[#This Row],[exchange_rate]],Tabla1[[#This Row],[money]])</f>
        <v>9717.1113155473795</v>
      </c>
    </row>
    <row r="298" spans="1:15" x14ac:dyDescent="0.25">
      <c r="A298">
        <v>2750000</v>
      </c>
      <c r="B298" t="s">
        <v>75</v>
      </c>
      <c r="C298">
        <v>408</v>
      </c>
      <c r="D298">
        <v>2012</v>
      </c>
      <c r="E298" s="1">
        <f>DATE(Tabla1[[#This Row],[year]],1,1)</f>
        <v>40909</v>
      </c>
      <c r="F298" t="s">
        <v>26</v>
      </c>
      <c r="G298" t="s">
        <v>15</v>
      </c>
      <c r="H298" t="s">
        <v>27</v>
      </c>
      <c r="I298" t="s">
        <v>237</v>
      </c>
      <c r="J298" t="s">
        <v>46</v>
      </c>
      <c r="K298" t="s">
        <v>239</v>
      </c>
      <c r="L298">
        <v>95000</v>
      </c>
      <c r="M298" t="s">
        <v>18</v>
      </c>
      <c r="N298">
        <v>173.92</v>
      </c>
      <c r="O298">
        <f>IF(Tabla1[[#This Row],[currency]]="pesos",Tabla1[[#This Row],[money]]/Tabla1[[#This Row],[exchange_rate]],Tabla1[[#This Row],[money]])</f>
        <v>15811.867525298989</v>
      </c>
    </row>
    <row r="299" spans="1:15" x14ac:dyDescent="0.25">
      <c r="A299">
        <v>10500000</v>
      </c>
      <c r="B299" t="s">
        <v>75</v>
      </c>
      <c r="C299">
        <v>3008</v>
      </c>
      <c r="D299">
        <v>2020</v>
      </c>
      <c r="E299" s="1">
        <f>DATE(Tabla1[[#This Row],[year]],1,1)</f>
        <v>43831</v>
      </c>
      <c r="F299" t="s">
        <v>26</v>
      </c>
      <c r="G299" t="s">
        <v>15</v>
      </c>
      <c r="H299" t="s">
        <v>16</v>
      </c>
      <c r="I299" t="s">
        <v>237</v>
      </c>
      <c r="J299" t="s">
        <v>46</v>
      </c>
      <c r="K299" t="s">
        <v>17</v>
      </c>
      <c r="L299">
        <v>45800</v>
      </c>
      <c r="M299" t="s">
        <v>18</v>
      </c>
      <c r="N299">
        <v>173.92</v>
      </c>
      <c r="O299">
        <f>IF(Tabla1[[#This Row],[currency]]="pesos",Tabla1[[#This Row],[money]]/Tabla1[[#This Row],[exchange_rate]],Tabla1[[#This Row],[money]])</f>
        <v>60372.585096596144</v>
      </c>
    </row>
    <row r="300" spans="1:15" x14ac:dyDescent="0.25">
      <c r="A300">
        <v>3250000</v>
      </c>
      <c r="B300" t="s">
        <v>54</v>
      </c>
      <c r="C300" t="s">
        <v>88</v>
      </c>
      <c r="D300">
        <v>2017</v>
      </c>
      <c r="E300" s="1">
        <f>DATE(Tabla1[[#This Row],[year]],1,1)</f>
        <v>42736</v>
      </c>
      <c r="F300" t="s">
        <v>30</v>
      </c>
      <c r="G300" t="s">
        <v>15</v>
      </c>
      <c r="H300" t="s">
        <v>16</v>
      </c>
      <c r="I300" t="s">
        <v>28</v>
      </c>
      <c r="J300" t="s">
        <v>82</v>
      </c>
      <c r="K300" t="s">
        <v>45</v>
      </c>
      <c r="L300">
        <v>112000</v>
      </c>
      <c r="M300" t="s">
        <v>18</v>
      </c>
      <c r="N300">
        <v>173.92</v>
      </c>
      <c r="O300">
        <f>IF(Tabla1[[#This Row],[currency]]="pesos",Tabla1[[#This Row],[money]]/Tabla1[[#This Row],[exchange_rate]],Tabla1[[#This Row],[money]])</f>
        <v>18686.752529898804</v>
      </c>
    </row>
    <row r="301" spans="1:15" x14ac:dyDescent="0.25">
      <c r="A301">
        <v>2649900</v>
      </c>
      <c r="B301" t="s">
        <v>51</v>
      </c>
      <c r="C301" t="s">
        <v>178</v>
      </c>
      <c r="D301">
        <v>2013</v>
      </c>
      <c r="E301" s="1">
        <f>DATE(Tabla1[[#This Row],[year]],1,1)</f>
        <v>41275</v>
      </c>
      <c r="F301" t="s">
        <v>165</v>
      </c>
      <c r="G301" t="s">
        <v>15</v>
      </c>
      <c r="H301" t="s">
        <v>16</v>
      </c>
      <c r="I301" t="s">
        <v>28</v>
      </c>
      <c r="J301" t="s">
        <v>46</v>
      </c>
      <c r="K301" t="s">
        <v>45</v>
      </c>
      <c r="L301">
        <v>79000</v>
      </c>
      <c r="M301" t="s">
        <v>18</v>
      </c>
      <c r="N301">
        <v>173.92</v>
      </c>
      <c r="O301">
        <f>IF(Tabla1[[#This Row],[currency]]="pesos",Tabla1[[#This Row],[money]]/Tabla1[[#This Row],[exchange_rate]],Tabla1[[#This Row],[money]])</f>
        <v>15236.315547378106</v>
      </c>
    </row>
    <row r="302" spans="1:15" x14ac:dyDescent="0.25">
      <c r="A302">
        <v>11900000</v>
      </c>
      <c r="B302" t="s">
        <v>12</v>
      </c>
      <c r="C302" t="s">
        <v>65</v>
      </c>
      <c r="D302">
        <v>2019</v>
      </c>
      <c r="E302" s="1">
        <f>DATE(Tabla1[[#This Row],[year]],1,1)</f>
        <v>43466</v>
      </c>
      <c r="F302" t="s">
        <v>26</v>
      </c>
      <c r="G302" t="s">
        <v>242</v>
      </c>
      <c r="H302" t="s">
        <v>27</v>
      </c>
      <c r="I302" t="s">
        <v>237</v>
      </c>
      <c r="J302" t="s">
        <v>66</v>
      </c>
      <c r="K302" t="s">
        <v>67</v>
      </c>
      <c r="L302">
        <v>51600</v>
      </c>
      <c r="M302" t="s">
        <v>18</v>
      </c>
      <c r="N302">
        <v>173.92</v>
      </c>
      <c r="O302">
        <f>IF(Tabla1[[#This Row],[currency]]="pesos",Tabla1[[#This Row],[money]]/Tabla1[[#This Row],[exchange_rate]],Tabla1[[#This Row],[money]])</f>
        <v>68422.263109475622</v>
      </c>
    </row>
    <row r="303" spans="1:15" x14ac:dyDescent="0.25">
      <c r="A303">
        <v>6690000</v>
      </c>
      <c r="B303" t="s">
        <v>12</v>
      </c>
      <c r="C303" t="s">
        <v>25</v>
      </c>
      <c r="D303">
        <v>2019</v>
      </c>
      <c r="E303" s="1">
        <f>DATE(Tabla1[[#This Row],[year]],1,1)</f>
        <v>43466</v>
      </c>
      <c r="F303" t="s">
        <v>127</v>
      </c>
      <c r="G303" t="s">
        <v>15</v>
      </c>
      <c r="H303" t="s">
        <v>27</v>
      </c>
      <c r="I303" t="s">
        <v>237</v>
      </c>
      <c r="J303" t="s">
        <v>29</v>
      </c>
      <c r="K303" t="s">
        <v>239</v>
      </c>
      <c r="L303">
        <v>49000</v>
      </c>
      <c r="M303" t="s">
        <v>18</v>
      </c>
      <c r="N303">
        <v>173.92</v>
      </c>
      <c r="O303">
        <f>IF(Tabla1[[#This Row],[currency]]="pesos",Tabla1[[#This Row],[money]]/Tabla1[[#This Row],[exchange_rate]],Tabla1[[#This Row],[money]])</f>
        <v>38465.961361545538</v>
      </c>
    </row>
    <row r="304" spans="1:15" x14ac:dyDescent="0.25">
      <c r="A304">
        <v>10900000</v>
      </c>
      <c r="B304" t="s">
        <v>40</v>
      </c>
      <c r="C304" t="s">
        <v>168</v>
      </c>
      <c r="D304">
        <v>2021</v>
      </c>
      <c r="E304" s="1">
        <f>DATE(Tabla1[[#This Row],[year]],1,1)</f>
        <v>44197</v>
      </c>
      <c r="F304" t="s">
        <v>26</v>
      </c>
      <c r="G304" t="s">
        <v>15</v>
      </c>
      <c r="H304" t="s">
        <v>16</v>
      </c>
      <c r="I304" t="s">
        <v>237</v>
      </c>
      <c r="J304" t="s">
        <v>82</v>
      </c>
      <c r="K304" t="s">
        <v>17</v>
      </c>
      <c r="L304">
        <v>48700</v>
      </c>
      <c r="M304" t="s">
        <v>18</v>
      </c>
      <c r="N304">
        <v>173.92</v>
      </c>
      <c r="O304">
        <f>IF(Tabla1[[#This Row],[currency]]="pesos",Tabla1[[#This Row],[money]]/Tabla1[[#This Row],[exchange_rate]],Tabla1[[#This Row],[money]])</f>
        <v>62672.493100275991</v>
      </c>
    </row>
    <row r="305" spans="1:15" x14ac:dyDescent="0.25">
      <c r="A305">
        <v>5099999</v>
      </c>
      <c r="B305" t="s">
        <v>40</v>
      </c>
      <c r="C305" t="s">
        <v>176</v>
      </c>
      <c r="D305">
        <v>2019</v>
      </c>
      <c r="E305" s="1">
        <f>DATE(Tabla1[[#This Row],[year]],1,1)</f>
        <v>43466</v>
      </c>
      <c r="F305" t="s">
        <v>26</v>
      </c>
      <c r="G305" t="s">
        <v>15</v>
      </c>
      <c r="H305" t="s">
        <v>38</v>
      </c>
      <c r="I305" t="s">
        <v>28</v>
      </c>
      <c r="J305" t="s">
        <v>46</v>
      </c>
      <c r="K305" t="s">
        <v>67</v>
      </c>
      <c r="L305">
        <v>86000</v>
      </c>
      <c r="M305" t="s">
        <v>18</v>
      </c>
      <c r="N305">
        <v>173.92</v>
      </c>
      <c r="O305">
        <f>IF(Tabla1[[#This Row],[currency]]="pesos",Tabla1[[#This Row],[money]]/Tabla1[[#This Row],[exchange_rate]],Tabla1[[#This Row],[money]])</f>
        <v>29323.821297148115</v>
      </c>
    </row>
    <row r="306" spans="1:15" x14ac:dyDescent="0.25">
      <c r="A306">
        <v>3290000</v>
      </c>
      <c r="B306" t="s">
        <v>244</v>
      </c>
      <c r="C306" t="s">
        <v>108</v>
      </c>
      <c r="D306">
        <v>2017</v>
      </c>
      <c r="E306" s="1">
        <f>DATE(Tabla1[[#This Row],[year]],1,1)</f>
        <v>42736</v>
      </c>
      <c r="F306" t="s">
        <v>21</v>
      </c>
      <c r="G306" t="s">
        <v>15</v>
      </c>
      <c r="H306" t="s">
        <v>16</v>
      </c>
      <c r="I306" t="s">
        <v>28</v>
      </c>
      <c r="J306" t="s">
        <v>57</v>
      </c>
      <c r="K306" t="s">
        <v>45</v>
      </c>
      <c r="L306">
        <v>96400</v>
      </c>
      <c r="M306" t="s">
        <v>18</v>
      </c>
      <c r="N306">
        <v>173.92</v>
      </c>
      <c r="O306">
        <f>IF(Tabla1[[#This Row],[currency]]="pesos",Tabla1[[#This Row],[money]]/Tabla1[[#This Row],[exchange_rate]],Tabla1[[#This Row],[money]])</f>
        <v>18916.743330266792</v>
      </c>
    </row>
    <row r="307" spans="1:15" x14ac:dyDescent="0.25">
      <c r="A307">
        <v>5390000</v>
      </c>
      <c r="B307" t="s">
        <v>51</v>
      </c>
      <c r="C307" t="s">
        <v>113</v>
      </c>
      <c r="D307">
        <v>2017</v>
      </c>
      <c r="E307" s="1">
        <f>DATE(Tabla1[[#This Row],[year]],1,1)</f>
        <v>42736</v>
      </c>
      <c r="F307" t="s">
        <v>63</v>
      </c>
      <c r="G307" t="s">
        <v>15</v>
      </c>
      <c r="H307" t="s">
        <v>16</v>
      </c>
      <c r="I307" t="s">
        <v>237</v>
      </c>
      <c r="J307" t="s">
        <v>38</v>
      </c>
      <c r="K307" t="s">
        <v>45</v>
      </c>
      <c r="L307">
        <v>26000</v>
      </c>
      <c r="M307" t="s">
        <v>18</v>
      </c>
      <c r="N307">
        <v>173.92</v>
      </c>
      <c r="O307">
        <f>IF(Tabla1[[#This Row],[currency]]="pesos",Tabla1[[#This Row],[money]]/Tabla1[[#This Row],[exchange_rate]],Tabla1[[#This Row],[money]])</f>
        <v>30991.26034958602</v>
      </c>
    </row>
    <row r="308" spans="1:15" x14ac:dyDescent="0.25">
      <c r="A308">
        <v>2550000</v>
      </c>
      <c r="B308" t="s">
        <v>244</v>
      </c>
      <c r="C308" t="s">
        <v>108</v>
      </c>
      <c r="D308">
        <v>2014</v>
      </c>
      <c r="E308" s="1">
        <f>DATE(Tabla1[[#This Row],[year]],1,1)</f>
        <v>41640</v>
      </c>
      <c r="F308" t="s">
        <v>21</v>
      </c>
      <c r="G308" t="s">
        <v>15</v>
      </c>
      <c r="H308" t="s">
        <v>16</v>
      </c>
      <c r="I308" t="s">
        <v>28</v>
      </c>
      <c r="J308" t="s">
        <v>46</v>
      </c>
      <c r="K308" t="s">
        <v>45</v>
      </c>
      <c r="L308">
        <v>119000</v>
      </c>
      <c r="M308" t="s">
        <v>18</v>
      </c>
      <c r="N308">
        <v>173.92</v>
      </c>
      <c r="O308">
        <f>IF(Tabla1[[#This Row],[currency]]="pesos",Tabla1[[#This Row],[money]]/Tabla1[[#This Row],[exchange_rate]],Tabla1[[#This Row],[money]])</f>
        <v>14661.913523459063</v>
      </c>
    </row>
    <row r="309" spans="1:15" x14ac:dyDescent="0.25">
      <c r="A309">
        <v>2990000</v>
      </c>
      <c r="B309" t="s">
        <v>75</v>
      </c>
      <c r="C309">
        <v>308</v>
      </c>
      <c r="D309">
        <v>2014</v>
      </c>
      <c r="E309" s="1">
        <f>DATE(Tabla1[[#This Row],[year]],1,1)</f>
        <v>41640</v>
      </c>
      <c r="F309" t="s">
        <v>21</v>
      </c>
      <c r="G309" t="s">
        <v>15</v>
      </c>
      <c r="H309" t="s">
        <v>16</v>
      </c>
      <c r="I309" t="s">
        <v>28</v>
      </c>
      <c r="J309" t="s">
        <v>46</v>
      </c>
      <c r="K309" t="s">
        <v>45</v>
      </c>
      <c r="L309">
        <v>74000</v>
      </c>
      <c r="M309" t="s">
        <v>18</v>
      </c>
      <c r="N309">
        <v>173.92</v>
      </c>
      <c r="O309">
        <f>IF(Tabla1[[#This Row],[currency]]="pesos",Tabla1[[#This Row],[money]]/Tabla1[[#This Row],[exchange_rate]],Tabla1[[#This Row],[money]])</f>
        <v>17191.812327506901</v>
      </c>
    </row>
    <row r="310" spans="1:15" x14ac:dyDescent="0.25">
      <c r="A310">
        <v>3300000</v>
      </c>
      <c r="B310" t="s">
        <v>40</v>
      </c>
      <c r="C310" t="s">
        <v>132</v>
      </c>
      <c r="D310">
        <v>2018</v>
      </c>
      <c r="E310" s="1">
        <f>DATE(Tabla1[[#This Row],[year]],1,1)</f>
        <v>43101</v>
      </c>
      <c r="F310" t="s">
        <v>26</v>
      </c>
      <c r="G310" t="s">
        <v>15</v>
      </c>
      <c r="H310" t="s">
        <v>16</v>
      </c>
      <c r="I310" t="s">
        <v>28</v>
      </c>
      <c r="J310" t="s">
        <v>46</v>
      </c>
      <c r="K310" t="s">
        <v>45</v>
      </c>
      <c r="L310">
        <v>55000</v>
      </c>
      <c r="M310" t="s">
        <v>18</v>
      </c>
      <c r="N310">
        <v>173.92</v>
      </c>
      <c r="O310">
        <f>IF(Tabla1[[#This Row],[currency]]="pesos",Tabla1[[#This Row],[money]]/Tabla1[[#This Row],[exchange_rate]],Tabla1[[#This Row],[money]])</f>
        <v>18974.241030358786</v>
      </c>
    </row>
    <row r="311" spans="1:15" x14ac:dyDescent="0.25">
      <c r="A311">
        <v>4690000</v>
      </c>
      <c r="B311" t="s">
        <v>54</v>
      </c>
      <c r="C311" t="s">
        <v>163</v>
      </c>
      <c r="D311">
        <v>2017</v>
      </c>
      <c r="E311" s="1">
        <f>DATE(Tabla1[[#This Row],[year]],1,1)</f>
        <v>42736</v>
      </c>
      <c r="F311" t="s">
        <v>26</v>
      </c>
      <c r="G311" t="s">
        <v>15</v>
      </c>
      <c r="H311" t="s">
        <v>16</v>
      </c>
      <c r="I311" t="s">
        <v>237</v>
      </c>
      <c r="J311" t="s">
        <v>29</v>
      </c>
      <c r="K311" t="s">
        <v>17</v>
      </c>
      <c r="L311">
        <v>41000</v>
      </c>
      <c r="M311" t="s">
        <v>18</v>
      </c>
      <c r="N311">
        <v>173.92</v>
      </c>
      <c r="O311">
        <f>IF(Tabla1[[#This Row],[currency]]="pesos",Tabla1[[#This Row],[money]]/Tabla1[[#This Row],[exchange_rate]],Tabla1[[#This Row],[money]])</f>
        <v>26966.421343146278</v>
      </c>
    </row>
    <row r="312" spans="1:15" x14ac:dyDescent="0.25">
      <c r="A312">
        <v>5099999</v>
      </c>
      <c r="B312" t="s">
        <v>47</v>
      </c>
      <c r="C312" t="s">
        <v>169</v>
      </c>
      <c r="D312">
        <v>2019</v>
      </c>
      <c r="E312" s="1">
        <f>DATE(Tabla1[[#This Row],[year]],1,1)</f>
        <v>43466</v>
      </c>
      <c r="F312" t="s">
        <v>14</v>
      </c>
      <c r="G312" t="s">
        <v>15</v>
      </c>
      <c r="H312" t="s">
        <v>16</v>
      </c>
      <c r="I312" t="s">
        <v>28</v>
      </c>
      <c r="J312" t="s">
        <v>46</v>
      </c>
      <c r="K312" t="s">
        <v>17</v>
      </c>
      <c r="L312">
        <v>59000</v>
      </c>
      <c r="M312" t="s">
        <v>18</v>
      </c>
      <c r="N312">
        <v>173.92</v>
      </c>
      <c r="O312">
        <f>IF(Tabla1[[#This Row],[currency]]="pesos",Tabla1[[#This Row],[money]]/Tabla1[[#This Row],[exchange_rate]],Tabla1[[#This Row],[money]])</f>
        <v>29323.821297148115</v>
      </c>
    </row>
    <row r="313" spans="1:15" x14ac:dyDescent="0.25">
      <c r="A313">
        <v>3299999</v>
      </c>
      <c r="B313" t="s">
        <v>40</v>
      </c>
      <c r="C313" t="s">
        <v>132</v>
      </c>
      <c r="D313">
        <v>2018</v>
      </c>
      <c r="E313" s="1">
        <f>DATE(Tabla1[[#This Row],[year]],1,1)</f>
        <v>43101</v>
      </c>
      <c r="F313" t="s">
        <v>26</v>
      </c>
      <c r="G313" t="s">
        <v>15</v>
      </c>
      <c r="H313" t="s">
        <v>16</v>
      </c>
      <c r="I313" t="s">
        <v>28</v>
      </c>
      <c r="J313" t="s">
        <v>46</v>
      </c>
      <c r="K313" t="s">
        <v>45</v>
      </c>
      <c r="L313">
        <v>55000</v>
      </c>
      <c r="M313" t="s">
        <v>18</v>
      </c>
      <c r="N313">
        <v>173.92</v>
      </c>
      <c r="O313">
        <f>IF(Tabla1[[#This Row],[currency]]="pesos",Tabla1[[#This Row],[money]]/Tabla1[[#This Row],[exchange_rate]],Tabla1[[#This Row],[money]])</f>
        <v>18974.235280588779</v>
      </c>
    </row>
    <row r="314" spans="1:15" x14ac:dyDescent="0.25">
      <c r="A314">
        <v>11850000</v>
      </c>
      <c r="B314" t="s">
        <v>51</v>
      </c>
      <c r="C314" t="s">
        <v>74</v>
      </c>
      <c r="D314">
        <v>2021</v>
      </c>
      <c r="E314" s="1">
        <f>DATE(Tabla1[[#This Row],[year]],1,1)</f>
        <v>44197</v>
      </c>
      <c r="F314" t="s">
        <v>26</v>
      </c>
      <c r="G314" t="s">
        <v>242</v>
      </c>
      <c r="H314" t="s">
        <v>27</v>
      </c>
      <c r="I314" t="s">
        <v>237</v>
      </c>
      <c r="J314" t="s">
        <v>136</v>
      </c>
      <c r="K314" t="s">
        <v>67</v>
      </c>
      <c r="L314">
        <v>61000</v>
      </c>
      <c r="M314" t="s">
        <v>18</v>
      </c>
      <c r="N314">
        <v>173.92</v>
      </c>
      <c r="O314">
        <f>IF(Tabla1[[#This Row],[currency]]="pesos",Tabla1[[#This Row],[money]]/Tabla1[[#This Row],[exchange_rate]],Tabla1[[#This Row],[money]])</f>
        <v>68134.774609015643</v>
      </c>
    </row>
    <row r="315" spans="1:15" x14ac:dyDescent="0.25">
      <c r="A315">
        <v>4900000</v>
      </c>
      <c r="B315" t="s">
        <v>54</v>
      </c>
      <c r="C315" t="s">
        <v>200</v>
      </c>
      <c r="D315">
        <v>2016</v>
      </c>
      <c r="E315" s="1">
        <f>DATE(Tabla1[[#This Row],[year]],1,1)</f>
        <v>42370</v>
      </c>
      <c r="F315" t="s">
        <v>21</v>
      </c>
      <c r="G315" t="s">
        <v>242</v>
      </c>
      <c r="H315" t="s">
        <v>27</v>
      </c>
      <c r="I315" t="s">
        <v>28</v>
      </c>
      <c r="J315" t="s">
        <v>66</v>
      </c>
      <c r="K315" t="s">
        <v>67</v>
      </c>
      <c r="L315">
        <v>152000</v>
      </c>
      <c r="M315" t="s">
        <v>18</v>
      </c>
      <c r="N315">
        <v>173.92</v>
      </c>
      <c r="O315">
        <f>IF(Tabla1[[#This Row],[currency]]="pesos",Tabla1[[#This Row],[money]]/Tabla1[[#This Row],[exchange_rate]],Tabla1[[#This Row],[money]])</f>
        <v>28173.873045078199</v>
      </c>
    </row>
    <row r="316" spans="1:15" x14ac:dyDescent="0.25">
      <c r="A316">
        <v>7300000</v>
      </c>
      <c r="B316" t="s">
        <v>12</v>
      </c>
      <c r="C316" t="s">
        <v>25</v>
      </c>
      <c r="D316">
        <v>2021</v>
      </c>
      <c r="E316" s="1">
        <f>DATE(Tabla1[[#This Row],[year]],1,1)</f>
        <v>44197</v>
      </c>
      <c r="F316" t="s">
        <v>30</v>
      </c>
      <c r="G316" t="s">
        <v>15</v>
      </c>
      <c r="H316" t="s">
        <v>27</v>
      </c>
      <c r="I316" t="s">
        <v>237</v>
      </c>
      <c r="J316" t="s">
        <v>29</v>
      </c>
      <c r="K316" t="s">
        <v>239</v>
      </c>
      <c r="L316">
        <v>29200</v>
      </c>
      <c r="M316" t="s">
        <v>18</v>
      </c>
      <c r="N316">
        <v>173.92</v>
      </c>
      <c r="O316">
        <f>IF(Tabla1[[#This Row],[currency]]="pesos",Tabla1[[#This Row],[money]]/Tabla1[[#This Row],[exchange_rate]],Tabla1[[#This Row],[money]])</f>
        <v>41973.321067157318</v>
      </c>
    </row>
    <row r="317" spans="1:15" x14ac:dyDescent="0.25">
      <c r="A317">
        <v>3900000</v>
      </c>
      <c r="B317" t="s">
        <v>47</v>
      </c>
      <c r="C317" t="s">
        <v>48</v>
      </c>
      <c r="D317">
        <v>2020</v>
      </c>
      <c r="E317" s="1">
        <f>DATE(Tabla1[[#This Row],[year]],1,1)</f>
        <v>43831</v>
      </c>
      <c r="F317" t="s">
        <v>21</v>
      </c>
      <c r="G317" t="s">
        <v>15</v>
      </c>
      <c r="H317" t="s">
        <v>16</v>
      </c>
      <c r="I317" t="s">
        <v>237</v>
      </c>
      <c r="J317" t="s">
        <v>46</v>
      </c>
      <c r="K317" t="s">
        <v>45</v>
      </c>
      <c r="L317">
        <v>62400</v>
      </c>
      <c r="M317" t="s">
        <v>18</v>
      </c>
      <c r="N317">
        <v>173.92</v>
      </c>
      <c r="O317">
        <f>IF(Tabla1[[#This Row],[currency]]="pesos",Tabla1[[#This Row],[money]]/Tabla1[[#This Row],[exchange_rate]],Tabla1[[#This Row],[money]])</f>
        <v>22424.103035878565</v>
      </c>
    </row>
    <row r="318" spans="1:15" x14ac:dyDescent="0.25">
      <c r="A318">
        <v>8500000</v>
      </c>
      <c r="B318" t="s">
        <v>75</v>
      </c>
      <c r="C318">
        <v>5008</v>
      </c>
      <c r="D318">
        <v>2018</v>
      </c>
      <c r="E318" s="1">
        <f>DATE(Tabla1[[#This Row],[year]],1,1)</f>
        <v>43101</v>
      </c>
      <c r="F318" t="s">
        <v>26</v>
      </c>
      <c r="G318" t="s">
        <v>15</v>
      </c>
      <c r="H318" t="s">
        <v>16</v>
      </c>
      <c r="I318" t="s">
        <v>28</v>
      </c>
      <c r="J318" t="s">
        <v>46</v>
      </c>
      <c r="K318" t="s">
        <v>124</v>
      </c>
      <c r="L318">
        <v>52000</v>
      </c>
      <c r="M318" t="s">
        <v>18</v>
      </c>
      <c r="N318">
        <v>173.92</v>
      </c>
      <c r="O318">
        <f>IF(Tabla1[[#This Row],[currency]]="pesos",Tabla1[[#This Row],[money]]/Tabla1[[#This Row],[exchange_rate]],Tabla1[[#This Row],[money]])</f>
        <v>48873.045078196876</v>
      </c>
    </row>
    <row r="319" spans="1:15" x14ac:dyDescent="0.25">
      <c r="A319">
        <v>14500</v>
      </c>
      <c r="B319" t="s">
        <v>35</v>
      </c>
      <c r="C319" t="s">
        <v>36</v>
      </c>
      <c r="D319">
        <v>2009</v>
      </c>
      <c r="E319" s="1">
        <f>DATE(Tabla1[[#This Row],[year]],1,1)</f>
        <v>39814</v>
      </c>
      <c r="F319" t="s">
        <v>109</v>
      </c>
      <c r="G319" t="s">
        <v>15</v>
      </c>
      <c r="H319" t="s">
        <v>27</v>
      </c>
      <c r="I319" t="s">
        <v>237</v>
      </c>
      <c r="J319" t="s">
        <v>72</v>
      </c>
      <c r="K319" t="s">
        <v>239</v>
      </c>
      <c r="L319">
        <v>105000</v>
      </c>
      <c r="M319" t="s">
        <v>238</v>
      </c>
      <c r="N319">
        <v>173.92</v>
      </c>
      <c r="O319">
        <f>IF(Tabla1[[#This Row],[currency]]="pesos",Tabla1[[#This Row],[money]]/Tabla1[[#This Row],[exchange_rate]],Tabla1[[#This Row],[money]])</f>
        <v>14500</v>
      </c>
    </row>
    <row r="320" spans="1:15" x14ac:dyDescent="0.25">
      <c r="A320">
        <v>43990</v>
      </c>
      <c r="B320" t="s">
        <v>35</v>
      </c>
      <c r="C320" t="s">
        <v>192</v>
      </c>
      <c r="D320">
        <v>2017</v>
      </c>
      <c r="E320" s="1">
        <f>DATE(Tabla1[[#This Row],[year]],1,1)</f>
        <v>42736</v>
      </c>
      <c r="F320" t="s">
        <v>26</v>
      </c>
      <c r="G320" t="s">
        <v>15</v>
      </c>
      <c r="H320" t="s">
        <v>16</v>
      </c>
      <c r="I320" t="s">
        <v>237</v>
      </c>
      <c r="J320" t="s">
        <v>46</v>
      </c>
      <c r="K320" t="s">
        <v>17</v>
      </c>
      <c r="L320">
        <v>60000</v>
      </c>
      <c r="M320" t="s">
        <v>238</v>
      </c>
      <c r="N320">
        <v>173.92</v>
      </c>
      <c r="O320">
        <f>IF(Tabla1[[#This Row],[currency]]="pesos",Tabla1[[#This Row],[money]]/Tabla1[[#This Row],[exchange_rate]],Tabla1[[#This Row],[money]])</f>
        <v>43990</v>
      </c>
    </row>
    <row r="321" spans="1:15" x14ac:dyDescent="0.25">
      <c r="A321">
        <v>4000000</v>
      </c>
      <c r="B321" t="s">
        <v>51</v>
      </c>
      <c r="C321" t="s">
        <v>178</v>
      </c>
      <c r="D321">
        <v>2019</v>
      </c>
      <c r="E321" s="1">
        <f>DATE(Tabla1[[#This Row],[year]],1,1)</f>
        <v>43466</v>
      </c>
      <c r="F321" t="s">
        <v>14</v>
      </c>
      <c r="G321" t="s">
        <v>93</v>
      </c>
      <c r="H321" t="s">
        <v>16</v>
      </c>
      <c r="I321" t="s">
        <v>28</v>
      </c>
      <c r="J321" t="s">
        <v>46</v>
      </c>
      <c r="K321" t="s">
        <v>45</v>
      </c>
      <c r="L321">
        <v>38000</v>
      </c>
      <c r="M321" t="s">
        <v>18</v>
      </c>
      <c r="N321">
        <v>173.92</v>
      </c>
      <c r="O321">
        <f>IF(Tabla1[[#This Row],[currency]]="pesos",Tabla1[[#This Row],[money]]/Tabla1[[#This Row],[exchange_rate]],Tabla1[[#This Row],[money]])</f>
        <v>22999.080036798528</v>
      </c>
    </row>
    <row r="322" spans="1:15" x14ac:dyDescent="0.25">
      <c r="A322">
        <v>3000000</v>
      </c>
      <c r="B322" t="s">
        <v>40</v>
      </c>
      <c r="C322" t="s">
        <v>106</v>
      </c>
      <c r="D322">
        <v>2016</v>
      </c>
      <c r="E322" s="1">
        <f>DATE(Tabla1[[#This Row],[year]],1,1)</f>
        <v>42370</v>
      </c>
      <c r="F322" t="s">
        <v>26</v>
      </c>
      <c r="G322" t="s">
        <v>15</v>
      </c>
      <c r="H322" t="s">
        <v>72</v>
      </c>
      <c r="I322" t="s">
        <v>28</v>
      </c>
      <c r="J322" t="s">
        <v>107</v>
      </c>
      <c r="K322" t="s">
        <v>45</v>
      </c>
      <c r="L322">
        <v>25000</v>
      </c>
      <c r="M322" t="s">
        <v>18</v>
      </c>
      <c r="N322">
        <v>173.92</v>
      </c>
      <c r="O322">
        <f>IF(Tabla1[[#This Row],[currency]]="pesos",Tabla1[[#This Row],[money]]/Tabla1[[#This Row],[exchange_rate]],Tabla1[[#This Row],[money]])</f>
        <v>17249.310027598898</v>
      </c>
    </row>
    <row r="323" spans="1:15" x14ac:dyDescent="0.25">
      <c r="A323">
        <v>77500</v>
      </c>
      <c r="B323" t="s">
        <v>129</v>
      </c>
      <c r="C323">
        <v>1500</v>
      </c>
      <c r="D323">
        <v>2022</v>
      </c>
      <c r="E323" s="1">
        <f>DATE(Tabla1[[#This Row],[year]],1,1)</f>
        <v>44562</v>
      </c>
      <c r="F323" t="s">
        <v>26</v>
      </c>
      <c r="G323" t="s">
        <v>15</v>
      </c>
      <c r="H323" t="s">
        <v>27</v>
      </c>
      <c r="I323" t="s">
        <v>237</v>
      </c>
      <c r="J323" t="s">
        <v>130</v>
      </c>
      <c r="K323" t="s">
        <v>67</v>
      </c>
      <c r="L323">
        <v>8000</v>
      </c>
      <c r="M323" t="s">
        <v>238</v>
      </c>
      <c r="N323">
        <v>173.92</v>
      </c>
      <c r="O323">
        <f>IF(Tabla1[[#This Row],[currency]]="pesos",Tabla1[[#This Row],[money]]/Tabla1[[#This Row],[exchange_rate]],Tabla1[[#This Row],[money]])</f>
        <v>77500</v>
      </c>
    </row>
    <row r="324" spans="1:15" x14ac:dyDescent="0.25">
      <c r="A324">
        <v>7390000</v>
      </c>
      <c r="B324" t="s">
        <v>19</v>
      </c>
      <c r="C324" t="s">
        <v>64</v>
      </c>
      <c r="D324">
        <v>2020</v>
      </c>
      <c r="E324" s="1">
        <f>DATE(Tabla1[[#This Row],[year]],1,1)</f>
        <v>43831</v>
      </c>
      <c r="F324" t="s">
        <v>21</v>
      </c>
      <c r="G324" t="s">
        <v>15</v>
      </c>
      <c r="H324" t="s">
        <v>16</v>
      </c>
      <c r="I324" t="s">
        <v>237</v>
      </c>
      <c r="J324" t="s">
        <v>29</v>
      </c>
      <c r="K324" t="s">
        <v>17</v>
      </c>
      <c r="L324">
        <v>40000</v>
      </c>
      <c r="M324" t="s">
        <v>18</v>
      </c>
      <c r="N324">
        <v>173.92</v>
      </c>
      <c r="O324">
        <f>IF(Tabla1[[#This Row],[currency]]="pesos",Tabla1[[#This Row],[money]]/Tabla1[[#This Row],[exchange_rate]],Tabla1[[#This Row],[money]])</f>
        <v>42490.800367985285</v>
      </c>
    </row>
    <row r="325" spans="1:15" x14ac:dyDescent="0.25">
      <c r="A325">
        <v>89990</v>
      </c>
      <c r="B325" t="s">
        <v>37</v>
      </c>
      <c r="C325" t="s">
        <v>201</v>
      </c>
      <c r="D325">
        <v>2021</v>
      </c>
      <c r="E325" s="1">
        <f>DATE(Tabla1[[#This Row],[year]],1,1)</f>
        <v>44197</v>
      </c>
      <c r="F325" t="s">
        <v>175</v>
      </c>
      <c r="G325" t="s">
        <v>15</v>
      </c>
      <c r="H325" t="s">
        <v>38</v>
      </c>
      <c r="I325" t="s">
        <v>237</v>
      </c>
      <c r="J325" t="s">
        <v>72</v>
      </c>
      <c r="K325" t="s">
        <v>240</v>
      </c>
      <c r="L325">
        <v>2500</v>
      </c>
      <c r="M325" t="s">
        <v>238</v>
      </c>
      <c r="N325">
        <v>173.92</v>
      </c>
      <c r="O325">
        <f>IF(Tabla1[[#This Row],[currency]]="pesos",Tabla1[[#This Row],[money]]/Tabla1[[#This Row],[exchange_rate]],Tabla1[[#This Row],[money]])</f>
        <v>89990</v>
      </c>
    </row>
    <row r="326" spans="1:15" x14ac:dyDescent="0.25">
      <c r="A326">
        <v>8500000</v>
      </c>
      <c r="B326" t="s">
        <v>40</v>
      </c>
      <c r="C326" t="s">
        <v>120</v>
      </c>
      <c r="D326">
        <v>2018</v>
      </c>
      <c r="E326" s="1">
        <f>DATE(Tabla1[[#This Row],[year]],1,1)</f>
        <v>43101</v>
      </c>
      <c r="F326" t="s">
        <v>21</v>
      </c>
      <c r="G326" t="s">
        <v>15</v>
      </c>
      <c r="H326" t="s">
        <v>27</v>
      </c>
      <c r="I326" t="s">
        <v>28</v>
      </c>
      <c r="J326" t="s">
        <v>38</v>
      </c>
      <c r="K326" t="s">
        <v>239</v>
      </c>
      <c r="L326">
        <v>44000</v>
      </c>
      <c r="M326" t="s">
        <v>18</v>
      </c>
      <c r="N326">
        <v>173.92</v>
      </c>
      <c r="O326">
        <f>IF(Tabla1[[#This Row],[currency]]="pesos",Tabla1[[#This Row],[money]]/Tabla1[[#This Row],[exchange_rate]],Tabla1[[#This Row],[money]])</f>
        <v>48873.045078196876</v>
      </c>
    </row>
    <row r="327" spans="1:15" x14ac:dyDescent="0.25">
      <c r="A327">
        <v>33999</v>
      </c>
      <c r="B327" t="s">
        <v>40</v>
      </c>
      <c r="C327" t="s">
        <v>140</v>
      </c>
      <c r="D327">
        <v>2016</v>
      </c>
      <c r="E327" s="1">
        <f>DATE(Tabla1[[#This Row],[year]],1,1)</f>
        <v>42370</v>
      </c>
      <c r="F327" t="s">
        <v>21</v>
      </c>
      <c r="G327" t="s">
        <v>15</v>
      </c>
      <c r="H327" t="s">
        <v>16</v>
      </c>
      <c r="I327" t="s">
        <v>237</v>
      </c>
      <c r="J327" t="s">
        <v>38</v>
      </c>
      <c r="K327" t="s">
        <v>45</v>
      </c>
      <c r="L327">
        <v>41100</v>
      </c>
      <c r="M327" t="s">
        <v>238</v>
      </c>
      <c r="N327">
        <v>173.92</v>
      </c>
      <c r="O327">
        <f>IF(Tabla1[[#This Row],[currency]]="pesos",Tabla1[[#This Row],[money]]/Tabla1[[#This Row],[exchange_rate]],Tabla1[[#This Row],[money]])</f>
        <v>33999</v>
      </c>
    </row>
    <row r="328" spans="1:15" x14ac:dyDescent="0.25">
      <c r="A328">
        <v>5480000</v>
      </c>
      <c r="B328" t="s">
        <v>37</v>
      </c>
      <c r="C328" t="s">
        <v>202</v>
      </c>
      <c r="D328">
        <v>2009</v>
      </c>
      <c r="E328" s="1">
        <f>DATE(Tabla1[[#This Row],[year]],1,1)</f>
        <v>39814</v>
      </c>
      <c r="F328" t="s">
        <v>26</v>
      </c>
      <c r="G328" t="s">
        <v>15</v>
      </c>
      <c r="H328" t="s">
        <v>38</v>
      </c>
      <c r="I328" t="s">
        <v>28</v>
      </c>
      <c r="J328" t="s">
        <v>95</v>
      </c>
      <c r="K328" t="s">
        <v>240</v>
      </c>
      <c r="L328">
        <v>79700</v>
      </c>
      <c r="M328" t="s">
        <v>18</v>
      </c>
      <c r="N328">
        <v>173.92</v>
      </c>
      <c r="O328">
        <f>IF(Tabla1[[#This Row],[currency]]="pesos",Tabla1[[#This Row],[money]]/Tabla1[[#This Row],[exchange_rate]],Tabla1[[#This Row],[money]])</f>
        <v>31508.739650413987</v>
      </c>
    </row>
    <row r="329" spans="1:15" x14ac:dyDescent="0.25">
      <c r="A329">
        <v>4400000</v>
      </c>
      <c r="B329" t="s">
        <v>244</v>
      </c>
      <c r="C329" t="s">
        <v>116</v>
      </c>
      <c r="D329">
        <v>2018</v>
      </c>
      <c r="E329" s="1">
        <f>DATE(Tabla1[[#This Row],[year]],1,1)</f>
        <v>43101</v>
      </c>
      <c r="F329" t="s">
        <v>21</v>
      </c>
      <c r="G329" t="s">
        <v>242</v>
      </c>
      <c r="H329" t="s">
        <v>27</v>
      </c>
      <c r="I329" t="s">
        <v>28</v>
      </c>
      <c r="J329" t="s">
        <v>46</v>
      </c>
      <c r="K329" t="s">
        <v>239</v>
      </c>
      <c r="L329">
        <v>48000</v>
      </c>
      <c r="M329" t="s">
        <v>18</v>
      </c>
      <c r="N329">
        <v>173.92</v>
      </c>
      <c r="O329">
        <f>IF(Tabla1[[#This Row],[currency]]="pesos",Tabla1[[#This Row],[money]]/Tabla1[[#This Row],[exchange_rate]],Tabla1[[#This Row],[money]])</f>
        <v>25298.988040478383</v>
      </c>
    </row>
    <row r="330" spans="1:15" x14ac:dyDescent="0.25">
      <c r="A330">
        <v>8250000</v>
      </c>
      <c r="B330" t="s">
        <v>40</v>
      </c>
      <c r="C330" t="s">
        <v>138</v>
      </c>
      <c r="D330">
        <v>2018</v>
      </c>
      <c r="E330" s="1">
        <f>DATE(Tabla1[[#This Row],[year]],1,1)</f>
        <v>43101</v>
      </c>
      <c r="F330" t="s">
        <v>14</v>
      </c>
      <c r="G330" t="s">
        <v>242</v>
      </c>
      <c r="H330" t="s">
        <v>27</v>
      </c>
      <c r="I330" t="s">
        <v>237</v>
      </c>
      <c r="J330" t="s">
        <v>38</v>
      </c>
      <c r="K330" t="s">
        <v>67</v>
      </c>
      <c r="L330">
        <v>50000</v>
      </c>
      <c r="M330" t="s">
        <v>18</v>
      </c>
      <c r="N330">
        <v>173.92</v>
      </c>
      <c r="O330">
        <f>IF(Tabla1[[#This Row],[currency]]="pesos",Tabla1[[#This Row],[money]]/Tabla1[[#This Row],[exchange_rate]],Tabla1[[#This Row],[money]])</f>
        <v>47435.60257589697</v>
      </c>
    </row>
    <row r="331" spans="1:15" x14ac:dyDescent="0.25">
      <c r="A331">
        <v>7500000</v>
      </c>
      <c r="B331" t="s">
        <v>40</v>
      </c>
      <c r="C331" t="s">
        <v>203</v>
      </c>
      <c r="D331">
        <v>2014</v>
      </c>
      <c r="E331" s="1">
        <f>DATE(Tabla1[[#This Row],[year]],1,1)</f>
        <v>41640</v>
      </c>
      <c r="G331" t="s">
        <v>15</v>
      </c>
      <c r="H331" t="s">
        <v>16</v>
      </c>
      <c r="I331" t="s">
        <v>237</v>
      </c>
      <c r="J331" t="s">
        <v>38</v>
      </c>
      <c r="K331" t="s">
        <v>124</v>
      </c>
      <c r="L331">
        <v>66000</v>
      </c>
      <c r="M331" t="s">
        <v>18</v>
      </c>
      <c r="N331">
        <v>173.92</v>
      </c>
      <c r="O331">
        <f>IF(Tabla1[[#This Row],[currency]]="pesos",Tabla1[[#This Row],[money]]/Tabla1[[#This Row],[exchange_rate]],Tabla1[[#This Row],[money]])</f>
        <v>43123.275068997245</v>
      </c>
    </row>
    <row r="332" spans="1:15" x14ac:dyDescent="0.25">
      <c r="A332">
        <v>5800000</v>
      </c>
      <c r="B332" t="s">
        <v>40</v>
      </c>
      <c r="C332" t="s">
        <v>120</v>
      </c>
      <c r="D332">
        <v>2015</v>
      </c>
      <c r="E332" s="1">
        <f>DATE(Tabla1[[#This Row],[year]],1,1)</f>
        <v>42005</v>
      </c>
      <c r="F332" t="s">
        <v>21</v>
      </c>
      <c r="G332" t="s">
        <v>15</v>
      </c>
      <c r="H332" t="s">
        <v>27</v>
      </c>
      <c r="I332" t="s">
        <v>237</v>
      </c>
      <c r="J332" t="s">
        <v>95</v>
      </c>
      <c r="K332" t="s">
        <v>239</v>
      </c>
      <c r="L332">
        <v>98000</v>
      </c>
      <c r="M332" t="s">
        <v>18</v>
      </c>
      <c r="N332">
        <v>173.92</v>
      </c>
      <c r="O332">
        <f>IF(Tabla1[[#This Row],[currency]]="pesos",Tabla1[[#This Row],[money]]/Tabla1[[#This Row],[exchange_rate]],Tabla1[[#This Row],[money]])</f>
        <v>33348.666053357869</v>
      </c>
    </row>
    <row r="333" spans="1:15" x14ac:dyDescent="0.25">
      <c r="A333">
        <v>2750000</v>
      </c>
      <c r="B333" t="s">
        <v>244</v>
      </c>
      <c r="C333" t="s">
        <v>204</v>
      </c>
      <c r="D333">
        <v>2012</v>
      </c>
      <c r="E333" s="1">
        <f>DATE(Tabla1[[#This Row],[year]],1,1)</f>
        <v>40909</v>
      </c>
      <c r="G333" t="s">
        <v>15</v>
      </c>
      <c r="H333" t="s">
        <v>72</v>
      </c>
      <c r="I333" t="s">
        <v>28</v>
      </c>
      <c r="J333" t="s">
        <v>46</v>
      </c>
      <c r="K333" t="s">
        <v>45</v>
      </c>
      <c r="L333">
        <v>95000</v>
      </c>
      <c r="M333" t="s">
        <v>18</v>
      </c>
      <c r="N333">
        <v>173.92</v>
      </c>
      <c r="O333">
        <f>IF(Tabla1[[#This Row],[currency]]="pesos",Tabla1[[#This Row],[money]]/Tabla1[[#This Row],[exchange_rate]],Tabla1[[#This Row],[money]])</f>
        <v>15811.867525298989</v>
      </c>
    </row>
    <row r="334" spans="1:15" x14ac:dyDescent="0.25">
      <c r="A334">
        <v>2700000</v>
      </c>
      <c r="B334" t="s">
        <v>54</v>
      </c>
      <c r="C334" t="s">
        <v>151</v>
      </c>
      <c r="D334">
        <v>2013</v>
      </c>
      <c r="E334" s="1">
        <f>DATE(Tabla1[[#This Row],[year]],1,1)</f>
        <v>41275</v>
      </c>
      <c r="F334" t="s">
        <v>175</v>
      </c>
      <c r="G334" t="s">
        <v>15</v>
      </c>
      <c r="H334" t="s">
        <v>27</v>
      </c>
      <c r="I334" t="s">
        <v>28</v>
      </c>
      <c r="J334" t="s">
        <v>82</v>
      </c>
      <c r="K334" t="s">
        <v>239</v>
      </c>
      <c r="L334">
        <v>64000</v>
      </c>
      <c r="M334" t="s">
        <v>18</v>
      </c>
      <c r="N334">
        <v>173.92</v>
      </c>
      <c r="O334">
        <f>IF(Tabla1[[#This Row],[currency]]="pesos",Tabla1[[#This Row],[money]]/Tabla1[[#This Row],[exchange_rate]],Tabla1[[#This Row],[money]])</f>
        <v>15524.379024839007</v>
      </c>
    </row>
    <row r="335" spans="1:15" x14ac:dyDescent="0.25">
      <c r="A335">
        <v>9250000</v>
      </c>
      <c r="B335" t="s">
        <v>35</v>
      </c>
      <c r="C335" t="s">
        <v>205</v>
      </c>
      <c r="D335">
        <v>2018</v>
      </c>
      <c r="E335" s="1">
        <f>DATE(Tabla1[[#This Row],[year]],1,1)</f>
        <v>43101</v>
      </c>
      <c r="F335" t="s">
        <v>21</v>
      </c>
      <c r="G335" t="s">
        <v>242</v>
      </c>
      <c r="H335" t="s">
        <v>38</v>
      </c>
      <c r="I335" t="s">
        <v>28</v>
      </c>
      <c r="J335" t="s">
        <v>102</v>
      </c>
      <c r="K335" t="s">
        <v>206</v>
      </c>
      <c r="L335">
        <v>242000</v>
      </c>
      <c r="M335" t="s">
        <v>18</v>
      </c>
      <c r="N335">
        <v>173.92</v>
      </c>
      <c r="O335">
        <f>IF(Tabla1[[#This Row],[currency]]="pesos",Tabla1[[#This Row],[money]]/Tabla1[[#This Row],[exchange_rate]],Tabla1[[#This Row],[money]])</f>
        <v>53185.3725850966</v>
      </c>
    </row>
    <row r="336" spans="1:15" x14ac:dyDescent="0.25">
      <c r="A336">
        <v>2440000</v>
      </c>
      <c r="B336" t="s">
        <v>47</v>
      </c>
      <c r="C336" t="s">
        <v>207</v>
      </c>
      <c r="D336">
        <v>2013</v>
      </c>
      <c r="E336" s="1">
        <f>DATE(Tabla1[[#This Row],[year]],1,1)</f>
        <v>41275</v>
      </c>
      <c r="F336" t="s">
        <v>112</v>
      </c>
      <c r="G336" t="s">
        <v>15</v>
      </c>
      <c r="H336" t="s">
        <v>27</v>
      </c>
      <c r="I336" t="s">
        <v>28</v>
      </c>
      <c r="J336" t="s">
        <v>46</v>
      </c>
      <c r="K336" t="s">
        <v>239</v>
      </c>
      <c r="L336">
        <v>45000</v>
      </c>
      <c r="M336" t="s">
        <v>18</v>
      </c>
      <c r="N336">
        <v>173.92</v>
      </c>
      <c r="O336">
        <f>IF(Tabla1[[#This Row],[currency]]="pesos",Tabla1[[#This Row],[money]]/Tabla1[[#This Row],[exchange_rate]],Tabla1[[#This Row],[money]])</f>
        <v>14029.438822447104</v>
      </c>
    </row>
    <row r="337" spans="1:15" x14ac:dyDescent="0.25">
      <c r="A337">
        <v>2189900</v>
      </c>
      <c r="B337" t="s">
        <v>47</v>
      </c>
      <c r="C337" t="s">
        <v>58</v>
      </c>
      <c r="D337">
        <v>2016</v>
      </c>
      <c r="E337" s="1">
        <f>DATE(Tabla1[[#This Row],[year]],1,1)</f>
        <v>42370</v>
      </c>
      <c r="F337" t="s">
        <v>26</v>
      </c>
      <c r="G337" t="s">
        <v>15</v>
      </c>
      <c r="H337" t="s">
        <v>16</v>
      </c>
      <c r="I337" t="s">
        <v>28</v>
      </c>
      <c r="J337" t="s">
        <v>59</v>
      </c>
      <c r="K337" t="s">
        <v>45</v>
      </c>
      <c r="L337">
        <v>89100</v>
      </c>
      <c r="M337" t="s">
        <v>18</v>
      </c>
      <c r="N337">
        <v>173.92</v>
      </c>
      <c r="O337">
        <f>IF(Tabla1[[#This Row],[currency]]="pesos",Tabla1[[#This Row],[money]]/Tabla1[[#This Row],[exchange_rate]],Tabla1[[#This Row],[money]])</f>
        <v>12591.421343146276</v>
      </c>
    </row>
    <row r="338" spans="1:15" x14ac:dyDescent="0.25">
      <c r="A338">
        <v>2977000</v>
      </c>
      <c r="B338" t="s">
        <v>12</v>
      </c>
      <c r="C338" t="s">
        <v>56</v>
      </c>
      <c r="D338">
        <v>2017</v>
      </c>
      <c r="E338" s="1">
        <f>DATE(Tabla1[[#This Row],[year]],1,1)</f>
        <v>42736</v>
      </c>
      <c r="F338" t="s">
        <v>21</v>
      </c>
      <c r="G338" t="s">
        <v>15</v>
      </c>
      <c r="H338" t="s">
        <v>16</v>
      </c>
      <c r="I338" t="s">
        <v>28</v>
      </c>
      <c r="J338" t="s">
        <v>57</v>
      </c>
      <c r="K338" t="s">
        <v>45</v>
      </c>
      <c r="L338">
        <v>85400</v>
      </c>
      <c r="M338" t="s">
        <v>18</v>
      </c>
      <c r="N338">
        <v>173.92</v>
      </c>
      <c r="O338">
        <f>IF(Tabla1[[#This Row],[currency]]="pesos",Tabla1[[#This Row],[money]]/Tabla1[[#This Row],[exchange_rate]],Tabla1[[#This Row],[money]])</f>
        <v>17117.065317387307</v>
      </c>
    </row>
    <row r="339" spans="1:15" x14ac:dyDescent="0.25">
      <c r="A339">
        <v>26990</v>
      </c>
      <c r="B339" t="s">
        <v>40</v>
      </c>
      <c r="C339" t="s">
        <v>49</v>
      </c>
      <c r="D339">
        <v>2021</v>
      </c>
      <c r="E339" s="1">
        <f>DATE(Tabla1[[#This Row],[year]],1,1)</f>
        <v>44197</v>
      </c>
      <c r="F339" t="s">
        <v>21</v>
      </c>
      <c r="G339" t="s">
        <v>15</v>
      </c>
      <c r="H339" t="s">
        <v>16</v>
      </c>
      <c r="I339" t="s">
        <v>237</v>
      </c>
      <c r="J339" t="s">
        <v>82</v>
      </c>
      <c r="K339" t="s">
        <v>45</v>
      </c>
      <c r="L339">
        <v>10900</v>
      </c>
      <c r="M339" t="s">
        <v>238</v>
      </c>
      <c r="N339">
        <v>173.92</v>
      </c>
      <c r="O339">
        <f>IF(Tabla1[[#This Row],[currency]]="pesos",Tabla1[[#This Row],[money]]/Tabla1[[#This Row],[exchange_rate]],Tabla1[[#This Row],[money]])</f>
        <v>26990</v>
      </c>
    </row>
    <row r="340" spans="1:15" x14ac:dyDescent="0.25">
      <c r="A340">
        <v>3150000</v>
      </c>
      <c r="B340" t="s">
        <v>51</v>
      </c>
      <c r="C340" t="s">
        <v>74</v>
      </c>
      <c r="D340">
        <v>2007</v>
      </c>
      <c r="E340" s="1">
        <f>DATE(Tabla1[[#This Row],[year]],1,1)</f>
        <v>39083</v>
      </c>
      <c r="F340" t="s">
        <v>21</v>
      </c>
      <c r="G340" t="s">
        <v>242</v>
      </c>
      <c r="H340" t="s">
        <v>38</v>
      </c>
      <c r="I340" t="s">
        <v>28</v>
      </c>
      <c r="J340" t="s">
        <v>72</v>
      </c>
      <c r="K340" t="s">
        <v>67</v>
      </c>
      <c r="L340">
        <v>178000</v>
      </c>
      <c r="M340" t="s">
        <v>18</v>
      </c>
      <c r="N340">
        <v>173.92</v>
      </c>
      <c r="O340">
        <f>IF(Tabla1[[#This Row],[currency]]="pesos",Tabla1[[#This Row],[money]]/Tabla1[[#This Row],[exchange_rate]],Tabla1[[#This Row],[money]])</f>
        <v>18111.775528978844</v>
      </c>
    </row>
    <row r="341" spans="1:15" x14ac:dyDescent="0.25">
      <c r="A341">
        <v>3000000</v>
      </c>
      <c r="B341" t="s">
        <v>40</v>
      </c>
      <c r="C341" t="s">
        <v>132</v>
      </c>
      <c r="D341">
        <v>2016</v>
      </c>
      <c r="E341" s="1">
        <f>DATE(Tabla1[[#This Row],[year]],1,1)</f>
        <v>42370</v>
      </c>
      <c r="F341" t="s">
        <v>21</v>
      </c>
      <c r="G341" t="s">
        <v>15</v>
      </c>
      <c r="H341" t="s">
        <v>16</v>
      </c>
      <c r="I341" t="s">
        <v>28</v>
      </c>
      <c r="J341" t="s">
        <v>46</v>
      </c>
      <c r="K341" t="s">
        <v>45</v>
      </c>
      <c r="L341">
        <v>96133</v>
      </c>
      <c r="M341" t="s">
        <v>18</v>
      </c>
      <c r="N341">
        <v>173.92</v>
      </c>
      <c r="O341">
        <f>IF(Tabla1[[#This Row],[currency]]="pesos",Tabla1[[#This Row],[money]]/Tabla1[[#This Row],[exchange_rate]],Tabla1[[#This Row],[money]])</f>
        <v>17249.310027598898</v>
      </c>
    </row>
    <row r="342" spans="1:15" x14ac:dyDescent="0.25">
      <c r="A342">
        <v>3000000</v>
      </c>
      <c r="B342" t="s">
        <v>244</v>
      </c>
      <c r="C342" t="s">
        <v>116</v>
      </c>
      <c r="D342">
        <v>2016</v>
      </c>
      <c r="E342" s="1">
        <f>DATE(Tabla1[[#This Row],[year]],1,1)</f>
        <v>42370</v>
      </c>
      <c r="F342" t="s">
        <v>26</v>
      </c>
      <c r="G342" t="s">
        <v>15</v>
      </c>
      <c r="H342" t="s">
        <v>27</v>
      </c>
      <c r="I342" t="s">
        <v>237</v>
      </c>
      <c r="J342" t="s">
        <v>46</v>
      </c>
      <c r="K342" t="s">
        <v>239</v>
      </c>
      <c r="L342">
        <v>76916</v>
      </c>
      <c r="M342" t="s">
        <v>18</v>
      </c>
      <c r="N342">
        <v>173.92</v>
      </c>
      <c r="O342">
        <f>IF(Tabla1[[#This Row],[currency]]="pesos",Tabla1[[#This Row],[money]]/Tabla1[[#This Row],[exchange_rate]],Tabla1[[#This Row],[money]])</f>
        <v>17249.310027598898</v>
      </c>
    </row>
    <row r="343" spans="1:15" x14ac:dyDescent="0.25">
      <c r="A343">
        <v>6000000</v>
      </c>
      <c r="B343" t="s">
        <v>68</v>
      </c>
      <c r="C343" t="s">
        <v>115</v>
      </c>
      <c r="D343">
        <v>2017</v>
      </c>
      <c r="E343" s="1">
        <f>DATE(Tabla1[[#This Row],[year]],1,1)</f>
        <v>42736</v>
      </c>
      <c r="F343" t="s">
        <v>14</v>
      </c>
      <c r="G343" t="s">
        <v>242</v>
      </c>
      <c r="H343" t="s">
        <v>27</v>
      </c>
      <c r="I343" t="s">
        <v>237</v>
      </c>
      <c r="J343" t="s">
        <v>38</v>
      </c>
      <c r="K343" t="s">
        <v>67</v>
      </c>
      <c r="L343">
        <v>108933</v>
      </c>
      <c r="M343" t="s">
        <v>18</v>
      </c>
      <c r="N343">
        <v>173.92</v>
      </c>
      <c r="O343">
        <f>IF(Tabla1[[#This Row],[currency]]="pesos",Tabla1[[#This Row],[money]]/Tabla1[[#This Row],[exchange_rate]],Tabla1[[#This Row],[money]])</f>
        <v>34498.620055197796</v>
      </c>
    </row>
    <row r="344" spans="1:15" x14ac:dyDescent="0.25">
      <c r="A344">
        <v>3300000</v>
      </c>
      <c r="B344" t="s">
        <v>208</v>
      </c>
      <c r="C344" t="s">
        <v>209</v>
      </c>
      <c r="D344">
        <v>2017</v>
      </c>
      <c r="E344" s="1">
        <f>DATE(Tabla1[[#This Row],[year]],1,1)</f>
        <v>42736</v>
      </c>
      <c r="F344" t="s">
        <v>26</v>
      </c>
      <c r="G344" t="s">
        <v>15</v>
      </c>
      <c r="H344" t="s">
        <v>16</v>
      </c>
      <c r="I344" t="s">
        <v>28</v>
      </c>
      <c r="J344" t="s">
        <v>46</v>
      </c>
      <c r="K344" t="s">
        <v>17</v>
      </c>
      <c r="L344">
        <v>71239</v>
      </c>
      <c r="M344" t="s">
        <v>18</v>
      </c>
      <c r="N344">
        <v>173.92</v>
      </c>
      <c r="O344">
        <f>IF(Tabla1[[#This Row],[currency]]="pesos",Tabla1[[#This Row],[money]]/Tabla1[[#This Row],[exchange_rate]],Tabla1[[#This Row],[money]])</f>
        <v>18974.241030358786</v>
      </c>
    </row>
    <row r="345" spans="1:15" x14ac:dyDescent="0.25">
      <c r="A345">
        <v>2600000</v>
      </c>
      <c r="B345" t="s">
        <v>47</v>
      </c>
      <c r="C345" t="s">
        <v>207</v>
      </c>
      <c r="D345">
        <v>2016</v>
      </c>
      <c r="E345" s="1">
        <f>DATE(Tabla1[[#This Row],[year]],1,1)</f>
        <v>42370</v>
      </c>
      <c r="F345" t="s">
        <v>21</v>
      </c>
      <c r="G345" t="s">
        <v>15</v>
      </c>
      <c r="H345" t="s">
        <v>27</v>
      </c>
      <c r="I345" t="s">
        <v>28</v>
      </c>
      <c r="J345" t="s">
        <v>46</v>
      </c>
      <c r="K345" t="s">
        <v>239</v>
      </c>
      <c r="L345">
        <v>98700</v>
      </c>
      <c r="M345" t="s">
        <v>18</v>
      </c>
      <c r="N345">
        <v>173.92</v>
      </c>
      <c r="O345">
        <f>IF(Tabla1[[#This Row],[currency]]="pesos",Tabla1[[#This Row],[money]]/Tabla1[[#This Row],[exchange_rate]],Tabla1[[#This Row],[money]])</f>
        <v>14949.402023919045</v>
      </c>
    </row>
    <row r="346" spans="1:15" x14ac:dyDescent="0.25">
      <c r="A346">
        <v>8700000</v>
      </c>
      <c r="B346" t="s">
        <v>244</v>
      </c>
      <c r="C346" t="s">
        <v>210</v>
      </c>
      <c r="D346">
        <v>2022</v>
      </c>
      <c r="E346" s="1">
        <f>DATE(Tabla1[[#This Row],[year]],1,1)</f>
        <v>44562</v>
      </c>
      <c r="G346" t="s">
        <v>242</v>
      </c>
      <c r="H346" t="s">
        <v>72</v>
      </c>
      <c r="I346" t="s">
        <v>28</v>
      </c>
      <c r="J346" t="s">
        <v>46</v>
      </c>
      <c r="K346" t="s">
        <v>143</v>
      </c>
      <c r="L346">
        <v>1000</v>
      </c>
      <c r="M346" t="s">
        <v>18</v>
      </c>
      <c r="N346">
        <v>173.92</v>
      </c>
      <c r="O346">
        <f>IF(Tabla1[[#This Row],[currency]]="pesos",Tabla1[[#This Row],[money]]/Tabla1[[#This Row],[exchange_rate]],Tabla1[[#This Row],[money]])</f>
        <v>50022.999080036803</v>
      </c>
    </row>
    <row r="347" spans="1:15" x14ac:dyDescent="0.25">
      <c r="A347">
        <v>3280000</v>
      </c>
      <c r="B347" t="s">
        <v>51</v>
      </c>
      <c r="C347" t="s">
        <v>122</v>
      </c>
      <c r="D347">
        <v>2018</v>
      </c>
      <c r="E347" s="1">
        <f>DATE(Tabla1[[#This Row],[year]],1,1)</f>
        <v>43101</v>
      </c>
      <c r="F347" t="s">
        <v>63</v>
      </c>
      <c r="G347" t="s">
        <v>15</v>
      </c>
      <c r="H347" t="s">
        <v>16</v>
      </c>
      <c r="I347" t="s">
        <v>28</v>
      </c>
      <c r="J347" t="s">
        <v>57</v>
      </c>
      <c r="K347" t="s">
        <v>45</v>
      </c>
      <c r="L347">
        <v>37000</v>
      </c>
      <c r="M347" t="s">
        <v>18</v>
      </c>
      <c r="N347">
        <v>173.92</v>
      </c>
      <c r="O347">
        <f>IF(Tabla1[[#This Row],[currency]]="pesos",Tabla1[[#This Row],[money]]/Tabla1[[#This Row],[exchange_rate]],Tabla1[[#This Row],[money]])</f>
        <v>18859.245630174795</v>
      </c>
    </row>
    <row r="348" spans="1:15" x14ac:dyDescent="0.25">
      <c r="A348">
        <v>4690000</v>
      </c>
      <c r="B348" t="s">
        <v>47</v>
      </c>
      <c r="C348" t="s">
        <v>161</v>
      </c>
      <c r="D348">
        <v>2021</v>
      </c>
      <c r="E348" s="1">
        <f>DATE(Tabla1[[#This Row],[year]],1,1)</f>
        <v>44197</v>
      </c>
      <c r="F348" t="s">
        <v>26</v>
      </c>
      <c r="G348" t="s">
        <v>15</v>
      </c>
      <c r="H348" t="s">
        <v>72</v>
      </c>
      <c r="I348" t="s">
        <v>28</v>
      </c>
      <c r="J348" t="s">
        <v>46</v>
      </c>
      <c r="K348" t="s">
        <v>143</v>
      </c>
      <c r="L348">
        <v>23000</v>
      </c>
      <c r="M348" t="s">
        <v>18</v>
      </c>
      <c r="N348">
        <v>173.92</v>
      </c>
      <c r="O348">
        <f>IF(Tabla1[[#This Row],[currency]]="pesos",Tabla1[[#This Row],[money]]/Tabla1[[#This Row],[exchange_rate]],Tabla1[[#This Row],[money]])</f>
        <v>26966.421343146278</v>
      </c>
    </row>
    <row r="349" spans="1:15" x14ac:dyDescent="0.25">
      <c r="A349">
        <v>1895000</v>
      </c>
      <c r="B349" t="s">
        <v>211</v>
      </c>
      <c r="C349" t="s">
        <v>212</v>
      </c>
      <c r="D349">
        <v>2009</v>
      </c>
      <c r="E349" s="1">
        <f>DATE(Tabla1[[#This Row],[year]],1,1)</f>
        <v>39814</v>
      </c>
      <c r="F349" t="s">
        <v>26</v>
      </c>
      <c r="G349" t="s">
        <v>15</v>
      </c>
      <c r="H349" t="s">
        <v>16</v>
      </c>
      <c r="I349" t="s">
        <v>28</v>
      </c>
      <c r="J349" t="s">
        <v>57</v>
      </c>
      <c r="K349" t="s">
        <v>45</v>
      </c>
      <c r="L349">
        <v>190000</v>
      </c>
      <c r="M349" t="s">
        <v>18</v>
      </c>
      <c r="N349">
        <v>173.92</v>
      </c>
      <c r="O349">
        <f>IF(Tabla1[[#This Row],[currency]]="pesos",Tabla1[[#This Row],[money]]/Tabla1[[#This Row],[exchange_rate]],Tabla1[[#This Row],[money]])</f>
        <v>10895.814167433304</v>
      </c>
    </row>
    <row r="350" spans="1:15" x14ac:dyDescent="0.25">
      <c r="A350">
        <v>4350000</v>
      </c>
      <c r="B350" t="s">
        <v>51</v>
      </c>
      <c r="C350" t="s">
        <v>113</v>
      </c>
      <c r="D350">
        <v>2017</v>
      </c>
      <c r="E350" s="1">
        <f>DATE(Tabla1[[#This Row],[year]],1,1)</f>
        <v>42736</v>
      </c>
      <c r="F350" t="s">
        <v>21</v>
      </c>
      <c r="G350" t="s">
        <v>15</v>
      </c>
      <c r="H350" t="s">
        <v>16</v>
      </c>
      <c r="I350" t="s">
        <v>237</v>
      </c>
      <c r="J350" t="s">
        <v>38</v>
      </c>
      <c r="K350" t="s">
        <v>45</v>
      </c>
      <c r="L350">
        <v>44500</v>
      </c>
      <c r="M350" t="s">
        <v>18</v>
      </c>
      <c r="N350">
        <v>173.92</v>
      </c>
      <c r="O350">
        <f>IF(Tabla1[[#This Row],[currency]]="pesos",Tabla1[[#This Row],[money]]/Tabla1[[#This Row],[exchange_rate]],Tabla1[[#This Row],[money]])</f>
        <v>25011.499540018402</v>
      </c>
    </row>
    <row r="351" spans="1:15" x14ac:dyDescent="0.25">
      <c r="A351">
        <v>11200000</v>
      </c>
      <c r="B351" t="s">
        <v>12</v>
      </c>
      <c r="C351" t="s">
        <v>65</v>
      </c>
      <c r="D351">
        <v>2021</v>
      </c>
      <c r="E351" s="1">
        <f>DATE(Tabla1[[#This Row],[year]],1,1)</f>
        <v>44197</v>
      </c>
      <c r="F351" t="s">
        <v>26</v>
      </c>
      <c r="G351" t="s">
        <v>242</v>
      </c>
      <c r="H351" t="s">
        <v>27</v>
      </c>
      <c r="I351" t="s">
        <v>237</v>
      </c>
      <c r="J351" t="s">
        <v>66</v>
      </c>
      <c r="K351" t="s">
        <v>67</v>
      </c>
      <c r="L351">
        <v>28000</v>
      </c>
      <c r="M351" t="s">
        <v>18</v>
      </c>
      <c r="N351">
        <v>173.92</v>
      </c>
      <c r="O351">
        <f>IF(Tabla1[[#This Row],[currency]]="pesos",Tabla1[[#This Row],[money]]/Tabla1[[#This Row],[exchange_rate]],Tabla1[[#This Row],[money]])</f>
        <v>64397.424103035883</v>
      </c>
    </row>
    <row r="352" spans="1:15" x14ac:dyDescent="0.25">
      <c r="A352">
        <v>11890000</v>
      </c>
      <c r="B352" t="s">
        <v>40</v>
      </c>
      <c r="C352" t="s">
        <v>184</v>
      </c>
      <c r="D352">
        <v>2022</v>
      </c>
      <c r="E352" s="1">
        <f>DATE(Tabla1[[#This Row],[year]],1,1)</f>
        <v>44562</v>
      </c>
      <c r="F352" t="s">
        <v>26</v>
      </c>
      <c r="G352" t="s">
        <v>15</v>
      </c>
      <c r="H352" t="s">
        <v>16</v>
      </c>
      <c r="I352" t="s">
        <v>237</v>
      </c>
      <c r="J352" t="s">
        <v>82</v>
      </c>
      <c r="K352" t="s">
        <v>17</v>
      </c>
      <c r="L352">
        <v>1011</v>
      </c>
      <c r="M352" t="s">
        <v>18</v>
      </c>
      <c r="N352">
        <v>173.92</v>
      </c>
      <c r="O352">
        <f>IF(Tabla1[[#This Row],[currency]]="pesos",Tabla1[[#This Row],[money]]/Tabla1[[#This Row],[exchange_rate]],Tabla1[[#This Row],[money]])</f>
        <v>68364.765409383632</v>
      </c>
    </row>
    <row r="353" spans="1:15" x14ac:dyDescent="0.25">
      <c r="A353">
        <v>4200000</v>
      </c>
      <c r="B353" t="s">
        <v>47</v>
      </c>
      <c r="C353" t="s">
        <v>48</v>
      </c>
      <c r="D353">
        <v>2020</v>
      </c>
      <c r="E353" s="1">
        <f>DATE(Tabla1[[#This Row],[year]],1,1)</f>
        <v>43831</v>
      </c>
      <c r="F353" t="s">
        <v>26</v>
      </c>
      <c r="G353" t="s">
        <v>15</v>
      </c>
      <c r="H353" t="s">
        <v>16</v>
      </c>
      <c r="I353" t="s">
        <v>28</v>
      </c>
      <c r="J353" t="s">
        <v>46</v>
      </c>
      <c r="K353" t="s">
        <v>45</v>
      </c>
      <c r="L353">
        <v>22000</v>
      </c>
      <c r="M353" t="s">
        <v>18</v>
      </c>
      <c r="N353">
        <v>173.92</v>
      </c>
      <c r="O353">
        <f>IF(Tabla1[[#This Row],[currency]]="pesos",Tabla1[[#This Row],[money]]/Tabla1[[#This Row],[exchange_rate]],Tabla1[[#This Row],[money]])</f>
        <v>24149.034038638456</v>
      </c>
    </row>
    <row r="354" spans="1:15" x14ac:dyDescent="0.25">
      <c r="A354">
        <v>5890000</v>
      </c>
      <c r="B354" t="s">
        <v>84</v>
      </c>
      <c r="C354" t="s">
        <v>213</v>
      </c>
      <c r="D354">
        <v>2019</v>
      </c>
      <c r="E354" s="1">
        <f>DATE(Tabla1[[#This Row],[year]],1,1)</f>
        <v>43466</v>
      </c>
      <c r="F354" t="s">
        <v>21</v>
      </c>
      <c r="G354" t="s">
        <v>15</v>
      </c>
      <c r="H354" t="s">
        <v>16</v>
      </c>
      <c r="I354" t="s">
        <v>237</v>
      </c>
      <c r="J354" t="s">
        <v>46</v>
      </c>
      <c r="K354" t="s">
        <v>17</v>
      </c>
      <c r="L354">
        <v>55000</v>
      </c>
      <c r="M354" t="s">
        <v>18</v>
      </c>
      <c r="N354">
        <v>173.92</v>
      </c>
      <c r="O354">
        <f>IF(Tabla1[[#This Row],[currency]]="pesos",Tabla1[[#This Row],[money]]/Tabla1[[#This Row],[exchange_rate]],Tabla1[[#This Row],[money]])</f>
        <v>33866.145354185835</v>
      </c>
    </row>
    <row r="355" spans="1:15" x14ac:dyDescent="0.25">
      <c r="A355">
        <v>4200000</v>
      </c>
      <c r="B355" t="s">
        <v>51</v>
      </c>
      <c r="C355" t="s">
        <v>113</v>
      </c>
      <c r="D355">
        <v>2018</v>
      </c>
      <c r="E355" s="1">
        <f>DATE(Tabla1[[#This Row],[year]],1,1)</f>
        <v>43101</v>
      </c>
      <c r="F355" t="s">
        <v>21</v>
      </c>
      <c r="G355" t="s">
        <v>15</v>
      </c>
      <c r="H355" t="s">
        <v>27</v>
      </c>
      <c r="I355" t="s">
        <v>28</v>
      </c>
      <c r="J355" t="s">
        <v>46</v>
      </c>
      <c r="K355" t="s">
        <v>239</v>
      </c>
      <c r="L355">
        <v>46000</v>
      </c>
      <c r="M355" t="s">
        <v>18</v>
      </c>
      <c r="N355">
        <v>173.92</v>
      </c>
      <c r="O355">
        <f>IF(Tabla1[[#This Row],[currency]]="pesos",Tabla1[[#This Row],[money]]/Tabla1[[#This Row],[exchange_rate]],Tabla1[[#This Row],[money]])</f>
        <v>24149.034038638456</v>
      </c>
    </row>
    <row r="356" spans="1:15" x14ac:dyDescent="0.25">
      <c r="A356">
        <v>8990000</v>
      </c>
      <c r="B356" t="s">
        <v>78</v>
      </c>
      <c r="C356" t="s">
        <v>79</v>
      </c>
      <c r="D356">
        <v>2018</v>
      </c>
      <c r="E356" s="1">
        <f>DATE(Tabla1[[#This Row],[year]],1,1)</f>
        <v>43101</v>
      </c>
      <c r="F356" t="s">
        <v>30</v>
      </c>
      <c r="G356" t="s">
        <v>15</v>
      </c>
      <c r="H356" t="s">
        <v>16</v>
      </c>
      <c r="I356" t="s">
        <v>28</v>
      </c>
      <c r="J356" t="s">
        <v>97</v>
      </c>
      <c r="K356" t="s">
        <v>17</v>
      </c>
      <c r="L356">
        <v>60000</v>
      </c>
      <c r="M356" t="s">
        <v>18</v>
      </c>
      <c r="N356">
        <v>173.92</v>
      </c>
      <c r="O356">
        <f>IF(Tabla1[[#This Row],[currency]]="pesos",Tabla1[[#This Row],[money]]/Tabla1[[#This Row],[exchange_rate]],Tabla1[[#This Row],[money]])</f>
        <v>51690.432382704697</v>
      </c>
    </row>
    <row r="357" spans="1:15" x14ac:dyDescent="0.25">
      <c r="A357">
        <v>3000000</v>
      </c>
      <c r="B357" t="s">
        <v>37</v>
      </c>
      <c r="C357" t="s">
        <v>50</v>
      </c>
      <c r="D357">
        <v>2008</v>
      </c>
      <c r="E357" s="1">
        <f>DATE(Tabla1[[#This Row],[year]],1,1)</f>
        <v>39448</v>
      </c>
      <c r="F357" t="s">
        <v>26</v>
      </c>
      <c r="G357" t="s">
        <v>15</v>
      </c>
      <c r="H357" t="s">
        <v>16</v>
      </c>
      <c r="I357" t="s">
        <v>28</v>
      </c>
      <c r="J357" t="s">
        <v>46</v>
      </c>
      <c r="K357" t="s">
        <v>45</v>
      </c>
      <c r="L357">
        <v>121000</v>
      </c>
      <c r="M357" t="s">
        <v>18</v>
      </c>
      <c r="N357">
        <v>173.92</v>
      </c>
      <c r="O357">
        <f>IF(Tabla1[[#This Row],[currency]]="pesos",Tabla1[[#This Row],[money]]/Tabla1[[#This Row],[exchange_rate]],Tabla1[[#This Row],[money]])</f>
        <v>17249.310027598898</v>
      </c>
    </row>
    <row r="358" spans="1:15" x14ac:dyDescent="0.25">
      <c r="A358">
        <v>77500</v>
      </c>
      <c r="B358" t="s">
        <v>129</v>
      </c>
      <c r="C358">
        <v>1500</v>
      </c>
      <c r="D358">
        <v>2022</v>
      </c>
      <c r="E358" s="1">
        <f>DATE(Tabla1[[#This Row],[year]],1,1)</f>
        <v>44562</v>
      </c>
      <c r="F358" t="s">
        <v>21</v>
      </c>
      <c r="G358" t="s">
        <v>15</v>
      </c>
      <c r="H358" t="s">
        <v>27</v>
      </c>
      <c r="I358" t="s">
        <v>237</v>
      </c>
      <c r="J358" t="s">
        <v>130</v>
      </c>
      <c r="K358" t="s">
        <v>67</v>
      </c>
      <c r="L358">
        <v>4700</v>
      </c>
      <c r="M358" t="s">
        <v>238</v>
      </c>
      <c r="N358">
        <v>173.92</v>
      </c>
      <c r="O358">
        <f>IF(Tabla1[[#This Row],[currency]]="pesos",Tabla1[[#This Row],[money]]/Tabla1[[#This Row],[exchange_rate]],Tabla1[[#This Row],[money]])</f>
        <v>77500</v>
      </c>
    </row>
    <row r="359" spans="1:15" x14ac:dyDescent="0.25">
      <c r="A359">
        <v>4690000</v>
      </c>
      <c r="B359" t="s">
        <v>47</v>
      </c>
      <c r="C359" t="s">
        <v>148</v>
      </c>
      <c r="D359">
        <v>2018</v>
      </c>
      <c r="E359" s="1">
        <f>DATE(Tabla1[[#This Row],[year]],1,1)</f>
        <v>43101</v>
      </c>
      <c r="F359" t="s">
        <v>42</v>
      </c>
      <c r="G359" t="s">
        <v>15</v>
      </c>
      <c r="H359" t="s">
        <v>16</v>
      </c>
      <c r="I359" t="s">
        <v>28</v>
      </c>
      <c r="J359" t="s">
        <v>38</v>
      </c>
      <c r="K359" t="s">
        <v>17</v>
      </c>
      <c r="L359">
        <v>61000</v>
      </c>
      <c r="M359" t="s">
        <v>18</v>
      </c>
      <c r="N359">
        <v>173.92</v>
      </c>
      <c r="O359">
        <f>IF(Tabla1[[#This Row],[currency]]="pesos",Tabla1[[#This Row],[money]]/Tabla1[[#This Row],[exchange_rate]],Tabla1[[#This Row],[money]])</f>
        <v>26966.421343146278</v>
      </c>
    </row>
    <row r="360" spans="1:15" x14ac:dyDescent="0.25">
      <c r="A360">
        <v>11195000</v>
      </c>
      <c r="B360" t="s">
        <v>40</v>
      </c>
      <c r="C360" t="s">
        <v>140</v>
      </c>
      <c r="D360">
        <v>2019</v>
      </c>
      <c r="E360" s="1">
        <f>DATE(Tabla1[[#This Row],[year]],1,1)</f>
        <v>43466</v>
      </c>
      <c r="F360" t="s">
        <v>21</v>
      </c>
      <c r="G360" t="s">
        <v>15</v>
      </c>
      <c r="H360" t="s">
        <v>16</v>
      </c>
      <c r="I360" t="s">
        <v>237</v>
      </c>
      <c r="J360" t="s">
        <v>38</v>
      </c>
      <c r="K360" t="s">
        <v>45</v>
      </c>
      <c r="L360">
        <v>58000</v>
      </c>
      <c r="M360" t="s">
        <v>18</v>
      </c>
      <c r="N360">
        <v>173.92</v>
      </c>
      <c r="O360">
        <f>IF(Tabla1[[#This Row],[currency]]="pesos",Tabla1[[#This Row],[money]]/Tabla1[[#This Row],[exchange_rate]],Tabla1[[#This Row],[money]])</f>
        <v>64368.675252989888</v>
      </c>
    </row>
    <row r="361" spans="1:15" x14ac:dyDescent="0.25">
      <c r="A361">
        <v>5990000</v>
      </c>
      <c r="B361" t="s">
        <v>19</v>
      </c>
      <c r="C361" t="s">
        <v>64</v>
      </c>
      <c r="D361">
        <v>2018</v>
      </c>
      <c r="E361" s="1">
        <f>DATE(Tabla1[[#This Row],[year]],1,1)</f>
        <v>43101</v>
      </c>
      <c r="F361" t="s">
        <v>109</v>
      </c>
      <c r="G361" t="s">
        <v>15</v>
      </c>
      <c r="H361" t="s">
        <v>16</v>
      </c>
      <c r="I361" t="s">
        <v>237</v>
      </c>
      <c r="J361" t="s">
        <v>29</v>
      </c>
      <c r="K361" t="s">
        <v>17</v>
      </c>
      <c r="L361">
        <v>62000</v>
      </c>
      <c r="M361" t="s">
        <v>18</v>
      </c>
      <c r="N361">
        <v>173.92</v>
      </c>
      <c r="O361">
        <f>IF(Tabla1[[#This Row],[currency]]="pesos",Tabla1[[#This Row],[money]]/Tabla1[[#This Row],[exchange_rate]],Tabla1[[#This Row],[money]])</f>
        <v>34441.122355105799</v>
      </c>
    </row>
    <row r="362" spans="1:15" x14ac:dyDescent="0.25">
      <c r="A362">
        <v>5450500</v>
      </c>
      <c r="B362" t="s">
        <v>40</v>
      </c>
      <c r="C362" t="s">
        <v>138</v>
      </c>
      <c r="D362">
        <v>2015</v>
      </c>
      <c r="E362" s="1">
        <f>DATE(Tabla1[[#This Row],[year]],1,1)</f>
        <v>42005</v>
      </c>
      <c r="F362" t="s">
        <v>21</v>
      </c>
      <c r="G362" t="s">
        <v>242</v>
      </c>
      <c r="H362" t="s">
        <v>27</v>
      </c>
      <c r="I362" t="s">
        <v>28</v>
      </c>
      <c r="J362" t="s">
        <v>38</v>
      </c>
      <c r="K362" t="s">
        <v>67</v>
      </c>
      <c r="L362">
        <v>115000</v>
      </c>
      <c r="M362" t="s">
        <v>18</v>
      </c>
      <c r="N362">
        <v>173.92</v>
      </c>
      <c r="O362">
        <f>IF(Tabla1[[#This Row],[currency]]="pesos",Tabla1[[#This Row],[money]]/Tabla1[[#This Row],[exchange_rate]],Tabla1[[#This Row],[money]])</f>
        <v>31339.121435142595</v>
      </c>
    </row>
    <row r="363" spans="1:15" x14ac:dyDescent="0.25">
      <c r="A363">
        <v>16300</v>
      </c>
      <c r="B363" t="s">
        <v>51</v>
      </c>
      <c r="C363" t="s">
        <v>214</v>
      </c>
      <c r="D363">
        <v>1997</v>
      </c>
      <c r="E363" s="1">
        <f>DATE(Tabla1[[#This Row],[year]],1,1)</f>
        <v>35431</v>
      </c>
      <c r="F363" t="s">
        <v>26</v>
      </c>
      <c r="G363" t="s">
        <v>242</v>
      </c>
      <c r="H363" t="s">
        <v>38</v>
      </c>
      <c r="I363" t="s">
        <v>28</v>
      </c>
      <c r="J363" t="s">
        <v>95</v>
      </c>
      <c r="K363" t="s">
        <v>67</v>
      </c>
      <c r="L363">
        <v>335000</v>
      </c>
      <c r="M363" t="s">
        <v>238</v>
      </c>
      <c r="N363">
        <v>173.92</v>
      </c>
      <c r="O363">
        <f>IF(Tabla1[[#This Row],[currency]]="pesos",Tabla1[[#This Row],[money]]/Tabla1[[#This Row],[exchange_rate]],Tabla1[[#This Row],[money]])</f>
        <v>16300</v>
      </c>
    </row>
    <row r="364" spans="1:15" x14ac:dyDescent="0.25">
      <c r="A364">
        <v>6190000</v>
      </c>
      <c r="B364" t="s">
        <v>76</v>
      </c>
      <c r="C364" t="s">
        <v>177</v>
      </c>
      <c r="D364">
        <v>2019</v>
      </c>
      <c r="E364" s="1">
        <f>DATE(Tabla1[[#This Row],[year]],1,1)</f>
        <v>43466</v>
      </c>
      <c r="F364" t="s">
        <v>21</v>
      </c>
      <c r="G364" t="s">
        <v>15</v>
      </c>
      <c r="H364" t="s">
        <v>16</v>
      </c>
      <c r="I364" t="s">
        <v>237</v>
      </c>
      <c r="J364" t="s">
        <v>57</v>
      </c>
      <c r="K364" t="s">
        <v>45</v>
      </c>
      <c r="L364">
        <v>28000</v>
      </c>
      <c r="M364" t="s">
        <v>18</v>
      </c>
      <c r="N364">
        <v>173.92</v>
      </c>
      <c r="O364">
        <f>IF(Tabla1[[#This Row],[currency]]="pesos",Tabla1[[#This Row],[money]]/Tabla1[[#This Row],[exchange_rate]],Tabla1[[#This Row],[money]])</f>
        <v>35591.076356945727</v>
      </c>
    </row>
    <row r="365" spans="1:15" x14ac:dyDescent="0.25">
      <c r="A365">
        <v>7890000</v>
      </c>
      <c r="B365" t="s">
        <v>84</v>
      </c>
      <c r="C365" t="s">
        <v>167</v>
      </c>
      <c r="D365">
        <v>2017</v>
      </c>
      <c r="E365" s="1">
        <f>DATE(Tabla1[[#This Row],[year]],1,1)</f>
        <v>42736</v>
      </c>
      <c r="F365" t="s">
        <v>26</v>
      </c>
      <c r="G365" t="s">
        <v>15</v>
      </c>
      <c r="H365" t="s">
        <v>16</v>
      </c>
      <c r="I365" t="s">
        <v>237</v>
      </c>
      <c r="J365" t="s">
        <v>22</v>
      </c>
      <c r="K365" t="s">
        <v>17</v>
      </c>
      <c r="L365">
        <v>90000</v>
      </c>
      <c r="M365" t="s">
        <v>18</v>
      </c>
      <c r="N365">
        <v>173.92</v>
      </c>
      <c r="O365">
        <f>IF(Tabla1[[#This Row],[currency]]="pesos",Tabla1[[#This Row],[money]]/Tabla1[[#This Row],[exchange_rate]],Tabla1[[#This Row],[money]])</f>
        <v>45365.685372585103</v>
      </c>
    </row>
    <row r="366" spans="1:15" x14ac:dyDescent="0.25">
      <c r="A366">
        <v>9590000</v>
      </c>
      <c r="B366" t="s">
        <v>19</v>
      </c>
      <c r="C366" t="s">
        <v>20</v>
      </c>
      <c r="D366">
        <v>2020</v>
      </c>
      <c r="E366" s="1">
        <f>DATE(Tabla1[[#This Row],[year]],1,1)</f>
        <v>43831</v>
      </c>
      <c r="F366" t="s">
        <v>26</v>
      </c>
      <c r="G366" t="s">
        <v>15</v>
      </c>
      <c r="H366" t="s">
        <v>16</v>
      </c>
      <c r="I366" t="s">
        <v>28</v>
      </c>
      <c r="J366" t="s">
        <v>22</v>
      </c>
      <c r="K366" t="s">
        <v>17</v>
      </c>
      <c r="L366">
        <v>6000</v>
      </c>
      <c r="M366" t="s">
        <v>18</v>
      </c>
      <c r="N366">
        <v>173.92</v>
      </c>
      <c r="O366">
        <f>IF(Tabla1[[#This Row],[currency]]="pesos",Tabla1[[#This Row],[money]]/Tabla1[[#This Row],[exchange_rate]],Tabla1[[#This Row],[money]])</f>
        <v>55140.294388224473</v>
      </c>
    </row>
    <row r="367" spans="1:15" x14ac:dyDescent="0.25">
      <c r="A367">
        <v>36990</v>
      </c>
      <c r="B367" t="s">
        <v>12</v>
      </c>
      <c r="C367" t="s">
        <v>25</v>
      </c>
      <c r="D367">
        <v>2022</v>
      </c>
      <c r="E367" s="1">
        <f>DATE(Tabla1[[#This Row],[year]],1,1)</f>
        <v>44562</v>
      </c>
      <c r="F367" t="s">
        <v>21</v>
      </c>
      <c r="G367" t="s">
        <v>243</v>
      </c>
      <c r="H367" t="s">
        <v>27</v>
      </c>
      <c r="I367" t="s">
        <v>237</v>
      </c>
      <c r="J367" t="s">
        <v>29</v>
      </c>
      <c r="K367" t="s">
        <v>239</v>
      </c>
      <c r="L367">
        <v>1111</v>
      </c>
      <c r="M367" t="s">
        <v>238</v>
      </c>
      <c r="N367">
        <v>173.92</v>
      </c>
      <c r="O367">
        <f>IF(Tabla1[[#This Row],[currency]]="pesos",Tabla1[[#This Row],[money]]/Tabla1[[#This Row],[exchange_rate]],Tabla1[[#This Row],[money]])</f>
        <v>36990</v>
      </c>
    </row>
    <row r="368" spans="1:15" x14ac:dyDescent="0.25">
      <c r="A368">
        <v>10400000</v>
      </c>
      <c r="B368" t="s">
        <v>51</v>
      </c>
      <c r="C368" t="s">
        <v>185</v>
      </c>
      <c r="D368">
        <v>2022</v>
      </c>
      <c r="E368" s="1">
        <f>DATE(Tabla1[[#This Row],[year]],1,1)</f>
        <v>44562</v>
      </c>
      <c r="F368" t="s">
        <v>112</v>
      </c>
      <c r="G368" t="s">
        <v>15</v>
      </c>
      <c r="H368" t="s">
        <v>16</v>
      </c>
      <c r="I368" t="s">
        <v>237</v>
      </c>
      <c r="J368" t="s">
        <v>57</v>
      </c>
      <c r="K368" t="s">
        <v>17</v>
      </c>
      <c r="L368">
        <v>1000</v>
      </c>
      <c r="M368" t="s">
        <v>18</v>
      </c>
      <c r="N368">
        <v>173.92</v>
      </c>
      <c r="O368">
        <f>IF(Tabla1[[#This Row],[currency]]="pesos",Tabla1[[#This Row],[money]]/Tabla1[[#This Row],[exchange_rate]],Tabla1[[#This Row],[money]])</f>
        <v>59797.60809567618</v>
      </c>
    </row>
    <row r="369" spans="1:15" x14ac:dyDescent="0.25">
      <c r="A369">
        <v>1950000</v>
      </c>
      <c r="B369" t="s">
        <v>47</v>
      </c>
      <c r="C369" t="s">
        <v>58</v>
      </c>
      <c r="D369">
        <v>2012</v>
      </c>
      <c r="E369" s="1">
        <f>DATE(Tabla1[[#This Row],[year]],1,1)</f>
        <v>40909</v>
      </c>
      <c r="F369" t="s">
        <v>30</v>
      </c>
      <c r="G369" t="s">
        <v>15</v>
      </c>
      <c r="H369" t="s">
        <v>16</v>
      </c>
      <c r="I369" t="s">
        <v>28</v>
      </c>
      <c r="J369" t="s">
        <v>59</v>
      </c>
      <c r="K369" t="s">
        <v>45</v>
      </c>
      <c r="L369">
        <v>122000</v>
      </c>
      <c r="M369" t="s">
        <v>18</v>
      </c>
      <c r="N369">
        <v>173.92</v>
      </c>
      <c r="O369">
        <f>IF(Tabla1[[#This Row],[currency]]="pesos",Tabla1[[#This Row],[money]]/Tabla1[[#This Row],[exchange_rate]],Tabla1[[#This Row],[money]])</f>
        <v>11212.051517939282</v>
      </c>
    </row>
    <row r="370" spans="1:15" x14ac:dyDescent="0.25">
      <c r="A370">
        <v>14299000</v>
      </c>
      <c r="B370" t="s">
        <v>40</v>
      </c>
      <c r="C370" t="s">
        <v>138</v>
      </c>
      <c r="D370">
        <v>2022</v>
      </c>
      <c r="E370" s="1">
        <f>DATE(Tabla1[[#This Row],[year]],1,1)</f>
        <v>44562</v>
      </c>
      <c r="F370" t="s">
        <v>21</v>
      </c>
      <c r="G370" t="s">
        <v>242</v>
      </c>
      <c r="H370" t="s">
        <v>27</v>
      </c>
      <c r="I370" t="s">
        <v>237</v>
      </c>
      <c r="J370" t="s">
        <v>72</v>
      </c>
      <c r="K370" t="s">
        <v>67</v>
      </c>
      <c r="L370">
        <v>500</v>
      </c>
      <c r="M370" t="s">
        <v>18</v>
      </c>
      <c r="N370">
        <v>173.92</v>
      </c>
      <c r="O370">
        <f>IF(Tabla1[[#This Row],[currency]]="pesos",Tabla1[[#This Row],[money]]/Tabla1[[#This Row],[exchange_rate]],Tabla1[[#This Row],[money]])</f>
        <v>82215.961361545546</v>
      </c>
    </row>
    <row r="371" spans="1:15" x14ac:dyDescent="0.25">
      <c r="A371">
        <v>26500</v>
      </c>
      <c r="B371" t="s">
        <v>68</v>
      </c>
      <c r="C371" t="s">
        <v>215</v>
      </c>
      <c r="D371">
        <v>2019</v>
      </c>
      <c r="E371" s="1">
        <f>DATE(Tabla1[[#This Row],[year]],1,1)</f>
        <v>43466</v>
      </c>
      <c r="F371" t="s">
        <v>26</v>
      </c>
      <c r="G371" t="s">
        <v>15</v>
      </c>
      <c r="H371" t="s">
        <v>16</v>
      </c>
      <c r="I371" t="s">
        <v>237</v>
      </c>
      <c r="J371" t="s">
        <v>82</v>
      </c>
      <c r="K371" t="s">
        <v>17</v>
      </c>
      <c r="L371">
        <v>60900</v>
      </c>
      <c r="M371" t="s">
        <v>238</v>
      </c>
      <c r="N371">
        <v>173.92</v>
      </c>
      <c r="O371">
        <f>IF(Tabla1[[#This Row],[currency]]="pesos",Tabla1[[#This Row],[money]]/Tabla1[[#This Row],[exchange_rate]],Tabla1[[#This Row],[money]])</f>
        <v>26500</v>
      </c>
    </row>
    <row r="372" spans="1:15" x14ac:dyDescent="0.25">
      <c r="A372">
        <v>4990000</v>
      </c>
      <c r="B372" t="s">
        <v>47</v>
      </c>
      <c r="C372" t="s">
        <v>148</v>
      </c>
      <c r="D372">
        <v>2019</v>
      </c>
      <c r="E372" s="1">
        <f>DATE(Tabla1[[#This Row],[year]],1,1)</f>
        <v>43466</v>
      </c>
      <c r="F372" t="s">
        <v>21</v>
      </c>
      <c r="G372" t="s">
        <v>15</v>
      </c>
      <c r="H372" t="s">
        <v>16</v>
      </c>
      <c r="I372" t="s">
        <v>237</v>
      </c>
      <c r="J372" t="s">
        <v>46</v>
      </c>
      <c r="K372" t="s">
        <v>17</v>
      </c>
      <c r="L372">
        <v>73000</v>
      </c>
      <c r="M372" t="s">
        <v>18</v>
      </c>
      <c r="N372">
        <v>173.92</v>
      </c>
      <c r="O372">
        <f>IF(Tabla1[[#This Row],[currency]]="pesos",Tabla1[[#This Row],[money]]/Tabla1[[#This Row],[exchange_rate]],Tabla1[[#This Row],[money]])</f>
        <v>28691.352345906165</v>
      </c>
    </row>
    <row r="373" spans="1:15" x14ac:dyDescent="0.25">
      <c r="A373">
        <v>5990000</v>
      </c>
      <c r="B373" t="s">
        <v>32</v>
      </c>
      <c r="C373" t="s">
        <v>216</v>
      </c>
      <c r="D373">
        <v>2020</v>
      </c>
      <c r="E373" s="1">
        <f>DATE(Tabla1[[#This Row],[year]],1,1)</f>
        <v>43831</v>
      </c>
      <c r="F373" t="s">
        <v>21</v>
      </c>
      <c r="G373" t="s">
        <v>15</v>
      </c>
      <c r="H373" t="s">
        <v>27</v>
      </c>
      <c r="I373" t="s">
        <v>237</v>
      </c>
      <c r="J373" t="s">
        <v>38</v>
      </c>
      <c r="K373" t="s">
        <v>239</v>
      </c>
      <c r="L373">
        <v>86000</v>
      </c>
      <c r="M373" t="s">
        <v>18</v>
      </c>
      <c r="N373">
        <v>173.92</v>
      </c>
      <c r="O373">
        <f>IF(Tabla1[[#This Row],[currency]]="pesos",Tabla1[[#This Row],[money]]/Tabla1[[#This Row],[exchange_rate]],Tabla1[[#This Row],[money]])</f>
        <v>34441.122355105799</v>
      </c>
    </row>
    <row r="374" spans="1:15" x14ac:dyDescent="0.25">
      <c r="A374">
        <v>2689000</v>
      </c>
      <c r="B374" t="s">
        <v>75</v>
      </c>
      <c r="C374">
        <v>208</v>
      </c>
      <c r="D374">
        <v>2015</v>
      </c>
      <c r="E374" s="1">
        <f>DATE(Tabla1[[#This Row],[year]],1,1)</f>
        <v>42005</v>
      </c>
      <c r="F374" t="s">
        <v>21</v>
      </c>
      <c r="G374" t="s">
        <v>15</v>
      </c>
      <c r="H374" t="s">
        <v>16</v>
      </c>
      <c r="I374" t="s">
        <v>28</v>
      </c>
      <c r="J374" t="s">
        <v>57</v>
      </c>
      <c r="K374" t="s">
        <v>45</v>
      </c>
      <c r="L374">
        <v>71000</v>
      </c>
      <c r="M374" t="s">
        <v>18</v>
      </c>
      <c r="N374">
        <v>173.92</v>
      </c>
      <c r="O374">
        <f>IF(Tabla1[[#This Row],[currency]]="pesos",Tabla1[[#This Row],[money]]/Tabla1[[#This Row],[exchange_rate]],Tabla1[[#This Row],[money]])</f>
        <v>15461.131554737811</v>
      </c>
    </row>
    <row r="375" spans="1:15" x14ac:dyDescent="0.25">
      <c r="A375">
        <v>2700000</v>
      </c>
      <c r="B375" t="s">
        <v>47</v>
      </c>
      <c r="C375" t="s">
        <v>161</v>
      </c>
      <c r="D375">
        <v>2011</v>
      </c>
      <c r="E375" s="1">
        <f>DATE(Tabla1[[#This Row],[year]],1,1)</f>
        <v>40544</v>
      </c>
      <c r="F375" t="s">
        <v>26</v>
      </c>
      <c r="G375" t="s">
        <v>15</v>
      </c>
      <c r="H375" t="s">
        <v>27</v>
      </c>
      <c r="I375" t="s">
        <v>237</v>
      </c>
      <c r="J375" t="s">
        <v>46</v>
      </c>
      <c r="K375" t="s">
        <v>124</v>
      </c>
      <c r="L375">
        <v>39000</v>
      </c>
      <c r="M375" t="s">
        <v>18</v>
      </c>
      <c r="N375">
        <v>173.92</v>
      </c>
      <c r="O375">
        <f>IF(Tabla1[[#This Row],[currency]]="pesos",Tabla1[[#This Row],[money]]/Tabla1[[#This Row],[exchange_rate]],Tabla1[[#This Row],[money]])</f>
        <v>15524.379024839007</v>
      </c>
    </row>
    <row r="376" spans="1:15" x14ac:dyDescent="0.25">
      <c r="A376">
        <v>13900</v>
      </c>
      <c r="B376" t="s">
        <v>32</v>
      </c>
      <c r="C376" t="s">
        <v>217</v>
      </c>
      <c r="D376">
        <v>2016</v>
      </c>
      <c r="E376" s="1">
        <f>DATE(Tabla1[[#This Row],[year]],1,1)</f>
        <v>42370</v>
      </c>
      <c r="F376" t="s">
        <v>109</v>
      </c>
      <c r="G376" t="s">
        <v>15</v>
      </c>
      <c r="H376" t="s">
        <v>16</v>
      </c>
      <c r="I376" t="s">
        <v>237</v>
      </c>
      <c r="J376" t="s">
        <v>46</v>
      </c>
      <c r="K376" t="s">
        <v>17</v>
      </c>
      <c r="L376">
        <v>126000</v>
      </c>
      <c r="M376" t="s">
        <v>238</v>
      </c>
      <c r="N376">
        <v>173.92</v>
      </c>
      <c r="O376">
        <f>IF(Tabla1[[#This Row],[currency]]="pesos",Tabla1[[#This Row],[money]]/Tabla1[[#This Row],[exchange_rate]],Tabla1[[#This Row],[money]])</f>
        <v>13900</v>
      </c>
    </row>
    <row r="377" spans="1:15" x14ac:dyDescent="0.25">
      <c r="A377">
        <v>7040000</v>
      </c>
      <c r="B377" t="s">
        <v>40</v>
      </c>
      <c r="C377" t="s">
        <v>138</v>
      </c>
      <c r="D377">
        <v>2014</v>
      </c>
      <c r="E377" s="1">
        <f>DATE(Tabla1[[#This Row],[year]],1,1)</f>
        <v>41640</v>
      </c>
      <c r="F377" t="s">
        <v>26</v>
      </c>
      <c r="G377" t="s">
        <v>242</v>
      </c>
      <c r="H377" t="s">
        <v>27</v>
      </c>
      <c r="I377" t="s">
        <v>237</v>
      </c>
      <c r="J377" t="s">
        <v>38</v>
      </c>
      <c r="K377" t="s">
        <v>67</v>
      </c>
      <c r="L377">
        <v>125000</v>
      </c>
      <c r="M377" t="s">
        <v>18</v>
      </c>
      <c r="N377">
        <v>173.92</v>
      </c>
      <c r="O377">
        <f>IF(Tabla1[[#This Row],[currency]]="pesos",Tabla1[[#This Row],[money]]/Tabla1[[#This Row],[exchange_rate]],Tabla1[[#This Row],[money]])</f>
        <v>40478.380864765415</v>
      </c>
    </row>
    <row r="378" spans="1:15" x14ac:dyDescent="0.25">
      <c r="A378">
        <v>3400000</v>
      </c>
      <c r="B378" t="s">
        <v>40</v>
      </c>
      <c r="C378" t="s">
        <v>186</v>
      </c>
      <c r="D378">
        <v>2017</v>
      </c>
      <c r="E378" s="1">
        <f>DATE(Tabla1[[#This Row],[year]],1,1)</f>
        <v>42736</v>
      </c>
      <c r="F378" t="s">
        <v>26</v>
      </c>
      <c r="G378" t="s">
        <v>15</v>
      </c>
      <c r="H378" t="s">
        <v>27</v>
      </c>
      <c r="I378" t="s">
        <v>28</v>
      </c>
      <c r="J378" t="s">
        <v>46</v>
      </c>
      <c r="K378" t="s">
        <v>239</v>
      </c>
      <c r="L378">
        <v>83000</v>
      </c>
      <c r="M378" t="s">
        <v>18</v>
      </c>
      <c r="N378">
        <v>173.92</v>
      </c>
      <c r="O378">
        <f>IF(Tabla1[[#This Row],[currency]]="pesos",Tabla1[[#This Row],[money]]/Tabla1[[#This Row],[exchange_rate]],Tabla1[[#This Row],[money]])</f>
        <v>19549.21803127875</v>
      </c>
    </row>
    <row r="379" spans="1:15" x14ac:dyDescent="0.25">
      <c r="A379">
        <v>2900000</v>
      </c>
      <c r="B379" t="s">
        <v>54</v>
      </c>
      <c r="C379" t="s">
        <v>151</v>
      </c>
      <c r="D379">
        <v>2015</v>
      </c>
      <c r="E379" s="1">
        <f>DATE(Tabla1[[#This Row],[year]],1,1)</f>
        <v>42005</v>
      </c>
      <c r="F379" t="s">
        <v>21</v>
      </c>
      <c r="G379" t="s">
        <v>15</v>
      </c>
      <c r="H379" t="s">
        <v>27</v>
      </c>
      <c r="I379" t="s">
        <v>28</v>
      </c>
      <c r="J379" t="s">
        <v>82</v>
      </c>
      <c r="K379" t="s">
        <v>239</v>
      </c>
      <c r="L379">
        <v>126000</v>
      </c>
      <c r="M379" t="s">
        <v>18</v>
      </c>
      <c r="N379">
        <v>173.92</v>
      </c>
      <c r="O379">
        <f>IF(Tabla1[[#This Row],[currency]]="pesos",Tabla1[[#This Row],[money]]/Tabla1[[#This Row],[exchange_rate]],Tabla1[[#This Row],[money]])</f>
        <v>16674.333026678934</v>
      </c>
    </row>
    <row r="380" spans="1:15" x14ac:dyDescent="0.25">
      <c r="A380">
        <v>2500000</v>
      </c>
      <c r="B380" t="s">
        <v>54</v>
      </c>
      <c r="C380" t="s">
        <v>218</v>
      </c>
      <c r="D380">
        <v>2013</v>
      </c>
      <c r="E380" s="1">
        <f>DATE(Tabla1[[#This Row],[year]],1,1)</f>
        <v>41275</v>
      </c>
      <c r="F380" t="s">
        <v>26</v>
      </c>
      <c r="G380" t="s">
        <v>15</v>
      </c>
      <c r="H380" t="s">
        <v>16</v>
      </c>
      <c r="I380" t="s">
        <v>28</v>
      </c>
      <c r="J380" t="s">
        <v>46</v>
      </c>
      <c r="K380" t="s">
        <v>45</v>
      </c>
      <c r="L380">
        <v>102000</v>
      </c>
      <c r="M380" t="s">
        <v>18</v>
      </c>
      <c r="N380">
        <v>173.92</v>
      </c>
      <c r="O380">
        <f>IF(Tabla1[[#This Row],[currency]]="pesos",Tabla1[[#This Row],[money]]/Tabla1[[#This Row],[exchange_rate]],Tabla1[[#This Row],[money]])</f>
        <v>14374.425022999081</v>
      </c>
    </row>
    <row r="381" spans="1:15" x14ac:dyDescent="0.25">
      <c r="A381">
        <v>2090000</v>
      </c>
      <c r="B381" t="s">
        <v>40</v>
      </c>
      <c r="C381" t="s">
        <v>219</v>
      </c>
      <c r="D381">
        <v>2011</v>
      </c>
      <c r="E381" s="1">
        <f>DATE(Tabla1[[#This Row],[year]],1,1)</f>
        <v>40544</v>
      </c>
      <c r="F381" t="s">
        <v>30</v>
      </c>
      <c r="G381" t="s">
        <v>15</v>
      </c>
      <c r="H381" t="s">
        <v>27</v>
      </c>
      <c r="I381" t="s">
        <v>28</v>
      </c>
      <c r="J381" t="s">
        <v>38</v>
      </c>
      <c r="K381" t="s">
        <v>239</v>
      </c>
      <c r="L381">
        <v>168200</v>
      </c>
      <c r="M381" t="s">
        <v>18</v>
      </c>
      <c r="N381">
        <v>173.92</v>
      </c>
      <c r="O381">
        <f>IF(Tabla1[[#This Row],[currency]]="pesos",Tabla1[[#This Row],[money]]/Tabla1[[#This Row],[exchange_rate]],Tabla1[[#This Row],[money]])</f>
        <v>12017.019319227231</v>
      </c>
    </row>
    <row r="382" spans="1:15" x14ac:dyDescent="0.25">
      <c r="A382">
        <v>4700000</v>
      </c>
      <c r="B382" t="s">
        <v>54</v>
      </c>
      <c r="C382" t="s">
        <v>163</v>
      </c>
      <c r="D382">
        <v>2017</v>
      </c>
      <c r="E382" s="1">
        <f>DATE(Tabla1[[#This Row],[year]],1,1)</f>
        <v>42736</v>
      </c>
      <c r="F382" t="s">
        <v>14</v>
      </c>
      <c r="G382" t="s">
        <v>15</v>
      </c>
      <c r="H382" t="s">
        <v>16</v>
      </c>
      <c r="I382" t="s">
        <v>237</v>
      </c>
      <c r="J382" t="s">
        <v>29</v>
      </c>
      <c r="K382" t="s">
        <v>17</v>
      </c>
      <c r="L382">
        <v>45100</v>
      </c>
      <c r="M382" t="s">
        <v>18</v>
      </c>
      <c r="N382">
        <v>173.92</v>
      </c>
      <c r="O382">
        <f>IF(Tabla1[[#This Row],[currency]]="pesos",Tabla1[[#This Row],[money]]/Tabla1[[#This Row],[exchange_rate]],Tabla1[[#This Row],[money]])</f>
        <v>27023.919043238271</v>
      </c>
    </row>
    <row r="383" spans="1:15" x14ac:dyDescent="0.25">
      <c r="A383">
        <v>65900</v>
      </c>
      <c r="B383" t="s">
        <v>51</v>
      </c>
      <c r="C383" t="s">
        <v>220</v>
      </c>
      <c r="D383">
        <v>2022</v>
      </c>
      <c r="E383" s="1">
        <f>DATE(Tabla1[[#This Row],[year]],1,1)</f>
        <v>44562</v>
      </c>
      <c r="F383" t="s">
        <v>21</v>
      </c>
      <c r="G383" t="s">
        <v>242</v>
      </c>
      <c r="H383" t="s">
        <v>27</v>
      </c>
      <c r="I383" t="s">
        <v>237</v>
      </c>
      <c r="J383" t="s">
        <v>38</v>
      </c>
      <c r="K383" t="s">
        <v>67</v>
      </c>
      <c r="L383">
        <v>1111</v>
      </c>
      <c r="M383" t="s">
        <v>238</v>
      </c>
      <c r="N383">
        <v>173.92</v>
      </c>
      <c r="O383">
        <f>IF(Tabla1[[#This Row],[currency]]="pesos",Tabla1[[#This Row],[money]]/Tabla1[[#This Row],[exchange_rate]],Tabla1[[#This Row],[money]])</f>
        <v>65900</v>
      </c>
    </row>
    <row r="384" spans="1:15" x14ac:dyDescent="0.25">
      <c r="A384">
        <v>77490</v>
      </c>
      <c r="B384" t="s">
        <v>129</v>
      </c>
      <c r="C384">
        <v>1500</v>
      </c>
      <c r="D384">
        <v>2022</v>
      </c>
      <c r="E384" s="1">
        <f>DATE(Tabla1[[#This Row],[year]],1,1)</f>
        <v>44562</v>
      </c>
      <c r="F384" t="s">
        <v>21</v>
      </c>
      <c r="G384" t="s">
        <v>15</v>
      </c>
      <c r="H384" t="s">
        <v>27</v>
      </c>
      <c r="I384" t="s">
        <v>237</v>
      </c>
      <c r="J384" t="s">
        <v>130</v>
      </c>
      <c r="K384" t="s">
        <v>67</v>
      </c>
      <c r="L384">
        <v>4700</v>
      </c>
      <c r="M384" t="s">
        <v>238</v>
      </c>
      <c r="N384">
        <v>173.92</v>
      </c>
      <c r="O384">
        <f>IF(Tabla1[[#This Row],[currency]]="pesos",Tabla1[[#This Row],[money]]/Tabla1[[#This Row],[exchange_rate]],Tabla1[[#This Row],[money]])</f>
        <v>77490</v>
      </c>
    </row>
    <row r="385" spans="1:15" x14ac:dyDescent="0.25">
      <c r="A385">
        <v>16500</v>
      </c>
      <c r="B385" t="s">
        <v>51</v>
      </c>
      <c r="C385" t="s">
        <v>113</v>
      </c>
      <c r="D385">
        <v>2017</v>
      </c>
      <c r="E385" s="1">
        <f>DATE(Tabla1[[#This Row],[year]],1,1)</f>
        <v>42736</v>
      </c>
      <c r="F385" t="s">
        <v>26</v>
      </c>
      <c r="G385" t="s">
        <v>15</v>
      </c>
      <c r="H385" t="s">
        <v>16</v>
      </c>
      <c r="I385" t="s">
        <v>237</v>
      </c>
      <c r="J385" t="s">
        <v>38</v>
      </c>
      <c r="K385" t="s">
        <v>45</v>
      </c>
      <c r="L385">
        <v>75000</v>
      </c>
      <c r="M385" t="s">
        <v>238</v>
      </c>
      <c r="N385">
        <v>173.92</v>
      </c>
      <c r="O385">
        <f>IF(Tabla1[[#This Row],[currency]]="pesos",Tabla1[[#This Row],[money]]/Tabla1[[#This Row],[exchange_rate]],Tabla1[[#This Row],[money]])</f>
        <v>16500</v>
      </c>
    </row>
    <row r="386" spans="1:15" x14ac:dyDescent="0.25">
      <c r="A386">
        <v>2990000</v>
      </c>
      <c r="B386" t="s">
        <v>40</v>
      </c>
      <c r="C386" t="s">
        <v>174</v>
      </c>
      <c r="D386">
        <v>2014</v>
      </c>
      <c r="E386" s="1">
        <f>DATE(Tabla1[[#This Row],[year]],1,1)</f>
        <v>41640</v>
      </c>
      <c r="G386" t="s">
        <v>15</v>
      </c>
      <c r="H386" t="s">
        <v>16</v>
      </c>
      <c r="I386" t="s">
        <v>28</v>
      </c>
      <c r="J386" t="s">
        <v>46</v>
      </c>
      <c r="K386" t="s">
        <v>124</v>
      </c>
      <c r="L386">
        <v>120000</v>
      </c>
      <c r="M386" t="s">
        <v>18</v>
      </c>
      <c r="N386">
        <v>173.92</v>
      </c>
      <c r="O386">
        <f>IF(Tabla1[[#This Row],[currency]]="pesos",Tabla1[[#This Row],[money]]/Tabla1[[#This Row],[exchange_rate]],Tabla1[[#This Row],[money]])</f>
        <v>17191.812327506901</v>
      </c>
    </row>
    <row r="387" spans="1:15" x14ac:dyDescent="0.25">
      <c r="A387">
        <v>2850000</v>
      </c>
      <c r="B387" t="s">
        <v>75</v>
      </c>
      <c r="C387">
        <v>308</v>
      </c>
      <c r="D387">
        <v>2012</v>
      </c>
      <c r="E387" s="1">
        <f>DATE(Tabla1[[#This Row],[year]],1,1)</f>
        <v>40909</v>
      </c>
      <c r="F387" t="s">
        <v>21</v>
      </c>
      <c r="G387" t="s">
        <v>15</v>
      </c>
      <c r="H387" t="s">
        <v>16</v>
      </c>
      <c r="I387" t="s">
        <v>28</v>
      </c>
      <c r="J387" t="s">
        <v>46</v>
      </c>
      <c r="K387" t="s">
        <v>45</v>
      </c>
      <c r="L387">
        <v>136000</v>
      </c>
      <c r="M387" t="s">
        <v>18</v>
      </c>
      <c r="N387">
        <v>173.92</v>
      </c>
      <c r="O387">
        <f>IF(Tabla1[[#This Row],[currency]]="pesos",Tabla1[[#This Row],[money]]/Tabla1[[#This Row],[exchange_rate]],Tabla1[[#This Row],[money]])</f>
        <v>16386.844526218953</v>
      </c>
    </row>
    <row r="388" spans="1:15" x14ac:dyDescent="0.25">
      <c r="A388">
        <v>5050000</v>
      </c>
      <c r="B388" t="s">
        <v>75</v>
      </c>
      <c r="C388">
        <v>2008</v>
      </c>
      <c r="D388">
        <v>2019</v>
      </c>
      <c r="E388" s="1">
        <f>DATE(Tabla1[[#This Row],[year]],1,1)</f>
        <v>43466</v>
      </c>
      <c r="F388" t="s">
        <v>21</v>
      </c>
      <c r="G388" t="s">
        <v>15</v>
      </c>
      <c r="H388" t="s">
        <v>16</v>
      </c>
      <c r="I388" t="s">
        <v>28</v>
      </c>
      <c r="J388" t="s">
        <v>46</v>
      </c>
      <c r="K388" t="s">
        <v>17</v>
      </c>
      <c r="L388">
        <v>29530</v>
      </c>
      <c r="M388" t="s">
        <v>18</v>
      </c>
      <c r="N388">
        <v>173.92</v>
      </c>
      <c r="O388">
        <f>IF(Tabla1[[#This Row],[currency]]="pesos",Tabla1[[#This Row],[money]]/Tabla1[[#This Row],[exchange_rate]],Tabla1[[#This Row],[money]])</f>
        <v>29036.338546458144</v>
      </c>
    </row>
    <row r="389" spans="1:15" x14ac:dyDescent="0.25">
      <c r="A389">
        <v>3800000</v>
      </c>
      <c r="B389" t="s">
        <v>54</v>
      </c>
      <c r="C389" t="s">
        <v>88</v>
      </c>
      <c r="D389">
        <v>2018</v>
      </c>
      <c r="E389" s="1">
        <f>DATE(Tabla1[[#This Row],[year]],1,1)</f>
        <v>43101</v>
      </c>
      <c r="F389" t="s">
        <v>26</v>
      </c>
      <c r="G389" t="s">
        <v>15</v>
      </c>
      <c r="H389" t="s">
        <v>16</v>
      </c>
      <c r="I389" t="s">
        <v>28</v>
      </c>
      <c r="J389" t="s">
        <v>82</v>
      </c>
      <c r="K389" t="s">
        <v>45</v>
      </c>
      <c r="L389">
        <v>28300</v>
      </c>
      <c r="M389" t="s">
        <v>18</v>
      </c>
      <c r="N389">
        <v>173.92</v>
      </c>
      <c r="O389">
        <f>IF(Tabla1[[#This Row],[currency]]="pesos",Tabla1[[#This Row],[money]]/Tabla1[[#This Row],[exchange_rate]],Tabla1[[#This Row],[money]])</f>
        <v>21849.126034958605</v>
      </c>
    </row>
    <row r="390" spans="1:15" x14ac:dyDescent="0.25">
      <c r="A390">
        <v>6700000</v>
      </c>
      <c r="B390" t="s">
        <v>76</v>
      </c>
      <c r="C390" t="s">
        <v>86</v>
      </c>
      <c r="D390">
        <v>2018</v>
      </c>
      <c r="E390" s="1">
        <f>DATE(Tabla1[[#This Row],[year]],1,1)</f>
        <v>43101</v>
      </c>
      <c r="F390" t="s">
        <v>26</v>
      </c>
      <c r="G390" t="s">
        <v>15</v>
      </c>
      <c r="H390" t="s">
        <v>16</v>
      </c>
      <c r="I390" t="s">
        <v>237</v>
      </c>
      <c r="J390" t="s">
        <v>29</v>
      </c>
      <c r="K390" t="s">
        <v>17</v>
      </c>
      <c r="L390">
        <v>99700</v>
      </c>
      <c r="M390" t="s">
        <v>18</v>
      </c>
      <c r="N390">
        <v>173.92</v>
      </c>
      <c r="O390">
        <f>IF(Tabla1[[#This Row],[currency]]="pesos",Tabla1[[#This Row],[money]]/Tabla1[[#This Row],[exchange_rate]],Tabla1[[#This Row],[money]])</f>
        <v>38523.459061637535</v>
      </c>
    </row>
    <row r="391" spans="1:15" x14ac:dyDescent="0.25">
      <c r="A391">
        <v>4989900</v>
      </c>
      <c r="B391" t="s">
        <v>40</v>
      </c>
      <c r="C391" t="s">
        <v>41</v>
      </c>
      <c r="D391">
        <v>2019</v>
      </c>
      <c r="E391" s="1">
        <f>DATE(Tabla1[[#This Row],[year]],1,1)</f>
        <v>43466</v>
      </c>
      <c r="F391" t="s">
        <v>63</v>
      </c>
      <c r="G391" t="s">
        <v>15</v>
      </c>
      <c r="H391" t="s">
        <v>16</v>
      </c>
      <c r="I391" t="s">
        <v>28</v>
      </c>
      <c r="J391" t="s">
        <v>46</v>
      </c>
      <c r="K391" t="s">
        <v>17</v>
      </c>
      <c r="L391">
        <v>69100</v>
      </c>
      <c r="M391" t="s">
        <v>18</v>
      </c>
      <c r="N391">
        <v>173.92</v>
      </c>
      <c r="O391">
        <f>IF(Tabla1[[#This Row],[currency]]="pesos",Tabla1[[#This Row],[money]]/Tabla1[[#This Row],[exchange_rate]],Tabla1[[#This Row],[money]])</f>
        <v>28690.777368905245</v>
      </c>
    </row>
    <row r="392" spans="1:15" x14ac:dyDescent="0.25">
      <c r="A392">
        <v>6290000</v>
      </c>
      <c r="B392" t="s">
        <v>40</v>
      </c>
      <c r="C392" t="s">
        <v>41</v>
      </c>
      <c r="D392">
        <v>2019</v>
      </c>
      <c r="E392" s="1">
        <f>DATE(Tabla1[[#This Row],[year]],1,1)</f>
        <v>43466</v>
      </c>
      <c r="F392" t="s">
        <v>26</v>
      </c>
      <c r="G392" t="s">
        <v>15</v>
      </c>
      <c r="H392" t="s">
        <v>16</v>
      </c>
      <c r="I392" t="s">
        <v>28</v>
      </c>
      <c r="J392" t="s">
        <v>46</v>
      </c>
      <c r="K392" t="s">
        <v>17</v>
      </c>
      <c r="L392">
        <v>30000</v>
      </c>
      <c r="M392" t="s">
        <v>18</v>
      </c>
      <c r="N392">
        <v>173.92</v>
      </c>
      <c r="O392">
        <f>IF(Tabla1[[#This Row],[currency]]="pesos",Tabla1[[#This Row],[money]]/Tabla1[[#This Row],[exchange_rate]],Tabla1[[#This Row],[money]])</f>
        <v>36166.05335786569</v>
      </c>
    </row>
    <row r="393" spans="1:15" x14ac:dyDescent="0.25">
      <c r="A393">
        <v>7789900</v>
      </c>
      <c r="B393" t="s">
        <v>40</v>
      </c>
      <c r="C393" t="s">
        <v>138</v>
      </c>
      <c r="D393">
        <v>2018</v>
      </c>
      <c r="E393" s="1">
        <f>DATE(Tabla1[[#This Row],[year]],1,1)</f>
        <v>43101</v>
      </c>
      <c r="F393" t="s">
        <v>109</v>
      </c>
      <c r="G393" t="s">
        <v>242</v>
      </c>
      <c r="H393" t="s">
        <v>27</v>
      </c>
      <c r="I393" t="s">
        <v>28</v>
      </c>
      <c r="J393" t="s">
        <v>38</v>
      </c>
      <c r="K393" t="s">
        <v>67</v>
      </c>
      <c r="L393">
        <v>99100</v>
      </c>
      <c r="M393" t="s">
        <v>18</v>
      </c>
      <c r="N393">
        <v>173.92</v>
      </c>
      <c r="O393">
        <f>IF(Tabla1[[#This Row],[currency]]="pesos",Tabla1[[#This Row],[money]]/Tabla1[[#This Row],[exchange_rate]],Tabla1[[#This Row],[money]])</f>
        <v>44790.133394664219</v>
      </c>
    </row>
    <row r="394" spans="1:15" x14ac:dyDescent="0.25">
      <c r="A394">
        <v>31000</v>
      </c>
      <c r="B394" t="s">
        <v>35</v>
      </c>
      <c r="C394" t="s">
        <v>44</v>
      </c>
      <c r="D394">
        <v>2017</v>
      </c>
      <c r="E394" s="1">
        <f>DATE(Tabla1[[#This Row],[year]],1,1)</f>
        <v>42736</v>
      </c>
      <c r="F394" t="s">
        <v>14</v>
      </c>
      <c r="G394" t="s">
        <v>15</v>
      </c>
      <c r="H394" t="s">
        <v>16</v>
      </c>
      <c r="I394" t="s">
        <v>28</v>
      </c>
      <c r="J394" t="s">
        <v>46</v>
      </c>
      <c r="K394" t="s">
        <v>45</v>
      </c>
      <c r="L394">
        <v>59000</v>
      </c>
      <c r="M394" t="s">
        <v>238</v>
      </c>
      <c r="N394">
        <v>173.92</v>
      </c>
      <c r="O394">
        <f>IF(Tabla1[[#This Row],[currency]]="pesos",Tabla1[[#This Row],[money]]/Tabla1[[#This Row],[exchange_rate]],Tabla1[[#This Row],[money]])</f>
        <v>31000</v>
      </c>
    </row>
    <row r="395" spans="1:15" x14ac:dyDescent="0.25">
      <c r="A395">
        <v>5890000</v>
      </c>
      <c r="B395" t="s">
        <v>54</v>
      </c>
      <c r="C395" t="s">
        <v>200</v>
      </c>
      <c r="D395">
        <v>2016</v>
      </c>
      <c r="E395" s="1">
        <f>DATE(Tabla1[[#This Row],[year]],1,1)</f>
        <v>42370</v>
      </c>
      <c r="F395" t="s">
        <v>21</v>
      </c>
      <c r="G395" t="s">
        <v>242</v>
      </c>
      <c r="H395" t="s">
        <v>27</v>
      </c>
      <c r="I395" t="s">
        <v>28</v>
      </c>
      <c r="J395" t="s">
        <v>66</v>
      </c>
      <c r="K395" t="s">
        <v>67</v>
      </c>
      <c r="L395">
        <v>143000</v>
      </c>
      <c r="M395" t="s">
        <v>18</v>
      </c>
      <c r="N395">
        <v>173.92</v>
      </c>
      <c r="O395">
        <f>IF(Tabla1[[#This Row],[currency]]="pesos",Tabla1[[#This Row],[money]]/Tabla1[[#This Row],[exchange_rate]],Tabla1[[#This Row],[money]])</f>
        <v>33866.145354185835</v>
      </c>
    </row>
    <row r="396" spans="1:15" x14ac:dyDescent="0.25">
      <c r="A396">
        <v>7889900</v>
      </c>
      <c r="B396" t="s">
        <v>40</v>
      </c>
      <c r="C396" t="s">
        <v>138</v>
      </c>
      <c r="D396">
        <v>2018</v>
      </c>
      <c r="E396" s="1">
        <f>DATE(Tabla1[[#This Row],[year]],1,1)</f>
        <v>43101</v>
      </c>
      <c r="F396" t="s">
        <v>21</v>
      </c>
      <c r="G396" t="s">
        <v>242</v>
      </c>
      <c r="H396" t="s">
        <v>27</v>
      </c>
      <c r="I396" t="s">
        <v>28</v>
      </c>
      <c r="J396" t="s">
        <v>38</v>
      </c>
      <c r="K396" t="s">
        <v>67</v>
      </c>
      <c r="L396">
        <v>79000</v>
      </c>
      <c r="M396" t="s">
        <v>18</v>
      </c>
      <c r="N396">
        <v>173.92</v>
      </c>
      <c r="O396">
        <f>IF(Tabla1[[#This Row],[currency]]="pesos",Tabla1[[#This Row],[money]]/Tabla1[[#This Row],[exchange_rate]],Tabla1[[#This Row],[money]])</f>
        <v>45365.110395584183</v>
      </c>
    </row>
    <row r="397" spans="1:15" x14ac:dyDescent="0.25">
      <c r="A397">
        <v>3489900</v>
      </c>
      <c r="B397" t="s">
        <v>84</v>
      </c>
      <c r="C397" t="s">
        <v>85</v>
      </c>
      <c r="D397">
        <v>2011</v>
      </c>
      <c r="E397" s="1">
        <f>DATE(Tabla1[[#This Row],[year]],1,1)</f>
        <v>40544</v>
      </c>
      <c r="F397" t="s">
        <v>26</v>
      </c>
      <c r="G397" t="s">
        <v>15</v>
      </c>
      <c r="H397" t="s">
        <v>16</v>
      </c>
      <c r="I397" t="s">
        <v>28</v>
      </c>
      <c r="J397" t="s">
        <v>38</v>
      </c>
      <c r="K397" t="s">
        <v>17</v>
      </c>
      <c r="L397">
        <v>137000</v>
      </c>
      <c r="M397" t="s">
        <v>18</v>
      </c>
      <c r="N397">
        <v>173.92</v>
      </c>
      <c r="O397">
        <f>IF(Tabla1[[#This Row],[currency]]="pesos",Tabla1[[#This Row],[money]]/Tabla1[[#This Row],[exchange_rate]],Tabla1[[#This Row],[money]])</f>
        <v>20066.122355105796</v>
      </c>
    </row>
    <row r="398" spans="1:15" x14ac:dyDescent="0.25">
      <c r="A398">
        <v>79000</v>
      </c>
      <c r="B398" t="s">
        <v>37</v>
      </c>
      <c r="C398" t="s">
        <v>201</v>
      </c>
      <c r="D398">
        <v>2021</v>
      </c>
      <c r="E398" s="1">
        <f>DATE(Tabla1[[#This Row],[year]],1,1)</f>
        <v>44197</v>
      </c>
      <c r="F398" t="s">
        <v>109</v>
      </c>
      <c r="G398" t="s">
        <v>15</v>
      </c>
      <c r="H398" t="s">
        <v>38</v>
      </c>
      <c r="I398" t="s">
        <v>237</v>
      </c>
      <c r="J398" t="s">
        <v>38</v>
      </c>
      <c r="K398" t="s">
        <v>240</v>
      </c>
      <c r="L398">
        <v>4100</v>
      </c>
      <c r="M398" t="s">
        <v>238</v>
      </c>
      <c r="N398">
        <v>173.92</v>
      </c>
      <c r="O398">
        <f>IF(Tabla1[[#This Row],[currency]]="pesos",Tabla1[[#This Row],[money]]/Tabla1[[#This Row],[exchange_rate]],Tabla1[[#This Row],[money]])</f>
        <v>79000</v>
      </c>
    </row>
    <row r="399" spans="1:15" x14ac:dyDescent="0.25">
      <c r="A399">
        <v>46999</v>
      </c>
      <c r="B399" t="s">
        <v>35</v>
      </c>
      <c r="C399" t="s">
        <v>44</v>
      </c>
      <c r="D399">
        <v>2017</v>
      </c>
      <c r="E399" s="1">
        <f>DATE(Tabla1[[#This Row],[year]],1,1)</f>
        <v>42736</v>
      </c>
      <c r="F399" t="s">
        <v>21</v>
      </c>
      <c r="G399" t="s">
        <v>15</v>
      </c>
      <c r="H399" t="s">
        <v>16</v>
      </c>
      <c r="I399" t="s">
        <v>237</v>
      </c>
      <c r="J399" t="s">
        <v>38</v>
      </c>
      <c r="K399" t="s">
        <v>45</v>
      </c>
      <c r="L399">
        <v>12000</v>
      </c>
      <c r="M399" t="s">
        <v>238</v>
      </c>
      <c r="N399">
        <v>173.92</v>
      </c>
      <c r="O399">
        <f>IF(Tabla1[[#This Row],[currency]]="pesos",Tabla1[[#This Row],[money]]/Tabla1[[#This Row],[exchange_rate]],Tabla1[[#This Row],[money]])</f>
        <v>46999</v>
      </c>
    </row>
    <row r="400" spans="1:15" x14ac:dyDescent="0.25">
      <c r="A400">
        <v>4490000</v>
      </c>
      <c r="B400" t="s">
        <v>68</v>
      </c>
      <c r="C400" t="s">
        <v>115</v>
      </c>
      <c r="D400">
        <v>2017</v>
      </c>
      <c r="E400" s="1">
        <f>DATE(Tabla1[[#This Row],[year]],1,1)</f>
        <v>42736</v>
      </c>
      <c r="F400" t="s">
        <v>14</v>
      </c>
      <c r="G400" t="s">
        <v>242</v>
      </c>
      <c r="H400" t="s">
        <v>27</v>
      </c>
      <c r="I400" t="s">
        <v>28</v>
      </c>
      <c r="J400" t="s">
        <v>38</v>
      </c>
      <c r="K400" t="s">
        <v>67</v>
      </c>
      <c r="L400">
        <v>65000</v>
      </c>
      <c r="M400" t="s">
        <v>18</v>
      </c>
      <c r="N400">
        <v>173.92</v>
      </c>
      <c r="O400">
        <f>IF(Tabla1[[#This Row],[currency]]="pesos",Tabla1[[#This Row],[money]]/Tabla1[[#This Row],[exchange_rate]],Tabla1[[#This Row],[money]])</f>
        <v>25816.46734130635</v>
      </c>
    </row>
    <row r="401" spans="1:15" x14ac:dyDescent="0.25">
      <c r="A401">
        <v>6200000</v>
      </c>
      <c r="B401" t="s">
        <v>12</v>
      </c>
      <c r="C401" t="s">
        <v>25</v>
      </c>
      <c r="D401">
        <v>2019</v>
      </c>
      <c r="E401" s="1">
        <f>DATE(Tabla1[[#This Row],[year]],1,1)</f>
        <v>43466</v>
      </c>
      <c r="F401" t="s">
        <v>21</v>
      </c>
      <c r="G401" t="s">
        <v>15</v>
      </c>
      <c r="H401" t="s">
        <v>27</v>
      </c>
      <c r="I401" t="s">
        <v>237</v>
      </c>
      <c r="J401" t="s">
        <v>29</v>
      </c>
      <c r="K401" t="s">
        <v>239</v>
      </c>
      <c r="L401">
        <v>31000</v>
      </c>
      <c r="M401" t="s">
        <v>18</v>
      </c>
      <c r="N401">
        <v>173.92</v>
      </c>
      <c r="O401">
        <f>IF(Tabla1[[#This Row],[currency]]="pesos",Tabla1[[#This Row],[money]]/Tabla1[[#This Row],[exchange_rate]],Tabla1[[#This Row],[money]])</f>
        <v>35648.574057037724</v>
      </c>
    </row>
    <row r="402" spans="1:15" x14ac:dyDescent="0.25">
      <c r="A402">
        <v>128000</v>
      </c>
      <c r="B402" t="s">
        <v>51</v>
      </c>
      <c r="C402" t="s">
        <v>221</v>
      </c>
      <c r="D402">
        <v>2020</v>
      </c>
      <c r="E402" s="1">
        <f>DATE(Tabla1[[#This Row],[year]],1,1)</f>
        <v>43831</v>
      </c>
      <c r="F402" t="s">
        <v>21</v>
      </c>
      <c r="G402" t="s">
        <v>242</v>
      </c>
      <c r="H402" t="s">
        <v>27</v>
      </c>
      <c r="I402" t="s">
        <v>237</v>
      </c>
      <c r="J402" t="s">
        <v>38</v>
      </c>
      <c r="K402" t="s">
        <v>67</v>
      </c>
      <c r="L402">
        <v>52900</v>
      </c>
      <c r="M402" t="s">
        <v>238</v>
      </c>
      <c r="N402">
        <v>173.92</v>
      </c>
      <c r="O402">
        <f>IF(Tabla1[[#This Row],[currency]]="pesos",Tabla1[[#This Row],[money]]/Tabla1[[#This Row],[exchange_rate]],Tabla1[[#This Row],[money]])</f>
        <v>128000</v>
      </c>
    </row>
    <row r="403" spans="1:15" x14ac:dyDescent="0.25">
      <c r="A403">
        <v>90000</v>
      </c>
      <c r="B403" t="s">
        <v>37</v>
      </c>
      <c r="C403" t="s">
        <v>201</v>
      </c>
      <c r="D403">
        <v>2021</v>
      </c>
      <c r="E403" s="1">
        <f>DATE(Tabla1[[#This Row],[year]],1,1)</f>
        <v>44197</v>
      </c>
      <c r="F403" t="s">
        <v>109</v>
      </c>
      <c r="G403" t="s">
        <v>15</v>
      </c>
      <c r="H403" t="s">
        <v>38</v>
      </c>
      <c r="I403" t="s">
        <v>237</v>
      </c>
      <c r="J403" t="s">
        <v>72</v>
      </c>
      <c r="K403" t="s">
        <v>240</v>
      </c>
      <c r="L403">
        <v>2500</v>
      </c>
      <c r="M403" t="s">
        <v>238</v>
      </c>
      <c r="N403">
        <v>173.92</v>
      </c>
      <c r="O403">
        <f>IF(Tabla1[[#This Row],[currency]]="pesos",Tabla1[[#This Row],[money]]/Tabla1[[#This Row],[exchange_rate]],Tabla1[[#This Row],[money]])</f>
        <v>90000</v>
      </c>
    </row>
    <row r="404" spans="1:15" x14ac:dyDescent="0.25">
      <c r="A404">
        <v>68000</v>
      </c>
      <c r="B404" t="s">
        <v>90</v>
      </c>
      <c r="C404" t="s">
        <v>222</v>
      </c>
      <c r="D404">
        <v>2018</v>
      </c>
      <c r="E404" s="1">
        <f>DATE(Tabla1[[#This Row],[year]],1,1)</f>
        <v>43101</v>
      </c>
      <c r="F404" t="s">
        <v>109</v>
      </c>
      <c r="G404" t="s">
        <v>15</v>
      </c>
      <c r="H404" t="s">
        <v>72</v>
      </c>
      <c r="I404" t="s">
        <v>237</v>
      </c>
      <c r="J404" t="s">
        <v>38</v>
      </c>
      <c r="K404" t="s">
        <v>45</v>
      </c>
      <c r="L404">
        <v>25500</v>
      </c>
      <c r="M404" t="s">
        <v>238</v>
      </c>
      <c r="N404">
        <v>173.92</v>
      </c>
      <c r="O404">
        <f>IF(Tabla1[[#This Row],[currency]]="pesos",Tabla1[[#This Row],[money]]/Tabla1[[#This Row],[exchange_rate]],Tabla1[[#This Row],[money]])</f>
        <v>68000</v>
      </c>
    </row>
    <row r="405" spans="1:15" x14ac:dyDescent="0.25">
      <c r="A405">
        <v>235000</v>
      </c>
      <c r="B405" t="s">
        <v>90</v>
      </c>
      <c r="C405" t="s">
        <v>241</v>
      </c>
      <c r="D405">
        <v>2011</v>
      </c>
      <c r="E405" s="1">
        <f>DATE(Tabla1[[#This Row],[year]],1,1)</f>
        <v>40544</v>
      </c>
      <c r="F405" t="s">
        <v>21</v>
      </c>
      <c r="G405" t="s">
        <v>15</v>
      </c>
      <c r="H405" t="s">
        <v>38</v>
      </c>
      <c r="I405" t="s">
        <v>237</v>
      </c>
      <c r="J405" t="s">
        <v>223</v>
      </c>
      <c r="K405" t="s">
        <v>240</v>
      </c>
      <c r="L405">
        <v>19200</v>
      </c>
      <c r="M405" t="s">
        <v>238</v>
      </c>
      <c r="N405">
        <v>173.92</v>
      </c>
      <c r="O405">
        <f>IF(Tabla1[[#This Row],[currency]]="pesos",Tabla1[[#This Row],[money]]/Tabla1[[#This Row],[exchange_rate]],Tabla1[[#This Row],[money]])</f>
        <v>235000</v>
      </c>
    </row>
    <row r="406" spans="1:15" x14ac:dyDescent="0.25">
      <c r="A406">
        <v>3280000</v>
      </c>
      <c r="B406" t="s">
        <v>244</v>
      </c>
      <c r="C406" t="s">
        <v>116</v>
      </c>
      <c r="D406">
        <v>2016</v>
      </c>
      <c r="E406" s="1">
        <f>DATE(Tabla1[[#This Row],[year]],1,1)</f>
        <v>42370</v>
      </c>
      <c r="F406" t="s">
        <v>21</v>
      </c>
      <c r="G406" t="s">
        <v>15</v>
      </c>
      <c r="H406" t="s">
        <v>27</v>
      </c>
      <c r="I406" t="s">
        <v>237</v>
      </c>
      <c r="J406" t="s">
        <v>46</v>
      </c>
      <c r="K406" t="s">
        <v>239</v>
      </c>
      <c r="L406">
        <v>100000</v>
      </c>
      <c r="M406" t="s">
        <v>18</v>
      </c>
      <c r="N406">
        <v>173.92</v>
      </c>
      <c r="O406">
        <f>IF(Tabla1[[#This Row],[currency]]="pesos",Tabla1[[#This Row],[money]]/Tabla1[[#This Row],[exchange_rate]],Tabla1[[#This Row],[money]])</f>
        <v>18859.245630174795</v>
      </c>
    </row>
    <row r="407" spans="1:15" x14ac:dyDescent="0.25">
      <c r="A407">
        <v>30000</v>
      </c>
      <c r="B407" t="s">
        <v>76</v>
      </c>
      <c r="C407" t="s">
        <v>86</v>
      </c>
      <c r="D407">
        <v>2020</v>
      </c>
      <c r="E407" s="1">
        <f>DATE(Tabla1[[#This Row],[year]],1,1)</f>
        <v>43831</v>
      </c>
      <c r="F407" t="s">
        <v>21</v>
      </c>
      <c r="G407" t="s">
        <v>15</v>
      </c>
      <c r="H407" t="s">
        <v>16</v>
      </c>
      <c r="I407" t="s">
        <v>237</v>
      </c>
      <c r="J407" t="s">
        <v>29</v>
      </c>
      <c r="K407" t="s">
        <v>17</v>
      </c>
      <c r="L407">
        <v>20000</v>
      </c>
      <c r="M407" t="s">
        <v>238</v>
      </c>
      <c r="N407">
        <v>173.92</v>
      </c>
      <c r="O407">
        <f>IF(Tabla1[[#This Row],[currency]]="pesos",Tabla1[[#This Row],[money]]/Tabla1[[#This Row],[exchange_rate]],Tabla1[[#This Row],[money]])</f>
        <v>30000</v>
      </c>
    </row>
    <row r="408" spans="1:15" x14ac:dyDescent="0.25">
      <c r="A408">
        <v>6199999</v>
      </c>
      <c r="B408" t="s">
        <v>12</v>
      </c>
      <c r="C408" t="s">
        <v>25</v>
      </c>
      <c r="D408">
        <v>2019</v>
      </c>
      <c r="E408" s="1">
        <f>DATE(Tabla1[[#This Row],[year]],1,1)</f>
        <v>43466</v>
      </c>
      <c r="F408" t="s">
        <v>21</v>
      </c>
      <c r="G408" t="s">
        <v>15</v>
      </c>
      <c r="H408" t="s">
        <v>27</v>
      </c>
      <c r="I408" t="s">
        <v>237</v>
      </c>
      <c r="J408" t="s">
        <v>29</v>
      </c>
      <c r="K408" t="s">
        <v>239</v>
      </c>
      <c r="L408">
        <v>31000</v>
      </c>
      <c r="M408" t="s">
        <v>18</v>
      </c>
      <c r="N408">
        <v>173.92</v>
      </c>
      <c r="O408">
        <f>IF(Tabla1[[#This Row],[currency]]="pesos",Tabla1[[#This Row],[money]]/Tabla1[[#This Row],[exchange_rate]],Tabla1[[#This Row],[money]])</f>
        <v>35648.568307267713</v>
      </c>
    </row>
    <row r="409" spans="1:15" x14ac:dyDescent="0.25">
      <c r="A409">
        <v>15000</v>
      </c>
      <c r="B409" t="s">
        <v>40</v>
      </c>
      <c r="C409" t="s">
        <v>120</v>
      </c>
      <c r="D409">
        <v>2014</v>
      </c>
      <c r="E409" s="1">
        <f>DATE(Tabla1[[#This Row],[year]],1,1)</f>
        <v>41640</v>
      </c>
      <c r="F409" t="s">
        <v>26</v>
      </c>
      <c r="G409" t="s">
        <v>15</v>
      </c>
      <c r="H409" t="s">
        <v>27</v>
      </c>
      <c r="I409" t="s">
        <v>237</v>
      </c>
      <c r="J409" t="s">
        <v>38</v>
      </c>
      <c r="K409" t="s">
        <v>239</v>
      </c>
      <c r="L409">
        <v>119000</v>
      </c>
      <c r="M409" t="s">
        <v>238</v>
      </c>
      <c r="N409">
        <v>173.92</v>
      </c>
      <c r="O409">
        <f>IF(Tabla1[[#This Row],[currency]]="pesos",Tabla1[[#This Row],[money]]/Tabla1[[#This Row],[exchange_rate]],Tabla1[[#This Row],[money]])</f>
        <v>15000</v>
      </c>
    </row>
    <row r="410" spans="1:15" x14ac:dyDescent="0.25">
      <c r="A410">
        <v>4739600</v>
      </c>
      <c r="B410" t="s">
        <v>54</v>
      </c>
      <c r="C410" t="s">
        <v>163</v>
      </c>
      <c r="D410">
        <v>2017</v>
      </c>
      <c r="E410" s="1">
        <f>DATE(Tabla1[[#This Row],[year]],1,1)</f>
        <v>42736</v>
      </c>
      <c r="F410" t="s">
        <v>21</v>
      </c>
      <c r="G410" t="s">
        <v>15</v>
      </c>
      <c r="H410" t="s">
        <v>16</v>
      </c>
      <c r="I410" t="s">
        <v>28</v>
      </c>
      <c r="J410" t="s">
        <v>29</v>
      </c>
      <c r="K410" t="s">
        <v>17</v>
      </c>
      <c r="L410">
        <v>47000</v>
      </c>
      <c r="M410" t="s">
        <v>18</v>
      </c>
      <c r="N410">
        <v>173.92</v>
      </c>
      <c r="O410">
        <f>IF(Tabla1[[#This Row],[currency]]="pesos",Tabla1[[#This Row],[money]]/Tabla1[[#This Row],[exchange_rate]],Tabla1[[#This Row],[money]])</f>
        <v>27251.609935602577</v>
      </c>
    </row>
    <row r="411" spans="1:15" x14ac:dyDescent="0.25">
      <c r="A411">
        <v>4150000</v>
      </c>
      <c r="B411" t="s">
        <v>51</v>
      </c>
      <c r="C411" t="s">
        <v>113</v>
      </c>
      <c r="D411">
        <v>2019</v>
      </c>
      <c r="E411" s="1">
        <f>DATE(Tabla1[[#This Row],[year]],1,1)</f>
        <v>43466</v>
      </c>
      <c r="F411" t="s">
        <v>21</v>
      </c>
      <c r="G411" t="s">
        <v>93</v>
      </c>
      <c r="H411" t="s">
        <v>27</v>
      </c>
      <c r="I411" t="s">
        <v>28</v>
      </c>
      <c r="J411" t="s">
        <v>46</v>
      </c>
      <c r="K411" t="s">
        <v>239</v>
      </c>
      <c r="L411">
        <v>57000</v>
      </c>
      <c r="M411" t="s">
        <v>18</v>
      </c>
      <c r="N411">
        <v>173.92</v>
      </c>
      <c r="O411">
        <f>IF(Tabla1[[#This Row],[currency]]="pesos",Tabla1[[#This Row],[money]]/Tabla1[[#This Row],[exchange_rate]],Tabla1[[#This Row],[money]])</f>
        <v>23861.545538178474</v>
      </c>
    </row>
    <row r="412" spans="1:15" x14ac:dyDescent="0.25">
      <c r="A412">
        <v>2550000</v>
      </c>
      <c r="B412" t="s">
        <v>47</v>
      </c>
      <c r="C412" t="s">
        <v>48</v>
      </c>
      <c r="D412">
        <v>2017</v>
      </c>
      <c r="E412" s="1">
        <f>DATE(Tabla1[[#This Row],[year]],1,1)</f>
        <v>42736</v>
      </c>
      <c r="F412" t="s">
        <v>21</v>
      </c>
      <c r="G412" t="s">
        <v>15</v>
      </c>
      <c r="H412" t="s">
        <v>16</v>
      </c>
      <c r="I412" t="s">
        <v>28</v>
      </c>
      <c r="J412" t="s">
        <v>46</v>
      </c>
      <c r="K412" t="s">
        <v>45</v>
      </c>
      <c r="L412">
        <v>120000</v>
      </c>
      <c r="M412" t="s">
        <v>18</v>
      </c>
      <c r="N412">
        <v>173.92</v>
      </c>
      <c r="O412">
        <f>IF(Tabla1[[#This Row],[currency]]="pesos",Tabla1[[#This Row],[money]]/Tabla1[[#This Row],[exchange_rate]],Tabla1[[#This Row],[money]])</f>
        <v>14661.913523459063</v>
      </c>
    </row>
    <row r="413" spans="1:15" x14ac:dyDescent="0.25">
      <c r="A413">
        <v>2800000</v>
      </c>
      <c r="B413" t="s">
        <v>40</v>
      </c>
      <c r="C413" t="s">
        <v>132</v>
      </c>
      <c r="D413">
        <v>2016</v>
      </c>
      <c r="E413" s="1">
        <f>DATE(Tabla1[[#This Row],[year]],1,1)</f>
        <v>42370</v>
      </c>
      <c r="F413" t="s">
        <v>26</v>
      </c>
      <c r="G413" t="s">
        <v>15</v>
      </c>
      <c r="H413" t="s">
        <v>16</v>
      </c>
      <c r="I413" t="s">
        <v>28</v>
      </c>
      <c r="J413" t="s">
        <v>46</v>
      </c>
      <c r="K413" t="s">
        <v>45</v>
      </c>
      <c r="L413">
        <v>82000</v>
      </c>
      <c r="M413" t="s">
        <v>18</v>
      </c>
      <c r="N413">
        <v>173.92</v>
      </c>
      <c r="O413">
        <f>IF(Tabla1[[#This Row],[currency]]="pesos",Tabla1[[#This Row],[money]]/Tabla1[[#This Row],[exchange_rate]],Tabla1[[#This Row],[money]])</f>
        <v>16099.356025758971</v>
      </c>
    </row>
    <row r="414" spans="1:15" x14ac:dyDescent="0.25">
      <c r="A414">
        <v>3150000</v>
      </c>
      <c r="B414" t="s">
        <v>54</v>
      </c>
      <c r="C414" t="s">
        <v>88</v>
      </c>
      <c r="D414">
        <v>2015</v>
      </c>
      <c r="E414" s="1">
        <f>DATE(Tabla1[[#This Row],[year]],1,1)</f>
        <v>42005</v>
      </c>
      <c r="F414" t="s">
        <v>26</v>
      </c>
      <c r="G414" t="s">
        <v>15</v>
      </c>
      <c r="H414" t="s">
        <v>16</v>
      </c>
      <c r="I414" t="s">
        <v>237</v>
      </c>
      <c r="J414" t="s">
        <v>82</v>
      </c>
      <c r="K414" t="s">
        <v>45</v>
      </c>
      <c r="L414">
        <v>67000</v>
      </c>
      <c r="M414" t="s">
        <v>18</v>
      </c>
      <c r="N414">
        <v>173.92</v>
      </c>
      <c r="O414">
        <f>IF(Tabla1[[#This Row],[currency]]="pesos",Tabla1[[#This Row],[money]]/Tabla1[[#This Row],[exchange_rate]],Tabla1[[#This Row],[money]])</f>
        <v>18111.775528978844</v>
      </c>
    </row>
    <row r="415" spans="1:15" x14ac:dyDescent="0.25">
      <c r="A415">
        <v>24800</v>
      </c>
      <c r="B415" t="s">
        <v>37</v>
      </c>
      <c r="C415" t="s">
        <v>202</v>
      </c>
      <c r="D415">
        <v>2008</v>
      </c>
      <c r="E415" s="1">
        <f>DATE(Tabla1[[#This Row],[year]],1,1)</f>
        <v>39448</v>
      </c>
      <c r="F415" t="s">
        <v>30</v>
      </c>
      <c r="G415" t="s">
        <v>15</v>
      </c>
      <c r="H415" t="s">
        <v>38</v>
      </c>
      <c r="I415" t="s">
        <v>28</v>
      </c>
      <c r="J415" t="s">
        <v>72</v>
      </c>
      <c r="K415" t="s">
        <v>240</v>
      </c>
      <c r="L415">
        <v>91400</v>
      </c>
      <c r="M415" t="s">
        <v>238</v>
      </c>
      <c r="N415">
        <v>173.92</v>
      </c>
      <c r="O415">
        <f>IF(Tabla1[[#This Row],[currency]]="pesos",Tabla1[[#This Row],[money]]/Tabla1[[#This Row],[exchange_rate]],Tabla1[[#This Row],[money]])</f>
        <v>24800</v>
      </c>
    </row>
    <row r="416" spans="1:15" x14ac:dyDescent="0.25">
      <c r="A416">
        <v>2050000</v>
      </c>
      <c r="B416" t="s">
        <v>40</v>
      </c>
      <c r="C416" t="s">
        <v>133</v>
      </c>
      <c r="D416">
        <v>2014</v>
      </c>
      <c r="E416" s="1">
        <f>DATE(Tabla1[[#This Row],[year]],1,1)</f>
        <v>41640</v>
      </c>
      <c r="F416" t="s">
        <v>26</v>
      </c>
      <c r="G416" t="s">
        <v>15</v>
      </c>
      <c r="H416" t="s">
        <v>16</v>
      </c>
      <c r="I416" t="s">
        <v>28</v>
      </c>
      <c r="J416" t="s">
        <v>82</v>
      </c>
      <c r="K416" t="s">
        <v>45</v>
      </c>
      <c r="L416">
        <v>43000</v>
      </c>
      <c r="M416" t="s">
        <v>18</v>
      </c>
      <c r="N416">
        <v>173.92</v>
      </c>
      <c r="O416">
        <f>IF(Tabla1[[#This Row],[currency]]="pesos",Tabla1[[#This Row],[money]]/Tabla1[[#This Row],[exchange_rate]],Tabla1[[#This Row],[money]])</f>
        <v>11787.028518859246</v>
      </c>
    </row>
    <row r="417" spans="1:15" x14ac:dyDescent="0.25">
      <c r="A417">
        <v>34900</v>
      </c>
      <c r="B417" t="s">
        <v>76</v>
      </c>
      <c r="C417" t="s">
        <v>77</v>
      </c>
      <c r="D417">
        <v>2016</v>
      </c>
      <c r="E417" s="1">
        <f>DATE(Tabla1[[#This Row],[year]],1,1)</f>
        <v>42370</v>
      </c>
      <c r="F417" t="s">
        <v>30</v>
      </c>
      <c r="G417" t="s">
        <v>15</v>
      </c>
      <c r="H417" t="s">
        <v>16</v>
      </c>
      <c r="I417" t="s">
        <v>237</v>
      </c>
      <c r="J417" t="s">
        <v>22</v>
      </c>
      <c r="K417" t="s">
        <v>17</v>
      </c>
      <c r="L417">
        <v>62000</v>
      </c>
      <c r="M417" t="s">
        <v>238</v>
      </c>
      <c r="N417">
        <v>173.92</v>
      </c>
      <c r="O417">
        <f>IF(Tabla1[[#This Row],[currency]]="pesos",Tabla1[[#This Row],[money]]/Tabla1[[#This Row],[exchange_rate]],Tabla1[[#This Row],[money]])</f>
        <v>34900</v>
      </c>
    </row>
    <row r="418" spans="1:15" x14ac:dyDescent="0.25">
      <c r="A418">
        <v>10900000</v>
      </c>
      <c r="B418" t="s">
        <v>40</v>
      </c>
      <c r="C418" t="s">
        <v>168</v>
      </c>
      <c r="D418">
        <v>2021</v>
      </c>
      <c r="E418" s="1">
        <f>DATE(Tabla1[[#This Row],[year]],1,1)</f>
        <v>44197</v>
      </c>
      <c r="F418" t="s">
        <v>26</v>
      </c>
      <c r="G418" t="s">
        <v>15</v>
      </c>
      <c r="H418" t="s">
        <v>16</v>
      </c>
      <c r="I418" t="s">
        <v>237</v>
      </c>
      <c r="J418" t="s">
        <v>82</v>
      </c>
      <c r="K418" t="s">
        <v>17</v>
      </c>
      <c r="L418">
        <v>48500</v>
      </c>
      <c r="M418" t="s">
        <v>18</v>
      </c>
      <c r="N418">
        <v>173.92</v>
      </c>
      <c r="O418">
        <f>IF(Tabla1[[#This Row],[currency]]="pesos",Tabla1[[#This Row],[money]]/Tabla1[[#This Row],[exchange_rate]],Tabla1[[#This Row],[money]])</f>
        <v>62672.493100275991</v>
      </c>
    </row>
    <row r="419" spans="1:15" x14ac:dyDescent="0.25">
      <c r="A419">
        <v>2050000</v>
      </c>
      <c r="B419" t="s">
        <v>54</v>
      </c>
      <c r="C419" t="s">
        <v>224</v>
      </c>
      <c r="D419">
        <v>2012</v>
      </c>
      <c r="E419" s="1">
        <f>DATE(Tabla1[[#This Row],[year]],1,1)</f>
        <v>40909</v>
      </c>
      <c r="F419" t="s">
        <v>26</v>
      </c>
      <c r="G419" t="s">
        <v>93</v>
      </c>
      <c r="H419" t="s">
        <v>16</v>
      </c>
      <c r="I419" t="s">
        <v>28</v>
      </c>
      <c r="J419" t="s">
        <v>29</v>
      </c>
      <c r="K419" t="s">
        <v>124</v>
      </c>
      <c r="L419">
        <v>98000</v>
      </c>
      <c r="M419" t="s">
        <v>18</v>
      </c>
      <c r="N419">
        <v>173.92</v>
      </c>
      <c r="O419">
        <f>IF(Tabla1[[#This Row],[currency]]="pesos",Tabla1[[#This Row],[money]]/Tabla1[[#This Row],[exchange_rate]],Tabla1[[#This Row],[money]])</f>
        <v>11787.028518859246</v>
      </c>
    </row>
    <row r="420" spans="1:15" x14ac:dyDescent="0.25">
      <c r="A420">
        <v>8300000</v>
      </c>
      <c r="B420" t="s">
        <v>19</v>
      </c>
      <c r="C420" t="s">
        <v>20</v>
      </c>
      <c r="D420">
        <v>2019</v>
      </c>
      <c r="E420" s="1">
        <f>DATE(Tabla1[[#This Row],[year]],1,1)</f>
        <v>43466</v>
      </c>
      <c r="F420" t="s">
        <v>21</v>
      </c>
      <c r="G420" t="s">
        <v>15</v>
      </c>
      <c r="H420" t="s">
        <v>16</v>
      </c>
      <c r="I420" t="s">
        <v>237</v>
      </c>
      <c r="J420" t="s">
        <v>22</v>
      </c>
      <c r="K420" t="s">
        <v>17</v>
      </c>
      <c r="L420">
        <v>36000</v>
      </c>
      <c r="M420" t="s">
        <v>18</v>
      </c>
      <c r="N420">
        <v>173.92</v>
      </c>
      <c r="O420">
        <f>IF(Tabla1[[#This Row],[currency]]="pesos",Tabla1[[#This Row],[money]]/Tabla1[[#This Row],[exchange_rate]],Tabla1[[#This Row],[money]])</f>
        <v>47723.091076356948</v>
      </c>
    </row>
    <row r="421" spans="1:15" x14ac:dyDescent="0.25">
      <c r="A421">
        <v>3189900</v>
      </c>
      <c r="B421" t="s">
        <v>54</v>
      </c>
      <c r="C421" t="s">
        <v>88</v>
      </c>
      <c r="D421">
        <v>2016</v>
      </c>
      <c r="E421" s="1">
        <f>DATE(Tabla1[[#This Row],[year]],1,1)</f>
        <v>42370</v>
      </c>
      <c r="F421" t="s">
        <v>63</v>
      </c>
      <c r="G421" t="s">
        <v>15</v>
      </c>
      <c r="H421" t="s">
        <v>16</v>
      </c>
      <c r="I421" t="s">
        <v>28</v>
      </c>
      <c r="J421" t="s">
        <v>82</v>
      </c>
      <c r="K421" t="s">
        <v>45</v>
      </c>
      <c r="L421">
        <v>60000</v>
      </c>
      <c r="M421" t="s">
        <v>18</v>
      </c>
      <c r="N421">
        <v>173.92</v>
      </c>
      <c r="O421">
        <f>IF(Tabla1[[#This Row],[currency]]="pesos",Tabla1[[#This Row],[money]]/Tabla1[[#This Row],[exchange_rate]],Tabla1[[#This Row],[money]])</f>
        <v>18341.191352345908</v>
      </c>
    </row>
    <row r="422" spans="1:15" x14ac:dyDescent="0.25">
      <c r="A422">
        <v>8300000</v>
      </c>
      <c r="B422" t="s">
        <v>19</v>
      </c>
      <c r="C422" t="s">
        <v>20</v>
      </c>
      <c r="D422">
        <v>2019</v>
      </c>
      <c r="E422" s="1">
        <f>DATE(Tabla1[[#This Row],[year]],1,1)</f>
        <v>43466</v>
      </c>
      <c r="F422" t="s">
        <v>21</v>
      </c>
      <c r="G422" t="s">
        <v>15</v>
      </c>
      <c r="H422" t="s">
        <v>16</v>
      </c>
      <c r="I422" t="s">
        <v>28</v>
      </c>
      <c r="J422" t="s">
        <v>22</v>
      </c>
      <c r="K422" t="s">
        <v>17</v>
      </c>
      <c r="L422">
        <v>36000</v>
      </c>
      <c r="M422" t="s">
        <v>18</v>
      </c>
      <c r="N422">
        <v>173.92</v>
      </c>
      <c r="O422">
        <f>IF(Tabla1[[#This Row],[currency]]="pesos",Tabla1[[#This Row],[money]]/Tabla1[[#This Row],[exchange_rate]],Tabla1[[#This Row],[money]])</f>
        <v>47723.091076356948</v>
      </c>
    </row>
    <row r="423" spans="1:15" x14ac:dyDescent="0.25">
      <c r="A423">
        <v>1200000</v>
      </c>
      <c r="B423" t="s">
        <v>54</v>
      </c>
      <c r="C423" t="s">
        <v>225</v>
      </c>
      <c r="D423">
        <v>2008</v>
      </c>
      <c r="E423" s="1">
        <f>DATE(Tabla1[[#This Row],[year]],1,1)</f>
        <v>39448</v>
      </c>
      <c r="F423" t="s">
        <v>14</v>
      </c>
      <c r="G423" t="s">
        <v>15</v>
      </c>
      <c r="H423" t="s">
        <v>72</v>
      </c>
      <c r="I423" t="s">
        <v>28</v>
      </c>
      <c r="J423" t="s">
        <v>46</v>
      </c>
      <c r="K423" t="s">
        <v>45</v>
      </c>
      <c r="L423">
        <v>150000</v>
      </c>
      <c r="M423" t="s">
        <v>18</v>
      </c>
      <c r="N423">
        <v>173.92</v>
      </c>
      <c r="O423">
        <f>IF(Tabla1[[#This Row],[currency]]="pesos",Tabla1[[#This Row],[money]]/Tabla1[[#This Row],[exchange_rate]],Tabla1[[#This Row],[money]])</f>
        <v>6899.7240110395587</v>
      </c>
    </row>
    <row r="424" spans="1:15" x14ac:dyDescent="0.25">
      <c r="A424">
        <v>11400000</v>
      </c>
      <c r="B424" t="s">
        <v>51</v>
      </c>
      <c r="C424" t="s">
        <v>185</v>
      </c>
      <c r="D424">
        <v>2022</v>
      </c>
      <c r="E424" s="1">
        <f>DATE(Tabla1[[#This Row],[year]],1,1)</f>
        <v>44562</v>
      </c>
      <c r="F424" t="s">
        <v>21</v>
      </c>
      <c r="G424" t="s">
        <v>15</v>
      </c>
      <c r="H424" t="s">
        <v>16</v>
      </c>
      <c r="I424" t="s">
        <v>237</v>
      </c>
      <c r="J424" t="s">
        <v>57</v>
      </c>
      <c r="K424" t="s">
        <v>17</v>
      </c>
      <c r="L424">
        <v>1000</v>
      </c>
      <c r="M424" t="s">
        <v>18</v>
      </c>
      <c r="N424">
        <v>173.92</v>
      </c>
      <c r="O424">
        <f>IF(Tabla1[[#This Row],[currency]]="pesos",Tabla1[[#This Row],[money]]/Tabla1[[#This Row],[exchange_rate]],Tabla1[[#This Row],[money]])</f>
        <v>65547.37810487581</v>
      </c>
    </row>
    <row r="425" spans="1:15" x14ac:dyDescent="0.25">
      <c r="A425">
        <v>3600000</v>
      </c>
      <c r="B425" t="s">
        <v>75</v>
      </c>
      <c r="C425">
        <v>308</v>
      </c>
      <c r="D425">
        <v>2014</v>
      </c>
      <c r="E425" s="1">
        <f>DATE(Tabla1[[#This Row],[year]],1,1)</f>
        <v>41640</v>
      </c>
      <c r="F425" t="s">
        <v>26</v>
      </c>
      <c r="G425" t="s">
        <v>15</v>
      </c>
      <c r="H425" t="s">
        <v>16</v>
      </c>
      <c r="I425" t="s">
        <v>237</v>
      </c>
      <c r="J425" t="s">
        <v>46</v>
      </c>
      <c r="K425" t="s">
        <v>45</v>
      </c>
      <c r="L425">
        <v>118000</v>
      </c>
      <c r="M425" t="s">
        <v>18</v>
      </c>
      <c r="N425">
        <v>173.92</v>
      </c>
      <c r="O425">
        <f>IF(Tabla1[[#This Row],[currency]]="pesos",Tabla1[[#This Row],[money]]/Tabla1[[#This Row],[exchange_rate]],Tabla1[[#This Row],[money]])</f>
        <v>20699.172033118677</v>
      </c>
    </row>
    <row r="426" spans="1:15" x14ac:dyDescent="0.25">
      <c r="A426">
        <v>4700000</v>
      </c>
      <c r="B426" t="s">
        <v>244</v>
      </c>
      <c r="C426" t="s">
        <v>24</v>
      </c>
      <c r="D426">
        <v>2018</v>
      </c>
      <c r="E426" s="1">
        <f>DATE(Tabla1[[#This Row],[year]],1,1)</f>
        <v>43101</v>
      </c>
      <c r="F426" t="s">
        <v>30</v>
      </c>
      <c r="G426" t="s">
        <v>15</v>
      </c>
      <c r="H426" t="s">
        <v>16</v>
      </c>
      <c r="I426" t="s">
        <v>237</v>
      </c>
      <c r="J426" t="s">
        <v>59</v>
      </c>
      <c r="K426" t="s">
        <v>17</v>
      </c>
      <c r="L426">
        <v>39600</v>
      </c>
      <c r="M426" t="s">
        <v>18</v>
      </c>
      <c r="N426">
        <v>173.92</v>
      </c>
      <c r="O426">
        <f>IF(Tabla1[[#This Row],[currency]]="pesos",Tabla1[[#This Row],[money]]/Tabla1[[#This Row],[exchange_rate]],Tabla1[[#This Row],[money]])</f>
        <v>27023.919043238271</v>
      </c>
    </row>
    <row r="427" spans="1:15" x14ac:dyDescent="0.25">
      <c r="A427">
        <v>2800000</v>
      </c>
      <c r="B427" t="s">
        <v>54</v>
      </c>
      <c r="C427" t="s">
        <v>151</v>
      </c>
      <c r="D427">
        <v>2016</v>
      </c>
      <c r="E427" s="1">
        <f>DATE(Tabla1[[#This Row],[year]],1,1)</f>
        <v>42370</v>
      </c>
      <c r="F427" t="s">
        <v>30</v>
      </c>
      <c r="G427" t="s">
        <v>15</v>
      </c>
      <c r="H427" t="s">
        <v>27</v>
      </c>
      <c r="I427" t="s">
        <v>28</v>
      </c>
      <c r="J427" t="s">
        <v>82</v>
      </c>
      <c r="K427" t="s">
        <v>239</v>
      </c>
      <c r="L427">
        <v>70943</v>
      </c>
      <c r="M427" t="s">
        <v>18</v>
      </c>
      <c r="N427">
        <v>173.92</v>
      </c>
      <c r="O427">
        <f>IF(Tabla1[[#This Row],[currency]]="pesos",Tabla1[[#This Row],[money]]/Tabla1[[#This Row],[exchange_rate]],Tabla1[[#This Row],[money]])</f>
        <v>16099.356025758971</v>
      </c>
    </row>
    <row r="428" spans="1:15" x14ac:dyDescent="0.25">
      <c r="A428">
        <v>4600000</v>
      </c>
      <c r="B428" t="s">
        <v>47</v>
      </c>
      <c r="C428" t="s">
        <v>148</v>
      </c>
      <c r="D428">
        <v>2017</v>
      </c>
      <c r="E428" s="1">
        <f>DATE(Tabla1[[#This Row],[year]],1,1)</f>
        <v>42736</v>
      </c>
      <c r="F428" t="s">
        <v>21</v>
      </c>
      <c r="G428" t="s">
        <v>15</v>
      </c>
      <c r="H428" t="s">
        <v>16</v>
      </c>
      <c r="I428" t="s">
        <v>237</v>
      </c>
      <c r="J428" t="s">
        <v>38</v>
      </c>
      <c r="K428" t="s">
        <v>17</v>
      </c>
      <c r="L428">
        <v>42800</v>
      </c>
      <c r="M428" t="s">
        <v>18</v>
      </c>
      <c r="N428">
        <v>173.92</v>
      </c>
      <c r="O428">
        <f>IF(Tabla1[[#This Row],[currency]]="pesos",Tabla1[[#This Row],[money]]/Tabla1[[#This Row],[exchange_rate]],Tabla1[[#This Row],[money]])</f>
        <v>26448.942042318307</v>
      </c>
    </row>
    <row r="429" spans="1:15" x14ac:dyDescent="0.25">
      <c r="A429">
        <v>3800000</v>
      </c>
      <c r="B429" t="s">
        <v>244</v>
      </c>
      <c r="C429" t="s">
        <v>226</v>
      </c>
      <c r="D429">
        <v>2015</v>
      </c>
      <c r="E429" s="1">
        <f>DATE(Tabla1[[#This Row],[year]],1,1)</f>
        <v>42005</v>
      </c>
      <c r="F429" t="s">
        <v>26</v>
      </c>
      <c r="G429" t="s">
        <v>242</v>
      </c>
      <c r="H429" t="s">
        <v>16</v>
      </c>
      <c r="I429" t="s">
        <v>28</v>
      </c>
      <c r="J429" t="s">
        <v>46</v>
      </c>
      <c r="K429" t="s">
        <v>124</v>
      </c>
      <c r="L429">
        <v>134545</v>
      </c>
      <c r="M429" t="s">
        <v>18</v>
      </c>
      <c r="N429">
        <v>173.92</v>
      </c>
      <c r="O429">
        <f>IF(Tabla1[[#This Row],[currency]]="pesos",Tabla1[[#This Row],[money]]/Tabla1[[#This Row],[exchange_rate]],Tabla1[[#This Row],[money]])</f>
        <v>21849.126034958605</v>
      </c>
    </row>
    <row r="430" spans="1:15" x14ac:dyDescent="0.25">
      <c r="A430">
        <v>19500</v>
      </c>
      <c r="B430" t="s">
        <v>61</v>
      </c>
      <c r="C430" t="s">
        <v>227</v>
      </c>
      <c r="D430">
        <v>2014</v>
      </c>
      <c r="E430" s="1">
        <f>DATE(Tabla1[[#This Row],[year]],1,1)</f>
        <v>41640</v>
      </c>
      <c r="F430" t="s">
        <v>109</v>
      </c>
      <c r="G430" t="s">
        <v>15</v>
      </c>
      <c r="H430" t="s">
        <v>16</v>
      </c>
      <c r="I430" t="s">
        <v>237</v>
      </c>
      <c r="J430" t="s">
        <v>46</v>
      </c>
      <c r="K430" t="s">
        <v>45</v>
      </c>
      <c r="L430">
        <v>119000</v>
      </c>
      <c r="M430" t="s">
        <v>238</v>
      </c>
      <c r="N430">
        <v>173.92</v>
      </c>
      <c r="O430">
        <f>IF(Tabla1[[#This Row],[currency]]="pesos",Tabla1[[#This Row],[money]]/Tabla1[[#This Row],[exchange_rate]],Tabla1[[#This Row],[money]])</f>
        <v>19500</v>
      </c>
    </row>
    <row r="431" spans="1:15" x14ac:dyDescent="0.25">
      <c r="A431">
        <v>6646000</v>
      </c>
      <c r="B431" t="s">
        <v>51</v>
      </c>
      <c r="C431" t="s">
        <v>74</v>
      </c>
      <c r="D431">
        <v>2020</v>
      </c>
      <c r="E431" s="1">
        <f>DATE(Tabla1[[#This Row],[year]],1,1)</f>
        <v>43831</v>
      </c>
      <c r="F431" t="s">
        <v>21</v>
      </c>
      <c r="G431" t="s">
        <v>242</v>
      </c>
      <c r="H431" t="s">
        <v>27</v>
      </c>
      <c r="I431" t="s">
        <v>28</v>
      </c>
      <c r="J431" t="s">
        <v>34</v>
      </c>
      <c r="K431" t="s">
        <v>67</v>
      </c>
      <c r="L431">
        <v>127000</v>
      </c>
      <c r="M431" t="s">
        <v>18</v>
      </c>
      <c r="N431">
        <v>173.92</v>
      </c>
      <c r="O431">
        <f>IF(Tabla1[[#This Row],[currency]]="pesos",Tabla1[[#This Row],[money]]/Tabla1[[#This Row],[exchange_rate]],Tabla1[[#This Row],[money]])</f>
        <v>38212.971481140754</v>
      </c>
    </row>
    <row r="432" spans="1:15" x14ac:dyDescent="0.25">
      <c r="A432">
        <v>3355000</v>
      </c>
      <c r="B432" t="s">
        <v>54</v>
      </c>
      <c r="C432" t="s">
        <v>151</v>
      </c>
      <c r="D432">
        <v>2019</v>
      </c>
      <c r="E432" s="1">
        <f>DATE(Tabla1[[#This Row],[year]],1,1)</f>
        <v>43466</v>
      </c>
      <c r="F432" t="s">
        <v>30</v>
      </c>
      <c r="G432" t="s">
        <v>93</v>
      </c>
      <c r="H432" t="s">
        <v>27</v>
      </c>
      <c r="I432" t="s">
        <v>28</v>
      </c>
      <c r="J432" t="s">
        <v>82</v>
      </c>
      <c r="K432" t="s">
        <v>239</v>
      </c>
      <c r="L432">
        <v>83000</v>
      </c>
      <c r="M432" t="s">
        <v>18</v>
      </c>
      <c r="N432">
        <v>173.92</v>
      </c>
      <c r="O432">
        <f>IF(Tabla1[[#This Row],[currency]]="pesos",Tabla1[[#This Row],[money]]/Tabla1[[#This Row],[exchange_rate]],Tabla1[[#This Row],[money]])</f>
        <v>19290.478380864766</v>
      </c>
    </row>
    <row r="433" spans="1:15" x14ac:dyDescent="0.25">
      <c r="A433">
        <v>2800000</v>
      </c>
      <c r="B433" t="s">
        <v>51</v>
      </c>
      <c r="C433" t="s">
        <v>122</v>
      </c>
      <c r="D433">
        <v>2016</v>
      </c>
      <c r="E433" s="1">
        <f>DATE(Tabla1[[#This Row],[year]],1,1)</f>
        <v>42370</v>
      </c>
      <c r="F433" t="s">
        <v>63</v>
      </c>
      <c r="G433" t="s">
        <v>15</v>
      </c>
      <c r="H433" t="s">
        <v>16</v>
      </c>
      <c r="I433" t="s">
        <v>28</v>
      </c>
      <c r="J433" t="s">
        <v>57</v>
      </c>
      <c r="K433" t="s">
        <v>45</v>
      </c>
      <c r="L433">
        <v>61000</v>
      </c>
      <c r="M433" t="s">
        <v>18</v>
      </c>
      <c r="N433">
        <v>173.92</v>
      </c>
      <c r="O433">
        <f>IF(Tabla1[[#This Row],[currency]]="pesos",Tabla1[[#This Row],[money]]/Tabla1[[#This Row],[exchange_rate]],Tabla1[[#This Row],[money]])</f>
        <v>16099.356025758971</v>
      </c>
    </row>
    <row r="434" spans="1:15" x14ac:dyDescent="0.25">
      <c r="A434">
        <v>7100000</v>
      </c>
      <c r="B434" t="s">
        <v>40</v>
      </c>
      <c r="C434" t="s">
        <v>120</v>
      </c>
      <c r="D434">
        <v>2018</v>
      </c>
      <c r="E434" s="1">
        <f>DATE(Tabla1[[#This Row],[year]],1,1)</f>
        <v>43101</v>
      </c>
      <c r="F434" t="s">
        <v>26</v>
      </c>
      <c r="G434" t="s">
        <v>15</v>
      </c>
      <c r="H434" t="s">
        <v>27</v>
      </c>
      <c r="I434" t="s">
        <v>28</v>
      </c>
      <c r="J434" t="s">
        <v>38</v>
      </c>
      <c r="K434" t="s">
        <v>239</v>
      </c>
      <c r="L434">
        <v>120000</v>
      </c>
      <c r="M434" t="s">
        <v>18</v>
      </c>
      <c r="N434">
        <v>173.92</v>
      </c>
      <c r="O434">
        <f>IF(Tabla1[[#This Row],[currency]]="pesos",Tabla1[[#This Row],[money]]/Tabla1[[#This Row],[exchange_rate]],Tabla1[[#This Row],[money]])</f>
        <v>40823.36706531739</v>
      </c>
    </row>
    <row r="435" spans="1:15" x14ac:dyDescent="0.25">
      <c r="A435">
        <v>2165000</v>
      </c>
      <c r="B435" t="s">
        <v>54</v>
      </c>
      <c r="C435" t="s">
        <v>149</v>
      </c>
      <c r="D435">
        <v>2014</v>
      </c>
      <c r="E435" s="1">
        <f>DATE(Tabla1[[#This Row],[year]],1,1)</f>
        <v>41640</v>
      </c>
      <c r="F435" t="s">
        <v>30</v>
      </c>
      <c r="G435" t="s">
        <v>93</v>
      </c>
      <c r="H435" t="s">
        <v>16</v>
      </c>
      <c r="I435" t="s">
        <v>28</v>
      </c>
      <c r="J435" t="s">
        <v>82</v>
      </c>
      <c r="K435" t="s">
        <v>45</v>
      </c>
      <c r="L435">
        <v>69000</v>
      </c>
      <c r="M435" t="s">
        <v>18</v>
      </c>
      <c r="N435">
        <v>173.92</v>
      </c>
      <c r="O435">
        <f>IF(Tabla1[[#This Row],[currency]]="pesos",Tabla1[[#This Row],[money]]/Tabla1[[#This Row],[exchange_rate]],Tabla1[[#This Row],[money]])</f>
        <v>12448.252069917204</v>
      </c>
    </row>
    <row r="436" spans="1:15" x14ac:dyDescent="0.25">
      <c r="A436">
        <v>4890000</v>
      </c>
      <c r="B436" t="s">
        <v>40</v>
      </c>
      <c r="C436" t="s">
        <v>228</v>
      </c>
      <c r="D436">
        <v>2012</v>
      </c>
      <c r="E436" s="1">
        <f>DATE(Tabla1[[#This Row],[year]],1,1)</f>
        <v>40909</v>
      </c>
      <c r="F436" t="s">
        <v>26</v>
      </c>
      <c r="G436" t="s">
        <v>15</v>
      </c>
      <c r="H436" t="s">
        <v>16</v>
      </c>
      <c r="I436" t="s">
        <v>237</v>
      </c>
      <c r="J436" t="s">
        <v>38</v>
      </c>
      <c r="K436" t="s">
        <v>17</v>
      </c>
      <c r="L436">
        <v>148000</v>
      </c>
      <c r="M436" t="s">
        <v>18</v>
      </c>
      <c r="N436">
        <v>173.92</v>
      </c>
      <c r="O436">
        <f>IF(Tabla1[[#This Row],[currency]]="pesos",Tabla1[[#This Row],[money]]/Tabla1[[#This Row],[exchange_rate]],Tabla1[[#This Row],[money]])</f>
        <v>28116.375344986202</v>
      </c>
    </row>
    <row r="437" spans="1:15" x14ac:dyDescent="0.25">
      <c r="A437">
        <v>41990</v>
      </c>
      <c r="B437" t="s">
        <v>12</v>
      </c>
      <c r="C437" t="s">
        <v>114</v>
      </c>
      <c r="D437">
        <v>2016</v>
      </c>
      <c r="E437" s="1">
        <f>DATE(Tabla1[[#This Row],[year]],1,1)</f>
        <v>42370</v>
      </c>
      <c r="F437" t="s">
        <v>21</v>
      </c>
      <c r="G437" t="s">
        <v>242</v>
      </c>
      <c r="H437" t="s">
        <v>16</v>
      </c>
      <c r="I437" t="s">
        <v>237</v>
      </c>
      <c r="J437" t="s">
        <v>66</v>
      </c>
      <c r="K437" t="s">
        <v>17</v>
      </c>
      <c r="L437">
        <v>73000</v>
      </c>
      <c r="M437" t="s">
        <v>238</v>
      </c>
      <c r="N437">
        <v>173.92</v>
      </c>
      <c r="O437">
        <f>IF(Tabla1[[#This Row],[currency]]="pesos",Tabla1[[#This Row],[money]]/Tabla1[[#This Row],[exchange_rate]],Tabla1[[#This Row],[money]])</f>
        <v>41990</v>
      </c>
    </row>
    <row r="438" spans="1:15" x14ac:dyDescent="0.25">
      <c r="A438">
        <v>11989900</v>
      </c>
      <c r="B438" t="s">
        <v>129</v>
      </c>
      <c r="C438">
        <v>1500</v>
      </c>
      <c r="D438">
        <v>2017</v>
      </c>
      <c r="E438" s="1">
        <f>DATE(Tabla1[[#This Row],[year]],1,1)</f>
        <v>42736</v>
      </c>
      <c r="F438" t="s">
        <v>26</v>
      </c>
      <c r="G438" t="s">
        <v>15</v>
      </c>
      <c r="H438" t="s">
        <v>27</v>
      </c>
      <c r="I438" t="s">
        <v>237</v>
      </c>
      <c r="J438" t="s">
        <v>130</v>
      </c>
      <c r="K438" t="s">
        <v>67</v>
      </c>
      <c r="L438">
        <v>79100</v>
      </c>
      <c r="M438" t="s">
        <v>18</v>
      </c>
      <c r="N438">
        <v>173.92</v>
      </c>
      <c r="O438">
        <f>IF(Tabla1[[#This Row],[currency]]="pesos",Tabla1[[#This Row],[money]]/Tabla1[[#This Row],[exchange_rate]],Tabla1[[#This Row],[money]])</f>
        <v>68939.167433302675</v>
      </c>
    </row>
    <row r="439" spans="1:15" x14ac:dyDescent="0.25">
      <c r="A439">
        <v>8900</v>
      </c>
      <c r="B439" t="s">
        <v>229</v>
      </c>
      <c r="C439" t="s">
        <v>230</v>
      </c>
      <c r="D439">
        <v>2008</v>
      </c>
      <c r="E439" s="1">
        <f>DATE(Tabla1[[#This Row],[year]],1,1)</f>
        <v>39448</v>
      </c>
      <c r="F439" t="s">
        <v>30</v>
      </c>
      <c r="G439" t="s">
        <v>15</v>
      </c>
      <c r="H439" t="s">
        <v>16</v>
      </c>
      <c r="I439" t="s">
        <v>28</v>
      </c>
      <c r="J439" t="s">
        <v>38</v>
      </c>
      <c r="K439" t="s">
        <v>45</v>
      </c>
      <c r="L439">
        <v>173000</v>
      </c>
      <c r="M439" t="s">
        <v>238</v>
      </c>
      <c r="N439">
        <v>173.92</v>
      </c>
      <c r="O439">
        <f>IF(Tabla1[[#This Row],[currency]]="pesos",Tabla1[[#This Row],[money]]/Tabla1[[#This Row],[exchange_rate]],Tabla1[[#This Row],[money]])</f>
        <v>8900</v>
      </c>
    </row>
    <row r="440" spans="1:15" x14ac:dyDescent="0.25">
      <c r="A440">
        <v>10359900</v>
      </c>
      <c r="B440" t="s">
        <v>231</v>
      </c>
      <c r="C440" t="s">
        <v>232</v>
      </c>
      <c r="D440">
        <v>2021</v>
      </c>
      <c r="E440" s="1">
        <f>DATE(Tabla1[[#This Row],[year]],1,1)</f>
        <v>44197</v>
      </c>
      <c r="F440" t="s">
        <v>109</v>
      </c>
      <c r="G440" t="s">
        <v>15</v>
      </c>
      <c r="H440" t="s">
        <v>16</v>
      </c>
      <c r="I440" t="s">
        <v>237</v>
      </c>
      <c r="J440" t="s">
        <v>59</v>
      </c>
      <c r="K440" t="s">
        <v>45</v>
      </c>
      <c r="L440">
        <v>15100</v>
      </c>
      <c r="M440" t="s">
        <v>18</v>
      </c>
      <c r="N440">
        <v>173.92</v>
      </c>
      <c r="O440">
        <f>IF(Tabla1[[#This Row],[currency]]="pesos",Tabla1[[#This Row],[money]]/Tabla1[[#This Row],[exchange_rate]],Tabla1[[#This Row],[money]])</f>
        <v>59567.042318307271</v>
      </c>
    </row>
    <row r="441" spans="1:15" x14ac:dyDescent="0.25">
      <c r="A441">
        <v>10900000</v>
      </c>
      <c r="B441" t="s">
        <v>40</v>
      </c>
      <c r="C441" t="s">
        <v>168</v>
      </c>
      <c r="D441">
        <v>2021</v>
      </c>
      <c r="E441" s="1">
        <f>DATE(Tabla1[[#This Row],[year]],1,1)</f>
        <v>44197</v>
      </c>
      <c r="F441" t="s">
        <v>26</v>
      </c>
      <c r="G441" t="s">
        <v>15</v>
      </c>
      <c r="H441" t="s">
        <v>16</v>
      </c>
      <c r="I441" t="s">
        <v>237</v>
      </c>
      <c r="J441" t="s">
        <v>82</v>
      </c>
      <c r="K441" t="s">
        <v>17</v>
      </c>
      <c r="L441">
        <v>48750</v>
      </c>
      <c r="M441" t="s">
        <v>18</v>
      </c>
      <c r="N441">
        <v>173.92</v>
      </c>
      <c r="O441">
        <f>IF(Tabla1[[#This Row],[currency]]="pesos",Tabla1[[#This Row],[money]]/Tabla1[[#This Row],[exchange_rate]],Tabla1[[#This Row],[money]])</f>
        <v>62672.493100275991</v>
      </c>
    </row>
    <row r="442" spans="1:15" x14ac:dyDescent="0.25">
      <c r="A442">
        <v>10000</v>
      </c>
      <c r="B442" t="s">
        <v>229</v>
      </c>
      <c r="C442">
        <v>960</v>
      </c>
      <c r="D442">
        <v>1995</v>
      </c>
      <c r="E442" s="1">
        <f>DATE(Tabla1[[#This Row],[year]],1,1)</f>
        <v>34700</v>
      </c>
      <c r="F442" t="s">
        <v>26</v>
      </c>
      <c r="G442" t="s">
        <v>15</v>
      </c>
      <c r="H442" t="s">
        <v>16</v>
      </c>
      <c r="I442" t="s">
        <v>28</v>
      </c>
      <c r="J442" t="s">
        <v>72</v>
      </c>
      <c r="K442" t="s">
        <v>135</v>
      </c>
      <c r="L442">
        <v>125000</v>
      </c>
      <c r="M442" t="s">
        <v>238</v>
      </c>
      <c r="N442">
        <v>173.92</v>
      </c>
      <c r="O442">
        <f>IF(Tabla1[[#This Row],[currency]]="pesos",Tabla1[[#This Row],[money]]/Tabla1[[#This Row],[exchange_rate]],Tabla1[[#This Row],[money]])</f>
        <v>10000</v>
      </c>
    </row>
    <row r="443" spans="1:15" x14ac:dyDescent="0.25">
      <c r="A443">
        <v>10359900</v>
      </c>
      <c r="B443" t="s">
        <v>231</v>
      </c>
      <c r="C443" t="s">
        <v>232</v>
      </c>
      <c r="D443">
        <v>2021</v>
      </c>
      <c r="E443" s="1">
        <f>DATE(Tabla1[[#This Row],[year]],1,1)</f>
        <v>44197</v>
      </c>
      <c r="F443" t="s">
        <v>153</v>
      </c>
      <c r="G443" t="s">
        <v>15</v>
      </c>
      <c r="H443" t="s">
        <v>16</v>
      </c>
      <c r="I443" t="s">
        <v>237</v>
      </c>
      <c r="J443" t="s">
        <v>59</v>
      </c>
      <c r="K443" t="s">
        <v>45</v>
      </c>
      <c r="L443">
        <v>15000</v>
      </c>
      <c r="M443" t="s">
        <v>18</v>
      </c>
      <c r="N443">
        <v>173.92</v>
      </c>
      <c r="O443">
        <f>IF(Tabla1[[#This Row],[currency]]="pesos",Tabla1[[#This Row],[money]]/Tabla1[[#This Row],[exchange_rate]],Tabla1[[#This Row],[money]])</f>
        <v>59567.042318307271</v>
      </c>
    </row>
    <row r="444" spans="1:15" x14ac:dyDescent="0.25">
      <c r="A444">
        <v>23000</v>
      </c>
      <c r="B444" t="s">
        <v>40</v>
      </c>
      <c r="C444" t="s">
        <v>138</v>
      </c>
      <c r="D444">
        <v>2016</v>
      </c>
      <c r="E444" s="1">
        <f>DATE(Tabla1[[#This Row],[year]],1,1)</f>
        <v>42370</v>
      </c>
      <c r="F444" t="s">
        <v>109</v>
      </c>
      <c r="G444" t="s">
        <v>242</v>
      </c>
      <c r="H444" t="s">
        <v>27</v>
      </c>
      <c r="I444" t="s">
        <v>28</v>
      </c>
      <c r="J444" t="s">
        <v>38</v>
      </c>
      <c r="K444" t="s">
        <v>67</v>
      </c>
      <c r="L444">
        <v>215000</v>
      </c>
      <c r="M444" t="s">
        <v>238</v>
      </c>
      <c r="N444">
        <v>173.92</v>
      </c>
      <c r="O444">
        <f>IF(Tabla1[[#This Row],[currency]]="pesos",Tabla1[[#This Row],[money]]/Tabla1[[#This Row],[exchange_rate]],Tabla1[[#This Row],[money]])</f>
        <v>23000</v>
      </c>
    </row>
    <row r="445" spans="1:15" x14ac:dyDescent="0.25">
      <c r="A445">
        <v>1698000</v>
      </c>
      <c r="B445" t="s">
        <v>51</v>
      </c>
      <c r="C445" t="s">
        <v>122</v>
      </c>
      <c r="D445">
        <v>2011</v>
      </c>
      <c r="E445" s="1">
        <f>DATE(Tabla1[[#This Row],[year]],1,1)</f>
        <v>40544</v>
      </c>
      <c r="G445" t="s">
        <v>15</v>
      </c>
      <c r="H445" t="s">
        <v>72</v>
      </c>
      <c r="I445" t="s">
        <v>28</v>
      </c>
      <c r="J445" t="s">
        <v>46</v>
      </c>
      <c r="K445" t="s">
        <v>45</v>
      </c>
      <c r="L445">
        <v>97000</v>
      </c>
      <c r="M445" t="s">
        <v>18</v>
      </c>
      <c r="N445">
        <v>173.92</v>
      </c>
      <c r="O445">
        <f>IF(Tabla1[[#This Row],[currency]]="pesos",Tabla1[[#This Row],[money]]/Tabla1[[#This Row],[exchange_rate]],Tabla1[[#This Row],[money]])</f>
        <v>9763.109475620975</v>
      </c>
    </row>
    <row r="446" spans="1:15" x14ac:dyDescent="0.25">
      <c r="A446">
        <v>7390000</v>
      </c>
      <c r="B446" t="s">
        <v>40</v>
      </c>
      <c r="C446" t="s">
        <v>138</v>
      </c>
      <c r="D446">
        <v>2016</v>
      </c>
      <c r="E446" s="1">
        <f>DATE(Tabla1[[#This Row],[year]],1,1)</f>
        <v>42370</v>
      </c>
      <c r="F446" t="s">
        <v>30</v>
      </c>
      <c r="G446" t="s">
        <v>242</v>
      </c>
      <c r="H446" t="s">
        <v>27</v>
      </c>
      <c r="I446" t="s">
        <v>28</v>
      </c>
      <c r="J446" t="s">
        <v>38</v>
      </c>
      <c r="K446" t="s">
        <v>67</v>
      </c>
      <c r="L446">
        <v>135000</v>
      </c>
      <c r="M446" t="s">
        <v>18</v>
      </c>
      <c r="N446">
        <v>173.92</v>
      </c>
      <c r="O446">
        <f>IF(Tabla1[[#This Row],[currency]]="pesos",Tabla1[[#This Row],[money]]/Tabla1[[#This Row],[exchange_rate]],Tabla1[[#This Row],[money]])</f>
        <v>42490.800367985285</v>
      </c>
    </row>
    <row r="447" spans="1:15" x14ac:dyDescent="0.25">
      <c r="A447">
        <v>13500</v>
      </c>
      <c r="B447" t="s">
        <v>40</v>
      </c>
      <c r="C447" t="s">
        <v>228</v>
      </c>
      <c r="D447">
        <v>2009</v>
      </c>
      <c r="E447" s="1">
        <f>DATE(Tabla1[[#This Row],[year]],1,1)</f>
        <v>39814</v>
      </c>
      <c r="F447" t="s">
        <v>14</v>
      </c>
      <c r="G447" t="s">
        <v>242</v>
      </c>
      <c r="H447" t="s">
        <v>16</v>
      </c>
      <c r="I447" t="s">
        <v>237</v>
      </c>
      <c r="J447" t="s">
        <v>38</v>
      </c>
      <c r="K447" t="s">
        <v>17</v>
      </c>
      <c r="L447">
        <v>170000</v>
      </c>
      <c r="M447" t="s">
        <v>238</v>
      </c>
      <c r="N447">
        <v>173.92</v>
      </c>
      <c r="O447">
        <f>IF(Tabla1[[#This Row],[currency]]="pesos",Tabla1[[#This Row],[money]]/Tabla1[[#This Row],[exchange_rate]],Tabla1[[#This Row],[money]])</f>
        <v>13500</v>
      </c>
    </row>
    <row r="448" spans="1:15" x14ac:dyDescent="0.25">
      <c r="A448">
        <v>9300000</v>
      </c>
      <c r="B448" t="s">
        <v>51</v>
      </c>
      <c r="C448" t="s">
        <v>185</v>
      </c>
      <c r="D448">
        <v>2022</v>
      </c>
      <c r="E448" s="1">
        <f>DATE(Tabla1[[#This Row],[year]],1,1)</f>
        <v>44562</v>
      </c>
      <c r="F448" t="s">
        <v>21</v>
      </c>
      <c r="G448" t="s">
        <v>15</v>
      </c>
      <c r="H448" t="s">
        <v>16</v>
      </c>
      <c r="I448" t="s">
        <v>237</v>
      </c>
      <c r="J448" t="s">
        <v>57</v>
      </c>
      <c r="K448" t="s">
        <v>17</v>
      </c>
      <c r="L448">
        <v>10897</v>
      </c>
      <c r="M448" t="s">
        <v>18</v>
      </c>
      <c r="N448">
        <v>173.92</v>
      </c>
      <c r="O448">
        <f>IF(Tabla1[[#This Row],[currency]]="pesos",Tabla1[[#This Row],[money]]/Tabla1[[#This Row],[exchange_rate]],Tabla1[[#This Row],[money]])</f>
        <v>53472.861085556578</v>
      </c>
    </row>
    <row r="449" spans="1:15" x14ac:dyDescent="0.25">
      <c r="A449">
        <v>3790000</v>
      </c>
      <c r="B449" t="s">
        <v>51</v>
      </c>
      <c r="C449" t="s">
        <v>52</v>
      </c>
      <c r="D449">
        <v>2017</v>
      </c>
      <c r="E449" s="1">
        <f>DATE(Tabla1[[#This Row],[year]],1,1)</f>
        <v>42736</v>
      </c>
      <c r="F449" t="s">
        <v>26</v>
      </c>
      <c r="G449" t="s">
        <v>15</v>
      </c>
      <c r="H449" t="s">
        <v>16</v>
      </c>
      <c r="I449" t="s">
        <v>28</v>
      </c>
      <c r="J449" t="s">
        <v>46</v>
      </c>
      <c r="K449" t="s">
        <v>17</v>
      </c>
      <c r="L449">
        <v>74000</v>
      </c>
      <c r="M449" t="s">
        <v>18</v>
      </c>
      <c r="N449">
        <v>173.92</v>
      </c>
      <c r="O449">
        <f>IF(Tabla1[[#This Row],[currency]]="pesos",Tabla1[[#This Row],[money]]/Tabla1[[#This Row],[exchange_rate]],Tabla1[[#This Row],[money]])</f>
        <v>21791.628334866607</v>
      </c>
    </row>
    <row r="450" spans="1:15" x14ac:dyDescent="0.25">
      <c r="A450">
        <v>5890000</v>
      </c>
      <c r="B450" t="s">
        <v>40</v>
      </c>
      <c r="C450" t="s">
        <v>41</v>
      </c>
      <c r="D450">
        <v>2019</v>
      </c>
      <c r="E450" s="1">
        <f>DATE(Tabla1[[#This Row],[year]],1,1)</f>
        <v>43466</v>
      </c>
      <c r="F450" t="s">
        <v>26</v>
      </c>
      <c r="G450" t="s">
        <v>15</v>
      </c>
      <c r="H450" t="s">
        <v>16</v>
      </c>
      <c r="I450" t="s">
        <v>237</v>
      </c>
      <c r="J450" t="s">
        <v>46</v>
      </c>
      <c r="K450" t="s">
        <v>17</v>
      </c>
      <c r="L450">
        <v>88000</v>
      </c>
      <c r="M450" t="s">
        <v>18</v>
      </c>
      <c r="N450">
        <v>173.92</v>
      </c>
      <c r="O450">
        <f>IF(Tabla1[[#This Row],[currency]]="pesos",Tabla1[[#This Row],[money]]/Tabla1[[#This Row],[exchange_rate]],Tabla1[[#This Row],[money]])</f>
        <v>33866.145354185835</v>
      </c>
    </row>
    <row r="451" spans="1:15" x14ac:dyDescent="0.25">
      <c r="A451">
        <v>15990</v>
      </c>
      <c r="B451" t="s">
        <v>19</v>
      </c>
      <c r="C451" t="s">
        <v>233</v>
      </c>
      <c r="D451">
        <v>2012</v>
      </c>
      <c r="E451" s="1">
        <f>DATE(Tabla1[[#This Row],[year]],1,1)</f>
        <v>40909</v>
      </c>
      <c r="F451" t="s">
        <v>30</v>
      </c>
      <c r="G451" t="s">
        <v>15</v>
      </c>
      <c r="H451" t="s">
        <v>16</v>
      </c>
      <c r="I451" t="s">
        <v>28</v>
      </c>
      <c r="J451" t="s">
        <v>38</v>
      </c>
      <c r="K451" t="s">
        <v>17</v>
      </c>
      <c r="L451">
        <v>119000</v>
      </c>
      <c r="M451" t="s">
        <v>238</v>
      </c>
      <c r="N451">
        <v>173.92</v>
      </c>
      <c r="O451">
        <f>IF(Tabla1[[#This Row],[currency]]="pesos",Tabla1[[#This Row],[money]]/Tabla1[[#This Row],[exchange_rate]],Tabla1[[#This Row],[money]])</f>
        <v>15990</v>
      </c>
    </row>
    <row r="452" spans="1:15" x14ac:dyDescent="0.25">
      <c r="A452">
        <v>24500</v>
      </c>
      <c r="B452" t="s">
        <v>40</v>
      </c>
      <c r="C452" t="s">
        <v>131</v>
      </c>
      <c r="D452">
        <v>2021</v>
      </c>
      <c r="E452" s="1">
        <f>DATE(Tabla1[[#This Row],[year]],1,1)</f>
        <v>44197</v>
      </c>
      <c r="F452" t="s">
        <v>26</v>
      </c>
      <c r="G452" t="s">
        <v>15</v>
      </c>
      <c r="H452" t="s">
        <v>16</v>
      </c>
      <c r="I452" t="s">
        <v>237</v>
      </c>
      <c r="J452" t="s">
        <v>107</v>
      </c>
      <c r="K452" t="s">
        <v>17</v>
      </c>
      <c r="L452">
        <v>10000</v>
      </c>
      <c r="M452" t="s">
        <v>238</v>
      </c>
      <c r="N452">
        <v>173.92</v>
      </c>
      <c r="O452">
        <f>IF(Tabla1[[#This Row],[currency]]="pesos",Tabla1[[#This Row],[money]]/Tabla1[[#This Row],[exchange_rate]],Tabla1[[#This Row],[money]])</f>
        <v>24500</v>
      </c>
    </row>
    <row r="453" spans="1:15" x14ac:dyDescent="0.25">
      <c r="A453">
        <v>4989900</v>
      </c>
      <c r="B453" t="s">
        <v>40</v>
      </c>
      <c r="C453" t="s">
        <v>41</v>
      </c>
      <c r="D453">
        <v>2019</v>
      </c>
      <c r="E453" s="1">
        <f>DATE(Tabla1[[#This Row],[year]],1,1)</f>
        <v>43466</v>
      </c>
      <c r="F453" t="s">
        <v>165</v>
      </c>
      <c r="G453" t="s">
        <v>15</v>
      </c>
      <c r="H453" t="s">
        <v>16</v>
      </c>
      <c r="I453" t="s">
        <v>28</v>
      </c>
      <c r="J453" t="s">
        <v>46</v>
      </c>
      <c r="K453" t="s">
        <v>17</v>
      </c>
      <c r="L453">
        <v>69000</v>
      </c>
      <c r="M453" t="s">
        <v>18</v>
      </c>
      <c r="N453">
        <v>173.92</v>
      </c>
      <c r="O453">
        <f>IF(Tabla1[[#This Row],[currency]]="pesos",Tabla1[[#This Row],[money]]/Tabla1[[#This Row],[exchange_rate]],Tabla1[[#This Row],[money]])</f>
        <v>28690.777368905245</v>
      </c>
    </row>
    <row r="454" spans="1:15" x14ac:dyDescent="0.25">
      <c r="A454">
        <v>9900000</v>
      </c>
      <c r="B454" t="s">
        <v>12</v>
      </c>
      <c r="C454" t="s">
        <v>60</v>
      </c>
      <c r="D454">
        <v>2017</v>
      </c>
      <c r="E454" s="1">
        <f>DATE(Tabla1[[#This Row],[year]],1,1)</f>
        <v>42736</v>
      </c>
      <c r="F454" t="s">
        <v>26</v>
      </c>
      <c r="G454" t="s">
        <v>15</v>
      </c>
      <c r="H454" t="s">
        <v>16</v>
      </c>
      <c r="I454" t="s">
        <v>237</v>
      </c>
      <c r="J454" t="s">
        <v>95</v>
      </c>
      <c r="K454" t="s">
        <v>17</v>
      </c>
      <c r="L454">
        <v>83100</v>
      </c>
      <c r="M454" t="s">
        <v>18</v>
      </c>
      <c r="N454">
        <v>173.92</v>
      </c>
      <c r="O454">
        <f>IF(Tabla1[[#This Row],[currency]]="pesos",Tabla1[[#This Row],[money]]/Tabla1[[#This Row],[exchange_rate]],Tabla1[[#This Row],[money]])</f>
        <v>56922.723091076361</v>
      </c>
    </row>
    <row r="455" spans="1:15" x14ac:dyDescent="0.25">
      <c r="A455">
        <v>7250000</v>
      </c>
      <c r="B455" t="s">
        <v>12</v>
      </c>
      <c r="C455" t="s">
        <v>25</v>
      </c>
      <c r="D455">
        <v>2021</v>
      </c>
      <c r="E455" s="1">
        <f>DATE(Tabla1[[#This Row],[year]],1,1)</f>
        <v>44197</v>
      </c>
      <c r="F455" t="s">
        <v>30</v>
      </c>
      <c r="G455" t="s">
        <v>15</v>
      </c>
      <c r="H455" t="s">
        <v>27</v>
      </c>
      <c r="I455" t="s">
        <v>237</v>
      </c>
      <c r="J455" t="s">
        <v>29</v>
      </c>
      <c r="K455" t="s">
        <v>239</v>
      </c>
      <c r="L455">
        <v>29120</v>
      </c>
      <c r="M455" t="s">
        <v>18</v>
      </c>
      <c r="N455">
        <v>173.92</v>
      </c>
      <c r="O455">
        <f>IF(Tabla1[[#This Row],[currency]]="pesos",Tabla1[[#This Row],[money]]/Tabla1[[#This Row],[exchange_rate]],Tabla1[[#This Row],[money]])</f>
        <v>41685.832566697332</v>
      </c>
    </row>
    <row r="456" spans="1:15" x14ac:dyDescent="0.25">
      <c r="A456">
        <v>4100000</v>
      </c>
      <c r="B456" t="s">
        <v>47</v>
      </c>
      <c r="C456" t="s">
        <v>169</v>
      </c>
      <c r="D456">
        <v>2018</v>
      </c>
      <c r="E456" s="1">
        <f>DATE(Tabla1[[#This Row],[year]],1,1)</f>
        <v>43101</v>
      </c>
      <c r="F456" t="s">
        <v>21</v>
      </c>
      <c r="G456" t="s">
        <v>93</v>
      </c>
      <c r="H456" t="s">
        <v>16</v>
      </c>
      <c r="I456" t="s">
        <v>28</v>
      </c>
      <c r="J456" t="s">
        <v>46</v>
      </c>
      <c r="K456" t="s">
        <v>17</v>
      </c>
      <c r="L456">
        <v>111000</v>
      </c>
      <c r="M456" t="s">
        <v>18</v>
      </c>
      <c r="N456">
        <v>173.92</v>
      </c>
      <c r="O456">
        <f>IF(Tabla1[[#This Row],[currency]]="pesos",Tabla1[[#This Row],[money]]/Tabla1[[#This Row],[exchange_rate]],Tabla1[[#This Row],[money]])</f>
        <v>23574.057037718492</v>
      </c>
    </row>
    <row r="457" spans="1:15" x14ac:dyDescent="0.25">
      <c r="A457">
        <v>4100000</v>
      </c>
      <c r="B457" t="s">
        <v>54</v>
      </c>
      <c r="C457" t="s">
        <v>146</v>
      </c>
      <c r="D457">
        <v>2016</v>
      </c>
      <c r="E457" s="1">
        <f>DATE(Tabla1[[#This Row],[year]],1,1)</f>
        <v>42370</v>
      </c>
      <c r="F457" t="s">
        <v>21</v>
      </c>
      <c r="G457" t="s">
        <v>15</v>
      </c>
      <c r="H457" t="s">
        <v>27</v>
      </c>
      <c r="I457" t="s">
        <v>28</v>
      </c>
      <c r="J457" t="s">
        <v>82</v>
      </c>
      <c r="K457" t="s">
        <v>239</v>
      </c>
      <c r="L457">
        <v>63000</v>
      </c>
      <c r="M457" t="s">
        <v>18</v>
      </c>
      <c r="N457">
        <v>173.92</v>
      </c>
      <c r="O457">
        <f>IF(Tabla1[[#This Row],[currency]]="pesos",Tabla1[[#This Row],[money]]/Tabla1[[#This Row],[exchange_rate]],Tabla1[[#This Row],[money]])</f>
        <v>23574.057037718492</v>
      </c>
    </row>
    <row r="458" spans="1:15" x14ac:dyDescent="0.25">
      <c r="A458">
        <v>9900000</v>
      </c>
      <c r="B458" t="s">
        <v>19</v>
      </c>
      <c r="C458" t="s">
        <v>20</v>
      </c>
      <c r="D458">
        <v>2022</v>
      </c>
      <c r="E458" s="1">
        <f>DATE(Tabla1[[#This Row],[year]],1,1)</f>
        <v>44562</v>
      </c>
      <c r="F458" t="s">
        <v>14</v>
      </c>
      <c r="G458" t="s">
        <v>15</v>
      </c>
      <c r="H458" t="s">
        <v>16</v>
      </c>
      <c r="I458" t="s">
        <v>237</v>
      </c>
      <c r="J458" t="s">
        <v>31</v>
      </c>
      <c r="K458" t="s">
        <v>17</v>
      </c>
      <c r="L458">
        <v>1800</v>
      </c>
      <c r="M458" t="s">
        <v>18</v>
      </c>
      <c r="N458">
        <v>173.92</v>
      </c>
      <c r="O458">
        <f>IF(Tabla1[[#This Row],[currency]]="pesos",Tabla1[[#This Row],[money]]/Tabla1[[#This Row],[exchange_rate]],Tabla1[[#This Row],[money]])</f>
        <v>56922.723091076361</v>
      </c>
    </row>
    <row r="459" spans="1:15" x14ac:dyDescent="0.25">
      <c r="A459">
        <v>6589900</v>
      </c>
      <c r="B459" t="s">
        <v>35</v>
      </c>
      <c r="C459" t="s">
        <v>205</v>
      </c>
      <c r="D459">
        <v>2015</v>
      </c>
      <c r="E459" s="1">
        <f>DATE(Tabla1[[#This Row],[year]],1,1)</f>
        <v>42005</v>
      </c>
      <c r="F459" t="s">
        <v>21</v>
      </c>
      <c r="G459" t="s">
        <v>242</v>
      </c>
      <c r="H459" t="s">
        <v>38</v>
      </c>
      <c r="I459" t="s">
        <v>28</v>
      </c>
      <c r="J459" t="s">
        <v>102</v>
      </c>
      <c r="K459" t="s">
        <v>143</v>
      </c>
      <c r="L459">
        <v>179100</v>
      </c>
      <c r="M459" t="s">
        <v>18</v>
      </c>
      <c r="N459">
        <v>173.92</v>
      </c>
      <c r="O459">
        <f>IF(Tabla1[[#This Row],[currency]]="pesos",Tabla1[[#This Row],[money]]/Tabla1[[#This Row],[exchange_rate]],Tabla1[[#This Row],[money]])</f>
        <v>37890.409383624661</v>
      </c>
    </row>
    <row r="460" spans="1:15" x14ac:dyDescent="0.25">
      <c r="A460">
        <v>14500</v>
      </c>
      <c r="B460" t="s">
        <v>37</v>
      </c>
      <c r="C460" t="s">
        <v>202</v>
      </c>
      <c r="D460">
        <v>2008</v>
      </c>
      <c r="E460" s="1">
        <f>DATE(Tabla1[[#This Row],[year]],1,1)</f>
        <v>39448</v>
      </c>
      <c r="F460" t="s">
        <v>26</v>
      </c>
      <c r="G460" t="s">
        <v>15</v>
      </c>
      <c r="H460" t="s">
        <v>27</v>
      </c>
      <c r="I460" t="s">
        <v>28</v>
      </c>
      <c r="J460" t="s">
        <v>38</v>
      </c>
      <c r="K460" t="s">
        <v>239</v>
      </c>
      <c r="L460">
        <v>73000</v>
      </c>
      <c r="M460" t="s">
        <v>238</v>
      </c>
      <c r="N460">
        <v>173.92</v>
      </c>
      <c r="O460">
        <f>IF(Tabla1[[#This Row],[currency]]="pesos",Tabla1[[#This Row],[money]]/Tabla1[[#This Row],[exchange_rate]],Tabla1[[#This Row],[money]])</f>
        <v>14500</v>
      </c>
    </row>
    <row r="461" spans="1:15" x14ac:dyDescent="0.25">
      <c r="A461">
        <v>2400000</v>
      </c>
      <c r="B461" t="s">
        <v>47</v>
      </c>
      <c r="C461" t="s">
        <v>207</v>
      </c>
      <c r="D461">
        <v>2011</v>
      </c>
      <c r="E461" s="1">
        <f>DATE(Tabla1[[#This Row],[year]],1,1)</f>
        <v>40544</v>
      </c>
      <c r="F461" t="s">
        <v>26</v>
      </c>
      <c r="G461" t="s">
        <v>15</v>
      </c>
      <c r="H461" t="s">
        <v>27</v>
      </c>
      <c r="I461" t="s">
        <v>28</v>
      </c>
      <c r="J461" t="s">
        <v>46</v>
      </c>
      <c r="K461" t="s">
        <v>239</v>
      </c>
      <c r="L461">
        <v>89000</v>
      </c>
      <c r="M461" t="s">
        <v>18</v>
      </c>
      <c r="N461">
        <v>173.92</v>
      </c>
      <c r="O461">
        <f>IF(Tabla1[[#This Row],[currency]]="pesos",Tabla1[[#This Row],[money]]/Tabla1[[#This Row],[exchange_rate]],Tabla1[[#This Row],[money]])</f>
        <v>13799.448022079117</v>
      </c>
    </row>
    <row r="462" spans="1:15" x14ac:dyDescent="0.25">
      <c r="A462">
        <v>30990</v>
      </c>
      <c r="B462" t="s">
        <v>19</v>
      </c>
      <c r="C462" t="s">
        <v>20</v>
      </c>
      <c r="D462">
        <v>2017</v>
      </c>
      <c r="E462" s="1">
        <f>DATE(Tabla1[[#This Row],[year]],1,1)</f>
        <v>42736</v>
      </c>
      <c r="F462" t="s">
        <v>21</v>
      </c>
      <c r="G462" t="s">
        <v>15</v>
      </c>
      <c r="H462" t="s">
        <v>16</v>
      </c>
      <c r="I462" t="s">
        <v>237</v>
      </c>
      <c r="J462" t="s">
        <v>22</v>
      </c>
      <c r="K462" t="s">
        <v>17</v>
      </c>
      <c r="L462">
        <v>41000</v>
      </c>
      <c r="M462" t="s">
        <v>238</v>
      </c>
      <c r="N462">
        <v>173.92</v>
      </c>
      <c r="O462">
        <f>IF(Tabla1[[#This Row],[currency]]="pesos",Tabla1[[#This Row],[money]]/Tabla1[[#This Row],[exchange_rate]],Tabla1[[#This Row],[money]])</f>
        <v>30990</v>
      </c>
    </row>
    <row r="463" spans="1:15" x14ac:dyDescent="0.25">
      <c r="A463">
        <v>430000</v>
      </c>
      <c r="B463" t="s">
        <v>90</v>
      </c>
      <c r="C463" t="s">
        <v>241</v>
      </c>
      <c r="D463">
        <v>2020</v>
      </c>
      <c r="E463" s="1">
        <f>DATE(Tabla1[[#This Row],[year]],1,1)</f>
        <v>43831</v>
      </c>
      <c r="F463" t="s">
        <v>109</v>
      </c>
      <c r="G463" t="s">
        <v>15</v>
      </c>
      <c r="H463" t="s">
        <v>38</v>
      </c>
      <c r="I463" t="s">
        <v>237</v>
      </c>
      <c r="J463" t="s">
        <v>223</v>
      </c>
      <c r="K463" t="s">
        <v>240</v>
      </c>
      <c r="L463">
        <v>3000</v>
      </c>
      <c r="M463" t="s">
        <v>238</v>
      </c>
      <c r="N463">
        <v>173.92</v>
      </c>
      <c r="O463">
        <f>IF(Tabla1[[#This Row],[currency]]="pesos",Tabla1[[#This Row],[money]]/Tabla1[[#This Row],[exchange_rate]],Tabla1[[#This Row],[money]])</f>
        <v>430000</v>
      </c>
    </row>
    <row r="464" spans="1:15" x14ac:dyDescent="0.25">
      <c r="A464">
        <v>13499</v>
      </c>
      <c r="B464" t="s">
        <v>187</v>
      </c>
      <c r="C464" t="s">
        <v>234</v>
      </c>
      <c r="D464">
        <v>2012</v>
      </c>
      <c r="E464" s="1">
        <f>DATE(Tabla1[[#This Row],[year]],1,1)</f>
        <v>40909</v>
      </c>
      <c r="F464" t="s">
        <v>30</v>
      </c>
      <c r="G464" t="s">
        <v>15</v>
      </c>
      <c r="H464" t="s">
        <v>16</v>
      </c>
      <c r="I464" t="s">
        <v>237</v>
      </c>
      <c r="J464" t="s">
        <v>22</v>
      </c>
      <c r="K464" t="s">
        <v>17</v>
      </c>
      <c r="L464">
        <v>168000</v>
      </c>
      <c r="M464" t="s">
        <v>238</v>
      </c>
      <c r="N464">
        <v>173.92</v>
      </c>
      <c r="O464">
        <f>IF(Tabla1[[#This Row],[currency]]="pesos",Tabla1[[#This Row],[money]]/Tabla1[[#This Row],[exchange_rate]],Tabla1[[#This Row],[money]])</f>
        <v>13499</v>
      </c>
    </row>
    <row r="465" spans="1:15" x14ac:dyDescent="0.25">
      <c r="A465">
        <v>3600000</v>
      </c>
      <c r="B465" t="s">
        <v>244</v>
      </c>
      <c r="C465" t="s">
        <v>190</v>
      </c>
      <c r="D465">
        <v>2012</v>
      </c>
      <c r="E465" s="1">
        <f>DATE(Tabla1[[#This Row],[year]],1,1)</f>
        <v>40909</v>
      </c>
      <c r="F465" t="s">
        <v>26</v>
      </c>
      <c r="G465" t="s">
        <v>15</v>
      </c>
      <c r="H465" t="s">
        <v>16</v>
      </c>
      <c r="I465" t="s">
        <v>237</v>
      </c>
      <c r="J465" t="s">
        <v>46</v>
      </c>
      <c r="K465" t="s">
        <v>45</v>
      </c>
      <c r="L465">
        <v>86000</v>
      </c>
      <c r="M465" t="s">
        <v>18</v>
      </c>
      <c r="N465">
        <v>173.92</v>
      </c>
      <c r="O465">
        <f>IF(Tabla1[[#This Row],[currency]]="pesos",Tabla1[[#This Row],[money]]/Tabla1[[#This Row],[exchange_rate]],Tabla1[[#This Row],[money]])</f>
        <v>20699.172033118677</v>
      </c>
    </row>
    <row r="466" spans="1:15" x14ac:dyDescent="0.25">
      <c r="A466">
        <v>3350000</v>
      </c>
      <c r="B466" t="s">
        <v>54</v>
      </c>
      <c r="C466" t="s">
        <v>151</v>
      </c>
      <c r="D466">
        <v>2017</v>
      </c>
      <c r="E466" s="1">
        <f>DATE(Tabla1[[#This Row],[year]],1,1)</f>
        <v>42736</v>
      </c>
      <c r="F466" t="s">
        <v>21</v>
      </c>
      <c r="G466" t="s">
        <v>15</v>
      </c>
      <c r="H466" t="s">
        <v>27</v>
      </c>
      <c r="I466" t="s">
        <v>28</v>
      </c>
      <c r="J466" t="s">
        <v>82</v>
      </c>
      <c r="K466" t="s">
        <v>239</v>
      </c>
      <c r="L466">
        <v>121000</v>
      </c>
      <c r="M466" t="s">
        <v>18</v>
      </c>
      <c r="N466">
        <v>173.92</v>
      </c>
      <c r="O466">
        <f>IF(Tabla1[[#This Row],[currency]]="pesos",Tabla1[[#This Row],[money]]/Tabla1[[#This Row],[exchange_rate]],Tabla1[[#This Row],[money]])</f>
        <v>19261.729530818768</v>
      </c>
    </row>
    <row r="467" spans="1:15" x14ac:dyDescent="0.25">
      <c r="A467">
        <v>2650000</v>
      </c>
      <c r="B467" t="s">
        <v>47</v>
      </c>
      <c r="C467" t="s">
        <v>169</v>
      </c>
      <c r="D467">
        <v>2013</v>
      </c>
      <c r="E467" s="1">
        <f>DATE(Tabla1[[#This Row],[year]],1,1)</f>
        <v>41275</v>
      </c>
      <c r="F467" t="s">
        <v>26</v>
      </c>
      <c r="G467" t="s">
        <v>15</v>
      </c>
      <c r="H467" t="s">
        <v>16</v>
      </c>
      <c r="I467" t="s">
        <v>28</v>
      </c>
      <c r="J467" t="s">
        <v>46</v>
      </c>
      <c r="K467" t="s">
        <v>17</v>
      </c>
      <c r="L467">
        <v>106000</v>
      </c>
      <c r="M467" t="s">
        <v>18</v>
      </c>
      <c r="N467">
        <v>173.92</v>
      </c>
      <c r="O467">
        <f>IF(Tabla1[[#This Row],[currency]]="pesos",Tabla1[[#This Row],[money]]/Tabla1[[#This Row],[exchange_rate]],Tabla1[[#This Row],[money]])</f>
        <v>15236.890524379027</v>
      </c>
    </row>
    <row r="468" spans="1:15" x14ac:dyDescent="0.25">
      <c r="A468">
        <v>5350000</v>
      </c>
      <c r="B468" t="s">
        <v>47</v>
      </c>
      <c r="C468" t="s">
        <v>119</v>
      </c>
      <c r="D468">
        <v>2019</v>
      </c>
      <c r="E468" s="1">
        <f>DATE(Tabla1[[#This Row],[year]],1,1)</f>
        <v>43466</v>
      </c>
      <c r="F468" t="s">
        <v>21</v>
      </c>
      <c r="G468" t="s">
        <v>15</v>
      </c>
      <c r="H468" t="s">
        <v>16</v>
      </c>
      <c r="I468" t="s">
        <v>28</v>
      </c>
      <c r="J468" t="s">
        <v>38</v>
      </c>
      <c r="K468" t="s">
        <v>17</v>
      </c>
      <c r="L468">
        <v>28000</v>
      </c>
      <c r="M468" t="s">
        <v>18</v>
      </c>
      <c r="N468">
        <v>173.92</v>
      </c>
      <c r="O468">
        <f>IF(Tabla1[[#This Row],[currency]]="pesos",Tabla1[[#This Row],[money]]/Tabla1[[#This Row],[exchange_rate]],Tabla1[[#This Row],[money]])</f>
        <v>30761.269549218032</v>
      </c>
    </row>
    <row r="469" spans="1:15" x14ac:dyDescent="0.25">
      <c r="A469">
        <v>1950000</v>
      </c>
      <c r="B469" t="s">
        <v>75</v>
      </c>
      <c r="C469">
        <v>504</v>
      </c>
      <c r="D469">
        <v>1996</v>
      </c>
      <c r="E469" s="1">
        <f>DATE(Tabla1[[#This Row],[year]],1,1)</f>
        <v>35065</v>
      </c>
      <c r="G469" t="s">
        <v>242</v>
      </c>
      <c r="H469" t="s">
        <v>27</v>
      </c>
      <c r="I469" t="s">
        <v>28</v>
      </c>
      <c r="J469" t="s">
        <v>73</v>
      </c>
      <c r="K469" t="s">
        <v>239</v>
      </c>
      <c r="L469">
        <v>99000</v>
      </c>
      <c r="M469" t="s">
        <v>18</v>
      </c>
      <c r="N469">
        <v>173.92</v>
      </c>
      <c r="O469">
        <f>IF(Tabla1[[#This Row],[currency]]="pesos",Tabla1[[#This Row],[money]]/Tabla1[[#This Row],[exchange_rate]],Tabla1[[#This Row],[money]])</f>
        <v>11212.051517939282</v>
      </c>
    </row>
    <row r="470" spans="1:15" x14ac:dyDescent="0.25">
      <c r="A470">
        <v>5650000</v>
      </c>
      <c r="B470" t="s">
        <v>12</v>
      </c>
      <c r="C470" t="s">
        <v>25</v>
      </c>
      <c r="D470">
        <v>2017</v>
      </c>
      <c r="E470" s="1">
        <f>DATE(Tabla1[[#This Row],[year]],1,1)</f>
        <v>42736</v>
      </c>
      <c r="F470" t="s">
        <v>14</v>
      </c>
      <c r="G470" t="s">
        <v>15</v>
      </c>
      <c r="H470" t="s">
        <v>27</v>
      </c>
      <c r="I470" t="s">
        <v>237</v>
      </c>
      <c r="J470" t="s">
        <v>29</v>
      </c>
      <c r="K470" t="s">
        <v>239</v>
      </c>
      <c r="L470">
        <v>55000</v>
      </c>
      <c r="M470" t="s">
        <v>18</v>
      </c>
      <c r="N470">
        <v>173.92</v>
      </c>
      <c r="O470">
        <f>IF(Tabla1[[#This Row],[currency]]="pesos",Tabla1[[#This Row],[money]]/Tabla1[[#This Row],[exchange_rate]],Tabla1[[#This Row],[money]])</f>
        <v>32486.200551977923</v>
      </c>
    </row>
    <row r="471" spans="1:15" x14ac:dyDescent="0.25">
      <c r="A471">
        <v>3600000</v>
      </c>
      <c r="B471" t="s">
        <v>244</v>
      </c>
      <c r="C471" t="s">
        <v>92</v>
      </c>
      <c r="D471">
        <v>2018</v>
      </c>
      <c r="E471" s="1">
        <f>DATE(Tabla1[[#This Row],[year]],1,1)</f>
        <v>43101</v>
      </c>
      <c r="F471" t="s">
        <v>21</v>
      </c>
      <c r="G471" t="s">
        <v>15</v>
      </c>
      <c r="H471" t="s">
        <v>16</v>
      </c>
      <c r="I471" t="s">
        <v>237</v>
      </c>
      <c r="J471" t="s">
        <v>46</v>
      </c>
      <c r="K471" t="s">
        <v>45</v>
      </c>
      <c r="L471">
        <v>67000</v>
      </c>
      <c r="M471" t="s">
        <v>18</v>
      </c>
      <c r="N471">
        <v>173.92</v>
      </c>
      <c r="O471">
        <f>IF(Tabla1[[#This Row],[currency]]="pesos",Tabla1[[#This Row],[money]]/Tabla1[[#This Row],[exchange_rate]],Tabla1[[#This Row],[money]])</f>
        <v>20699.172033118677</v>
      </c>
    </row>
    <row r="472" spans="1:15" x14ac:dyDescent="0.25">
      <c r="A472">
        <v>6790000</v>
      </c>
      <c r="B472" t="s">
        <v>54</v>
      </c>
      <c r="C472" t="s">
        <v>163</v>
      </c>
      <c r="D472">
        <v>2022</v>
      </c>
      <c r="E472" s="1">
        <f>DATE(Tabla1[[#This Row],[year]],1,1)</f>
        <v>44562</v>
      </c>
      <c r="F472" t="s">
        <v>21</v>
      </c>
      <c r="G472" t="s">
        <v>15</v>
      </c>
      <c r="H472" t="s">
        <v>16</v>
      </c>
      <c r="I472" t="s">
        <v>28</v>
      </c>
      <c r="J472" t="s">
        <v>59</v>
      </c>
      <c r="K472" t="s">
        <v>17</v>
      </c>
      <c r="L472">
        <v>1400</v>
      </c>
      <c r="M472" t="s">
        <v>18</v>
      </c>
      <c r="N472">
        <v>173.92</v>
      </c>
      <c r="O472">
        <f>IF(Tabla1[[#This Row],[currency]]="pesos",Tabla1[[#This Row],[money]]/Tabla1[[#This Row],[exchange_rate]],Tabla1[[#This Row],[money]])</f>
        <v>39040.938362465502</v>
      </c>
    </row>
    <row r="473" spans="1:15" x14ac:dyDescent="0.25">
      <c r="A473">
        <v>1860000</v>
      </c>
      <c r="B473" t="s">
        <v>47</v>
      </c>
      <c r="C473" t="s">
        <v>145</v>
      </c>
      <c r="D473">
        <v>2014</v>
      </c>
      <c r="E473" s="1">
        <f>DATE(Tabla1[[#This Row],[year]],1,1)</f>
        <v>41640</v>
      </c>
      <c r="F473" t="s">
        <v>30</v>
      </c>
      <c r="G473" t="s">
        <v>15</v>
      </c>
      <c r="H473" t="s">
        <v>27</v>
      </c>
      <c r="I473" t="s">
        <v>28</v>
      </c>
      <c r="J473" t="s">
        <v>46</v>
      </c>
      <c r="K473" t="s">
        <v>239</v>
      </c>
      <c r="L473">
        <v>86000</v>
      </c>
      <c r="M473" t="s">
        <v>18</v>
      </c>
      <c r="N473">
        <v>173.92</v>
      </c>
      <c r="O473">
        <f>IF(Tabla1[[#This Row],[currency]]="pesos",Tabla1[[#This Row],[money]]/Tabla1[[#This Row],[exchange_rate]],Tabla1[[#This Row],[money]])</f>
        <v>10694.572217111316</v>
      </c>
    </row>
    <row r="474" spans="1:15" x14ac:dyDescent="0.25">
      <c r="A474">
        <v>4800000</v>
      </c>
      <c r="B474" t="s">
        <v>12</v>
      </c>
      <c r="C474" t="s">
        <v>128</v>
      </c>
      <c r="D474">
        <v>2019</v>
      </c>
      <c r="E474" s="1">
        <f>DATE(Tabla1[[#This Row],[year]],1,1)</f>
        <v>43466</v>
      </c>
      <c r="F474" t="s">
        <v>21</v>
      </c>
      <c r="G474" t="s">
        <v>15</v>
      </c>
      <c r="H474" t="s">
        <v>27</v>
      </c>
      <c r="I474" t="s">
        <v>237</v>
      </c>
      <c r="J474" t="s">
        <v>57</v>
      </c>
      <c r="K474" t="s">
        <v>239</v>
      </c>
      <c r="L474">
        <v>35000</v>
      </c>
      <c r="M474" t="s">
        <v>18</v>
      </c>
      <c r="N474">
        <v>173.92</v>
      </c>
      <c r="O474">
        <f>IF(Tabla1[[#This Row],[currency]]="pesos",Tabla1[[#This Row],[money]]/Tabla1[[#This Row],[exchange_rate]],Tabla1[[#This Row],[money]])</f>
        <v>27598.896044158235</v>
      </c>
    </row>
    <row r="475" spans="1:15" x14ac:dyDescent="0.25">
      <c r="A475">
        <v>4190000</v>
      </c>
      <c r="B475" t="s">
        <v>68</v>
      </c>
      <c r="C475" t="s">
        <v>173</v>
      </c>
      <c r="D475">
        <v>2021</v>
      </c>
      <c r="E475" s="1">
        <f>DATE(Tabla1[[#This Row],[year]],1,1)</f>
        <v>44197</v>
      </c>
      <c r="F475" t="s">
        <v>26</v>
      </c>
      <c r="G475" t="s">
        <v>15</v>
      </c>
      <c r="H475" t="s">
        <v>27</v>
      </c>
      <c r="I475" t="s">
        <v>28</v>
      </c>
      <c r="J475" t="s">
        <v>31</v>
      </c>
      <c r="K475" t="s">
        <v>239</v>
      </c>
      <c r="L475">
        <v>21000</v>
      </c>
      <c r="M475" t="s">
        <v>18</v>
      </c>
      <c r="N475">
        <v>173.92</v>
      </c>
      <c r="O475">
        <f>IF(Tabla1[[#This Row],[currency]]="pesos",Tabla1[[#This Row],[money]]/Tabla1[[#This Row],[exchange_rate]],Tabla1[[#This Row],[money]])</f>
        <v>24091.536338546459</v>
      </c>
    </row>
    <row r="476" spans="1:15" x14ac:dyDescent="0.25">
      <c r="A476">
        <v>3400000</v>
      </c>
      <c r="B476" t="s">
        <v>75</v>
      </c>
      <c r="C476">
        <v>2008</v>
      </c>
      <c r="D476">
        <v>2017</v>
      </c>
      <c r="E476" s="1">
        <f>DATE(Tabla1[[#This Row],[year]],1,1)</f>
        <v>42736</v>
      </c>
      <c r="F476" t="s">
        <v>26</v>
      </c>
      <c r="G476" t="s">
        <v>15</v>
      </c>
      <c r="H476" t="s">
        <v>16</v>
      </c>
      <c r="I476" t="s">
        <v>28</v>
      </c>
      <c r="J476" t="s">
        <v>46</v>
      </c>
      <c r="K476" t="s">
        <v>17</v>
      </c>
      <c r="L476">
        <v>70000</v>
      </c>
      <c r="M476" t="s">
        <v>18</v>
      </c>
      <c r="N476">
        <v>173.92</v>
      </c>
      <c r="O476">
        <f>IF(Tabla1[[#This Row],[currency]]="pesos",Tabla1[[#This Row],[money]]/Tabla1[[#This Row],[exchange_rate]],Tabla1[[#This Row],[money]])</f>
        <v>19549.21803127875</v>
      </c>
    </row>
    <row r="477" spans="1:15" x14ac:dyDescent="0.25">
      <c r="A477">
        <v>39990</v>
      </c>
      <c r="B477" t="s">
        <v>12</v>
      </c>
      <c r="C477" t="s">
        <v>65</v>
      </c>
      <c r="D477">
        <v>2022</v>
      </c>
      <c r="E477" s="1">
        <f>DATE(Tabla1[[#This Row],[year]],1,1)</f>
        <v>44562</v>
      </c>
      <c r="F477" t="s">
        <v>26</v>
      </c>
      <c r="G477" t="s">
        <v>242</v>
      </c>
      <c r="H477" t="s">
        <v>27</v>
      </c>
      <c r="I477" t="s">
        <v>237</v>
      </c>
      <c r="J477" t="s">
        <v>66</v>
      </c>
      <c r="K477" t="s">
        <v>67</v>
      </c>
      <c r="L477">
        <v>18000</v>
      </c>
      <c r="M477" t="s">
        <v>238</v>
      </c>
      <c r="N477">
        <v>173.92</v>
      </c>
      <c r="O477">
        <f>IF(Tabla1[[#This Row],[currency]]="pesos",Tabla1[[#This Row],[money]]/Tabla1[[#This Row],[exchange_rate]],Tabla1[[#This Row],[money]])</f>
        <v>39990</v>
      </c>
    </row>
    <row r="478" spans="1:15" x14ac:dyDescent="0.25">
      <c r="A478">
        <v>2790000</v>
      </c>
      <c r="B478" t="s">
        <v>12</v>
      </c>
      <c r="C478" t="s">
        <v>25</v>
      </c>
      <c r="D478">
        <v>2013</v>
      </c>
      <c r="E478" s="1">
        <f>DATE(Tabla1[[#This Row],[year]],1,1)</f>
        <v>41275</v>
      </c>
      <c r="F478" t="s">
        <v>14</v>
      </c>
      <c r="G478" t="s">
        <v>15</v>
      </c>
      <c r="H478" t="s">
        <v>27</v>
      </c>
      <c r="I478" t="s">
        <v>28</v>
      </c>
      <c r="J478" t="s">
        <v>29</v>
      </c>
      <c r="K478" t="s">
        <v>239</v>
      </c>
      <c r="L478">
        <v>143000</v>
      </c>
      <c r="M478" t="s">
        <v>18</v>
      </c>
      <c r="N478">
        <v>173.92</v>
      </c>
      <c r="O478">
        <f>IF(Tabla1[[#This Row],[currency]]="pesos",Tabla1[[#This Row],[money]]/Tabla1[[#This Row],[exchange_rate]],Tabla1[[#This Row],[money]])</f>
        <v>16041.858325666975</v>
      </c>
    </row>
    <row r="479" spans="1:15" x14ac:dyDescent="0.25">
      <c r="A479">
        <v>8900000</v>
      </c>
      <c r="B479" t="s">
        <v>54</v>
      </c>
      <c r="C479" t="s">
        <v>163</v>
      </c>
      <c r="D479">
        <v>2020</v>
      </c>
      <c r="E479" s="1">
        <f>DATE(Tabla1[[#This Row],[year]],1,1)</f>
        <v>43831</v>
      </c>
      <c r="F479" t="s">
        <v>14</v>
      </c>
      <c r="G479" t="s">
        <v>15</v>
      </c>
      <c r="H479" t="s">
        <v>16</v>
      </c>
      <c r="I479" t="s">
        <v>237</v>
      </c>
      <c r="J479" t="s">
        <v>59</v>
      </c>
      <c r="K479" t="s">
        <v>17</v>
      </c>
      <c r="L479">
        <v>37000</v>
      </c>
      <c r="M479" t="s">
        <v>18</v>
      </c>
      <c r="N479">
        <v>173.92</v>
      </c>
      <c r="O479">
        <f>IF(Tabla1[[#This Row],[currency]]="pesos",Tabla1[[#This Row],[money]]/Tabla1[[#This Row],[exchange_rate]],Tabla1[[#This Row],[money]])</f>
        <v>51172.953081876731</v>
      </c>
    </row>
    <row r="480" spans="1:15" x14ac:dyDescent="0.25">
      <c r="A480">
        <v>1990000</v>
      </c>
      <c r="B480" t="s">
        <v>244</v>
      </c>
      <c r="C480" t="s">
        <v>226</v>
      </c>
      <c r="D480">
        <v>2009</v>
      </c>
      <c r="E480" s="1">
        <f>DATE(Tabla1[[#This Row],[year]],1,1)</f>
        <v>39814</v>
      </c>
      <c r="F480" t="s">
        <v>14</v>
      </c>
      <c r="G480" t="s">
        <v>15</v>
      </c>
      <c r="H480" t="s">
        <v>16</v>
      </c>
      <c r="I480" t="s">
        <v>28</v>
      </c>
      <c r="J480" t="s">
        <v>82</v>
      </c>
      <c r="K480" t="s">
        <v>143</v>
      </c>
      <c r="L480">
        <v>220000</v>
      </c>
      <c r="M480" t="s">
        <v>18</v>
      </c>
      <c r="N480">
        <v>173.92</v>
      </c>
      <c r="O480">
        <f>IF(Tabla1[[#This Row],[currency]]="pesos",Tabla1[[#This Row],[money]]/Tabla1[[#This Row],[exchange_rate]],Tabla1[[#This Row],[money]])</f>
        <v>11442.042318307269</v>
      </c>
    </row>
    <row r="481" spans="1:15" x14ac:dyDescent="0.25">
      <c r="A481">
        <v>9100000</v>
      </c>
      <c r="B481" t="s">
        <v>78</v>
      </c>
      <c r="C481" t="s">
        <v>79</v>
      </c>
      <c r="D481">
        <v>2018</v>
      </c>
      <c r="E481" s="1">
        <f>DATE(Tabla1[[#This Row],[year]],1,1)</f>
        <v>43101</v>
      </c>
      <c r="F481" t="s">
        <v>30</v>
      </c>
      <c r="G481" t="s">
        <v>15</v>
      </c>
      <c r="H481" t="s">
        <v>16</v>
      </c>
      <c r="I481" t="s">
        <v>28</v>
      </c>
      <c r="J481" t="s">
        <v>97</v>
      </c>
      <c r="K481" t="s">
        <v>17</v>
      </c>
      <c r="L481">
        <v>41800</v>
      </c>
      <c r="M481" t="s">
        <v>18</v>
      </c>
      <c r="N481">
        <v>173.92</v>
      </c>
      <c r="O481">
        <f>IF(Tabla1[[#This Row],[currency]]="pesos",Tabla1[[#This Row],[money]]/Tabla1[[#This Row],[exchange_rate]],Tabla1[[#This Row],[money]])</f>
        <v>52322.907083716658</v>
      </c>
    </row>
    <row r="482" spans="1:15" x14ac:dyDescent="0.25">
      <c r="A482">
        <v>3075000</v>
      </c>
      <c r="B482" t="s">
        <v>54</v>
      </c>
      <c r="C482" t="s">
        <v>88</v>
      </c>
      <c r="D482">
        <v>2016</v>
      </c>
      <c r="E482" s="1">
        <f>DATE(Tabla1[[#This Row],[year]],1,1)</f>
        <v>42370</v>
      </c>
      <c r="F482" t="s">
        <v>14</v>
      </c>
      <c r="G482" t="s">
        <v>15</v>
      </c>
      <c r="H482" t="s">
        <v>16</v>
      </c>
      <c r="I482" t="s">
        <v>28</v>
      </c>
      <c r="J482" t="s">
        <v>82</v>
      </c>
      <c r="K482" t="s">
        <v>45</v>
      </c>
      <c r="L482">
        <v>58500</v>
      </c>
      <c r="M482" t="s">
        <v>18</v>
      </c>
      <c r="N482">
        <v>173.92</v>
      </c>
      <c r="O482">
        <f>IF(Tabla1[[#This Row],[currency]]="pesos",Tabla1[[#This Row],[money]]/Tabla1[[#This Row],[exchange_rate]],Tabla1[[#This Row],[money]])</f>
        <v>17680.542778288869</v>
      </c>
    </row>
    <row r="483" spans="1:15" x14ac:dyDescent="0.25">
      <c r="A483">
        <v>3290000</v>
      </c>
      <c r="B483" t="s">
        <v>51</v>
      </c>
      <c r="C483" t="s">
        <v>122</v>
      </c>
      <c r="D483">
        <v>2018</v>
      </c>
      <c r="E483" s="1">
        <f>DATE(Tabla1[[#This Row],[year]],1,1)</f>
        <v>43101</v>
      </c>
      <c r="F483" t="s">
        <v>21</v>
      </c>
      <c r="G483" t="s">
        <v>15</v>
      </c>
      <c r="H483" t="s">
        <v>16</v>
      </c>
      <c r="I483" t="s">
        <v>28</v>
      </c>
      <c r="J483" t="s">
        <v>57</v>
      </c>
      <c r="K483" t="s">
        <v>45</v>
      </c>
      <c r="L483">
        <v>30000</v>
      </c>
      <c r="M483" t="s">
        <v>18</v>
      </c>
      <c r="N483">
        <v>173.92</v>
      </c>
      <c r="O483">
        <f>IF(Tabla1[[#This Row],[currency]]="pesos",Tabla1[[#This Row],[money]]/Tabla1[[#This Row],[exchange_rate]],Tabla1[[#This Row],[money]])</f>
        <v>18916.743330266792</v>
      </c>
    </row>
    <row r="484" spans="1:15" x14ac:dyDescent="0.25">
      <c r="A484">
        <v>2390000</v>
      </c>
      <c r="B484" t="s">
        <v>244</v>
      </c>
      <c r="C484" t="s">
        <v>162</v>
      </c>
      <c r="D484">
        <v>2014</v>
      </c>
      <c r="E484" s="1">
        <f>DATE(Tabla1[[#This Row],[year]],1,1)</f>
        <v>41640</v>
      </c>
      <c r="F484" t="s">
        <v>21</v>
      </c>
      <c r="G484" t="s">
        <v>15</v>
      </c>
      <c r="H484" t="s">
        <v>16</v>
      </c>
      <c r="I484" t="s">
        <v>237</v>
      </c>
      <c r="J484" t="s">
        <v>38</v>
      </c>
      <c r="K484" t="s">
        <v>45</v>
      </c>
      <c r="L484">
        <v>76000</v>
      </c>
      <c r="M484" t="s">
        <v>18</v>
      </c>
      <c r="N484">
        <v>173.92</v>
      </c>
      <c r="O484">
        <f>IF(Tabla1[[#This Row],[currency]]="pesos",Tabla1[[#This Row],[money]]/Tabla1[[#This Row],[exchange_rate]],Tabla1[[#This Row],[money]])</f>
        <v>13741.950321987122</v>
      </c>
    </row>
    <row r="485" spans="1:15" x14ac:dyDescent="0.25">
      <c r="A485">
        <v>46990</v>
      </c>
      <c r="B485" t="s">
        <v>40</v>
      </c>
      <c r="C485" t="s">
        <v>140</v>
      </c>
      <c r="D485">
        <v>2018</v>
      </c>
      <c r="E485" s="1">
        <f>DATE(Tabla1[[#This Row],[year]],1,1)</f>
        <v>43101</v>
      </c>
      <c r="F485" t="s">
        <v>21</v>
      </c>
      <c r="G485" t="s">
        <v>15</v>
      </c>
      <c r="H485" t="s">
        <v>16</v>
      </c>
      <c r="I485" t="s">
        <v>237</v>
      </c>
      <c r="J485" t="s">
        <v>38</v>
      </c>
      <c r="K485" t="s">
        <v>45</v>
      </c>
      <c r="L485">
        <v>15300</v>
      </c>
      <c r="M485" t="s">
        <v>238</v>
      </c>
      <c r="N485">
        <v>173.92</v>
      </c>
      <c r="O485">
        <f>IF(Tabla1[[#This Row],[currency]]="pesos",Tabla1[[#This Row],[money]]/Tabla1[[#This Row],[exchange_rate]],Tabla1[[#This Row],[money]])</f>
        <v>46990</v>
      </c>
    </row>
    <row r="486" spans="1:15" x14ac:dyDescent="0.25">
      <c r="A486">
        <v>2850000</v>
      </c>
      <c r="B486" t="s">
        <v>54</v>
      </c>
      <c r="C486" t="s">
        <v>88</v>
      </c>
      <c r="D486">
        <v>2016</v>
      </c>
      <c r="E486" s="1">
        <f>DATE(Tabla1[[#This Row],[year]],1,1)</f>
        <v>42370</v>
      </c>
      <c r="F486" t="s">
        <v>14</v>
      </c>
      <c r="G486" t="s">
        <v>15</v>
      </c>
      <c r="H486" t="s">
        <v>16</v>
      </c>
      <c r="I486" t="s">
        <v>28</v>
      </c>
      <c r="J486" t="s">
        <v>82</v>
      </c>
      <c r="K486" t="s">
        <v>45</v>
      </c>
      <c r="L486">
        <v>68000</v>
      </c>
      <c r="M486" t="s">
        <v>18</v>
      </c>
      <c r="N486">
        <v>173.92</v>
      </c>
      <c r="O486">
        <f>IF(Tabla1[[#This Row],[currency]]="pesos",Tabla1[[#This Row],[money]]/Tabla1[[#This Row],[exchange_rate]],Tabla1[[#This Row],[money]])</f>
        <v>16386.844526218953</v>
      </c>
    </row>
    <row r="487" spans="1:15" x14ac:dyDescent="0.25">
      <c r="A487">
        <v>3190000</v>
      </c>
      <c r="B487" t="s">
        <v>47</v>
      </c>
      <c r="C487" t="s">
        <v>166</v>
      </c>
      <c r="D487">
        <v>2018</v>
      </c>
      <c r="E487" s="1">
        <f>DATE(Tabla1[[#This Row],[year]],1,1)</f>
        <v>43101</v>
      </c>
      <c r="F487" t="s">
        <v>14</v>
      </c>
      <c r="G487" t="s">
        <v>93</v>
      </c>
      <c r="H487" t="s">
        <v>16</v>
      </c>
      <c r="I487" t="s">
        <v>28</v>
      </c>
      <c r="J487" t="s">
        <v>46</v>
      </c>
      <c r="K487" t="s">
        <v>45</v>
      </c>
      <c r="L487">
        <v>52000</v>
      </c>
      <c r="M487" t="s">
        <v>18</v>
      </c>
      <c r="N487">
        <v>173.92</v>
      </c>
      <c r="O487">
        <f>IF(Tabla1[[#This Row],[currency]]="pesos",Tabla1[[#This Row],[money]]/Tabla1[[#This Row],[exchange_rate]],Tabla1[[#This Row],[money]])</f>
        <v>18341.766329346829</v>
      </c>
    </row>
    <row r="488" spans="1:15" x14ac:dyDescent="0.25">
      <c r="A488">
        <v>90000</v>
      </c>
      <c r="B488" t="s">
        <v>19</v>
      </c>
      <c r="C488" t="s">
        <v>96</v>
      </c>
      <c r="D488">
        <v>2017</v>
      </c>
      <c r="E488" s="1">
        <f>DATE(Tabla1[[#This Row],[year]],1,1)</f>
        <v>42736</v>
      </c>
      <c r="F488" t="s">
        <v>26</v>
      </c>
      <c r="G488" t="s">
        <v>15</v>
      </c>
      <c r="H488" t="s">
        <v>16</v>
      </c>
      <c r="I488" t="s">
        <v>237</v>
      </c>
      <c r="J488" t="s">
        <v>235</v>
      </c>
      <c r="K488" t="s">
        <v>17</v>
      </c>
      <c r="L488">
        <v>35000</v>
      </c>
      <c r="M488" t="s">
        <v>238</v>
      </c>
      <c r="N488">
        <v>173.92</v>
      </c>
      <c r="O488">
        <f>IF(Tabla1[[#This Row],[currency]]="pesos",Tabla1[[#This Row],[money]]/Tabla1[[#This Row],[exchange_rate]],Tabla1[[#This Row],[money]])</f>
        <v>90000</v>
      </c>
    </row>
    <row r="489" spans="1:15" x14ac:dyDescent="0.25">
      <c r="A489">
        <v>4950000</v>
      </c>
      <c r="B489" t="s">
        <v>12</v>
      </c>
      <c r="C489" t="s">
        <v>128</v>
      </c>
      <c r="D489">
        <v>2019</v>
      </c>
      <c r="E489" s="1">
        <f>DATE(Tabla1[[#This Row],[year]],1,1)</f>
        <v>43466</v>
      </c>
      <c r="F489" t="s">
        <v>21</v>
      </c>
      <c r="G489" t="s">
        <v>15</v>
      </c>
      <c r="H489" t="s">
        <v>27</v>
      </c>
      <c r="I489" t="s">
        <v>28</v>
      </c>
      <c r="J489" t="s">
        <v>57</v>
      </c>
      <c r="K489" t="s">
        <v>239</v>
      </c>
      <c r="L489">
        <v>37000</v>
      </c>
      <c r="M489" t="s">
        <v>18</v>
      </c>
      <c r="N489">
        <v>173.92</v>
      </c>
      <c r="O489">
        <f>IF(Tabla1[[#This Row],[currency]]="pesos",Tabla1[[#This Row],[money]]/Tabla1[[#This Row],[exchange_rate]],Tabla1[[#This Row],[money]])</f>
        <v>28461.361545538181</v>
      </c>
    </row>
    <row r="490" spans="1:15" x14ac:dyDescent="0.25">
      <c r="A490">
        <v>2300000</v>
      </c>
      <c r="B490" t="s">
        <v>244</v>
      </c>
      <c r="C490" t="s">
        <v>183</v>
      </c>
      <c r="D490">
        <v>2011</v>
      </c>
      <c r="E490" s="1">
        <f>DATE(Tabla1[[#This Row],[year]],1,1)</f>
        <v>40544</v>
      </c>
      <c r="F490" t="s">
        <v>30</v>
      </c>
      <c r="G490" t="s">
        <v>15</v>
      </c>
      <c r="H490" t="s">
        <v>16</v>
      </c>
      <c r="I490" t="s">
        <v>28</v>
      </c>
      <c r="J490" t="s">
        <v>46</v>
      </c>
      <c r="K490" t="s">
        <v>45</v>
      </c>
      <c r="L490">
        <v>114600</v>
      </c>
      <c r="M490" t="s">
        <v>18</v>
      </c>
      <c r="N490">
        <v>173.92</v>
      </c>
      <c r="O490">
        <f>IF(Tabla1[[#This Row],[currency]]="pesos",Tabla1[[#This Row],[money]]/Tabla1[[#This Row],[exchange_rate]],Tabla1[[#This Row],[money]])</f>
        <v>13224.471021159154</v>
      </c>
    </row>
    <row r="491" spans="1:15" x14ac:dyDescent="0.25">
      <c r="A491">
        <v>15900</v>
      </c>
      <c r="B491" t="s">
        <v>40</v>
      </c>
      <c r="C491" t="s">
        <v>150</v>
      </c>
      <c r="D491">
        <v>2012</v>
      </c>
      <c r="E491" s="1">
        <f>DATE(Tabla1[[#This Row],[year]],1,1)</f>
        <v>40909</v>
      </c>
      <c r="F491" t="s">
        <v>26</v>
      </c>
      <c r="G491" t="s">
        <v>15</v>
      </c>
      <c r="H491" t="s">
        <v>27</v>
      </c>
      <c r="I491" t="s">
        <v>237</v>
      </c>
      <c r="J491" t="s">
        <v>38</v>
      </c>
      <c r="K491" t="s">
        <v>239</v>
      </c>
      <c r="L491">
        <v>147000</v>
      </c>
      <c r="M491" t="s">
        <v>238</v>
      </c>
      <c r="N491">
        <v>173.92</v>
      </c>
      <c r="O491">
        <f>IF(Tabla1[[#This Row],[currency]]="pesos",Tabla1[[#This Row],[money]]/Tabla1[[#This Row],[exchange_rate]],Tabla1[[#This Row],[money]])</f>
        <v>15900</v>
      </c>
    </row>
    <row r="492" spans="1:15" x14ac:dyDescent="0.25">
      <c r="A492">
        <v>3098900</v>
      </c>
      <c r="B492" t="s">
        <v>51</v>
      </c>
      <c r="C492" t="s">
        <v>122</v>
      </c>
      <c r="D492">
        <v>2018</v>
      </c>
      <c r="E492" s="1">
        <f>DATE(Tabla1[[#This Row],[year]],1,1)</f>
        <v>43101</v>
      </c>
      <c r="F492" t="s">
        <v>21</v>
      </c>
      <c r="G492" t="s">
        <v>15</v>
      </c>
      <c r="H492" t="s">
        <v>16</v>
      </c>
      <c r="I492" t="s">
        <v>28</v>
      </c>
      <c r="J492" t="s">
        <v>57</v>
      </c>
      <c r="K492" t="s">
        <v>45</v>
      </c>
      <c r="L492">
        <v>58000</v>
      </c>
      <c r="M492" t="s">
        <v>18</v>
      </c>
      <c r="N492">
        <v>173.92</v>
      </c>
      <c r="O492">
        <f>IF(Tabla1[[#This Row],[currency]]="pesos",Tabla1[[#This Row],[money]]/Tabla1[[#This Row],[exchange_rate]],Tabla1[[#This Row],[money]])</f>
        <v>17817.962281508742</v>
      </c>
    </row>
    <row r="493" spans="1:15" x14ac:dyDescent="0.25">
      <c r="A493">
        <v>2499700</v>
      </c>
      <c r="B493" t="s">
        <v>75</v>
      </c>
      <c r="C493">
        <v>408</v>
      </c>
      <c r="D493">
        <v>2011</v>
      </c>
      <c r="E493" s="1">
        <f>DATE(Tabla1[[#This Row],[year]],1,1)</f>
        <v>40544</v>
      </c>
      <c r="F493" t="s">
        <v>30</v>
      </c>
      <c r="G493" t="s">
        <v>15</v>
      </c>
      <c r="H493" t="s">
        <v>27</v>
      </c>
      <c r="I493" t="s">
        <v>237</v>
      </c>
      <c r="J493" t="s">
        <v>38</v>
      </c>
      <c r="K493" t="s">
        <v>239</v>
      </c>
      <c r="L493">
        <v>80000</v>
      </c>
      <c r="M493" t="s">
        <v>18</v>
      </c>
      <c r="N493">
        <v>173.92</v>
      </c>
      <c r="O493">
        <f>IF(Tabla1[[#This Row],[currency]]="pesos",Tabla1[[#This Row],[money]]/Tabla1[[#This Row],[exchange_rate]],Tabla1[[#This Row],[money]])</f>
        <v>14372.700091996321</v>
      </c>
    </row>
    <row r="494" spans="1:15" x14ac:dyDescent="0.25">
      <c r="A494">
        <v>4149800</v>
      </c>
      <c r="B494" t="s">
        <v>75</v>
      </c>
      <c r="C494">
        <v>208</v>
      </c>
      <c r="D494">
        <v>2018</v>
      </c>
      <c r="E494" s="1">
        <f>DATE(Tabla1[[#This Row],[year]],1,1)</f>
        <v>43101</v>
      </c>
      <c r="F494" t="s">
        <v>26</v>
      </c>
      <c r="G494" t="s">
        <v>15</v>
      </c>
      <c r="H494" t="s">
        <v>16</v>
      </c>
      <c r="I494" t="s">
        <v>237</v>
      </c>
      <c r="J494" t="s">
        <v>46</v>
      </c>
      <c r="K494" t="s">
        <v>45</v>
      </c>
      <c r="L494">
        <v>33000</v>
      </c>
      <c r="M494" t="s">
        <v>18</v>
      </c>
      <c r="N494">
        <v>173.92</v>
      </c>
      <c r="O494">
        <f>IF(Tabla1[[#This Row],[currency]]="pesos",Tabla1[[#This Row],[money]]/Tabla1[[#This Row],[exchange_rate]],Tabla1[[#This Row],[money]])</f>
        <v>23860.395584176633</v>
      </c>
    </row>
    <row r="495" spans="1:15" x14ac:dyDescent="0.25">
      <c r="A495">
        <v>3998700</v>
      </c>
      <c r="B495" t="s">
        <v>51</v>
      </c>
      <c r="C495" t="s">
        <v>52</v>
      </c>
      <c r="D495">
        <v>2016</v>
      </c>
      <c r="E495" s="1">
        <f>DATE(Tabla1[[#This Row],[year]],1,1)</f>
        <v>42370</v>
      </c>
      <c r="F495" t="s">
        <v>30</v>
      </c>
      <c r="G495" t="s">
        <v>15</v>
      </c>
      <c r="H495" t="s">
        <v>16</v>
      </c>
      <c r="I495" t="s">
        <v>28</v>
      </c>
      <c r="J495" t="s">
        <v>46</v>
      </c>
      <c r="K495" t="s">
        <v>17</v>
      </c>
      <c r="L495">
        <v>80000</v>
      </c>
      <c r="M495" t="s">
        <v>18</v>
      </c>
      <c r="N495">
        <v>173.92</v>
      </c>
      <c r="O495">
        <f>IF(Tabla1[[#This Row],[currency]]="pesos",Tabla1[[#This Row],[money]]/Tabla1[[#This Row],[exchange_rate]],Tabla1[[#This Row],[money]])</f>
        <v>22991.605335786571</v>
      </c>
    </row>
    <row r="496" spans="1:15" x14ac:dyDescent="0.25">
      <c r="A496">
        <v>3249800</v>
      </c>
      <c r="B496" t="s">
        <v>51</v>
      </c>
      <c r="C496" t="s">
        <v>178</v>
      </c>
      <c r="D496">
        <v>2015</v>
      </c>
      <c r="E496" s="1">
        <f>DATE(Tabla1[[#This Row],[year]],1,1)</f>
        <v>42005</v>
      </c>
      <c r="F496" t="s">
        <v>109</v>
      </c>
      <c r="G496" t="s">
        <v>15</v>
      </c>
      <c r="H496" t="s">
        <v>16</v>
      </c>
      <c r="I496" t="s">
        <v>28</v>
      </c>
      <c r="J496" t="s">
        <v>46</v>
      </c>
      <c r="K496" t="s">
        <v>45</v>
      </c>
      <c r="L496">
        <v>55000</v>
      </c>
      <c r="M496" t="s">
        <v>18</v>
      </c>
      <c r="N496">
        <v>173.92</v>
      </c>
      <c r="O496">
        <f>IF(Tabla1[[#This Row],[currency]]="pesos",Tabla1[[#This Row],[money]]/Tabla1[[#This Row],[exchange_rate]],Tabla1[[#This Row],[money]])</f>
        <v>18685.602575896966</v>
      </c>
    </row>
    <row r="497" spans="1:15" x14ac:dyDescent="0.25">
      <c r="A497">
        <v>2799800</v>
      </c>
      <c r="B497" t="s">
        <v>244</v>
      </c>
      <c r="C497" t="s">
        <v>108</v>
      </c>
      <c r="D497">
        <v>2013</v>
      </c>
      <c r="E497" s="1">
        <f>DATE(Tabla1[[#This Row],[year]],1,1)</f>
        <v>41275</v>
      </c>
      <c r="F497" t="s">
        <v>26</v>
      </c>
      <c r="G497" t="s">
        <v>15</v>
      </c>
      <c r="H497" t="s">
        <v>16</v>
      </c>
      <c r="I497" t="s">
        <v>28</v>
      </c>
      <c r="J497" t="s">
        <v>46</v>
      </c>
      <c r="K497" t="s">
        <v>45</v>
      </c>
      <c r="L497">
        <v>34000</v>
      </c>
      <c r="M497" t="s">
        <v>18</v>
      </c>
      <c r="N497">
        <v>173.92</v>
      </c>
      <c r="O497">
        <f>IF(Tabla1[[#This Row],[currency]]="pesos",Tabla1[[#This Row],[money]]/Tabla1[[#This Row],[exchange_rate]],Tabla1[[#This Row],[money]])</f>
        <v>16098.206071757131</v>
      </c>
    </row>
    <row r="498" spans="1:15" x14ac:dyDescent="0.25">
      <c r="A498">
        <v>3949800</v>
      </c>
      <c r="B498" t="s">
        <v>40</v>
      </c>
      <c r="C498" t="s">
        <v>199</v>
      </c>
      <c r="D498">
        <v>2019</v>
      </c>
      <c r="E498" s="1">
        <f>DATE(Tabla1[[#This Row],[year]],1,1)</f>
        <v>43466</v>
      </c>
      <c r="F498" t="s">
        <v>26</v>
      </c>
      <c r="G498" t="s">
        <v>15</v>
      </c>
      <c r="H498" t="s">
        <v>16</v>
      </c>
      <c r="I498" t="s">
        <v>28</v>
      </c>
      <c r="J498" t="s">
        <v>46</v>
      </c>
      <c r="K498" t="s">
        <v>124</v>
      </c>
      <c r="L498">
        <v>48000</v>
      </c>
      <c r="M498" t="s">
        <v>18</v>
      </c>
      <c r="N498">
        <v>173.92</v>
      </c>
      <c r="O498">
        <f>IF(Tabla1[[#This Row],[currency]]="pesos",Tabla1[[#This Row],[money]]/Tabla1[[#This Row],[exchange_rate]],Tabla1[[#This Row],[money]])</f>
        <v>22710.441582336709</v>
      </c>
    </row>
    <row r="499" spans="1:15" x14ac:dyDescent="0.25">
      <c r="A499">
        <v>2781000</v>
      </c>
      <c r="B499" t="s">
        <v>110</v>
      </c>
      <c r="C499" t="s">
        <v>236</v>
      </c>
      <c r="D499">
        <v>2015</v>
      </c>
      <c r="E499" s="1">
        <f>DATE(Tabla1[[#This Row],[year]],1,1)</f>
        <v>42005</v>
      </c>
      <c r="F499" t="s">
        <v>63</v>
      </c>
      <c r="G499" t="s">
        <v>15</v>
      </c>
      <c r="H499" t="s">
        <v>16</v>
      </c>
      <c r="I499" t="s">
        <v>28</v>
      </c>
      <c r="J499" t="s">
        <v>46</v>
      </c>
      <c r="K499" t="s">
        <v>45</v>
      </c>
      <c r="L499">
        <v>51000</v>
      </c>
      <c r="M499" t="s">
        <v>18</v>
      </c>
      <c r="N499">
        <v>173.92</v>
      </c>
      <c r="O499">
        <f>IF(Tabla1[[#This Row],[currency]]="pesos",Tabla1[[#This Row],[money]]/Tabla1[[#This Row],[exchange_rate]],Tabla1[[#This Row],[money]])</f>
        <v>15990.110395584177</v>
      </c>
    </row>
    <row r="500" spans="1:15" x14ac:dyDescent="0.25">
      <c r="A500">
        <v>4449800</v>
      </c>
      <c r="B500" t="s">
        <v>75</v>
      </c>
      <c r="C500">
        <v>208</v>
      </c>
      <c r="D500">
        <v>2020</v>
      </c>
      <c r="E500" s="1">
        <f>DATE(Tabla1[[#This Row],[year]],1,1)</f>
        <v>43831</v>
      </c>
      <c r="F500" t="s">
        <v>26</v>
      </c>
      <c r="G500" t="s">
        <v>15</v>
      </c>
      <c r="H500" t="s">
        <v>16</v>
      </c>
      <c r="I500" t="s">
        <v>28</v>
      </c>
      <c r="J500" t="s">
        <v>46</v>
      </c>
      <c r="K500" t="s">
        <v>45</v>
      </c>
      <c r="L500">
        <v>11000</v>
      </c>
      <c r="M500" t="s">
        <v>18</v>
      </c>
      <c r="N500">
        <v>173.92</v>
      </c>
      <c r="O500">
        <f>IF(Tabla1[[#This Row],[currency]]="pesos",Tabla1[[#This Row],[money]]/Tabla1[[#This Row],[exchange_rate]],Tabla1[[#This Row],[money]])</f>
        <v>25585.326586936524</v>
      </c>
    </row>
    <row r="501" spans="1:15" x14ac:dyDescent="0.25">
      <c r="A501">
        <v>11290000</v>
      </c>
      <c r="B501" t="s">
        <v>51</v>
      </c>
      <c r="C501" t="s">
        <v>185</v>
      </c>
      <c r="D501">
        <v>2022</v>
      </c>
      <c r="E501" s="1">
        <f>DATE(Tabla1[[#This Row],[year]],1,1)</f>
        <v>44562</v>
      </c>
      <c r="F501" t="s">
        <v>30</v>
      </c>
      <c r="G501" t="s">
        <v>15</v>
      </c>
      <c r="H501" t="s">
        <v>16</v>
      </c>
      <c r="I501" t="s">
        <v>237</v>
      </c>
      <c r="J501" t="s">
        <v>57</v>
      </c>
      <c r="K501" t="s">
        <v>17</v>
      </c>
      <c r="L501">
        <v>1000</v>
      </c>
      <c r="M501" t="s">
        <v>18</v>
      </c>
      <c r="N501">
        <v>173.92</v>
      </c>
      <c r="O501">
        <f>IF(Tabla1[[#This Row],[currency]]="pesos",Tabla1[[#This Row],[money]]/Tabla1[[#This Row],[exchange_rate]],Tabla1[[#This Row],[money]])</f>
        <v>64914.903403863849</v>
      </c>
    </row>
    <row r="502" spans="1:15" x14ac:dyDescent="0.25">
      <c r="A502">
        <v>3450000</v>
      </c>
      <c r="B502" t="s">
        <v>12</v>
      </c>
      <c r="C502" t="s">
        <v>56</v>
      </c>
      <c r="D502">
        <v>2017</v>
      </c>
      <c r="E502" s="1">
        <f>DATE(Tabla1[[#This Row],[year]],1,1)</f>
        <v>42736</v>
      </c>
      <c r="F502" t="s">
        <v>21</v>
      </c>
      <c r="G502" t="s">
        <v>15</v>
      </c>
      <c r="H502" t="s">
        <v>16</v>
      </c>
      <c r="I502" t="s">
        <v>28</v>
      </c>
      <c r="J502" t="s">
        <v>57</v>
      </c>
      <c r="K502" t="s">
        <v>45</v>
      </c>
      <c r="L502">
        <v>87000</v>
      </c>
      <c r="M502" t="s">
        <v>18</v>
      </c>
      <c r="N502">
        <v>173.92</v>
      </c>
      <c r="O502">
        <f>IF(Tabla1[[#This Row],[currency]]="pesos",Tabla1[[#This Row],[money]]/Tabla1[[#This Row],[exchange_rate]],Tabla1[[#This Row],[money]])</f>
        <v>19836.706531738731</v>
      </c>
    </row>
    <row r="503" spans="1:15" x14ac:dyDescent="0.25">
      <c r="A503">
        <v>3000000</v>
      </c>
      <c r="B503" t="s">
        <v>110</v>
      </c>
      <c r="C503" t="s">
        <v>236</v>
      </c>
      <c r="D503">
        <v>2018</v>
      </c>
      <c r="E503" s="1">
        <f>DATE(Tabla1[[#This Row],[year]],1,1)</f>
        <v>43101</v>
      </c>
      <c r="F503" t="s">
        <v>26</v>
      </c>
      <c r="G503" t="s">
        <v>15</v>
      </c>
      <c r="H503" t="s">
        <v>16</v>
      </c>
      <c r="I503" t="s">
        <v>28</v>
      </c>
      <c r="J503" t="s">
        <v>46</v>
      </c>
      <c r="K503" t="s">
        <v>45</v>
      </c>
      <c r="L503">
        <v>67082</v>
      </c>
      <c r="M503" t="s">
        <v>18</v>
      </c>
      <c r="N503">
        <v>173.92</v>
      </c>
      <c r="O503">
        <f>IF(Tabla1[[#This Row],[currency]]="pesos",Tabla1[[#This Row],[money]]/Tabla1[[#This Row],[exchange_rate]],Tabla1[[#This Row],[money]])</f>
        <v>17249.310027598898</v>
      </c>
    </row>
    <row r="504" spans="1:15" x14ac:dyDescent="0.25">
      <c r="A504">
        <v>3190000</v>
      </c>
      <c r="B504" t="s">
        <v>75</v>
      </c>
      <c r="C504">
        <v>3008</v>
      </c>
      <c r="D504">
        <v>2013</v>
      </c>
      <c r="E504" s="1">
        <f>DATE(Tabla1[[#This Row],[year]],1,1)</f>
        <v>41275</v>
      </c>
      <c r="F504" t="s">
        <v>30</v>
      </c>
      <c r="G504" t="s">
        <v>15</v>
      </c>
      <c r="H504" t="s">
        <v>16</v>
      </c>
      <c r="I504" t="s">
        <v>28</v>
      </c>
      <c r="J504" t="s">
        <v>46</v>
      </c>
      <c r="K504" t="s">
        <v>124</v>
      </c>
      <c r="L504">
        <v>135000</v>
      </c>
      <c r="M504" t="s">
        <v>18</v>
      </c>
      <c r="N504">
        <v>173.92</v>
      </c>
      <c r="O504">
        <f>IF(Tabla1[[#This Row],[currency]]="pesos",Tabla1[[#This Row],[money]]/Tabla1[[#This Row],[exchange_rate]],Tabla1[[#This Row],[money]])</f>
        <v>18341.766329346829</v>
      </c>
    </row>
    <row r="505" spans="1:15" x14ac:dyDescent="0.25">
      <c r="A505">
        <v>7700000</v>
      </c>
      <c r="B505" t="s">
        <v>76</v>
      </c>
      <c r="C505" t="s">
        <v>77</v>
      </c>
      <c r="D505">
        <v>2017</v>
      </c>
      <c r="E505" s="1">
        <f>DATE(Tabla1[[#This Row],[year]],1,1)</f>
        <v>42736</v>
      </c>
      <c r="F505" t="s">
        <v>26</v>
      </c>
      <c r="G505" t="s">
        <v>15</v>
      </c>
      <c r="H505" t="s">
        <v>16</v>
      </c>
      <c r="I505" t="s">
        <v>237</v>
      </c>
      <c r="J505" t="s">
        <v>22</v>
      </c>
      <c r="K505" t="s">
        <v>17</v>
      </c>
      <c r="L505">
        <v>154451</v>
      </c>
      <c r="M505" t="s">
        <v>18</v>
      </c>
      <c r="N505">
        <v>173.92</v>
      </c>
      <c r="O505">
        <f>IF(Tabla1[[#This Row],[currency]]="pesos",Tabla1[[#This Row],[money]]/Tabla1[[#This Row],[exchange_rate]],Tabla1[[#This Row],[money]])</f>
        <v>44273.229070837173</v>
      </c>
    </row>
    <row r="506" spans="1:15" x14ac:dyDescent="0.25">
      <c r="A506">
        <v>2890000</v>
      </c>
      <c r="B506" t="s">
        <v>54</v>
      </c>
      <c r="C506" t="s">
        <v>137</v>
      </c>
      <c r="D506">
        <v>2014</v>
      </c>
      <c r="E506" s="1">
        <f>DATE(Tabla1[[#This Row],[year]],1,1)</f>
        <v>41640</v>
      </c>
      <c r="F506" t="s">
        <v>26</v>
      </c>
      <c r="G506" t="s">
        <v>15</v>
      </c>
      <c r="H506" t="s">
        <v>16</v>
      </c>
      <c r="I506" t="s">
        <v>28</v>
      </c>
      <c r="J506" t="s">
        <v>29</v>
      </c>
      <c r="K506" t="s">
        <v>45</v>
      </c>
      <c r="L506">
        <v>107000</v>
      </c>
      <c r="M506" t="s">
        <v>18</v>
      </c>
      <c r="N506">
        <v>173.92</v>
      </c>
      <c r="O506">
        <f>IF(Tabla1[[#This Row],[currency]]="pesos",Tabla1[[#This Row],[money]]/Tabla1[[#This Row],[exchange_rate]],Tabla1[[#This Row],[money]])</f>
        <v>16616.835326586937</v>
      </c>
    </row>
    <row r="507" spans="1:15" x14ac:dyDescent="0.25">
      <c r="A507">
        <v>5250000</v>
      </c>
      <c r="B507" t="s">
        <v>54</v>
      </c>
      <c r="C507" t="s">
        <v>163</v>
      </c>
      <c r="D507">
        <v>2018</v>
      </c>
      <c r="E507" s="1">
        <f>DATE(Tabla1[[#This Row],[year]],1,1)</f>
        <v>43101</v>
      </c>
      <c r="F507" t="s">
        <v>26</v>
      </c>
      <c r="G507" t="s">
        <v>15</v>
      </c>
      <c r="H507" t="s">
        <v>16</v>
      </c>
      <c r="I507" t="s">
        <v>237</v>
      </c>
      <c r="J507" t="s">
        <v>29</v>
      </c>
      <c r="K507" t="s">
        <v>17</v>
      </c>
      <c r="L507">
        <v>52000</v>
      </c>
      <c r="M507" t="s">
        <v>18</v>
      </c>
      <c r="N507">
        <v>173.92</v>
      </c>
      <c r="O507">
        <f>IF(Tabla1[[#This Row],[currency]]="pesos",Tabla1[[#This Row],[money]]/Tabla1[[#This Row],[exchange_rate]],Tabla1[[#This Row],[money]])</f>
        <v>30186.292548298072</v>
      </c>
    </row>
    <row r="508" spans="1:15" x14ac:dyDescent="0.25">
      <c r="A508">
        <v>46000</v>
      </c>
      <c r="B508" t="s">
        <v>40</v>
      </c>
      <c r="C508" t="s">
        <v>138</v>
      </c>
      <c r="D508">
        <v>2019</v>
      </c>
      <c r="E508" s="1">
        <f>DATE(Tabla1[[#This Row],[year]],1,1)</f>
        <v>43466</v>
      </c>
      <c r="F508" t="s">
        <v>26</v>
      </c>
      <c r="G508" t="s">
        <v>242</v>
      </c>
      <c r="H508" t="s">
        <v>27</v>
      </c>
      <c r="I508" t="s">
        <v>237</v>
      </c>
      <c r="J508" t="s">
        <v>72</v>
      </c>
      <c r="K508" t="s">
        <v>67</v>
      </c>
      <c r="L508">
        <v>49000</v>
      </c>
      <c r="M508" t="s">
        <v>238</v>
      </c>
      <c r="N508">
        <v>173.92</v>
      </c>
      <c r="O508">
        <f>IF(Tabla1[[#This Row],[currency]]="pesos",Tabla1[[#This Row],[money]]/Tabla1[[#This Row],[exchange_rate]],Tabla1[[#This Row],[money]])</f>
        <v>46000</v>
      </c>
    </row>
    <row r="509" spans="1:15" x14ac:dyDescent="0.25">
      <c r="A509">
        <v>3960000</v>
      </c>
      <c r="B509" t="s">
        <v>75</v>
      </c>
      <c r="C509">
        <v>2008</v>
      </c>
      <c r="D509">
        <v>2017</v>
      </c>
      <c r="E509" s="1">
        <f>DATE(Tabla1[[#This Row],[year]],1,1)</f>
        <v>42736</v>
      </c>
      <c r="F509" t="s">
        <v>21</v>
      </c>
      <c r="G509" t="s">
        <v>15</v>
      </c>
      <c r="H509" t="s">
        <v>16</v>
      </c>
      <c r="I509" t="s">
        <v>28</v>
      </c>
      <c r="J509" t="s">
        <v>46</v>
      </c>
      <c r="K509" t="s">
        <v>17</v>
      </c>
      <c r="L509">
        <v>75358</v>
      </c>
      <c r="M509" t="s">
        <v>18</v>
      </c>
      <c r="N509">
        <v>173.92</v>
      </c>
      <c r="O509">
        <f>IF(Tabla1[[#This Row],[currency]]="pesos",Tabla1[[#This Row],[money]]/Tabla1[[#This Row],[exchange_rate]],Tabla1[[#This Row],[money]])</f>
        <v>22769.089236430544</v>
      </c>
    </row>
    <row r="510" spans="1:15" x14ac:dyDescent="0.25">
      <c r="A510">
        <v>44900</v>
      </c>
      <c r="B510" t="s">
        <v>40</v>
      </c>
      <c r="C510" t="s">
        <v>138</v>
      </c>
      <c r="D510">
        <v>2019</v>
      </c>
      <c r="E510" s="1">
        <f>DATE(Tabla1[[#This Row],[year]],1,1)</f>
        <v>43466</v>
      </c>
      <c r="F510" t="s">
        <v>26</v>
      </c>
      <c r="G510" t="s">
        <v>242</v>
      </c>
      <c r="H510" t="s">
        <v>27</v>
      </c>
      <c r="I510" t="s">
        <v>237</v>
      </c>
      <c r="J510" t="s">
        <v>72</v>
      </c>
      <c r="K510" t="s">
        <v>67</v>
      </c>
      <c r="L510">
        <v>57500</v>
      </c>
      <c r="M510" t="s">
        <v>238</v>
      </c>
      <c r="N510">
        <v>173.92</v>
      </c>
      <c r="O510">
        <f>IF(Tabla1[[#This Row],[currency]]="pesos",Tabla1[[#This Row],[money]]/Tabla1[[#This Row],[exchange_rate]],Tabla1[[#This Row],[money]])</f>
        <v>44900</v>
      </c>
    </row>
    <row r="511" spans="1:15" x14ac:dyDescent="0.25">
      <c r="A511">
        <v>2890000</v>
      </c>
      <c r="B511" t="s">
        <v>12</v>
      </c>
      <c r="C511" t="s">
        <v>56</v>
      </c>
      <c r="D511">
        <v>2015</v>
      </c>
      <c r="E511" s="1">
        <f>DATE(Tabla1[[#This Row],[year]],1,1)</f>
        <v>42005</v>
      </c>
      <c r="F511" t="s">
        <v>26</v>
      </c>
      <c r="G511" t="s">
        <v>15</v>
      </c>
      <c r="H511" t="s">
        <v>16</v>
      </c>
      <c r="I511" t="s">
        <v>28</v>
      </c>
      <c r="J511" t="s">
        <v>57</v>
      </c>
      <c r="K511" t="s">
        <v>45</v>
      </c>
      <c r="L511">
        <v>84000</v>
      </c>
      <c r="M511" t="s">
        <v>18</v>
      </c>
      <c r="N511">
        <v>173.92</v>
      </c>
      <c r="O511">
        <f>IF(Tabla1[[#This Row],[currency]]="pesos",Tabla1[[#This Row],[money]]/Tabla1[[#This Row],[exchange_rate]],Tabla1[[#This Row],[money]])</f>
        <v>16616.835326586937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workbookViewId="0">
      <selection activeCell="C15" sqref="C15"/>
    </sheetView>
  </sheetViews>
  <sheetFormatPr baseColWidth="10" defaultRowHeight="15" x14ac:dyDescent="0.25"/>
  <cols>
    <col min="1" max="1" width="21.140625" style="3" bestFit="1" customWidth="1"/>
    <col min="2" max="2" width="11.140625" style="3" bestFit="1" customWidth="1"/>
    <col min="3" max="3" width="34.42578125" style="3" customWidth="1"/>
    <col min="4" max="4" width="3" style="3" customWidth="1"/>
    <col min="5" max="5" width="21.85546875" style="3" customWidth="1"/>
    <col min="6" max="6" width="15" style="3" customWidth="1"/>
    <col min="7" max="7" width="11.28515625" style="3" bestFit="1" customWidth="1"/>
    <col min="8" max="9" width="4.7109375" style="3" customWidth="1"/>
    <col min="10" max="10" width="17.5703125" style="3" bestFit="1" customWidth="1"/>
    <col min="11" max="11" width="27.42578125" style="3" bestFit="1" customWidth="1"/>
    <col min="12" max="12" width="4.5703125" style="3" customWidth="1"/>
    <col min="13" max="13" width="17.5703125" style="3" bestFit="1" customWidth="1"/>
    <col min="14" max="14" width="11.140625" style="3" bestFit="1" customWidth="1"/>
    <col min="15" max="15" width="2.85546875" style="3" customWidth="1"/>
    <col min="16" max="16" width="17.5703125" style="3" bestFit="1" customWidth="1"/>
    <col min="17" max="17" width="11.140625" style="3" bestFit="1" customWidth="1"/>
    <col min="18" max="18" width="17.5703125" style="3" bestFit="1" customWidth="1"/>
    <col min="19" max="19" width="27.28515625" style="3" bestFit="1" customWidth="1"/>
    <col min="20" max="33" width="8" style="3" bestFit="1" customWidth="1"/>
    <col min="34" max="34" width="12.5703125" style="3" bestFit="1" customWidth="1"/>
    <col min="35" max="16384" width="11.42578125" style="3"/>
  </cols>
  <sheetData>
    <row r="1" spans="1:17" ht="30.75" x14ac:dyDescent="0.45">
      <c r="A1" s="8" t="s">
        <v>281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3" spans="1:17" x14ac:dyDescent="0.25">
      <c r="A3" s="2" t="s">
        <v>272</v>
      </c>
      <c r="B3" s="2"/>
      <c r="C3" s="2"/>
      <c r="D3" s="10"/>
      <c r="E3" s="2" t="s">
        <v>273</v>
      </c>
      <c r="F3" s="2"/>
      <c r="G3" s="2"/>
      <c r="J3" s="2" t="s">
        <v>274</v>
      </c>
      <c r="K3" s="2"/>
      <c r="M3" s="2" t="s">
        <v>276</v>
      </c>
      <c r="N3" s="2"/>
      <c r="O3" s="2"/>
      <c r="P3" s="2"/>
      <c r="Q3" s="2"/>
    </row>
    <row r="4" spans="1:17" x14ac:dyDescent="0.25">
      <c r="A4" s="4" t="s">
        <v>245</v>
      </c>
      <c r="B4" s="3" t="s">
        <v>271</v>
      </c>
      <c r="C4" s="3" t="s">
        <v>282</v>
      </c>
      <c r="M4" s="5" t="s">
        <v>275</v>
      </c>
      <c r="N4" s="5"/>
      <c r="P4" s="5" t="s">
        <v>277</v>
      </c>
      <c r="Q4" s="5"/>
    </row>
    <row r="5" spans="1:17" x14ac:dyDescent="0.25">
      <c r="A5" s="6" t="s">
        <v>250</v>
      </c>
      <c r="B5" s="7">
        <v>10000</v>
      </c>
      <c r="C5" s="9">
        <v>10000</v>
      </c>
      <c r="D5" s="9"/>
      <c r="M5" s="4" t="s">
        <v>245</v>
      </c>
      <c r="N5" s="3" t="s">
        <v>271</v>
      </c>
      <c r="P5" s="4" t="s">
        <v>245</v>
      </c>
      <c r="Q5" s="3" t="s">
        <v>271</v>
      </c>
    </row>
    <row r="6" spans="1:17" x14ac:dyDescent="0.25">
      <c r="A6" s="6" t="s">
        <v>251</v>
      </c>
      <c r="B6" s="7">
        <v>11212.051517939282</v>
      </c>
      <c r="C6" s="9">
        <v>11212.051517939282</v>
      </c>
      <c r="D6" s="9"/>
      <c r="M6" s="6" t="s">
        <v>242</v>
      </c>
      <c r="N6" s="7">
        <v>45187.183762649496</v>
      </c>
      <c r="P6" s="6" t="s">
        <v>237</v>
      </c>
      <c r="Q6" s="7">
        <v>31809.881938055816</v>
      </c>
    </row>
    <row r="7" spans="1:17" x14ac:dyDescent="0.25">
      <c r="A7" s="6" t="s">
        <v>252</v>
      </c>
      <c r="B7" s="7">
        <v>16300</v>
      </c>
      <c r="C7" s="9">
        <v>16300</v>
      </c>
      <c r="D7" s="9"/>
      <c r="M7" s="6" t="s">
        <v>15</v>
      </c>
      <c r="N7" s="7">
        <v>21146.473877886998</v>
      </c>
      <c r="P7" s="6" t="s">
        <v>28</v>
      </c>
      <c r="Q7" s="7">
        <v>18256.158642543189</v>
      </c>
    </row>
    <row r="8" spans="1:17" x14ac:dyDescent="0.25">
      <c r="A8" s="6" t="s">
        <v>253</v>
      </c>
      <c r="B8" s="7">
        <v>16000</v>
      </c>
      <c r="C8" s="9">
        <v>16000</v>
      </c>
      <c r="D8" s="9"/>
      <c r="M8" s="6" t="s">
        <v>93</v>
      </c>
      <c r="N8" s="7">
        <v>16672.799754676482</v>
      </c>
      <c r="P8" s="6" t="s">
        <v>246</v>
      </c>
      <c r="Q8" s="7">
        <v>22242.547847105721</v>
      </c>
    </row>
    <row r="9" spans="1:17" x14ac:dyDescent="0.25">
      <c r="A9" s="6" t="s">
        <v>254</v>
      </c>
      <c r="B9" s="7">
        <v>18111.775528978844</v>
      </c>
      <c r="C9" s="9">
        <v>18111.775528978844</v>
      </c>
      <c r="D9" s="9"/>
      <c r="M9" s="6" t="s">
        <v>246</v>
      </c>
      <c r="N9" s="7">
        <v>22242.547847105725</v>
      </c>
    </row>
    <row r="10" spans="1:17" x14ac:dyDescent="0.25">
      <c r="A10" s="6" t="s">
        <v>255</v>
      </c>
      <c r="B10" s="7">
        <v>13606.862005519781</v>
      </c>
      <c r="C10" s="9">
        <v>13606.862005519781</v>
      </c>
      <c r="D10" s="9"/>
    </row>
    <row r="11" spans="1:17" x14ac:dyDescent="0.25">
      <c r="A11" s="6" t="s">
        <v>256</v>
      </c>
      <c r="B11" s="7">
        <v>14436.0625574977</v>
      </c>
      <c r="C11" s="9">
        <v>14436.0625574977</v>
      </c>
      <c r="D11" s="9"/>
      <c r="M11" s="5" t="s">
        <v>278</v>
      </c>
      <c r="N11" s="5"/>
      <c r="P11" s="5" t="s">
        <v>279</v>
      </c>
      <c r="Q11" s="5"/>
    </row>
    <row r="12" spans="1:17" x14ac:dyDescent="0.25">
      <c r="A12" s="6" t="s">
        <v>257</v>
      </c>
      <c r="B12" s="7">
        <v>24970.337757918256</v>
      </c>
      <c r="C12" s="9">
        <v>24970.337757918256</v>
      </c>
      <c r="D12" s="9"/>
      <c r="E12" s="4" t="s">
        <v>1</v>
      </c>
      <c r="F12" s="4" t="s">
        <v>3</v>
      </c>
      <c r="G12" s="3" t="s">
        <v>271</v>
      </c>
      <c r="M12" s="4" t="s">
        <v>245</v>
      </c>
      <c r="N12" s="3" t="s">
        <v>271</v>
      </c>
      <c r="P12" s="4" t="s">
        <v>245</v>
      </c>
      <c r="Q12" s="3" t="s">
        <v>271</v>
      </c>
    </row>
    <row r="13" spans="1:17" x14ac:dyDescent="0.25">
      <c r="A13" s="6" t="s">
        <v>258</v>
      </c>
      <c r="B13" s="7">
        <v>26267.016392071593</v>
      </c>
      <c r="C13" s="9">
        <v>26267.016392071593</v>
      </c>
      <c r="D13" s="9"/>
      <c r="E13" s="3" t="s">
        <v>90</v>
      </c>
      <c r="G13" s="7"/>
      <c r="J13" s="4" t="s">
        <v>245</v>
      </c>
      <c r="K13" s="3" t="s">
        <v>271</v>
      </c>
      <c r="M13" s="6" t="s">
        <v>57</v>
      </c>
      <c r="N13" s="7">
        <v>53989.765409383632</v>
      </c>
      <c r="P13" s="6" t="s">
        <v>238</v>
      </c>
      <c r="Q13" s="7">
        <v>38500</v>
      </c>
    </row>
    <row r="14" spans="1:17" x14ac:dyDescent="0.25">
      <c r="A14" s="6" t="s">
        <v>259</v>
      </c>
      <c r="B14" s="7">
        <v>15239.442589915452</v>
      </c>
      <c r="C14" s="9">
        <v>15239.442589915452</v>
      </c>
      <c r="D14" s="9"/>
      <c r="F14" s="3">
        <v>2018</v>
      </c>
      <c r="G14" s="7">
        <v>68000</v>
      </c>
      <c r="J14" s="6" t="s">
        <v>147</v>
      </c>
      <c r="K14" s="7">
        <v>9487.1205151793929</v>
      </c>
      <c r="M14" s="6" t="s">
        <v>66</v>
      </c>
      <c r="N14" s="7">
        <v>47416.245016865993</v>
      </c>
      <c r="P14" s="6" t="s">
        <v>18</v>
      </c>
      <c r="Q14" s="7">
        <v>21917.398804047833</v>
      </c>
    </row>
    <row r="15" spans="1:17" x14ac:dyDescent="0.25">
      <c r="A15" s="6" t="s">
        <v>260</v>
      </c>
      <c r="B15" s="7">
        <v>17219.12711726825</v>
      </c>
      <c r="C15" s="9">
        <v>17219.12711726825</v>
      </c>
      <c r="D15" s="9"/>
      <c r="F15" s="3">
        <v>2020</v>
      </c>
      <c r="G15" s="7">
        <v>430000</v>
      </c>
      <c r="J15" s="6" t="s">
        <v>149</v>
      </c>
      <c r="K15" s="7">
        <v>10931.750229990801</v>
      </c>
      <c r="M15" s="6" t="s">
        <v>59</v>
      </c>
      <c r="N15" s="7">
        <v>45106.94572217112</v>
      </c>
      <c r="P15" s="6" t="s">
        <v>246</v>
      </c>
      <c r="Q15" s="7">
        <v>22242.547847105714</v>
      </c>
    </row>
    <row r="16" spans="1:17" x14ac:dyDescent="0.25">
      <c r="A16" s="6" t="s">
        <v>261</v>
      </c>
      <c r="B16" s="7">
        <v>17532.062322158279</v>
      </c>
      <c r="C16" s="9">
        <v>17532.062322158279</v>
      </c>
      <c r="D16" s="9"/>
      <c r="E16" s="3" t="s">
        <v>35</v>
      </c>
      <c r="G16" s="7"/>
      <c r="J16" s="6" t="s">
        <v>70</v>
      </c>
      <c r="K16" s="7">
        <v>13103.725850965962</v>
      </c>
      <c r="M16" s="6" t="s">
        <v>270</v>
      </c>
      <c r="N16" s="7">
        <v>38500</v>
      </c>
    </row>
    <row r="17" spans="1:14" x14ac:dyDescent="0.25">
      <c r="A17" s="6" t="s">
        <v>262</v>
      </c>
      <c r="B17" s="7">
        <v>22843.683562334929</v>
      </c>
      <c r="C17" s="9">
        <v>22843.683562334929</v>
      </c>
      <c r="D17" s="9"/>
      <c r="F17" s="3">
        <v>2018</v>
      </c>
      <c r="G17" s="7">
        <v>53185.3725850966</v>
      </c>
      <c r="J17" s="6" t="s">
        <v>225</v>
      </c>
      <c r="K17" s="7">
        <v>6899.7240110395587</v>
      </c>
      <c r="M17" s="6" t="s">
        <v>29</v>
      </c>
      <c r="N17" s="7">
        <v>21944.202589039302</v>
      </c>
    </row>
    <row r="18" spans="1:14" x14ac:dyDescent="0.25">
      <c r="A18" s="6" t="s">
        <v>263</v>
      </c>
      <c r="B18" s="7">
        <v>23319.69403412543</v>
      </c>
      <c r="C18" s="9">
        <v>23319.69403412543</v>
      </c>
      <c r="D18" s="9"/>
      <c r="F18" s="3">
        <v>2019</v>
      </c>
      <c r="G18" s="7">
        <v>185000</v>
      </c>
      <c r="J18" s="6" t="s">
        <v>137</v>
      </c>
      <c r="K18" s="7">
        <v>19804.507819687216</v>
      </c>
      <c r="M18" s="6" t="s">
        <v>82</v>
      </c>
      <c r="N18" s="7">
        <v>17601.461326162338</v>
      </c>
    </row>
    <row r="19" spans="1:14" x14ac:dyDescent="0.25">
      <c r="A19" s="6" t="s">
        <v>264</v>
      </c>
      <c r="B19" s="7">
        <v>30643.179504711705</v>
      </c>
      <c r="C19" s="9">
        <v>30643.179504711705</v>
      </c>
      <c r="D19" s="9"/>
      <c r="E19" s="3" t="s">
        <v>78</v>
      </c>
      <c r="G19" s="7"/>
      <c r="J19" s="6" t="s">
        <v>146</v>
      </c>
      <c r="K19" s="7">
        <v>24522.194112235513</v>
      </c>
      <c r="M19" s="6" t="s">
        <v>46</v>
      </c>
      <c r="N19" s="7">
        <v>11140.179392824288</v>
      </c>
    </row>
    <row r="20" spans="1:14" x14ac:dyDescent="0.25">
      <c r="A20" s="6" t="s">
        <v>265</v>
      </c>
      <c r="B20" s="7">
        <v>30734.490935441961</v>
      </c>
      <c r="C20" s="9">
        <v>30734.490935441961</v>
      </c>
      <c r="D20" s="9"/>
      <c r="F20" s="3">
        <v>2018</v>
      </c>
      <c r="G20" s="7">
        <v>51901.257283042018</v>
      </c>
      <c r="J20" s="6" t="s">
        <v>89</v>
      </c>
      <c r="K20" s="7">
        <v>53989.765409383632</v>
      </c>
      <c r="M20" s="6" t="s">
        <v>246</v>
      </c>
      <c r="N20" s="7">
        <v>22242.547847105725</v>
      </c>
    </row>
    <row r="21" spans="1:14" x14ac:dyDescent="0.25">
      <c r="A21" s="6" t="s">
        <v>266</v>
      </c>
      <c r="B21" s="7">
        <v>37819.846995593849</v>
      </c>
      <c r="C21" s="9">
        <v>37819.846995593849</v>
      </c>
      <c r="D21" s="9"/>
      <c r="E21" s="3" t="s">
        <v>12</v>
      </c>
      <c r="G21" s="7"/>
      <c r="J21" s="6" t="s">
        <v>224</v>
      </c>
      <c r="K21" s="7">
        <v>11787.028518859246</v>
      </c>
    </row>
    <row r="22" spans="1:14" x14ac:dyDescent="0.25">
      <c r="A22" s="6" t="s">
        <v>267</v>
      </c>
      <c r="B22" s="7">
        <v>53691.236925907586</v>
      </c>
      <c r="C22" s="9">
        <v>53691.236925907586</v>
      </c>
      <c r="D22" s="9"/>
      <c r="F22" s="3">
        <v>2018</v>
      </c>
      <c r="G22" s="7">
        <v>31161.683532658695</v>
      </c>
      <c r="J22" s="6" t="s">
        <v>88</v>
      </c>
      <c r="K22" s="7">
        <v>18904.620898497396</v>
      </c>
      <c r="M22" s="5" t="s">
        <v>280</v>
      </c>
      <c r="N22" s="5"/>
    </row>
    <row r="23" spans="1:14" x14ac:dyDescent="0.25">
      <c r="A23" s="6" t="s">
        <v>268</v>
      </c>
      <c r="B23" s="7">
        <v>51656.637357582636</v>
      </c>
      <c r="C23" s="9">
        <v>51656.637357582636</v>
      </c>
      <c r="D23" s="9"/>
      <c r="F23" s="3">
        <v>2019</v>
      </c>
      <c r="G23" s="7">
        <v>47563.227825053669</v>
      </c>
      <c r="J23" s="6" t="s">
        <v>151</v>
      </c>
      <c r="K23" s="7">
        <v>17943.30726770929</v>
      </c>
      <c r="M23" s="4" t="s">
        <v>245</v>
      </c>
      <c r="N23" s="3" t="s">
        <v>271</v>
      </c>
    </row>
    <row r="24" spans="1:14" x14ac:dyDescent="0.25">
      <c r="A24" s="6" t="s">
        <v>269</v>
      </c>
      <c r="B24" s="7">
        <v>55293.678458922252</v>
      </c>
      <c r="C24" s="9">
        <v>55293.678458922252</v>
      </c>
      <c r="D24" s="9"/>
      <c r="F24" s="3">
        <v>2020</v>
      </c>
      <c r="G24" s="7">
        <v>39040.881018092616</v>
      </c>
      <c r="J24" s="6" t="s">
        <v>200</v>
      </c>
      <c r="K24" s="7">
        <v>31020.009199632019</v>
      </c>
      <c r="M24" s="6" t="s">
        <v>72</v>
      </c>
      <c r="N24" s="7">
        <v>9544.61821527139</v>
      </c>
    </row>
    <row r="25" spans="1:14" x14ac:dyDescent="0.25">
      <c r="A25" s="6" t="s">
        <v>246</v>
      </c>
      <c r="B25" s="7">
        <v>30513.368565669127</v>
      </c>
      <c r="C25" s="9">
        <v>30513.368565669127</v>
      </c>
      <c r="D25" s="9"/>
      <c r="E25" s="3" t="s">
        <v>37</v>
      </c>
      <c r="G25" s="7"/>
      <c r="J25" s="6" t="s">
        <v>218</v>
      </c>
      <c r="K25" s="7">
        <v>14374.425022999081</v>
      </c>
      <c r="M25" s="6" t="s">
        <v>27</v>
      </c>
      <c r="N25" s="7">
        <v>19913.861258049681</v>
      </c>
    </row>
    <row r="26" spans="1:14" x14ac:dyDescent="0.25">
      <c r="F26" s="3">
        <v>2020</v>
      </c>
      <c r="G26" s="7">
        <v>41900</v>
      </c>
      <c r="J26" s="6" t="s">
        <v>123</v>
      </c>
      <c r="K26" s="7">
        <v>18954.883471327816</v>
      </c>
      <c r="M26" s="6" t="s">
        <v>16</v>
      </c>
      <c r="N26" s="7">
        <v>25082.893135887472</v>
      </c>
    </row>
    <row r="27" spans="1:14" x14ac:dyDescent="0.25">
      <c r="E27" s="3" t="s">
        <v>19</v>
      </c>
      <c r="G27" s="7"/>
      <c r="J27" s="6" t="s">
        <v>163</v>
      </c>
      <c r="K27" s="7">
        <v>32822.644237087661</v>
      </c>
      <c r="M27" s="6" t="s">
        <v>246</v>
      </c>
      <c r="N27" s="7">
        <v>22242.547847105714</v>
      </c>
    </row>
    <row r="28" spans="1:14" x14ac:dyDescent="0.25">
      <c r="F28" s="3">
        <v>2018</v>
      </c>
      <c r="G28" s="7">
        <v>33715.386384544618</v>
      </c>
      <c r="J28" s="6" t="s">
        <v>55</v>
      </c>
      <c r="K28" s="7">
        <v>59354.358325666974</v>
      </c>
    </row>
    <row r="29" spans="1:14" x14ac:dyDescent="0.25">
      <c r="F29" s="3">
        <v>2019</v>
      </c>
      <c r="G29" s="7">
        <v>47723.091076356948</v>
      </c>
      <c r="J29" s="6" t="s">
        <v>246</v>
      </c>
      <c r="K29" s="7">
        <v>22242.547847105721</v>
      </c>
    </row>
    <row r="30" spans="1:14" x14ac:dyDescent="0.25">
      <c r="F30" s="3">
        <v>2020</v>
      </c>
      <c r="G30" s="7">
        <v>48815.547378104879</v>
      </c>
    </row>
    <row r="31" spans="1:14" x14ac:dyDescent="0.25">
      <c r="E31" s="3" t="s">
        <v>76</v>
      </c>
      <c r="G31" s="7"/>
    </row>
    <row r="32" spans="1:14" x14ac:dyDescent="0.25">
      <c r="F32" s="3">
        <v>2018</v>
      </c>
      <c r="G32" s="7">
        <v>38523.459061637535</v>
      </c>
    </row>
    <row r="33" spans="5:7" x14ac:dyDescent="0.25">
      <c r="F33" s="3">
        <v>2019</v>
      </c>
      <c r="G33" s="7">
        <v>39615.627874885009</v>
      </c>
    </row>
    <row r="34" spans="5:7" x14ac:dyDescent="0.25">
      <c r="F34" s="3">
        <v>2020</v>
      </c>
      <c r="G34" s="7">
        <v>30000</v>
      </c>
    </row>
    <row r="35" spans="5:7" x14ac:dyDescent="0.25">
      <c r="E35" s="3" t="s">
        <v>51</v>
      </c>
      <c r="G35" s="7"/>
    </row>
    <row r="36" spans="5:7" x14ac:dyDescent="0.25">
      <c r="F36" s="3">
        <v>2018</v>
      </c>
      <c r="G36" s="7">
        <v>29528.518859245636</v>
      </c>
    </row>
    <row r="37" spans="5:7" x14ac:dyDescent="0.25">
      <c r="F37" s="3">
        <v>2019</v>
      </c>
      <c r="G37" s="7">
        <v>22768.945492180312</v>
      </c>
    </row>
    <row r="38" spans="5:7" x14ac:dyDescent="0.25">
      <c r="F38" s="3">
        <v>2020</v>
      </c>
      <c r="G38" s="7">
        <v>61648.401563937448</v>
      </c>
    </row>
    <row r="39" spans="5:7" x14ac:dyDescent="0.25">
      <c r="E39" s="3" t="s">
        <v>40</v>
      </c>
      <c r="G39" s="7"/>
    </row>
    <row r="40" spans="5:7" x14ac:dyDescent="0.25">
      <c r="F40" s="3">
        <v>2018</v>
      </c>
      <c r="G40" s="7">
        <v>34055.88768234985</v>
      </c>
    </row>
    <row r="41" spans="5:7" x14ac:dyDescent="0.25">
      <c r="F41" s="3">
        <v>2019</v>
      </c>
      <c r="G41" s="7">
        <v>38314.139451088624</v>
      </c>
    </row>
    <row r="42" spans="5:7" x14ac:dyDescent="0.25">
      <c r="F42" s="3">
        <v>2020</v>
      </c>
      <c r="G42" s="7">
        <v>26390.869365225393</v>
      </c>
    </row>
    <row r="43" spans="5:7" x14ac:dyDescent="0.25">
      <c r="E43" s="3" t="s">
        <v>32</v>
      </c>
      <c r="G43" s="7"/>
    </row>
    <row r="44" spans="5:7" x14ac:dyDescent="0.25">
      <c r="F44" s="3">
        <v>2020</v>
      </c>
      <c r="G44" s="7">
        <v>34441.122355105799</v>
      </c>
    </row>
    <row r="45" spans="5:7" x14ac:dyDescent="0.25">
      <c r="E45" s="3" t="s">
        <v>84</v>
      </c>
      <c r="G45" s="7"/>
    </row>
    <row r="46" spans="5:7" x14ac:dyDescent="0.25">
      <c r="F46" s="3">
        <v>2019</v>
      </c>
      <c r="G46" s="7">
        <v>33866.145354185835</v>
      </c>
    </row>
    <row r="47" spans="5:7" x14ac:dyDescent="0.25">
      <c r="E47" s="3" t="s">
        <v>158</v>
      </c>
      <c r="G47" s="7"/>
    </row>
    <row r="48" spans="5:7" x14ac:dyDescent="0.25">
      <c r="F48" s="3">
        <v>2019</v>
      </c>
      <c r="G48" s="7">
        <v>33233.670653173875</v>
      </c>
    </row>
    <row r="49" spans="5:7" x14ac:dyDescent="0.25">
      <c r="E49" s="3" t="s">
        <v>75</v>
      </c>
      <c r="G49" s="7"/>
    </row>
    <row r="50" spans="5:7" x14ac:dyDescent="0.25">
      <c r="F50" s="3">
        <v>2018</v>
      </c>
      <c r="G50" s="7">
        <v>27878.068077276908</v>
      </c>
    </row>
    <row r="51" spans="5:7" x14ac:dyDescent="0.25">
      <c r="F51" s="3">
        <v>2019</v>
      </c>
      <c r="G51" s="7">
        <v>27292.239727077587</v>
      </c>
    </row>
    <row r="52" spans="5:7" x14ac:dyDescent="0.25">
      <c r="F52" s="3">
        <v>2020</v>
      </c>
      <c r="G52" s="7">
        <v>39481.370745170199</v>
      </c>
    </row>
    <row r="53" spans="5:7" x14ac:dyDescent="0.25">
      <c r="E53" s="3" t="s">
        <v>110</v>
      </c>
      <c r="G53" s="7"/>
    </row>
    <row r="54" spans="5:7" x14ac:dyDescent="0.25">
      <c r="F54" s="3">
        <v>2018</v>
      </c>
      <c r="G54" s="7">
        <v>28516.750996626801</v>
      </c>
    </row>
    <row r="55" spans="5:7" x14ac:dyDescent="0.25">
      <c r="F55" s="3">
        <v>2019</v>
      </c>
      <c r="G55" s="7">
        <v>21216.076356945723</v>
      </c>
    </row>
    <row r="56" spans="5:7" x14ac:dyDescent="0.25">
      <c r="F56" s="3">
        <v>2020</v>
      </c>
      <c r="G56" s="7">
        <v>45710.671573137079</v>
      </c>
    </row>
    <row r="57" spans="5:7" x14ac:dyDescent="0.25">
      <c r="E57" s="3" t="s">
        <v>54</v>
      </c>
      <c r="G57" s="7"/>
    </row>
    <row r="58" spans="5:7" x14ac:dyDescent="0.25">
      <c r="F58" s="3">
        <v>2018</v>
      </c>
      <c r="G58" s="7">
        <v>23027.637227844225</v>
      </c>
    </row>
    <row r="59" spans="5:7" x14ac:dyDescent="0.25">
      <c r="F59" s="3">
        <v>2019</v>
      </c>
      <c r="G59" s="7">
        <v>28895.239190432381</v>
      </c>
    </row>
    <row r="60" spans="5:7" x14ac:dyDescent="0.25">
      <c r="F60" s="3">
        <v>2020</v>
      </c>
      <c r="G60" s="7">
        <v>35648.574057037724</v>
      </c>
    </row>
    <row r="61" spans="5:7" x14ac:dyDescent="0.25">
      <c r="E61" s="3" t="s">
        <v>244</v>
      </c>
      <c r="G61" s="7"/>
    </row>
    <row r="62" spans="5:7" x14ac:dyDescent="0.25">
      <c r="F62" s="3">
        <v>2018</v>
      </c>
      <c r="G62" s="7">
        <v>24580.266789328431</v>
      </c>
    </row>
    <row r="63" spans="5:7" x14ac:dyDescent="0.25">
      <c r="F63" s="3">
        <v>2019</v>
      </c>
      <c r="G63" s="7">
        <v>31163.753449862008</v>
      </c>
    </row>
    <row r="64" spans="5:7" x14ac:dyDescent="0.25">
      <c r="F64" s="3">
        <v>2020</v>
      </c>
      <c r="G64" s="7">
        <v>22711.591536338547</v>
      </c>
    </row>
    <row r="65" spans="5:7" x14ac:dyDescent="0.25">
      <c r="E65" s="3" t="s">
        <v>47</v>
      </c>
      <c r="G65" s="7"/>
    </row>
    <row r="66" spans="5:7" x14ac:dyDescent="0.25">
      <c r="F66" s="3">
        <v>2018</v>
      </c>
      <c r="G66" s="7">
        <v>19762.698777763177</v>
      </c>
    </row>
    <row r="67" spans="5:7" x14ac:dyDescent="0.25">
      <c r="F67" s="3">
        <v>2019</v>
      </c>
      <c r="G67" s="7">
        <v>25320.405215041399</v>
      </c>
    </row>
    <row r="68" spans="5:7" x14ac:dyDescent="0.25">
      <c r="F68" s="3">
        <v>2020</v>
      </c>
      <c r="G68" s="7">
        <v>21834.607865685372</v>
      </c>
    </row>
    <row r="69" spans="5:7" x14ac:dyDescent="0.25">
      <c r="E69" s="3" t="s">
        <v>68</v>
      </c>
      <c r="G69" s="7"/>
    </row>
    <row r="70" spans="5:7" x14ac:dyDescent="0.25">
      <c r="F70" s="3">
        <v>2018</v>
      </c>
      <c r="G70" s="7">
        <v>22194.112235510584</v>
      </c>
    </row>
    <row r="71" spans="5:7" x14ac:dyDescent="0.25">
      <c r="F71" s="3">
        <v>2019</v>
      </c>
      <c r="G71" s="7">
        <v>22211.131554737814</v>
      </c>
    </row>
    <row r="72" spans="5:7" x14ac:dyDescent="0.25">
      <c r="E72" s="3" t="s">
        <v>246</v>
      </c>
      <c r="G72" s="7">
        <v>37588.879231200597</v>
      </c>
    </row>
  </sheetData>
  <conditionalFormatting pivot="1" sqref="C5:C25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{17DF2AA4-3E23-4A1C-9A05-624DF54DB220}</x14:id>
        </ext>
      </extLst>
    </cfRule>
  </conditionalFormatting>
  <pageMargins left="0.7" right="0.7" top="0.75" bottom="0.75" header="0.3" footer="0.3"/>
  <drawing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7DF2AA4-3E23-4A1C-9A05-624DF54DB2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C5:C25</xm:sqref>
        </x14:conditionalFormatting>
      </x14:conditionalFormattings>
    </ext>
    <ext xmlns:x14="http://schemas.microsoft.com/office/spreadsheetml/2009/9/main" uri="{A8765BA9-456A-4dab-B4F3-ACF838C121DE}">
      <x14:slicerList>
        <x14:slicer r:id="rId10"/>
      </x14:slicerList>
    </ext>
    <ext xmlns:x15="http://schemas.microsoft.com/office/spreadsheetml/2010/11/main" uri="{7E03D99C-DC04-49d9-9315-930204A7B6E9}">
      <x15:timelineRefs>
        <x15:timelineRef r:id="rId11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argentina_cars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Guzman Buitrago</dc:creator>
  <cp:lastModifiedBy>Juan Sebastian Guzman Buitrago</cp:lastModifiedBy>
  <dcterms:created xsi:type="dcterms:W3CDTF">2022-12-21T11:34:27Z</dcterms:created>
  <dcterms:modified xsi:type="dcterms:W3CDTF">2022-12-21T12:46:07Z</dcterms:modified>
</cp:coreProperties>
</file>