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kl-haswell-2699 (complex, out-" sheetId="1" r:id="rId3"/>
    <sheet state="visible" name="mkl-knl-qcache (complex, out-of" sheetId="2" r:id="rId4"/>
    <sheet state="hidden" name="fftw-haswell-2699 (complex, out" sheetId="3" r:id="rId5"/>
    <sheet state="hidden" name="mkl-broadwell-2695 (complex, ou" sheetId="4" r:id="rId6"/>
    <sheet state="visible" name="papi-haswell" sheetId="5" r:id="rId7"/>
    <sheet state="visible" name="papi-knl" sheetId="6" r:id="rId8"/>
    <sheet state="visible" name="config" sheetId="7" r:id="rId9"/>
  </sheets>
  <definedNames/>
  <calcPr/>
</workbook>
</file>

<file path=xl/sharedStrings.xml><?xml version="1.0" encoding="utf-8"?>
<sst xmlns="http://schemas.openxmlformats.org/spreadsheetml/2006/main" count="820" uniqueCount="291">
  <si>
    <t>FFT Sizes</t>
  </si>
  <si>
    <t>Haswell E5-2699v3 (18c, 36t) (2.3ghz, 3.6ghz turbo)</t>
  </si>
  <si>
    <t>L1</t>
  </si>
  <si>
    <t>L2</t>
  </si>
  <si>
    <t>L3</t>
  </si>
  <si>
    <t>DRAM</t>
  </si>
  <si>
    <t xml:space="preserve"> </t>
  </si>
  <si>
    <t>8 bytes per complex n (4 real, 4 imaginary)</t>
  </si>
  <si>
    <t>Bandwidth, GB/s</t>
  </si>
  <si>
    <t>One n per (in, out) array</t>
  </si>
  <si>
    <t>Size, KB</t>
  </si>
  <si>
    <t>Reduce N to nearest power of 2</t>
  </si>
  <si>
    <t>N FFT points, 1t</t>
  </si>
  <si>
    <t>1048576**</t>
  </si>
  <si>
    <t>N FFT points, 18/36t</t>
  </si>
  <si>
    <t>KNL 7210 quad-cache (64c, 256t) (1.3ghz, 1.5ghz turbo)</t>
  </si>
  <si>
    <t>8 bytes per complex N</t>
  </si>
  <si>
    <t>One N per (in, out) array</t>
  </si>
  <si>
    <t>MCDRAM</t>
  </si>
  <si>
    <t>8 bytes per complex n</t>
  </si>
  <si>
    <t>Reduce N to nearest power of 2 if necessary</t>
  </si>
  <si>
    <t xml:space="preserve">**Hyperthreading enabled, so 1t gets half of true L3 size.  </t>
  </si>
  <si>
    <t>N FFT points, 64/256t</t>
  </si>
  <si>
    <t>PAPI: Hardware Counter Measurements</t>
  </si>
  <si>
    <t>OMP_NUM_THREADS</t>
  </si>
  <si>
    <t>**1MB L2 per pair of cores, so 1t gets just 1MB</t>
  </si>
  <si>
    <t>KMP_AFFINITY=scatter</t>
  </si>
  <si>
    <t>SDE, VTune: FP Instruction, FLOP, and Byte Counts</t>
  </si>
  <si>
    <t>Memory Component Corresponding to FFT Size</t>
  </si>
  <si>
    <t>FFT Size</t>
  </si>
  <si>
    <t>elements_fp_single_1 (Instruction)</t>
  </si>
  <si>
    <t>elements_fp_single_16 (Instruction)</t>
  </si>
  <si>
    <t>total flops</t>
  </si>
  <si>
    <t>total bytes (L1)</t>
  </si>
  <si>
    <t>total bytes (DRAM)</t>
  </si>
  <si>
    <t>AI (L1)</t>
  </si>
  <si>
    <t>AI (DRAM)</t>
  </si>
  <si>
    <t>Wall clock cycles</t>
  </si>
  <si>
    <t>n/a</t>
  </si>
  <si>
    <t>Bandwidth-Bound FoM</t>
  </si>
  <si>
    <t>Estimated Flops = 5*N*log2(N)</t>
  </si>
  <si>
    <t>**Hyperthreading enabled, so 1t gets half of true L3 size.  Waiting on sysadmin to disable HT.</t>
  </si>
  <si>
    <t>KMP_AFFINITY=granularity=fine, proclist[...],explicit (Threads are pinned to one socket. Adjacent threads are not bound to the same half of the L3)</t>
  </si>
  <si>
    <t>Wall clock time, microseconds</t>
  </si>
  <si>
    <t>Requests for exclusive access to shared cache line</t>
  </si>
  <si>
    <t>Requests for cache line invalidation</t>
  </si>
  <si>
    <t>L1 data cache misses</t>
  </si>
  <si>
    <t>L1 load misses</t>
  </si>
  <si>
    <t>L1 store misses</t>
  </si>
  <si>
    <t>Data TLB misses</t>
  </si>
  <si>
    <t>Cycles stalled waiting for memory writes</t>
  </si>
  <si>
    <t>Measured GFlops, n=1</t>
  </si>
  <si>
    <t>Measured GFlops, n=10</t>
  </si>
  <si>
    <t>SDE: Memory Access Instruction Count</t>
  </si>
  <si>
    <t>mem-read-1</t>
  </si>
  <si>
    <t>Memory Component Corresponding to FFT size</t>
  </si>
  <si>
    <t>elements_fp_single_8 (Instruction)</t>
  </si>
  <si>
    <t>mem-read-2</t>
  </si>
  <si>
    <t>mem-read-4</t>
  </si>
  <si>
    <t>mem-read-8</t>
  </si>
  <si>
    <t>mem-read-16</t>
  </si>
  <si>
    <t>mem-read-32</t>
  </si>
  <si>
    <t>elements_fp_single_4 (Instruction)</t>
  </si>
  <si>
    <t>mem-read-64</t>
  </si>
  <si>
    <t>mem-write-1</t>
  </si>
  <si>
    <t>mem-write-2</t>
  </si>
  <si>
    <t>elements_fp_double_1 (Instruction)</t>
  </si>
  <si>
    <t>mem-write-4</t>
  </si>
  <si>
    <t>mem-write-8</t>
  </si>
  <si>
    <t>mem-write-16</t>
  </si>
  <si>
    <t>mem-write-32</t>
  </si>
  <si>
    <t>mem-write-64</t>
  </si>
  <si>
    <t>Total Bytes Read</t>
  </si>
  <si>
    <t>Total Bytes Written</t>
  </si>
  <si>
    <t>Total Bytes</t>
  </si>
  <si>
    <t>N/A</t>
  </si>
  <si>
    <t>Level 1 data cache misses</t>
  </si>
  <si>
    <t>Data translation lookaside buffer misses</t>
  </si>
  <si>
    <t>Level 1 load misses</t>
  </si>
  <si>
    <t>Level 2 load misses</t>
  </si>
  <si>
    <t>Cycles with no instruction issue</t>
  </si>
  <si>
    <t>Cycles stalled on any resource</t>
  </si>
  <si>
    <t>Total cycles</t>
  </si>
  <si>
    <t>Level 1 data cache accesses</t>
  </si>
  <si>
    <t>Level 2 total cache hits</t>
  </si>
  <si>
    <t>Level 2 total cache accesses</t>
  </si>
  <si>
    <t>Reference clock cycles</t>
  </si>
  <si>
    <t>GFLOP</t>
  </si>
  <si>
    <t>GFLOP/s</t>
  </si>
  <si>
    <t>Level 2 data cache misses</t>
  </si>
  <si>
    <t>Level 1 store misses</t>
  </si>
  <si>
    <t>Level 2 store misses</t>
  </si>
  <si>
    <t>Level 3 load misses</t>
  </si>
  <si>
    <t>Data prefetch cache misses</t>
  </si>
  <si>
    <t>Level 2 data cache accesses</t>
  </si>
  <si>
    <t>Level 3 data cache accesses</t>
  </si>
  <si>
    <t>Level 2 data cache reads</t>
  </si>
  <si>
    <t>Level 3 data cache reads</t>
  </si>
  <si>
    <t>Level 2 data cache writes</t>
  </si>
  <si>
    <t>Level 3 data cache writes</t>
  </si>
  <si>
    <t>Level 2 total cache reads</t>
  </si>
  <si>
    <t>Level 3 total cache reads</t>
  </si>
  <si>
    <t>Level 3 total cache writes</t>
  </si>
  <si>
    <t>Cycles Stalled Waiting for memory writes</t>
  </si>
  <si>
    <t>Level 3 total cache accesses</t>
  </si>
  <si>
    <t>Level 2 total cache writes</t>
  </si>
  <si>
    <t>Broadwell E5-2695v4 (18c, 36t) (2.1ghz, 3.3ghz turbo)</t>
  </si>
  <si>
    <t>Name</t>
  </si>
  <si>
    <t>Code</t>
  </si>
  <si>
    <t>Deriv</t>
  </si>
  <si>
    <t>Description</t>
  </si>
  <si>
    <t>PAPI_L1_DCM</t>
  </si>
  <si>
    <t>0x80000000</t>
  </si>
  <si>
    <t>No</t>
  </si>
  <si>
    <t>PAPI_L1_ICM</t>
  </si>
  <si>
    <t>0x80000001</t>
  </si>
  <si>
    <t>Level 1 instruction cache misses</t>
  </si>
  <si>
    <t>PAPI_L2_DCM</t>
  </si>
  <si>
    <t>0x80000002</t>
  </si>
  <si>
    <t>Yes</t>
  </si>
  <si>
    <t>PAPI_L2_ICM</t>
  </si>
  <si>
    <t>0x80000003</t>
  </si>
  <si>
    <t>Level 2 instruction cache misses</t>
  </si>
  <si>
    <t>PAPI_L1_TCM</t>
  </si>
  <si>
    <t>0x80000006</t>
  </si>
  <si>
    <t>Level 1 cache misses</t>
  </si>
  <si>
    <t>PAPI_L2_TCM</t>
  </si>
  <si>
    <t>0x80000007</t>
  </si>
  <si>
    <t>Level 2 cache misses</t>
  </si>
  <si>
    <t>PAPI_L3_TCM</t>
  </si>
  <si>
    <t>0x80000008</t>
  </si>
  <si>
    <t>Level 3 cache misses</t>
  </si>
  <si>
    <t>PAPI_CA_SNP</t>
  </si>
  <si>
    <t>0x80000009</t>
  </si>
  <si>
    <t>Requests for a snoop</t>
  </si>
  <si>
    <t>PAPI_CA_SHR</t>
  </si>
  <si>
    <t>0x8000000a</t>
  </si>
  <si>
    <t>PAPI_CA_CLN</t>
  </si>
  <si>
    <t>0x8000000b</t>
  </si>
  <si>
    <t>Requests for exclusive access to clean cache line</t>
  </si>
  <si>
    <t>PAPI_CA_INV</t>
  </si>
  <si>
    <t>0x8000000c</t>
  </si>
  <si>
    <t>PAPI_CA_ITV</t>
  </si>
  <si>
    <t>0x8000000d</t>
  </si>
  <si>
    <t>Requests for cache line intervention</t>
  </si>
  <si>
    <t>PAPI_L3_LDM</t>
  </si>
  <si>
    <t>0x8000000e</t>
  </si>
  <si>
    <t>PAPI_TLB_DM</t>
  </si>
  <si>
    <t>0x80000014</t>
  </si>
  <si>
    <t>PAPI_TLB_IM</t>
  </si>
  <si>
    <t>0x80000015</t>
  </si>
  <si>
    <t>Instruction translation lookaside buffer misses</t>
  </si>
  <si>
    <t>PAPI_L1_LDM</t>
  </si>
  <si>
    <t>0x80000017</t>
  </si>
  <si>
    <t>PAPI_L1_STM</t>
  </si>
  <si>
    <t>0x80000018</t>
  </si>
  <si>
    <t>PAPI_L2_LDM</t>
  </si>
  <si>
    <t>0x80000019</t>
  </si>
  <si>
    <t>PAPI_L2_STM</t>
  </si>
  <si>
    <t>0x8000001a</t>
  </si>
  <si>
    <t>PAPI_PRF_DM</t>
  </si>
  <si>
    <t>0x8000001c</t>
  </si>
  <si>
    <t>PAPI_MEM_WCY</t>
  </si>
  <si>
    <t>0x80000024</t>
  </si>
  <si>
    <t>PAPI_STL_ICY</t>
  </si>
  <si>
    <t>0x80000025</t>
  </si>
  <si>
    <t>PAPI_FUL_ICY</t>
  </si>
  <si>
    <t>0x80000026</t>
  </si>
  <si>
    <t>Cycles with maximum instruction issue</t>
  </si>
  <si>
    <t>PAPI_STL_CCY</t>
  </si>
  <si>
    <t>0x80000027</t>
  </si>
  <si>
    <t>Cycles with no instructions completed</t>
  </si>
  <si>
    <t>PAPI_FUL_CCY</t>
  </si>
  <si>
    <t>0x80000028</t>
  </si>
  <si>
    <t>Cycles with maximum instructions completed</t>
  </si>
  <si>
    <t>PAPI_BR_UCN</t>
  </si>
  <si>
    <t>0x8000002a</t>
  </si>
  <si>
    <t>Unconditional branch instructions</t>
  </si>
  <si>
    <t>PAPI_BR_CN</t>
  </si>
  <si>
    <t>0x8000002b</t>
  </si>
  <si>
    <t>Conditional branch instructions</t>
  </si>
  <si>
    <t>PAPI_BR_TKN</t>
  </si>
  <si>
    <t>0x8000002c</t>
  </si>
  <si>
    <t>Conditional branch instructions taken</t>
  </si>
  <si>
    <t>PAPI_BR_NTK</t>
  </si>
  <si>
    <t>0x8000002d</t>
  </si>
  <si>
    <t>Conditional branch instructions not taken</t>
  </si>
  <si>
    <t>PAPI_BR_MSP</t>
  </si>
  <si>
    <t>0x8000002e</t>
  </si>
  <si>
    <t>Conditional branch instructions mispredicted</t>
  </si>
  <si>
    <t>PAPI_BR_PRC</t>
  </si>
  <si>
    <t>0x8000002f</t>
  </si>
  <si>
    <t>Conditional branch instructions correctly predicted</t>
  </si>
  <si>
    <t>PAPI_TOT_INS</t>
  </si>
  <si>
    <t>0x80000032</t>
  </si>
  <si>
    <t>Instructions completed</t>
  </si>
  <si>
    <t>PAPI_LD_INS</t>
  </si>
  <si>
    <t>0x80000035</t>
  </si>
  <si>
    <t>Load instructions</t>
  </si>
  <si>
    <t>PAPI_SR_INS</t>
  </si>
  <si>
    <t>0x80000036</t>
  </si>
  <si>
    <t>Store instructions</t>
  </si>
  <si>
    <t>PAPI_BR_INS</t>
  </si>
  <si>
    <t>0x80000037</t>
  </si>
  <si>
    <t>Branch instructions</t>
  </si>
  <si>
    <t>PAPI_RES_STL</t>
  </si>
  <si>
    <t>0x80000039</t>
  </si>
  <si>
    <t>PAPI_TOT_CYC</t>
  </si>
  <si>
    <t>0x8000003b</t>
  </si>
  <si>
    <t>PAPI_LST_INS</t>
  </si>
  <si>
    <t>0x8000003c</t>
  </si>
  <si>
    <t>Load/store instructions completed</t>
  </si>
  <si>
    <t>PAPI_L2_DCA</t>
  </si>
  <si>
    <t>0x80000041</t>
  </si>
  <si>
    <t>PAPI_L3_DCA</t>
  </si>
  <si>
    <t>0x80000042</t>
  </si>
  <si>
    <t>PAPI_L2_DCR</t>
  </si>
  <si>
    <t>0x80000044</t>
  </si>
  <si>
    <t>PAPI_L3_DCR</t>
  </si>
  <si>
    <t>0x80000045</t>
  </si>
  <si>
    <t>PAPI_L2_DCW</t>
  </si>
  <si>
    <t>0x80000047</t>
  </si>
  <si>
    <t>PAPI_L3_DCW</t>
  </si>
  <si>
    <t>0x80000048</t>
  </si>
  <si>
    <t>PAPI_L2_ICH</t>
  </si>
  <si>
    <t>0x8000004a</t>
  </si>
  <si>
    <t>Level 2 instruction cache hits</t>
  </si>
  <si>
    <t>PAPI_L2_ICA</t>
  </si>
  <si>
    <t>0x8000004d</t>
  </si>
  <si>
    <t>Level 2 instruction cache accesses</t>
  </si>
  <si>
    <t>PAPI_L3_ICA</t>
  </si>
  <si>
    <t>0x8000004e</t>
  </si>
  <si>
    <t>Level 3 instruction cache accesses</t>
  </si>
  <si>
    <t>PAPI_L2_ICR</t>
  </si>
  <si>
    <t>0x80000050</t>
  </si>
  <si>
    <t>Level 2 instruction cache reads</t>
  </si>
  <si>
    <t>PAPI_L3_ICR</t>
  </si>
  <si>
    <t>0x80000051</t>
  </si>
  <si>
    <t>Level 3 instruction cache reads</t>
  </si>
  <si>
    <t>PAPI_L2_TCA</t>
  </si>
  <si>
    <t>0x80000059</t>
  </si>
  <si>
    <t>PAPI_L3_TCA</t>
  </si>
  <si>
    <t>0x8000005a</t>
  </si>
  <si>
    <t>PAPI_L2_TCR</t>
  </si>
  <si>
    <t>0x8000005c</t>
  </si>
  <si>
    <t>PAPI_L3_TCR</t>
  </si>
  <si>
    <t>0x8000005d</t>
  </si>
  <si>
    <t>PAPI_L2_TCW</t>
  </si>
  <si>
    <t>0x8000005f</t>
  </si>
  <si>
    <t>PAPI_L3_TCW</t>
  </si>
  <si>
    <t>0x80000060</t>
  </si>
  <si>
    <t>PAPI_REF_CYC</t>
  </si>
  <si>
    <t>0x8000006b</t>
  </si>
  <si>
    <t/>
  </si>
  <si>
    <t xml:space="preserve">PAPI_STL_ICY </t>
  </si>
  <si>
    <t xml:space="preserve">PAPI_RES_STL </t>
  </si>
  <si>
    <t xml:space="preserve">PAPI_TOT_CYC </t>
  </si>
  <si>
    <t>PAPI_L1_DCA</t>
  </si>
  <si>
    <t>PAPI_L2_TCH</t>
  </si>
  <si>
    <t xml:space="preserve">PAPI_REF_CYC </t>
  </si>
  <si>
    <t xml:space="preserve">PAPI_TOT_INS </t>
  </si>
  <si>
    <t xml:space="preserve">PAPI_LST_INS </t>
  </si>
  <si>
    <t>0x80000040</t>
  </si>
  <si>
    <t>PAPI_L1_ICH</t>
  </si>
  <si>
    <t>0x80000049</t>
  </si>
  <si>
    <t>Level 1 instruction cache hits</t>
  </si>
  <si>
    <t>PAPI_L1_ICA</t>
  </si>
  <si>
    <t>0x8000004c</t>
  </si>
  <si>
    <t>Level 1 instruction cache accesses</t>
  </si>
  <si>
    <t>0x80000056</t>
  </si>
  <si>
    <t>Blues - Haswell</t>
  </si>
  <si>
    <t>configuration</t>
  </si>
  <si>
    <t>./configure CC=mpicc --prefix=/lcrc/project/P38/kkeipert/fftw-3.3.8/build-haswell --enable-float --enable-threads --enable-openmp --enable-mpi --enable-avx2</t>
  </si>
  <si>
    <t xml:space="preserve">mpicc -v </t>
  </si>
  <si>
    <t>mpicc for MVAPICH2 version 1.9
icc version 17.0.4 (gcc version 6.1.0 compatibility)</t>
  </si>
  <si>
    <t>KMP_AFFINITY</t>
  </si>
  <si>
    <t>granularity=fine, proclist[],explicit (Threads were pinned to one socket, with adjacent threads alternating the L3 numa domain)</t>
  </si>
  <si>
    <t>Bebop - KNL</t>
  </si>
  <si>
    <t>./configure CC=mpicc --prefix=/lcrc/project/P38/kkeipert/fftw-3.3.8/build-knl --enable-float --enable-threads --enable-openmp --enable-mpi --enable-avx2 --enable-avx512</t>
  </si>
  <si>
    <t>scatter</t>
  </si>
  <si>
    <t>NOTE:</t>
  </si>
  <si>
    <t>FFTW Release 3.3.7: Tweak usage of FMA instructions in a way that favors newer processors (Skylake and Ryzen) over older processors (Haswell).</t>
  </si>
  <si>
    <t>ompBase = omp_num_threads envar</t>
  </si>
  <si>
    <t>npt = # FFT Points</t>
  </si>
  <si>
    <t>ompBase + 'sde -hsw -d -iform -global_region -start_ssc_mark 111:repeat -stop_ssc_mark 222:repeat -omix ' + logBase + '.sde -- ./mkl-sde-benchfft ' + npt</t>
  </si>
  <si>
    <t>ompBase + 'amplxe-cl -start-paused -collect memory-access -r ' + logBase + '.ampl-ma -- ./mkl-vtune-benchfft ' + npt</t>
  </si>
  <si>
    <t>ompBase + 'amplxe-cl -report hw-events -group-by=package -column=UNC_M_CAS_COUNT -format=csv -csv-delimiter=comma -r ' + logBase + '.ampl-ma &gt;' + logBase + '.ampl-hwe'</t>
  </si>
  <si>
    <t>./parse-sde.sh ' + logBase + '.sde &gt;' + logBase + '-sde.summary'</t>
  </si>
  <si>
    <t>./parse-vtune2018.sh ' + logBase + '.ampl-hwe &gt;' + logBase + '-ampl.summary'</t>
  </si>
  <si>
    <t>ompBase + 'ADVIXE_EXPERIMENTAL=roofline_ex advixe-cl -start-paused -collect survey --project-dir ' + logBase + '.advixe -- ./mkl-vtune-benchfft ' + npt</t>
  </si>
  <si>
    <t>ompBase + 'ADVIXE_EXPERIMENTAL=roofline_ex advixe-cl -start-paused -collect tripcounts -enable-cache-simulation -flop --project-dir ' + logBase + '.advixe -- ./mkl-vtune-benchfft ' + npt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</si>
</sst>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,##0"/>
    <numFmt numFmtId="165" formatCode="0.000"/>
  </numFmts>
  <fonts count="10">
    <font>
      <sz val="10.0"/>
      <color rgb="FF000000"/>
      <name val="Arial"/>
    </font>
    <font>
      <b/>
    </font>
    <font/>
    <font>
      <u/>
    </font>
    <font>
      <i/>
    </font>
    <font>
      <u/>
    </font>
    <font>
      <b/>
      <i/>
    </font>
    <font>
      <b/>
      <name val="Arial"/>
    </font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vertical="center"/>
    </xf>
    <xf borderId="5" fillId="0" fontId="1" numFmtId="0" xfId="0" applyAlignment="1" applyBorder="1" applyFont="1">
      <alignment horizontal="left" readingOrder="0" vertical="center"/>
    </xf>
    <xf borderId="5" fillId="0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4" fillId="0" fontId="2" numFmtId="16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left" readingOrder="0"/>
    </xf>
    <xf borderId="5" fillId="0" fontId="2" numFmtId="164" xfId="0" applyAlignment="1" applyBorder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11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0" fontId="2" numFmtId="3" xfId="0" applyAlignment="1" applyBorder="1" applyFont="1" applyNumberFormat="1">
      <alignment horizontal="center" readingOrder="0" vertical="center"/>
    </xf>
    <xf borderId="5" fillId="0" fontId="2" numFmtId="3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 readingOrder="0" vertic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6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12" fillId="0" fontId="1" numFmtId="0" xfId="0" applyAlignment="1" applyBorder="1" applyFont="1">
      <alignment readingOrder="0"/>
    </xf>
    <xf borderId="8" fillId="2" fontId="6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8" fillId="0" fontId="6" numFmtId="0" xfId="0" applyAlignment="1" applyBorder="1" applyFont="1">
      <alignment horizontal="center" readingOrder="0"/>
    </xf>
    <xf borderId="0" fillId="2" fontId="6" numFmtId="0" xfId="0" applyAlignment="1" applyFont="1">
      <alignment horizontal="center" readingOrder="0"/>
    </xf>
    <xf borderId="4" fillId="2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/>
    </xf>
    <xf borderId="10" fillId="2" fontId="6" numFmtId="0" xfId="0" applyAlignment="1" applyBorder="1" applyFont="1">
      <alignment horizontal="center" readingOrder="0"/>
    </xf>
    <xf borderId="11" fillId="2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6" numFmtId="0" xfId="0" applyAlignment="1" applyBorder="1" applyFont="1">
      <alignment horizontal="center" readingOrder="0"/>
    </xf>
    <xf borderId="10" fillId="3" fontId="1" numFmtId="0" xfId="0" applyAlignment="1" applyBorder="1" applyFill="1" applyFont="1">
      <alignment horizontal="center" readingOrder="0"/>
    </xf>
    <xf borderId="11" fillId="3" fontId="6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7" fillId="2" fontId="2" numFmtId="164" xfId="0" applyAlignment="1" applyBorder="1" applyFont="1" applyNumberFormat="1">
      <alignment horizontal="center" readingOrder="0"/>
    </xf>
    <xf borderId="8" fillId="2" fontId="2" numFmtId="164" xfId="0" applyAlignment="1" applyBorder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9" fillId="2" fontId="2" numFmtId="164" xfId="0" applyAlignment="1" applyBorder="1" applyFont="1" applyNumberFormat="1">
      <alignment horizontal="center" readingOrder="0"/>
    </xf>
    <xf borderId="8" fillId="0" fontId="2" numFmtId="164" xfId="0" applyAlignment="1" applyBorder="1" applyFont="1" applyNumberFormat="1">
      <alignment horizontal="center" readingOrder="0"/>
    </xf>
    <xf borderId="9" fillId="0" fontId="2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5" fillId="2" fontId="2" numFmtId="164" xfId="0" applyAlignment="1" applyBorder="1" applyFont="1" applyNumberForma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4" fillId="2" fontId="2" numFmtId="164" xfId="0" applyAlignment="1" applyBorder="1" applyFont="1" applyNumberFormat="1">
      <alignment horizontal="center" readingOrder="0"/>
    </xf>
    <xf borderId="5" fillId="0" fontId="2" numFmtId="164" xfId="0" applyAlignment="1" applyBorder="1" applyFont="1" applyNumberFormat="1">
      <alignment horizontal="center" readingOrder="0"/>
    </xf>
    <xf borderId="5" fillId="2" fontId="2" numFmtId="4" xfId="0" applyAlignment="1" applyBorder="1" applyFont="1" applyNumberFormat="1">
      <alignment horizontal="center"/>
    </xf>
    <xf borderId="0" fillId="2" fontId="2" numFmtId="4" xfId="0" applyAlignment="1" applyFont="1" applyNumberFormat="1">
      <alignment horizontal="center"/>
    </xf>
    <xf borderId="4" fillId="2" fontId="1" numFmtId="4" xfId="0" applyAlignment="1" applyBorder="1" applyFont="1" applyNumberFormat="1">
      <alignment horizontal="center"/>
    </xf>
    <xf borderId="5" fillId="0" fontId="2" numFmtId="4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4" fillId="0" fontId="1" numFmtId="4" xfId="0" applyAlignment="1" applyBorder="1" applyFont="1" applyNumberFormat="1">
      <alignment horizontal="center"/>
    </xf>
    <xf borderId="13" fillId="0" fontId="1" numFmtId="0" xfId="0" applyAlignment="1" applyBorder="1" applyFont="1">
      <alignment readingOrder="0"/>
    </xf>
    <xf borderId="0" fillId="2" fontId="2" numFmtId="3" xfId="0" applyAlignment="1" applyFont="1" applyNumberFormat="1">
      <alignment horizontal="center" readingOrder="0"/>
    </xf>
    <xf borderId="5" fillId="2" fontId="2" numFmtId="4" xfId="0" applyAlignment="1" applyBorder="1" applyFont="1" applyNumberFormat="1">
      <alignment horizontal="center" readingOrder="0"/>
    </xf>
    <xf borderId="0" fillId="2" fontId="2" numFmtId="4" xfId="0" applyAlignment="1" applyFont="1" applyNumberFormat="1">
      <alignment horizontal="center" readingOrder="0"/>
    </xf>
    <xf borderId="4" fillId="2" fontId="2" numFmtId="4" xfId="0" applyAlignment="1" applyBorder="1" applyFont="1" applyNumberFormat="1">
      <alignment horizontal="center" readingOrder="0"/>
    </xf>
    <xf borderId="5" fillId="0" fontId="2" numFmtId="4" xfId="0" applyAlignment="1" applyBorder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4" fillId="0" fontId="2" numFmtId="4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readingOrder="0"/>
    </xf>
    <xf borderId="6" fillId="2" fontId="2" numFmtId="4" xfId="0" applyAlignment="1" applyBorder="1" applyFont="1" applyNumberFormat="1">
      <alignment horizontal="center" readingOrder="0"/>
    </xf>
    <xf borderId="10" fillId="2" fontId="2" numFmtId="4" xfId="0" applyAlignment="1" applyBorder="1" applyFont="1" applyNumberFormat="1">
      <alignment horizontal="center" readingOrder="0"/>
    </xf>
    <xf borderId="11" fillId="2" fontId="2" numFmtId="4" xfId="0" applyAlignment="1" applyBorder="1" applyFont="1" applyNumberFormat="1">
      <alignment horizontal="center" readingOrder="0"/>
    </xf>
    <xf borderId="6" fillId="0" fontId="2" numFmtId="4" xfId="0" applyAlignment="1" applyBorder="1" applyFont="1" applyNumberFormat="1">
      <alignment horizontal="center" readingOrder="0"/>
    </xf>
    <xf borderId="10" fillId="0" fontId="2" numFmtId="4" xfId="0" applyAlignment="1" applyBorder="1" applyFont="1" applyNumberFormat="1">
      <alignment horizontal="center" readingOrder="0"/>
    </xf>
    <xf borderId="6" fillId="0" fontId="2" numFmtId="164" xfId="0" applyAlignment="1" applyBorder="1" applyFont="1" applyNumberFormat="1">
      <alignment horizontal="center" readingOrder="0" vertical="center"/>
    </xf>
    <xf borderId="11" fillId="0" fontId="2" numFmtId="4" xfId="0" applyAlignment="1" applyBorder="1" applyFont="1" applyNumberFormat="1">
      <alignment horizontal="center" readingOrder="0"/>
    </xf>
    <xf borderId="4" fillId="2" fontId="2" numFmtId="3" xfId="0" applyAlignment="1" applyBorder="1" applyFont="1" applyNumberFormat="1">
      <alignment horizontal="center" readingOrder="0"/>
    </xf>
    <xf borderId="11" fillId="0" fontId="2" numFmtId="164" xfId="0" applyAlignment="1" applyBorder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4" fillId="0" fontId="2" numFmtId="3" xfId="0" applyAlignment="1" applyBorder="1" applyFont="1" applyNumberFormat="1">
      <alignment horizontal="center" readingOrder="0"/>
    </xf>
    <xf borderId="0" fillId="0" fontId="2" numFmtId="0" xfId="0" applyAlignment="1" applyFont="1">
      <alignment horizontal="left" readingOrder="0" vertical="center"/>
    </xf>
    <xf borderId="14" fillId="0" fontId="1" numFmtId="0" xfId="0" applyAlignment="1" applyBorder="1" applyFont="1">
      <alignment readingOrder="0"/>
    </xf>
    <xf borderId="10" fillId="2" fontId="2" numFmtId="3" xfId="0" applyAlignment="1" applyBorder="1" applyFont="1" applyNumberFormat="1">
      <alignment horizontal="center" readingOrder="0"/>
    </xf>
    <xf borderId="11" fillId="3" fontId="1" numFmtId="0" xfId="0" applyAlignment="1" applyBorder="1" applyFont="1">
      <alignment horizontal="center" readingOrder="0"/>
    </xf>
    <xf borderId="11" fillId="2" fontId="2" numFmtId="3" xfId="0" applyAlignment="1" applyBorder="1" applyFont="1" applyNumberFormat="1">
      <alignment horizontal="center" readingOrder="0"/>
    </xf>
    <xf borderId="11" fillId="0" fontId="1" numFmtId="0" xfId="0" applyAlignment="1" applyBorder="1" applyFont="1">
      <alignment horizontal="center" readingOrder="0"/>
    </xf>
    <xf borderId="10" fillId="0" fontId="2" numFmtId="3" xfId="0" applyAlignment="1" applyBorder="1" applyFont="1" applyNumberFormat="1">
      <alignment horizontal="center" readingOrder="0"/>
    </xf>
    <xf borderId="5" fillId="2" fontId="2" numFmtId="3" xfId="0" applyAlignment="1" applyBorder="1" applyFont="1" applyNumberFormat="1">
      <alignment horizontal="center" readingOrder="0"/>
    </xf>
    <xf borderId="11" fillId="0" fontId="2" numFmtId="3" xfId="0" applyAlignment="1" applyBorder="1" applyFont="1" applyNumberFormat="1">
      <alignment horizontal="center" readingOrder="0"/>
    </xf>
    <xf borderId="0" fillId="2" fontId="2" numFmtId="3" xfId="0" applyAlignment="1" applyFont="1" applyNumberFormat="1">
      <alignment horizontal="center" readingOrder="0"/>
    </xf>
    <xf borderId="5" fillId="0" fontId="2" numFmtId="3" xfId="0" applyAlignment="1" applyBorder="1" applyFont="1" applyNumberFormat="1">
      <alignment horizontal="center" readingOrder="0"/>
    </xf>
    <xf borderId="4" fillId="2" fontId="2" numFmtId="3" xfId="0" applyAlignment="1" applyBorder="1" applyFont="1" applyNumberFormat="1">
      <alignment horizontal="center" readingOrder="0"/>
    </xf>
    <xf borderId="7" fillId="2" fontId="6" numFmtId="0" xfId="0" applyAlignment="1" applyBorder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7" fillId="0" fontId="6" numFmtId="0" xfId="0" applyAlignment="1" applyBorder="1" applyFont="1">
      <alignment horizontal="center" readingOrder="0"/>
    </xf>
    <xf borderId="4" fillId="0" fontId="2" numFmtId="3" xfId="0" applyAlignment="1" applyBorder="1" applyFont="1" applyNumberFormat="1">
      <alignment horizontal="center" readingOrder="0"/>
    </xf>
    <xf borderId="6" fillId="2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0" fillId="0" fontId="2" numFmtId="3" xfId="0" applyAlignment="1" applyFont="1" applyNumberFormat="1">
      <alignment readingOrder="0"/>
    </xf>
    <xf borderId="5" fillId="2" fontId="1" numFmtId="4" xfId="0" applyAlignment="1" applyBorder="1" applyFont="1" applyNumberFormat="1">
      <alignment horizontal="center"/>
    </xf>
    <xf borderId="6" fillId="2" fontId="2" numFmtId="3" xfId="0" applyAlignment="1" applyBorder="1" applyFont="1" applyNumberFormat="1">
      <alignment horizontal="center" readingOrder="0"/>
    </xf>
    <xf borderId="10" fillId="2" fontId="2" numFmtId="3" xfId="0" applyAlignment="1" applyBorder="1" applyFont="1" applyNumberFormat="1">
      <alignment horizontal="center" readingOrder="0"/>
    </xf>
    <xf borderId="4" fillId="2" fontId="2" numFmtId="4" xfId="0" applyAlignment="1" applyBorder="1" applyFont="1" applyNumberFormat="1">
      <alignment horizontal="center"/>
    </xf>
    <xf borderId="0" fillId="2" fontId="1" numFmtId="4" xfId="0" applyAlignment="1" applyFont="1" applyNumberFormat="1">
      <alignment horizontal="center"/>
    </xf>
    <xf borderId="11" fillId="2" fontId="2" numFmtId="3" xfId="0" applyAlignment="1" applyBorder="1" applyFont="1" applyNumberFormat="1">
      <alignment horizontal="center" readingOrder="0"/>
    </xf>
    <xf borderId="6" fillId="0" fontId="2" numFmtId="3" xfId="0" applyAlignment="1" applyBorder="1" applyFont="1" applyNumberFormat="1">
      <alignment horizontal="center" readingOrder="0"/>
    </xf>
    <xf borderId="5" fillId="0" fontId="1" numFmtId="4" xfId="0" applyAlignment="1" applyBorder="1" applyFont="1" applyNumberFormat="1">
      <alignment horizontal="center"/>
    </xf>
    <xf borderId="10" fillId="0" fontId="2" numFmtId="3" xfId="0" applyAlignment="1" applyBorder="1" applyFont="1" applyNumberFormat="1">
      <alignment horizontal="center" readingOrder="0"/>
    </xf>
    <xf borderId="11" fillId="0" fontId="2" numFmtId="3" xfId="0" applyAlignment="1" applyBorder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10" fillId="2" fontId="2" numFmtId="4" xfId="0" applyAlignment="1" applyBorder="1" applyFont="1" applyNumberFormat="1">
      <alignment horizontal="center"/>
    </xf>
    <xf borderId="10" fillId="0" fontId="2" numFmtId="4" xfId="0" applyAlignment="1" applyBorder="1" applyFont="1" applyNumberFormat="1">
      <alignment horizontal="center"/>
    </xf>
    <xf borderId="11" fillId="2" fontId="2" numFmtId="4" xfId="0" applyAlignment="1" applyBorder="1" applyFont="1" applyNumberFormat="1">
      <alignment horizontal="center"/>
    </xf>
    <xf borderId="7" fillId="3" fontId="2" numFmtId="164" xfId="0" applyAlignment="1" applyBorder="1" applyFont="1" applyNumberFormat="1">
      <alignment horizontal="center" readingOrder="0"/>
    </xf>
    <xf borderId="8" fillId="3" fontId="2" numFmtId="164" xfId="0" applyAlignment="1" applyBorder="1" applyFont="1" applyNumberFormat="1">
      <alignment horizontal="center" readingOrder="0"/>
    </xf>
    <xf borderId="0" fillId="0" fontId="2" numFmtId="3" xfId="0" applyAlignment="1" applyFont="1" applyNumberFormat="1">
      <alignment horizontal="center"/>
    </xf>
    <xf borderId="7" fillId="0" fontId="2" numFmtId="164" xfId="0" applyAlignment="1" applyBorder="1" applyFont="1" applyNumberFormat="1">
      <alignment horizontal="center" readingOrder="0"/>
    </xf>
    <xf borderId="10" fillId="2" fontId="1" numFmtId="4" xfId="0" applyAlignment="1" applyBorder="1" applyFont="1" applyNumberFormat="1">
      <alignment horizontal="center"/>
    </xf>
    <xf borderId="9" fillId="3" fontId="2" numFmtId="164" xfId="0" applyAlignment="1" applyBorder="1" applyFont="1" applyNumberFormat="1">
      <alignment horizontal="center" readingOrder="0"/>
    </xf>
    <xf borderId="5" fillId="3" fontId="2" numFmtId="164" xfId="0" applyAlignment="1" applyBorder="1" applyFont="1" applyNumberFormat="1">
      <alignment horizontal="center" readingOrder="0"/>
    </xf>
    <xf borderId="10" fillId="0" fontId="1" numFmtId="4" xfId="0" applyAlignment="1" applyBorder="1" applyFont="1" applyNumberFormat="1">
      <alignment horizontal="center"/>
    </xf>
    <xf borderId="4" fillId="3" fontId="2" numFmtId="164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7" numFmtId="0" xfId="0" applyAlignment="1" applyBorder="1" applyFont="1">
      <alignment vertical="bottom"/>
    </xf>
    <xf borderId="8" fillId="3" fontId="6" numFmtId="0" xfId="0" applyAlignment="1" applyBorder="1" applyFont="1">
      <alignment horizontal="center" readingOrder="0"/>
    </xf>
    <xf borderId="0" fillId="3" fontId="6" numFmtId="0" xfId="0" applyAlignment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6" fillId="3" fontId="2" numFmtId="164" xfId="0" applyAlignment="1" applyBorder="1" applyFont="1" applyNumberFormat="1">
      <alignment horizontal="center" readingOrder="0"/>
    </xf>
    <xf borderId="4" fillId="3" fontId="1" numFmtId="0" xfId="0" applyAlignment="1" applyBorder="1" applyFont="1">
      <alignment horizontal="center" readingOrder="0"/>
    </xf>
    <xf borderId="11" fillId="2" fontId="1" numFmtId="4" xfId="0" applyAlignment="1" applyBorder="1" applyFont="1" applyNumberFormat="1">
      <alignment horizontal="center"/>
    </xf>
    <xf borderId="10" fillId="3" fontId="2" numFmtId="164" xfId="0" applyAlignment="1" applyBorder="1" applyFont="1" applyNumberFormat="1">
      <alignment horizontal="center" readingOrder="0"/>
    </xf>
    <xf borderId="11" fillId="3" fontId="2" numFmtId="164" xfId="0" applyAlignment="1" applyBorder="1" applyFont="1" applyNumberFormat="1">
      <alignment horizontal="center" readingOrder="0"/>
    </xf>
    <xf borderId="6" fillId="0" fontId="2" numFmtId="164" xfId="0" applyAlignment="1" applyBorder="1" applyFont="1" applyNumberFormat="1">
      <alignment horizontal="center" readingOrder="0"/>
    </xf>
    <xf borderId="6" fillId="2" fontId="2" numFmtId="164" xfId="0" applyAlignment="1" applyBorder="1" applyFont="1" applyNumberFormat="1">
      <alignment horizontal="center" readingOrder="0"/>
    </xf>
    <xf borderId="10" fillId="2" fontId="2" numFmtId="164" xfId="0" applyAlignment="1" applyBorder="1" applyFont="1" applyNumberFormat="1">
      <alignment horizontal="center" readingOrder="0"/>
    </xf>
    <xf borderId="11" fillId="2" fontId="2" numFmtId="164" xfId="0" applyAlignment="1" applyBorder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5" fillId="2" fontId="6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1" numFmtId="0" xfId="0" applyFont="1"/>
    <xf borderId="11" fillId="3" fontId="1" numFmtId="0" xfId="0" applyAlignment="1" applyBorder="1" applyFont="1">
      <alignment readingOrder="0"/>
    </xf>
    <xf borderId="5" fillId="3" fontId="2" numFmtId="4" xfId="0" applyAlignment="1" applyBorder="1" applyFont="1" applyNumberFormat="1">
      <alignment horizontal="center"/>
    </xf>
    <xf borderId="0" fillId="3" fontId="2" numFmtId="4" xfId="0" applyAlignment="1" applyFont="1" applyNumberFormat="1">
      <alignment horizontal="center"/>
    </xf>
    <xf borderId="4" fillId="3" fontId="2" numFmtId="4" xfId="0" applyAlignment="1" applyBorder="1" applyFont="1" applyNumberFormat="1">
      <alignment horizontal="center"/>
    </xf>
    <xf borderId="6" fillId="2" fontId="2" numFmtId="4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8" numFmtId="0" xfId="0" applyAlignment="1" applyFont="1">
      <alignment vertical="bottom"/>
    </xf>
    <xf borderId="0" fillId="4" fontId="9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8.57"/>
    <col customWidth="1" min="3" max="3" width="18.86"/>
  </cols>
  <sheetData>
    <row r="1">
      <c r="A1" s="1"/>
      <c r="B1" s="2"/>
      <c r="C1" s="2"/>
      <c r="D1" s="2"/>
      <c r="E1" s="2"/>
      <c r="H1" s="3"/>
      <c r="I1" s="3"/>
      <c r="J1" s="4"/>
      <c r="K1" s="4"/>
      <c r="L1" s="5"/>
      <c r="M1" s="6"/>
    </row>
    <row r="2">
      <c r="A2" s="7" t="s">
        <v>0</v>
      </c>
      <c r="B2" s="2"/>
      <c r="C2" s="2"/>
      <c r="D2" s="2"/>
      <c r="E2" s="2"/>
      <c r="H2" s="3"/>
      <c r="I2" s="3"/>
      <c r="J2" s="4"/>
      <c r="K2" s="4"/>
      <c r="L2" s="5"/>
      <c r="M2" s="6"/>
    </row>
    <row r="3">
      <c r="A3" s="8" t="s">
        <v>1</v>
      </c>
      <c r="B3" s="9" t="s">
        <v>2</v>
      </c>
      <c r="C3" s="10" t="s">
        <v>3</v>
      </c>
      <c r="D3" s="10" t="s">
        <v>4</v>
      </c>
      <c r="E3" s="11" t="s">
        <v>5</v>
      </c>
      <c r="F3" s="12" t="s">
        <v>6</v>
      </c>
      <c r="G3" s="13" t="s">
        <v>7</v>
      </c>
      <c r="H3" s="3"/>
      <c r="I3" s="3"/>
      <c r="J3" s="4"/>
      <c r="K3" s="4"/>
      <c r="L3" s="5"/>
      <c r="M3" s="6"/>
    </row>
    <row r="4">
      <c r="A4" s="14" t="s">
        <v>8</v>
      </c>
      <c r="B4" s="15"/>
      <c r="C4" s="15"/>
      <c r="D4" s="15"/>
      <c r="E4" s="16"/>
      <c r="G4" s="13" t="s">
        <v>9</v>
      </c>
      <c r="H4" s="17"/>
      <c r="I4" s="4"/>
      <c r="J4" s="4"/>
      <c r="K4" s="5"/>
      <c r="L4" s="5"/>
      <c r="M4" s="6"/>
    </row>
    <row r="5">
      <c r="A5" s="18" t="s">
        <v>10</v>
      </c>
      <c r="B5" s="19">
        <v>32.0</v>
      </c>
      <c r="C5" s="20">
        <v>256.0</v>
      </c>
      <c r="D5" s="20">
        <v>46080.0</v>
      </c>
      <c r="E5" s="21">
        <v>1.6777216E7</v>
      </c>
      <c r="G5" s="13" t="s">
        <v>11</v>
      </c>
      <c r="H5" s="17"/>
      <c r="I5" s="4"/>
      <c r="J5" s="4"/>
      <c r="K5" s="3"/>
      <c r="L5" s="5"/>
      <c r="M5" s="6"/>
    </row>
    <row r="6">
      <c r="A6" s="22" t="s">
        <v>12</v>
      </c>
      <c r="B6" s="23">
        <f t="shared" ref="B6:C6" si="1">B5*64</f>
        <v>2048</v>
      </c>
      <c r="C6" s="24">
        <f t="shared" si="1"/>
        <v>16384</v>
      </c>
      <c r="D6" s="25" t="s">
        <v>13</v>
      </c>
      <c r="E6" s="26">
        <f>E5*64</f>
        <v>1073741824</v>
      </c>
      <c r="H6" s="17"/>
      <c r="J6" s="4"/>
      <c r="K6" s="4"/>
      <c r="L6" s="4"/>
      <c r="M6" s="6"/>
    </row>
    <row r="7">
      <c r="A7" s="27" t="s">
        <v>14</v>
      </c>
      <c r="B7" s="96">
        <v>32768.0</v>
      </c>
      <c r="C7" s="45">
        <v>262144.0</v>
      </c>
      <c r="D7" s="45">
        <v>2097152.0</v>
      </c>
      <c r="E7" s="99">
        <v>1.073741824E9</v>
      </c>
      <c r="H7" s="17"/>
      <c r="I7" s="4"/>
      <c r="J7" s="4"/>
      <c r="K7" s="4"/>
      <c r="L7" s="4"/>
      <c r="M7" s="6"/>
    </row>
    <row r="8">
      <c r="A8" s="13" t="s">
        <v>41</v>
      </c>
    </row>
    <row r="9">
      <c r="A9" s="102" t="s">
        <v>42</v>
      </c>
      <c r="B9" s="5"/>
      <c r="C9" s="15"/>
      <c r="D9" s="15"/>
      <c r="E9" s="15"/>
      <c r="F9" s="15"/>
      <c r="G9" s="6"/>
      <c r="H9" s="6"/>
      <c r="I9" s="6"/>
      <c r="J9" s="6"/>
      <c r="K9" s="6"/>
      <c r="L9" s="6"/>
      <c r="M9" s="6"/>
    </row>
    <row r="10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43" t="s">
        <v>27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>
      <c r="A12" s="47" t="s">
        <v>24</v>
      </c>
      <c r="B12" s="48">
        <v>1.0</v>
      </c>
      <c r="C12" s="49"/>
      <c r="D12" s="49"/>
      <c r="E12" s="50"/>
      <c r="F12" s="51">
        <v>18.0</v>
      </c>
      <c r="G12" s="49"/>
      <c r="H12" s="49"/>
      <c r="I12" s="50"/>
      <c r="J12" s="48">
        <v>36.0</v>
      </c>
      <c r="K12" s="49"/>
      <c r="L12" s="49"/>
      <c r="M12" s="50"/>
    </row>
    <row r="13">
      <c r="A13" s="14" t="s">
        <v>28</v>
      </c>
      <c r="B13" s="52" t="s">
        <v>2</v>
      </c>
      <c r="C13" s="52" t="s">
        <v>3</v>
      </c>
      <c r="D13" s="52" t="s">
        <v>4</v>
      </c>
      <c r="E13" s="53" t="s">
        <v>5</v>
      </c>
      <c r="F13" s="54" t="s">
        <v>2</v>
      </c>
      <c r="G13" s="54" t="s">
        <v>3</v>
      </c>
      <c r="H13" s="54" t="s">
        <v>4</v>
      </c>
      <c r="I13" s="55" t="s">
        <v>5</v>
      </c>
      <c r="J13" s="52" t="s">
        <v>2</v>
      </c>
      <c r="K13" s="52" t="s">
        <v>3</v>
      </c>
      <c r="L13" s="52" t="s">
        <v>4</v>
      </c>
      <c r="M13" s="53" t="s">
        <v>5</v>
      </c>
    </row>
    <row r="14">
      <c r="A14" s="56" t="s">
        <v>29</v>
      </c>
      <c r="B14" s="57">
        <v>2048.0</v>
      </c>
      <c r="C14" s="57">
        <v>16384.0</v>
      </c>
      <c r="D14" s="57">
        <v>1048576.0</v>
      </c>
      <c r="E14" s="105">
        <v>1.073741824E9</v>
      </c>
      <c r="F14" s="59">
        <v>32768.0</v>
      </c>
      <c r="G14" s="60">
        <v>262144.0</v>
      </c>
      <c r="H14" s="60">
        <v>2097152.0</v>
      </c>
      <c r="I14" s="107">
        <v>1.073741824E9</v>
      </c>
      <c r="J14" s="57">
        <v>32768.0</v>
      </c>
      <c r="K14" s="62">
        <v>262144.0</v>
      </c>
      <c r="L14" s="62">
        <v>2097152.0</v>
      </c>
      <c r="M14" s="105">
        <v>1.073741824E9</v>
      </c>
    </row>
    <row r="15">
      <c r="A15" s="64" t="s">
        <v>30</v>
      </c>
      <c r="B15" s="109">
        <v>0.0</v>
      </c>
      <c r="C15" s="111">
        <v>1.0</v>
      </c>
      <c r="D15" s="111">
        <v>1.0</v>
      </c>
      <c r="E15" s="111">
        <v>98304.0</v>
      </c>
      <c r="F15" s="112">
        <v>8.0</v>
      </c>
      <c r="G15" s="115">
        <v>8.0</v>
      </c>
      <c r="H15" s="115">
        <v>64.0</v>
      </c>
      <c r="I15" s="115">
        <v>67584.0</v>
      </c>
      <c r="J15" s="109">
        <v>8.0</v>
      </c>
      <c r="K15" s="111">
        <v>32.0</v>
      </c>
      <c r="L15" s="111">
        <v>64.0</v>
      </c>
      <c r="M15" s="113">
        <v>67584.0</v>
      </c>
    </row>
    <row r="16">
      <c r="A16" s="64" t="s">
        <v>56</v>
      </c>
      <c r="B16" s="109">
        <v>9440.0</v>
      </c>
      <c r="C16" s="111">
        <v>103424.0</v>
      </c>
      <c r="D16" s="111">
        <v>1.0125312E7</v>
      </c>
      <c r="E16" s="111">
        <v>1.6139681792E10</v>
      </c>
      <c r="F16" s="112">
        <v>249856.0</v>
      </c>
      <c r="G16" s="115">
        <v>2347008.0</v>
      </c>
      <c r="H16" s="115">
        <v>2.154496E7</v>
      </c>
      <c r="I16" s="115">
        <v>1.6139681792E10</v>
      </c>
      <c r="J16" s="109">
        <v>249856.0</v>
      </c>
      <c r="K16" s="111">
        <v>2347008.0</v>
      </c>
      <c r="L16" s="111">
        <v>2.154496E7</v>
      </c>
      <c r="M16" s="113">
        <v>1.6139681792E10</v>
      </c>
    </row>
    <row r="17">
      <c r="A17" s="64" t="s">
        <v>32</v>
      </c>
      <c r="B17" s="109">
        <v>75520.0</v>
      </c>
      <c r="C17" s="111">
        <v>827393.0</v>
      </c>
      <c r="D17" s="111">
        <v>8.1002497E7</v>
      </c>
      <c r="E17" s="111">
        <v>1.2911755264E11</v>
      </c>
      <c r="F17" s="112">
        <v>1998856.0</v>
      </c>
      <c r="G17" s="115">
        <v>1.8776096E7</v>
      </c>
      <c r="H17" s="115">
        <v>1.72359744E8</v>
      </c>
      <c r="I17" s="115">
        <v>1.2911752192E11</v>
      </c>
      <c r="J17" s="109">
        <v>1998856.0</v>
      </c>
      <c r="K17" s="111">
        <v>1.8776096E7</v>
      </c>
      <c r="L17" s="111">
        <v>1.72359744E8</v>
      </c>
      <c r="M17" s="113">
        <v>1.2911752192E11</v>
      </c>
    </row>
    <row r="18">
      <c r="A18" s="64" t="s">
        <v>33</v>
      </c>
      <c r="B18" s="109">
        <v>212082.0</v>
      </c>
      <c r="C18" s="111">
        <v>2367953.0</v>
      </c>
      <c r="D18" s="111">
        <v>3.13931973E8</v>
      </c>
      <c r="E18" s="111">
        <v>4.39644427469E11</v>
      </c>
      <c r="F18" s="112">
        <v>1.141216E7</v>
      </c>
      <c r="G18" s="115">
        <v>7.7314273E7</v>
      </c>
      <c r="H18" s="115">
        <v>6.2008447E8</v>
      </c>
      <c r="I18" s="115">
        <v>4.3992772455E11</v>
      </c>
      <c r="J18" s="109">
        <v>1.1420371E7</v>
      </c>
      <c r="K18" s="111">
        <v>8.6770728E7</v>
      </c>
      <c r="L18" s="111">
        <v>6.34702983E8</v>
      </c>
      <c r="M18" s="113">
        <v>4.40160876276E11</v>
      </c>
    </row>
    <row r="19">
      <c r="A19" s="64" t="s">
        <v>34</v>
      </c>
      <c r="B19" s="109">
        <v>0.0</v>
      </c>
      <c r="C19" s="111">
        <v>958080.0</v>
      </c>
      <c r="D19" s="111">
        <v>3803008.0</v>
      </c>
      <c r="E19" s="111">
        <v>9.5294901184E10</v>
      </c>
      <c r="F19" s="112">
        <v>0.0</v>
      </c>
      <c r="G19" s="115">
        <v>0.0</v>
      </c>
      <c r="H19" s="115">
        <v>0.0</v>
      </c>
      <c r="I19" s="115">
        <v>1.32797966464E11</v>
      </c>
      <c r="J19" s="109">
        <v>0.0</v>
      </c>
      <c r="K19" s="111">
        <v>0.0</v>
      </c>
      <c r="L19" s="111">
        <v>0.0</v>
      </c>
      <c r="M19" s="113">
        <v>1.36069623488E11</v>
      </c>
      <c r="N19" s="120"/>
      <c r="O19" s="120"/>
    </row>
    <row r="20">
      <c r="A20" s="64" t="s">
        <v>35</v>
      </c>
      <c r="B20" s="76">
        <f t="shared" ref="B20:M20" si="2">B17/B18</f>
        <v>0.3560886827</v>
      </c>
      <c r="C20" s="77">
        <f t="shared" si="2"/>
        <v>0.3494127628</v>
      </c>
      <c r="D20" s="77">
        <f t="shared" si="2"/>
        <v>0.258025636</v>
      </c>
      <c r="E20" s="77">
        <f t="shared" si="2"/>
        <v>0.2936863169</v>
      </c>
      <c r="F20" s="79">
        <f t="shared" si="2"/>
        <v>0.1751514174</v>
      </c>
      <c r="G20" s="80">
        <f t="shared" si="2"/>
        <v>0.2428542011</v>
      </c>
      <c r="H20" s="80">
        <f t="shared" si="2"/>
        <v>0.2779617171</v>
      </c>
      <c r="I20" s="80">
        <f t="shared" si="2"/>
        <v>0.293497124</v>
      </c>
      <c r="J20" s="76">
        <f t="shared" si="2"/>
        <v>0.1750254874</v>
      </c>
      <c r="K20" s="77">
        <f t="shared" si="2"/>
        <v>0.2163874435</v>
      </c>
      <c r="L20" s="77">
        <f t="shared" si="2"/>
        <v>0.2715596879</v>
      </c>
      <c r="M20" s="124">
        <f t="shared" si="2"/>
        <v>0.2933416596</v>
      </c>
      <c r="N20" s="120"/>
      <c r="O20" s="120"/>
    </row>
    <row r="21">
      <c r="A21" s="64" t="s">
        <v>36</v>
      </c>
      <c r="B21" s="84" t="s">
        <v>38</v>
      </c>
      <c r="C21" s="85" t="s">
        <v>38</v>
      </c>
      <c r="D21" s="85" t="s">
        <v>38</v>
      </c>
      <c r="E21" s="77">
        <f>E17/E19</f>
        <v>1.35492614</v>
      </c>
      <c r="F21" s="87" t="s">
        <v>38</v>
      </c>
      <c r="G21" s="88" t="s">
        <v>38</v>
      </c>
      <c r="H21" s="88" t="s">
        <v>38</v>
      </c>
      <c r="I21" s="80">
        <f>I17/I19</f>
        <v>0.9722853848</v>
      </c>
      <c r="J21" s="84" t="s">
        <v>38</v>
      </c>
      <c r="K21" s="85" t="s">
        <v>38</v>
      </c>
      <c r="L21" s="85" t="s">
        <v>38</v>
      </c>
      <c r="M21" s="124">
        <f>M17/M19</f>
        <v>0.9489077621</v>
      </c>
      <c r="P21" s="120"/>
    </row>
    <row r="22">
      <c r="A22" s="90" t="s">
        <v>39</v>
      </c>
      <c r="B22" s="91" t="s">
        <v>38</v>
      </c>
      <c r="C22" s="92" t="s">
        <v>38</v>
      </c>
      <c r="D22" s="92" t="s">
        <v>38</v>
      </c>
      <c r="E22" s="132">
        <f>E20/E21</f>
        <v>0.2167544844</v>
      </c>
      <c r="F22" s="94" t="s">
        <v>38</v>
      </c>
      <c r="G22" s="95" t="s">
        <v>38</v>
      </c>
      <c r="H22" s="95" t="s">
        <v>38</v>
      </c>
      <c r="I22" s="133">
        <f>I20/I21</f>
        <v>0.3018631449</v>
      </c>
      <c r="J22" s="91" t="s">
        <v>38</v>
      </c>
      <c r="K22" s="92" t="s">
        <v>38</v>
      </c>
      <c r="L22" s="92" t="s">
        <v>38</v>
      </c>
      <c r="M22" s="134">
        <f>M20/M21</f>
        <v>0.3091361155</v>
      </c>
    </row>
    <row r="23">
      <c r="A23" s="12" t="s">
        <v>40</v>
      </c>
      <c r="B23" s="137">
        <f t="shared" ref="B23:M23" si="3">5*B14*log(B14,2)</f>
        <v>112640</v>
      </c>
      <c r="C23" s="137">
        <f t="shared" si="3"/>
        <v>1146880</v>
      </c>
      <c r="D23" s="137">
        <f t="shared" si="3"/>
        <v>104857600</v>
      </c>
      <c r="E23" s="137">
        <f t="shared" si="3"/>
        <v>161061273600</v>
      </c>
      <c r="F23" s="137">
        <f t="shared" si="3"/>
        <v>2457600</v>
      </c>
      <c r="G23" s="137">
        <f t="shared" si="3"/>
        <v>23592960</v>
      </c>
      <c r="H23" s="137">
        <f t="shared" si="3"/>
        <v>220200960</v>
      </c>
      <c r="I23" s="137">
        <f t="shared" si="3"/>
        <v>161061273600</v>
      </c>
      <c r="J23" s="137">
        <f t="shared" si="3"/>
        <v>2457600</v>
      </c>
      <c r="K23" s="137">
        <f t="shared" si="3"/>
        <v>23592960</v>
      </c>
      <c r="L23" s="137">
        <f t="shared" si="3"/>
        <v>220200960</v>
      </c>
      <c r="M23" s="137">
        <f t="shared" si="3"/>
        <v>161061273600</v>
      </c>
    </row>
    <row r="24">
      <c r="A24" s="12" t="s">
        <v>51</v>
      </c>
      <c r="B24" s="15">
        <v>2.58</v>
      </c>
      <c r="C24" s="15">
        <v>7.3</v>
      </c>
      <c r="D24" s="15">
        <v>8.38</v>
      </c>
      <c r="E24" s="15">
        <v>3.37</v>
      </c>
      <c r="F24" s="15">
        <v>3.88</v>
      </c>
      <c r="G24" s="15">
        <v>12.1</v>
      </c>
      <c r="H24" s="15">
        <v>21.91</v>
      </c>
      <c r="I24" s="15">
        <v>24.85</v>
      </c>
      <c r="J24" s="15">
        <v>3.65</v>
      </c>
      <c r="K24" s="15">
        <v>2.92</v>
      </c>
      <c r="L24" s="15">
        <v>9.06</v>
      </c>
      <c r="M24" s="15">
        <v>23.14</v>
      </c>
    </row>
    <row r="25">
      <c r="A25" s="12" t="s">
        <v>52</v>
      </c>
      <c r="B25" s="15">
        <v>17.87</v>
      </c>
      <c r="C25" s="15">
        <v>12.63</v>
      </c>
      <c r="D25" s="15">
        <v>11.01</v>
      </c>
      <c r="E25" s="15">
        <v>3.42</v>
      </c>
      <c r="F25" s="15">
        <v>39.67</v>
      </c>
      <c r="G25" s="15">
        <v>85.0</v>
      </c>
      <c r="H25" s="15">
        <v>71.11</v>
      </c>
      <c r="I25" s="15">
        <v>37.93</v>
      </c>
      <c r="J25" s="15">
        <v>32.74</v>
      </c>
      <c r="K25" s="15">
        <v>63.69</v>
      </c>
      <c r="L25" s="15">
        <v>76.11</v>
      </c>
      <c r="M25" s="15">
        <v>41.85</v>
      </c>
    </row>
    <row r="26">
      <c r="A26" s="12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</row>
    <row r="27">
      <c r="A27" s="12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>
      <c r="A28" s="43" t="s">
        <v>53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</row>
    <row r="29">
      <c r="A29" s="47" t="s">
        <v>24</v>
      </c>
      <c r="B29" s="146">
        <v>1.0</v>
      </c>
      <c r="C29" s="49"/>
      <c r="D29" s="49"/>
      <c r="E29" s="50"/>
      <c r="F29" s="51">
        <v>18.0</v>
      </c>
      <c r="G29" s="49"/>
      <c r="H29" s="49"/>
      <c r="I29" s="50"/>
      <c r="J29" s="48">
        <v>36.0</v>
      </c>
      <c r="K29" s="49"/>
      <c r="L29" s="49"/>
      <c r="M29" s="50"/>
    </row>
    <row r="30">
      <c r="A30" s="14" t="s">
        <v>28</v>
      </c>
      <c r="B30" s="147" t="s">
        <v>2</v>
      </c>
      <c r="C30" s="147" t="s">
        <v>3</v>
      </c>
      <c r="D30" s="147" t="s">
        <v>4</v>
      </c>
      <c r="E30" s="148" t="s">
        <v>5</v>
      </c>
      <c r="F30" s="54" t="s">
        <v>2</v>
      </c>
      <c r="G30" s="54" t="s">
        <v>3</v>
      </c>
      <c r="H30" s="54" t="s">
        <v>4</v>
      </c>
      <c r="I30" s="55" t="s">
        <v>5</v>
      </c>
      <c r="J30" s="52" t="s">
        <v>2</v>
      </c>
      <c r="K30" s="147" t="s">
        <v>3</v>
      </c>
      <c r="L30" s="147" t="s">
        <v>4</v>
      </c>
      <c r="M30" s="148" t="s">
        <v>5</v>
      </c>
    </row>
    <row r="31">
      <c r="A31" s="56" t="s">
        <v>29</v>
      </c>
      <c r="B31" s="147">
        <v>2048.0</v>
      </c>
      <c r="C31" s="147">
        <v>16384.0</v>
      </c>
      <c r="D31" s="147">
        <v>1048576.0</v>
      </c>
      <c r="E31" s="150">
        <v>1.073741824E9</v>
      </c>
      <c r="F31" s="59">
        <v>32768.0</v>
      </c>
      <c r="G31" s="60">
        <v>262144.0</v>
      </c>
      <c r="H31" s="60">
        <v>2097152.0</v>
      </c>
      <c r="I31" s="107">
        <v>1.073741824E9</v>
      </c>
      <c r="J31" s="57">
        <v>32768.0</v>
      </c>
      <c r="K31" s="62">
        <v>262144.0</v>
      </c>
      <c r="L31" s="62">
        <v>2097152.0</v>
      </c>
      <c r="M31" s="105">
        <v>1.073741824E9</v>
      </c>
    </row>
    <row r="32">
      <c r="A32" s="64" t="s">
        <v>54</v>
      </c>
      <c r="B32" s="135">
        <v>0.0</v>
      </c>
      <c r="C32" s="136">
        <v>1.0</v>
      </c>
      <c r="D32" s="136">
        <v>1.0</v>
      </c>
      <c r="E32" s="140">
        <v>1.0</v>
      </c>
      <c r="F32" s="25">
        <v>35232.0</v>
      </c>
      <c r="G32" s="25">
        <v>74817.0</v>
      </c>
      <c r="H32" s="25">
        <v>147634.0</v>
      </c>
      <c r="I32" s="26">
        <v>2611170.0</v>
      </c>
      <c r="J32" s="72">
        <v>35307.0</v>
      </c>
      <c r="K32" s="73">
        <v>160632.0</v>
      </c>
      <c r="L32" s="73">
        <v>280167.0</v>
      </c>
      <c r="M32" s="74">
        <v>4766036.0</v>
      </c>
    </row>
    <row r="33">
      <c r="A33" s="64" t="s">
        <v>57</v>
      </c>
      <c r="B33" s="141">
        <v>0.0</v>
      </c>
      <c r="C33" s="67">
        <v>0.0</v>
      </c>
      <c r="D33" s="67">
        <v>0.0</v>
      </c>
      <c r="E33" s="143">
        <v>0.0</v>
      </c>
      <c r="F33" s="25">
        <v>22.0</v>
      </c>
      <c r="G33" s="25">
        <v>38.0</v>
      </c>
      <c r="H33" s="25">
        <v>38.0</v>
      </c>
      <c r="I33" s="26">
        <v>38.0</v>
      </c>
      <c r="J33" s="72">
        <v>22.0</v>
      </c>
      <c r="K33" s="73">
        <v>58.0</v>
      </c>
      <c r="L33" s="73">
        <v>74.0</v>
      </c>
      <c r="M33" s="74">
        <v>74.0</v>
      </c>
    </row>
    <row r="34">
      <c r="A34" s="64" t="s">
        <v>58</v>
      </c>
      <c r="B34" s="141">
        <v>4.0</v>
      </c>
      <c r="C34" s="67">
        <v>295.0</v>
      </c>
      <c r="D34" s="67">
        <v>267067.0</v>
      </c>
      <c r="E34" s="143">
        <v>3.4279524E7</v>
      </c>
      <c r="F34" s="25">
        <v>319568.0</v>
      </c>
      <c r="G34" s="25">
        <v>678740.0</v>
      </c>
      <c r="H34" s="25">
        <v>1341183.0</v>
      </c>
      <c r="I34" s="26">
        <v>5.8250325E7</v>
      </c>
      <c r="J34" s="72">
        <v>320382.0</v>
      </c>
      <c r="K34" s="73">
        <v>1454069.0</v>
      </c>
      <c r="L34" s="73">
        <v>2538530.0</v>
      </c>
      <c r="M34" s="74">
        <v>7.8390568E7</v>
      </c>
    </row>
    <row r="35">
      <c r="A35" s="64" t="s">
        <v>59</v>
      </c>
      <c r="B35" s="141">
        <v>1349.0</v>
      </c>
      <c r="C35" s="67">
        <v>640.0</v>
      </c>
      <c r="D35" s="67">
        <v>68375.0</v>
      </c>
      <c r="E35" s="143">
        <v>1.760637215E9</v>
      </c>
      <c r="F35" s="25">
        <v>373493.0</v>
      </c>
      <c r="G35" s="25">
        <v>1161036.0</v>
      </c>
      <c r="H35" s="25">
        <v>5823104.0</v>
      </c>
      <c r="I35" s="26">
        <v>1.78109239E9</v>
      </c>
      <c r="J35" s="72">
        <v>374011.0</v>
      </c>
      <c r="K35" s="73">
        <v>1854953.0</v>
      </c>
      <c r="L35" s="73">
        <v>6895783.0</v>
      </c>
      <c r="M35" s="74">
        <v>1.797719955E9</v>
      </c>
    </row>
    <row r="36">
      <c r="A36" s="64" t="s">
        <v>60</v>
      </c>
      <c r="B36" s="141">
        <v>0.0</v>
      </c>
      <c r="C36" s="67">
        <v>16432.0</v>
      </c>
      <c r="D36" s="67">
        <v>2608128.0</v>
      </c>
      <c r="E36" s="143">
        <v>2.153775104E9</v>
      </c>
      <c r="F36" s="25">
        <v>0.0</v>
      </c>
      <c r="G36" s="25">
        <v>0.0</v>
      </c>
      <c r="H36" s="25">
        <v>0.0</v>
      </c>
      <c r="I36" s="26">
        <v>2.153775104E9</v>
      </c>
      <c r="J36" s="72">
        <v>0.0</v>
      </c>
      <c r="K36" s="73">
        <v>0.0</v>
      </c>
      <c r="L36" s="73">
        <v>0.0</v>
      </c>
      <c r="M36" s="74">
        <v>2.153775104E9</v>
      </c>
    </row>
    <row r="37">
      <c r="A37" s="64" t="s">
        <v>61</v>
      </c>
      <c r="B37" s="141">
        <v>3943.0</v>
      </c>
      <c r="C37" s="67">
        <v>36864.0</v>
      </c>
      <c r="D37" s="67">
        <v>4260864.0</v>
      </c>
      <c r="E37" s="143">
        <v>6.895263758E9</v>
      </c>
      <c r="F37" s="25">
        <v>128494.0</v>
      </c>
      <c r="G37" s="25">
        <v>1235342.0</v>
      </c>
      <c r="H37" s="25">
        <v>1.0751758E7</v>
      </c>
      <c r="I37" s="26">
        <v>6.895263758E9</v>
      </c>
      <c r="J37" s="72">
        <v>128494.0</v>
      </c>
      <c r="K37" s="73">
        <v>1235342.0</v>
      </c>
      <c r="L37" s="73">
        <v>1.0751758E7</v>
      </c>
      <c r="M37" s="74">
        <v>6.895263758E9</v>
      </c>
    </row>
    <row r="38">
      <c r="A38" s="64" t="s">
        <v>63</v>
      </c>
      <c r="B38" s="141">
        <v>0.0</v>
      </c>
      <c r="C38" s="67">
        <v>0.0</v>
      </c>
      <c r="D38" s="67">
        <v>131072.0</v>
      </c>
      <c r="E38" s="143">
        <v>0.0</v>
      </c>
      <c r="F38" s="25">
        <v>0.0</v>
      </c>
      <c r="G38" s="25">
        <v>0.0</v>
      </c>
      <c r="H38" s="25">
        <v>0.0</v>
      </c>
      <c r="I38" s="26">
        <v>0.0</v>
      </c>
      <c r="J38" s="72">
        <v>0.0</v>
      </c>
      <c r="K38" s="73">
        <v>0.0</v>
      </c>
      <c r="L38" s="73">
        <v>0.0</v>
      </c>
      <c r="M38" s="74">
        <v>0.0</v>
      </c>
    </row>
    <row r="39">
      <c r="A39" s="64" t="s">
        <v>64</v>
      </c>
      <c r="B39" s="141">
        <v>0.0</v>
      </c>
      <c r="C39" s="67">
        <v>0.0</v>
      </c>
      <c r="D39" s="67">
        <v>0.0</v>
      </c>
      <c r="E39" s="143">
        <v>0.0</v>
      </c>
      <c r="F39" s="25">
        <v>42.0</v>
      </c>
      <c r="G39" s="25">
        <v>74.0</v>
      </c>
      <c r="H39" s="25">
        <v>74.0</v>
      </c>
      <c r="I39" s="26">
        <v>74.0</v>
      </c>
      <c r="J39" s="72">
        <v>42.0</v>
      </c>
      <c r="K39" s="73">
        <v>114.0</v>
      </c>
      <c r="L39" s="73">
        <v>146.0</v>
      </c>
      <c r="M39" s="74">
        <v>146.0</v>
      </c>
    </row>
    <row r="40">
      <c r="A40" s="64" t="s">
        <v>65</v>
      </c>
      <c r="B40" s="141">
        <v>0.0</v>
      </c>
      <c r="C40" s="67">
        <v>0.0</v>
      </c>
      <c r="D40" s="67">
        <v>0.0</v>
      </c>
      <c r="E40" s="143">
        <v>0.0</v>
      </c>
      <c r="F40" s="25">
        <v>11.0</v>
      </c>
      <c r="G40" s="25">
        <v>19.0</v>
      </c>
      <c r="H40" s="25">
        <v>19.0</v>
      </c>
      <c r="I40" s="26">
        <v>19.0</v>
      </c>
      <c r="J40" s="72">
        <v>11.0</v>
      </c>
      <c r="K40" s="73">
        <v>29.0</v>
      </c>
      <c r="L40" s="73">
        <v>37.0</v>
      </c>
      <c r="M40" s="74">
        <v>37.0</v>
      </c>
    </row>
    <row r="41">
      <c r="A41" s="64" t="s">
        <v>67</v>
      </c>
      <c r="B41" s="141">
        <v>3.0</v>
      </c>
      <c r="C41" s="67">
        <v>9.0</v>
      </c>
      <c r="D41" s="67">
        <v>2062.0</v>
      </c>
      <c r="E41" s="143">
        <v>4125.0</v>
      </c>
      <c r="F41" s="25">
        <v>71247.0</v>
      </c>
      <c r="G41" s="25">
        <v>151103.0</v>
      </c>
      <c r="H41" s="25">
        <v>297273.0</v>
      </c>
      <c r="I41" s="26">
        <v>5241049.0</v>
      </c>
      <c r="J41" s="72">
        <v>71409.0</v>
      </c>
      <c r="K41" s="73">
        <v>323641.0</v>
      </c>
      <c r="L41" s="73">
        <v>563854.0</v>
      </c>
      <c r="M41" s="74">
        <v>9561494.0</v>
      </c>
    </row>
    <row r="42">
      <c r="A42" s="64" t="s">
        <v>68</v>
      </c>
      <c r="B42" s="141">
        <v>163.0</v>
      </c>
      <c r="C42" s="67">
        <v>194.0</v>
      </c>
      <c r="D42" s="67">
        <v>34397.0</v>
      </c>
      <c r="E42" s="143">
        <v>1.090089162E9</v>
      </c>
      <c r="F42" s="25">
        <v>53602.0</v>
      </c>
      <c r="G42" s="25">
        <v>317943.0</v>
      </c>
      <c r="H42" s="25">
        <v>2116709.0</v>
      </c>
      <c r="I42" s="26">
        <v>1.09011584E9</v>
      </c>
      <c r="J42" s="72">
        <v>53613.0</v>
      </c>
      <c r="K42" s="73">
        <v>321410.0</v>
      </c>
      <c r="L42" s="73">
        <v>2122791.0</v>
      </c>
      <c r="M42" s="74">
        <v>1.090132516E9</v>
      </c>
    </row>
    <row r="43">
      <c r="A43" s="64" t="s">
        <v>69</v>
      </c>
      <c r="B43" s="141">
        <v>0.0</v>
      </c>
      <c r="C43" s="67">
        <v>8192.0</v>
      </c>
      <c r="D43" s="67">
        <v>2080768.0</v>
      </c>
      <c r="E43" s="143">
        <v>1.073741824E9</v>
      </c>
      <c r="F43" s="25">
        <v>0.0</v>
      </c>
      <c r="G43" s="25">
        <v>0.0</v>
      </c>
      <c r="H43" s="25">
        <v>0.0</v>
      </c>
      <c r="I43" s="26">
        <v>1.073741824E9</v>
      </c>
      <c r="J43" s="72">
        <v>0.0</v>
      </c>
      <c r="K43" s="73">
        <v>0.0</v>
      </c>
      <c r="L43" s="73">
        <v>0.0</v>
      </c>
      <c r="M43" s="74">
        <v>1.073741824E9</v>
      </c>
    </row>
    <row r="44">
      <c r="A44" s="64" t="s">
        <v>70</v>
      </c>
      <c r="B44" s="141">
        <v>2304.0</v>
      </c>
      <c r="C44" s="67">
        <v>24576.0</v>
      </c>
      <c r="D44" s="67">
        <v>2883584.0</v>
      </c>
      <c r="E44" s="143">
        <v>4.512899086E9</v>
      </c>
      <c r="F44" s="25">
        <v>71406.0</v>
      </c>
      <c r="G44" s="25">
        <v>704910.0</v>
      </c>
      <c r="H44" s="25">
        <v>6431502.0</v>
      </c>
      <c r="I44" s="26">
        <v>4.512899086E9</v>
      </c>
      <c r="J44" s="72">
        <v>71406.0</v>
      </c>
      <c r="K44" s="73">
        <v>704910.0</v>
      </c>
      <c r="L44" s="73">
        <v>6431502.0</v>
      </c>
      <c r="M44" s="74">
        <v>4.512899086E9</v>
      </c>
    </row>
    <row r="45">
      <c r="A45" s="64" t="s">
        <v>71</v>
      </c>
      <c r="B45" s="141">
        <v>0.0</v>
      </c>
      <c r="C45" s="67">
        <v>0.0</v>
      </c>
      <c r="D45" s="67">
        <v>0.0</v>
      </c>
      <c r="E45" s="143">
        <v>0.0</v>
      </c>
      <c r="F45" s="25">
        <v>0.0</v>
      </c>
      <c r="G45" s="25">
        <v>0.0</v>
      </c>
      <c r="H45" s="25">
        <v>0.0</v>
      </c>
      <c r="I45" s="26">
        <v>0.0</v>
      </c>
      <c r="J45" s="72">
        <v>0.0</v>
      </c>
      <c r="K45" s="73">
        <v>0.0</v>
      </c>
      <c r="L45" s="73">
        <v>0.0</v>
      </c>
      <c r="M45" s="74">
        <v>0.0</v>
      </c>
    </row>
    <row r="46">
      <c r="A46" s="64" t="s">
        <v>72</v>
      </c>
      <c r="B46" s="141">
        <v>136984.0</v>
      </c>
      <c r="C46" s="67">
        <v>1448861.0</v>
      </c>
      <c r="D46" s="67">
        <v>1.88081573E8</v>
      </c>
      <c r="E46" s="143">
        <v>2.69331057737E11</v>
      </c>
      <c r="F46" s="25">
        <v>8413300.0</v>
      </c>
      <c r="G46" s="25">
        <v>5.1609085E7</v>
      </c>
      <c r="H46" s="25">
        <v>3.9615353E8</v>
      </c>
      <c r="I46" s="26">
        <v>2.69593193586E11</v>
      </c>
      <c r="J46" s="72">
        <v>8420775.0</v>
      </c>
      <c r="K46" s="73">
        <v>6.0347592E7</v>
      </c>
      <c r="L46" s="73">
        <v>4.09656955E8</v>
      </c>
      <c r="M46" s="74">
        <v>2.69808930016E11</v>
      </c>
    </row>
    <row r="47">
      <c r="A47" s="64" t="s">
        <v>73</v>
      </c>
      <c r="B47" s="141">
        <v>75044.0</v>
      </c>
      <c r="C47" s="67">
        <v>919092.0</v>
      </c>
      <c r="D47" s="67">
        <v>1.258504E8</v>
      </c>
      <c r="E47" s="143">
        <v>1.70313369732E11</v>
      </c>
      <c r="F47" s="25">
        <v>2998860.0</v>
      </c>
      <c r="G47" s="25">
        <v>2.5705188E7</v>
      </c>
      <c r="H47" s="25">
        <v>2.2393094E8</v>
      </c>
      <c r="I47" s="26">
        <v>1.70334530964E11</v>
      </c>
      <c r="J47" s="72">
        <v>2999596.0</v>
      </c>
      <c r="K47" s="73">
        <v>2.6423136E7</v>
      </c>
      <c r="L47" s="73">
        <v>2.25046028E8</v>
      </c>
      <c r="M47" s="74">
        <v>1.7035194626E11</v>
      </c>
    </row>
    <row r="48">
      <c r="A48" s="90" t="s">
        <v>74</v>
      </c>
      <c r="B48" s="149">
        <v>212028.0</v>
      </c>
      <c r="C48" s="152">
        <v>2367953.0</v>
      </c>
      <c r="D48" s="152">
        <v>3.13931973E8</v>
      </c>
      <c r="E48" s="153">
        <v>4.39644427469E11</v>
      </c>
      <c r="F48" s="45">
        <v>1.141216E7</v>
      </c>
      <c r="G48" s="45">
        <v>7.7314273E7</v>
      </c>
      <c r="H48" s="45">
        <v>6.2008447E8</v>
      </c>
      <c r="I48" s="99">
        <v>4.3992772455E11</v>
      </c>
      <c r="J48" s="155">
        <v>1.1420371E7</v>
      </c>
      <c r="K48" s="156">
        <v>8.6770728E7</v>
      </c>
      <c r="L48" s="156">
        <v>6.34702983E8</v>
      </c>
      <c r="M48" s="157">
        <v>4.40160876276E11</v>
      </c>
    </row>
    <row r="49"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</row>
    <row r="50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>
      <c r="A51" s="43" t="s">
        <v>23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>
      <c r="A52" s="47" t="s">
        <v>24</v>
      </c>
      <c r="B52" s="114">
        <v>1.0</v>
      </c>
      <c r="C52" s="49"/>
      <c r="D52" s="49"/>
      <c r="E52" s="50"/>
      <c r="F52" s="51">
        <v>18.0</v>
      </c>
      <c r="G52" s="49"/>
      <c r="H52" s="49"/>
      <c r="I52" s="50"/>
      <c r="J52" s="114">
        <v>36.0</v>
      </c>
      <c r="K52" s="49"/>
      <c r="L52" s="49"/>
      <c r="M52" s="50"/>
    </row>
    <row r="53">
      <c r="A53" s="82" t="s">
        <v>28</v>
      </c>
      <c r="B53" s="159" t="s">
        <v>2</v>
      </c>
      <c r="C53" s="52" t="s">
        <v>3</v>
      </c>
      <c r="D53" s="52" t="s">
        <v>4</v>
      </c>
      <c r="E53" s="53" t="s">
        <v>5</v>
      </c>
      <c r="F53" s="54" t="s">
        <v>2</v>
      </c>
      <c r="G53" s="54" t="s">
        <v>3</v>
      </c>
      <c r="H53" s="54" t="s">
        <v>4</v>
      </c>
      <c r="I53" s="55" t="s">
        <v>5</v>
      </c>
      <c r="J53" s="159" t="s">
        <v>2</v>
      </c>
      <c r="K53" s="52" t="s">
        <v>3</v>
      </c>
      <c r="L53" s="52" t="s">
        <v>4</v>
      </c>
      <c r="M53" s="53" t="s">
        <v>5</v>
      </c>
    </row>
    <row r="54">
      <c r="A54" s="82" t="s">
        <v>29</v>
      </c>
      <c r="B54" s="118">
        <v>2048.0</v>
      </c>
      <c r="C54" s="57">
        <v>16384.0</v>
      </c>
      <c r="D54" s="57">
        <v>1048576.0</v>
      </c>
      <c r="E54" s="160">
        <v>1.073741824E9</v>
      </c>
      <c r="F54" s="59">
        <v>32768.0</v>
      </c>
      <c r="G54" s="60">
        <v>262144.0</v>
      </c>
      <c r="H54" s="60">
        <v>2097152.0</v>
      </c>
      <c r="I54" s="107">
        <v>1.073741824E9</v>
      </c>
      <c r="J54" s="118">
        <v>32768.0</v>
      </c>
      <c r="K54" s="161">
        <v>262144.0</v>
      </c>
      <c r="L54" s="161">
        <v>2097152.0</v>
      </c>
      <c r="M54" s="160">
        <v>1.073741824E9</v>
      </c>
    </row>
    <row r="55">
      <c r="A55" s="47" t="s">
        <v>76</v>
      </c>
      <c r="B55" s="73">
        <v>1759.0</v>
      </c>
      <c r="C55" s="73">
        <v>97735.0</v>
      </c>
      <c r="D55" s="73">
        <v>3484710.0</v>
      </c>
      <c r="E55" s="74">
        <v>3.202467457E9</v>
      </c>
      <c r="F55" s="25">
        <v>200427.0</v>
      </c>
      <c r="G55" s="25">
        <v>19442.0</v>
      </c>
      <c r="H55" s="25">
        <v>250990.0</v>
      </c>
      <c r="I55" s="26">
        <v>1.79620388E8</v>
      </c>
      <c r="J55" s="72">
        <v>200383.0</v>
      </c>
      <c r="K55" s="73">
        <v>19632.0</v>
      </c>
      <c r="L55" s="73">
        <v>250463.0</v>
      </c>
      <c r="M55" s="74">
        <v>1.7995162E8</v>
      </c>
    </row>
    <row r="56">
      <c r="A56" s="82" t="s">
        <v>89</v>
      </c>
      <c r="B56" s="73">
        <v>995.0</v>
      </c>
      <c r="C56" s="73">
        <v>26936.0</v>
      </c>
      <c r="D56" s="73">
        <v>2046163.0</v>
      </c>
      <c r="E56" s="74">
        <v>2.126293751E9</v>
      </c>
      <c r="F56" s="25">
        <v>92189.0</v>
      </c>
      <c r="G56" s="25">
        <v>9421.0</v>
      </c>
      <c r="H56" s="25">
        <v>76506.0</v>
      </c>
      <c r="I56" s="26">
        <v>1.13247873E8</v>
      </c>
      <c r="J56" s="72">
        <v>91299.0</v>
      </c>
      <c r="K56" s="73">
        <v>9456.0</v>
      </c>
      <c r="L56" s="73">
        <v>77674.0</v>
      </c>
      <c r="M56" s="74">
        <v>1.12557662E8</v>
      </c>
    </row>
    <row r="57">
      <c r="A57" s="82" t="s">
        <v>45</v>
      </c>
      <c r="B57" s="73">
        <v>1594.0</v>
      </c>
      <c r="C57" s="73">
        <v>61411.0</v>
      </c>
      <c r="D57" s="73">
        <v>2866833.0</v>
      </c>
      <c r="E57" s="74">
        <v>2.579900617E9</v>
      </c>
      <c r="F57" s="25">
        <v>116726.0</v>
      </c>
      <c r="G57" s="25">
        <v>12083.0</v>
      </c>
      <c r="H57" s="25">
        <v>87579.0</v>
      </c>
      <c r="I57" s="26">
        <v>1.44769807E8</v>
      </c>
      <c r="J57" s="72">
        <v>119382.0</v>
      </c>
      <c r="K57" s="73">
        <v>12286.0</v>
      </c>
      <c r="L57" s="73">
        <v>88384.0</v>
      </c>
      <c r="M57" s="74">
        <v>1.43931964E8</v>
      </c>
    </row>
    <row r="58">
      <c r="A58" s="82" t="s">
        <v>44</v>
      </c>
      <c r="B58" s="73">
        <v>849.0</v>
      </c>
      <c r="C58" s="73">
        <v>41270.0</v>
      </c>
      <c r="D58" s="73">
        <v>2023143.0</v>
      </c>
      <c r="E58" s="74">
        <v>1.610905467E9</v>
      </c>
      <c r="F58" s="25">
        <v>77973.0</v>
      </c>
      <c r="G58" s="25">
        <v>4669.0</v>
      </c>
      <c r="H58" s="25">
        <v>48485.0</v>
      </c>
      <c r="I58" s="26">
        <v>8.9429602E7</v>
      </c>
      <c r="J58" s="72">
        <v>79564.0</v>
      </c>
      <c r="K58" s="73">
        <v>4677.0</v>
      </c>
      <c r="L58" s="73">
        <v>48922.0</v>
      </c>
      <c r="M58" s="74">
        <v>8.8711357E7</v>
      </c>
    </row>
    <row r="59">
      <c r="A59" s="82" t="s">
        <v>77</v>
      </c>
      <c r="B59" s="73">
        <v>2.0</v>
      </c>
      <c r="C59" s="73">
        <v>62.0</v>
      </c>
      <c r="D59" s="73">
        <v>3206.0</v>
      </c>
      <c r="E59" s="74">
        <v>9.1433481E7</v>
      </c>
      <c r="F59" s="25">
        <v>329.0</v>
      </c>
      <c r="G59" s="25">
        <v>3649.0</v>
      </c>
      <c r="H59" s="25">
        <v>772.0</v>
      </c>
      <c r="I59" s="26">
        <v>7144955.0</v>
      </c>
      <c r="J59" s="72">
        <v>340.0</v>
      </c>
      <c r="K59" s="73">
        <v>2130.0</v>
      </c>
      <c r="L59" s="73">
        <v>348.0</v>
      </c>
      <c r="M59" s="74">
        <v>6783520.0</v>
      </c>
    </row>
    <row r="60">
      <c r="A60" s="82" t="s">
        <v>78</v>
      </c>
      <c r="B60" s="73">
        <v>1000.0</v>
      </c>
      <c r="C60" s="73">
        <v>46009.0</v>
      </c>
      <c r="D60" s="73">
        <v>1802053.0</v>
      </c>
      <c r="E60" s="74">
        <v>1.491672665E9</v>
      </c>
      <c r="F60" s="25">
        <v>92959.0</v>
      </c>
      <c r="G60" s="25">
        <v>9849.0</v>
      </c>
      <c r="H60" s="25">
        <v>147821.0</v>
      </c>
      <c r="I60" s="26">
        <v>7.9408543E7</v>
      </c>
      <c r="J60" s="72">
        <v>93328.0</v>
      </c>
      <c r="K60" s="73">
        <v>9891.0</v>
      </c>
      <c r="L60" s="73">
        <v>153744.0</v>
      </c>
      <c r="M60" s="74">
        <v>7.9072959E7</v>
      </c>
    </row>
    <row r="61">
      <c r="A61" s="82" t="s">
        <v>90</v>
      </c>
      <c r="B61" s="73">
        <v>690.0</v>
      </c>
      <c r="C61" s="73">
        <v>50236.0</v>
      </c>
      <c r="D61" s="73">
        <v>1867652.0</v>
      </c>
      <c r="E61" s="74">
        <v>1.521532108E9</v>
      </c>
      <c r="F61" s="25">
        <v>103161.0</v>
      </c>
      <c r="G61" s="25">
        <v>10553.0</v>
      </c>
      <c r="H61" s="25">
        <v>112731.0</v>
      </c>
      <c r="I61" s="26">
        <v>8.4700462E7</v>
      </c>
      <c r="J61" s="72">
        <v>102855.0</v>
      </c>
      <c r="K61" s="73">
        <v>10603.0</v>
      </c>
      <c r="L61" s="73">
        <v>112504.0</v>
      </c>
      <c r="M61" s="74">
        <v>8.471497E7</v>
      </c>
    </row>
    <row r="62">
      <c r="A62" s="82" t="s">
        <v>79</v>
      </c>
      <c r="B62" s="73">
        <v>524.0</v>
      </c>
      <c r="C62" s="73">
        <v>15405.0</v>
      </c>
      <c r="D62" s="73">
        <v>944343.0</v>
      </c>
      <c r="E62" s="74">
        <v>9.66945712E8</v>
      </c>
      <c r="F62" s="25">
        <v>59061.0</v>
      </c>
      <c r="G62" s="25">
        <v>3566.0</v>
      </c>
      <c r="H62" s="25">
        <v>39063.0</v>
      </c>
      <c r="I62" s="26">
        <v>5.0752909E7</v>
      </c>
      <c r="J62" s="72">
        <v>58333.0</v>
      </c>
      <c r="K62" s="73">
        <v>3575.0</v>
      </c>
      <c r="L62" s="73">
        <v>39693.0</v>
      </c>
      <c r="M62" s="74">
        <v>4.9930286E7</v>
      </c>
    </row>
    <row r="63">
      <c r="A63" s="82" t="s">
        <v>91</v>
      </c>
      <c r="B63" s="67">
        <v>278.0</v>
      </c>
      <c r="C63" s="67">
        <v>10102.0</v>
      </c>
      <c r="D63" s="67">
        <v>485930.0</v>
      </c>
      <c r="E63" s="67">
        <v>8.50443448E8</v>
      </c>
      <c r="F63" s="75">
        <v>26441.0</v>
      </c>
      <c r="G63" s="25">
        <v>5108.0</v>
      </c>
      <c r="H63" s="25">
        <v>35077.0</v>
      </c>
      <c r="I63" s="25">
        <v>4.5734806E7</v>
      </c>
      <c r="J63" s="141">
        <v>26577.0</v>
      </c>
      <c r="K63" s="67">
        <v>5145.0</v>
      </c>
      <c r="L63" s="67">
        <v>35098.0</v>
      </c>
      <c r="M63" s="143">
        <v>4.5571098E7</v>
      </c>
    </row>
    <row r="64">
      <c r="A64" s="82" t="s">
        <v>92</v>
      </c>
      <c r="B64" s="67">
        <v>0.0</v>
      </c>
      <c r="C64" s="67">
        <v>0.0</v>
      </c>
      <c r="D64" s="67">
        <v>23894.0</v>
      </c>
      <c r="E64" s="67">
        <v>2.25928219E8</v>
      </c>
      <c r="F64" s="75">
        <v>0.0</v>
      </c>
      <c r="G64" s="25">
        <v>0.0</v>
      </c>
      <c r="H64" s="25">
        <v>12138.0</v>
      </c>
      <c r="I64" s="25">
        <v>2.3470981E7</v>
      </c>
      <c r="J64" s="141">
        <v>0.0</v>
      </c>
      <c r="K64" s="67">
        <v>0.0</v>
      </c>
      <c r="L64" s="67">
        <v>10495.0</v>
      </c>
      <c r="M64" s="143">
        <v>2.3996702E7</v>
      </c>
    </row>
    <row r="65">
      <c r="A65" s="82" t="s">
        <v>93</v>
      </c>
      <c r="B65" s="67">
        <v>500.0</v>
      </c>
      <c r="C65" s="67">
        <v>45971.0</v>
      </c>
      <c r="D65" s="67">
        <v>1926251.0</v>
      </c>
      <c r="E65" s="143">
        <v>1.016478569E9</v>
      </c>
      <c r="F65" s="25">
        <v>38726.0</v>
      </c>
      <c r="G65" s="25">
        <v>2399.0</v>
      </c>
      <c r="H65" s="25">
        <v>14021.0</v>
      </c>
      <c r="I65" s="25">
        <v>5.9826408E7</v>
      </c>
      <c r="J65" s="141">
        <v>42975.0</v>
      </c>
      <c r="K65" s="67">
        <v>2442.0</v>
      </c>
      <c r="L65" s="67">
        <v>13551.0</v>
      </c>
      <c r="M65" s="143">
        <v>6.0182518E7</v>
      </c>
    </row>
    <row r="66">
      <c r="A66" s="82" t="s">
        <v>81</v>
      </c>
      <c r="B66" s="67">
        <v>10749.0</v>
      </c>
      <c r="C66" s="67">
        <v>540651.0</v>
      </c>
      <c r="D66" s="67">
        <v>2.299904E7</v>
      </c>
      <c r="E66" s="143">
        <v>5.1067192123E10</v>
      </c>
      <c r="F66" s="25">
        <v>984183.0</v>
      </c>
      <c r="G66" s="25">
        <v>298084.0</v>
      </c>
      <c r="H66" s="25">
        <v>2860797.0</v>
      </c>
      <c r="I66" s="25">
        <v>4.948174019E9</v>
      </c>
      <c r="J66" s="141">
        <v>990929.0</v>
      </c>
      <c r="K66" s="67">
        <v>228073.0</v>
      </c>
      <c r="L66" s="67">
        <v>2506849.0</v>
      </c>
      <c r="M66" s="143">
        <v>5.019443249E9</v>
      </c>
    </row>
    <row r="67">
      <c r="A67" s="82" t="s">
        <v>82</v>
      </c>
      <c r="B67" s="67">
        <v>17344.0</v>
      </c>
      <c r="C67" s="67">
        <v>796973.0</v>
      </c>
      <c r="D67" s="67">
        <v>3.8086412E7</v>
      </c>
      <c r="E67" s="143">
        <v>6.2867040989E10</v>
      </c>
      <c r="F67" s="25">
        <v>1501508.0</v>
      </c>
      <c r="G67" s="25">
        <v>568148.0</v>
      </c>
      <c r="H67" s="25">
        <v>4179334.0</v>
      </c>
      <c r="I67" s="25">
        <v>5.724337484E9</v>
      </c>
      <c r="J67" s="141">
        <v>1503170.0</v>
      </c>
      <c r="K67" s="67">
        <v>400837.0</v>
      </c>
      <c r="L67" s="67">
        <v>3684390.0</v>
      </c>
      <c r="M67" s="143">
        <v>5.799388498E9</v>
      </c>
    </row>
    <row r="68">
      <c r="A68" s="82" t="s">
        <v>94</v>
      </c>
      <c r="B68" s="67">
        <v>1677.0</v>
      </c>
      <c r="C68" s="67">
        <v>89001.0</v>
      </c>
      <c r="D68" s="67">
        <v>2260641.0</v>
      </c>
      <c r="E68" s="143">
        <v>2.378257513E9</v>
      </c>
      <c r="F68" s="25">
        <v>183019.0</v>
      </c>
      <c r="G68" s="25">
        <v>18509.0</v>
      </c>
      <c r="H68" s="25">
        <v>234536.0</v>
      </c>
      <c r="I68" s="25">
        <v>1.29909933E8</v>
      </c>
      <c r="J68" s="141">
        <v>183224.0</v>
      </c>
      <c r="K68" s="67">
        <v>18574.0</v>
      </c>
      <c r="L68" s="67">
        <v>234923.0</v>
      </c>
      <c r="M68" s="143">
        <v>1.29462035E8</v>
      </c>
    </row>
    <row r="69">
      <c r="A69" s="82" t="s">
        <v>95</v>
      </c>
      <c r="B69" s="67">
        <v>854.0</v>
      </c>
      <c r="C69" s="67">
        <v>26577.0</v>
      </c>
      <c r="D69" s="67">
        <v>2048426.0</v>
      </c>
      <c r="E69" s="143">
        <v>2.115728627E9</v>
      </c>
      <c r="F69" s="25">
        <v>92196.0</v>
      </c>
      <c r="G69" s="25">
        <v>9296.0</v>
      </c>
      <c r="H69" s="25">
        <v>76473.0</v>
      </c>
      <c r="I69" s="25">
        <v>1.13254228E8</v>
      </c>
      <c r="J69" s="141">
        <v>91206.0</v>
      </c>
      <c r="K69" s="67">
        <v>9345.0</v>
      </c>
      <c r="L69" s="67">
        <v>77157.0</v>
      </c>
      <c r="M69" s="143">
        <v>1.12476575E8</v>
      </c>
    </row>
    <row r="70">
      <c r="A70" s="82" t="s">
        <v>96</v>
      </c>
      <c r="B70" s="67">
        <v>872.0</v>
      </c>
      <c r="C70" s="67">
        <v>45714.0</v>
      </c>
      <c r="D70" s="67">
        <v>1598130.0</v>
      </c>
      <c r="E70" s="143">
        <v>1.412945203E9</v>
      </c>
      <c r="F70" s="25">
        <v>92205.0</v>
      </c>
      <c r="G70" s="25">
        <v>9788.0</v>
      </c>
      <c r="H70" s="25">
        <v>145036.0</v>
      </c>
      <c r="I70" s="25">
        <v>7.5979389E7</v>
      </c>
      <c r="J70" s="141">
        <v>92468.0</v>
      </c>
      <c r="K70" s="67">
        <v>9755.0</v>
      </c>
      <c r="L70" s="67">
        <v>145336.0</v>
      </c>
      <c r="M70" s="143">
        <v>7.5567045E7</v>
      </c>
    </row>
    <row r="71">
      <c r="A71" s="82" t="s">
        <v>97</v>
      </c>
      <c r="B71" s="67">
        <v>573.0</v>
      </c>
      <c r="C71" s="67">
        <v>16047.0</v>
      </c>
      <c r="D71" s="67">
        <v>1564101.0</v>
      </c>
      <c r="E71" s="143">
        <v>1.278060528E9</v>
      </c>
      <c r="F71" s="25">
        <v>64985.0</v>
      </c>
      <c r="G71" s="25">
        <v>4195.0</v>
      </c>
      <c r="H71" s="25">
        <v>41347.0</v>
      </c>
      <c r="I71" s="25">
        <v>6.8130444E7</v>
      </c>
      <c r="J71" s="141">
        <v>63791.0</v>
      </c>
      <c r="K71" s="67">
        <v>4240.0</v>
      </c>
      <c r="L71" s="67">
        <v>42053.0</v>
      </c>
      <c r="M71" s="143">
        <v>6.7518953E7</v>
      </c>
    </row>
    <row r="72">
      <c r="A72" s="82" t="s">
        <v>98</v>
      </c>
      <c r="B72" s="67">
        <v>587.0</v>
      </c>
      <c r="C72" s="67">
        <v>44845.0</v>
      </c>
      <c r="D72" s="67">
        <v>715805.0</v>
      </c>
      <c r="E72" s="143">
        <v>1.019971717E9</v>
      </c>
      <c r="F72" s="25">
        <v>93059.0</v>
      </c>
      <c r="G72" s="25">
        <v>7764.0</v>
      </c>
      <c r="H72" s="25">
        <v>88290.0</v>
      </c>
      <c r="I72" s="25">
        <v>5.62111E7</v>
      </c>
      <c r="J72" s="141">
        <v>93274.0</v>
      </c>
      <c r="K72" s="67">
        <v>7868.0</v>
      </c>
      <c r="L72" s="67">
        <v>88298.0</v>
      </c>
      <c r="M72" s="143">
        <v>5.6190679E7</v>
      </c>
    </row>
    <row r="73">
      <c r="A73" s="82" t="s">
        <v>99</v>
      </c>
      <c r="B73" s="67">
        <v>330.0</v>
      </c>
      <c r="C73" s="67">
        <v>9907.0</v>
      </c>
      <c r="D73" s="67">
        <v>486055.0</v>
      </c>
      <c r="E73" s="143">
        <v>8.5224347E8</v>
      </c>
      <c r="F73" s="25">
        <v>26333.0</v>
      </c>
      <c r="G73" s="25">
        <v>5130.0</v>
      </c>
      <c r="H73" s="25">
        <v>35052.0</v>
      </c>
      <c r="I73" s="25">
        <v>4.5705741E7</v>
      </c>
      <c r="J73" s="141">
        <v>26546.0</v>
      </c>
      <c r="K73" s="67">
        <v>5087.0</v>
      </c>
      <c r="L73" s="67">
        <v>34989.0</v>
      </c>
      <c r="M73" s="143">
        <v>4.5572519E7</v>
      </c>
    </row>
    <row r="74">
      <c r="A74" s="82" t="s">
        <v>85</v>
      </c>
      <c r="B74" s="67">
        <v>1958.0</v>
      </c>
      <c r="C74" s="67">
        <v>89205.0</v>
      </c>
      <c r="D74" s="67">
        <v>2257732.0</v>
      </c>
      <c r="E74" s="143">
        <v>2.379573035E9</v>
      </c>
      <c r="F74" s="25">
        <v>183123.0</v>
      </c>
      <c r="G74" s="25">
        <v>19520.0</v>
      </c>
      <c r="H74" s="25">
        <v>235378.0</v>
      </c>
      <c r="I74" s="25">
        <v>1.30003997E8</v>
      </c>
      <c r="J74" s="141">
        <v>183648.0</v>
      </c>
      <c r="K74" s="67">
        <v>19551.0</v>
      </c>
      <c r="L74" s="67">
        <v>236728.0</v>
      </c>
      <c r="M74" s="143">
        <v>1.29540151E8</v>
      </c>
    </row>
    <row r="75">
      <c r="A75" s="82" t="s">
        <v>100</v>
      </c>
      <c r="B75" s="67">
        <v>1134.0</v>
      </c>
      <c r="C75" s="67">
        <v>46030.0</v>
      </c>
      <c r="D75" s="67">
        <v>1598488.0</v>
      </c>
      <c r="E75" s="143">
        <v>1.41238249E9</v>
      </c>
      <c r="F75" s="25">
        <v>92600.0</v>
      </c>
      <c r="G75" s="25">
        <v>10639.0</v>
      </c>
      <c r="H75" s="25">
        <v>146545.0</v>
      </c>
      <c r="I75" s="25">
        <v>7.6094689E7</v>
      </c>
      <c r="J75" s="141">
        <v>92816.0</v>
      </c>
      <c r="K75" s="67">
        <v>10911.0</v>
      </c>
      <c r="L75" s="67">
        <v>147064.0</v>
      </c>
      <c r="M75" s="143">
        <v>7.568419E7</v>
      </c>
    </row>
    <row r="76">
      <c r="A76" s="82" t="s">
        <v>101</v>
      </c>
      <c r="B76" s="67">
        <v>808.0</v>
      </c>
      <c r="C76" s="67">
        <v>17105.0</v>
      </c>
      <c r="D76" s="67">
        <v>1562890.0</v>
      </c>
      <c r="E76" s="143">
        <v>1.275504556E9</v>
      </c>
      <c r="F76" s="25">
        <v>66047.0</v>
      </c>
      <c r="G76" s="25">
        <v>5111.0</v>
      </c>
      <c r="H76" s="25">
        <v>43044.0</v>
      </c>
      <c r="I76" s="25">
        <v>6.7646731E7</v>
      </c>
      <c r="J76" s="141">
        <v>64924.0</v>
      </c>
      <c r="K76" s="67">
        <v>5231.0</v>
      </c>
      <c r="L76" s="67">
        <v>43522.0</v>
      </c>
      <c r="M76" s="143">
        <v>6.7097383E7</v>
      </c>
    </row>
    <row r="77">
      <c r="A77" s="82" t="s">
        <v>102</v>
      </c>
      <c r="B77" s="67">
        <v>297.0</v>
      </c>
      <c r="C77" s="67">
        <v>10156.0</v>
      </c>
      <c r="D77" s="67">
        <v>485802.0</v>
      </c>
      <c r="E77" s="143">
        <v>8.47608162E8</v>
      </c>
      <c r="F77" s="25">
        <v>26342.0</v>
      </c>
      <c r="G77" s="25">
        <v>5127.0</v>
      </c>
      <c r="H77" s="25">
        <v>35117.0</v>
      </c>
      <c r="I77" s="25">
        <v>4.5673438E7</v>
      </c>
      <c r="J77" s="141">
        <v>26558.0</v>
      </c>
      <c r="K77" s="67">
        <v>5120.0</v>
      </c>
      <c r="L77" s="67">
        <v>35529.0</v>
      </c>
      <c r="M77" s="143">
        <v>4.5582553E7</v>
      </c>
    </row>
    <row r="78">
      <c r="A78" s="82" t="s">
        <v>86</v>
      </c>
      <c r="B78" s="67">
        <v>27186.0</v>
      </c>
      <c r="C78" s="67">
        <v>1074744.0</v>
      </c>
      <c r="D78" s="67">
        <v>3.8079536E7</v>
      </c>
      <c r="E78" s="143">
        <v>4.4518101582E10</v>
      </c>
      <c r="F78" s="25">
        <v>1323627.0</v>
      </c>
      <c r="G78" s="25">
        <v>509795.0</v>
      </c>
      <c r="H78" s="25">
        <v>3635656.0</v>
      </c>
      <c r="I78" s="25">
        <v>5.074591085E9</v>
      </c>
      <c r="J78" s="141">
        <v>1330113.0</v>
      </c>
      <c r="K78" s="67">
        <v>355534.0</v>
      </c>
      <c r="L78" s="67">
        <v>3191112.0</v>
      </c>
      <c r="M78" s="143">
        <v>5.07636611E9</v>
      </c>
    </row>
    <row r="79">
      <c r="A79" s="82" t="s">
        <v>103</v>
      </c>
      <c r="B79" s="67">
        <v>2712.0</v>
      </c>
      <c r="C79" s="67">
        <v>92170.0</v>
      </c>
      <c r="D79" s="67">
        <v>4665515.0</v>
      </c>
      <c r="E79" s="143">
        <v>2.588234505E10</v>
      </c>
      <c r="F79" s="25">
        <v>192278.0</v>
      </c>
      <c r="G79" s="25">
        <v>146669.0</v>
      </c>
      <c r="H79" s="25">
        <v>1671464.0</v>
      </c>
      <c r="I79" s="25">
        <v>2.661979925E9</v>
      </c>
      <c r="J79" s="141">
        <v>195643.0</v>
      </c>
      <c r="K79" s="67">
        <v>125882.0</v>
      </c>
      <c r="L79" s="67">
        <v>1500574.0</v>
      </c>
      <c r="M79" s="143">
        <v>2.755360927E9</v>
      </c>
    </row>
    <row r="80">
      <c r="A80" s="82" t="s">
        <v>80</v>
      </c>
      <c r="B80" s="67">
        <v>1326.0</v>
      </c>
      <c r="C80" s="67">
        <v>5659.0</v>
      </c>
      <c r="D80" s="67">
        <v>58532.0</v>
      </c>
      <c r="E80" s="143">
        <v>6.8844778E7</v>
      </c>
      <c r="F80" s="25">
        <v>6950.0</v>
      </c>
      <c r="G80" s="25">
        <v>16795.0</v>
      </c>
      <c r="H80" s="25">
        <v>37214.0</v>
      </c>
      <c r="I80" s="25">
        <v>6.053167E7</v>
      </c>
      <c r="J80" s="141">
        <v>6397.0</v>
      </c>
      <c r="K80" s="67">
        <v>15266.0</v>
      </c>
      <c r="L80" s="67">
        <v>40854.0</v>
      </c>
      <c r="M80" s="143">
        <v>6.2938719E7</v>
      </c>
    </row>
    <row r="81">
      <c r="A81" s="82" t="s">
        <v>104</v>
      </c>
      <c r="B81" s="73">
        <v>1041.0</v>
      </c>
      <c r="C81" s="73">
        <v>27407.0</v>
      </c>
      <c r="D81" s="73">
        <v>2044650.0</v>
      </c>
      <c r="E81" s="74">
        <v>2.128226858E9</v>
      </c>
      <c r="F81" s="25">
        <v>92670.0</v>
      </c>
      <c r="G81" s="25">
        <v>10169.0</v>
      </c>
      <c r="H81" s="25">
        <v>77632.0</v>
      </c>
      <c r="I81" s="25">
        <v>1.13271034E8</v>
      </c>
      <c r="J81" s="72">
        <v>91613.0</v>
      </c>
      <c r="K81" s="73">
        <v>10211.0</v>
      </c>
      <c r="L81" s="73">
        <v>79057.0</v>
      </c>
      <c r="M81" s="74">
        <v>1.12494873E8</v>
      </c>
    </row>
    <row r="82">
      <c r="A82" s="103" t="s">
        <v>105</v>
      </c>
      <c r="B82" s="156">
        <v>587.0</v>
      </c>
      <c r="C82" s="156">
        <v>45053.0</v>
      </c>
      <c r="D82" s="156">
        <v>716527.0</v>
      </c>
      <c r="E82" s="157">
        <v>1.020071685E9</v>
      </c>
      <c r="F82" s="45">
        <v>93136.0</v>
      </c>
      <c r="G82" s="45">
        <v>7779.0</v>
      </c>
      <c r="H82" s="45">
        <v>88275.0</v>
      </c>
      <c r="I82" s="45">
        <v>5.619651E7</v>
      </c>
      <c r="J82" s="155">
        <v>93340.0</v>
      </c>
      <c r="K82" s="156">
        <v>7781.0</v>
      </c>
      <c r="L82" s="156">
        <v>88628.0</v>
      </c>
      <c r="M82" s="157">
        <v>5.616653E7</v>
      </c>
    </row>
    <row r="8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A84" s="16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A85" s="16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A86" s="16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>
      <c r="A87" s="16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>
      <c r="A88" s="7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>
      <c r="A89" s="16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>
      <c r="A90" s="7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>
      <c r="A91" s="16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>
      <c r="A92" s="16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>
      <c r="A93" s="16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>
      <c r="A94" s="16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>
      <c r="A95" s="16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>
      <c r="A96" s="16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>
      <c r="A97" s="16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>
      <c r="A98" s="16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>
      <c r="A99" s="16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>
      <c r="A100" s="16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>
      <c r="A101" s="16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>
      <c r="A102" s="16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>
      <c r="A103" s="16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>
      <c r="A104" s="16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>
      <c r="A105" s="16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>
      <c r="A106" s="16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>
      <c r="A107" s="16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>
      <c r="A108" s="16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>
      <c r="A109" s="16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>
      <c r="A110" s="16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>
      <c r="A111" s="16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>
      <c r="A112" s="16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>
      <c r="A113" s="16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>
      <c r="A114" s="16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>
      <c r="A115" s="16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>
      <c r="A116" s="16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>
      <c r="A117" s="16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>
      <c r="A118" s="16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>
      <c r="A119" s="16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>
      <c r="A120" s="16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>
      <c r="A121" s="16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>
      <c r="A122" s="16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>
      <c r="A123" s="16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>
      <c r="A124" s="16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>
      <c r="A125" s="16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>
      <c r="A126" s="16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</sheetData>
  <mergeCells count="9">
    <mergeCell ref="F52:I52"/>
    <mergeCell ref="B52:E52"/>
    <mergeCell ref="J52:M52"/>
    <mergeCell ref="F12:I12"/>
    <mergeCell ref="J12:M12"/>
    <mergeCell ref="B12:E12"/>
    <mergeCell ref="F29:I29"/>
    <mergeCell ref="J29:M29"/>
    <mergeCell ref="B29:E2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43"/>
    <col customWidth="1" min="3" max="3" width="18.86"/>
  </cols>
  <sheetData>
    <row r="1">
      <c r="A1" s="1"/>
      <c r="B1" s="2"/>
      <c r="C1" s="2"/>
      <c r="D1" s="2"/>
      <c r="E1" s="2"/>
      <c r="H1" s="3"/>
      <c r="I1" s="3"/>
      <c r="J1" s="4"/>
      <c r="K1" s="4"/>
      <c r="L1" s="5"/>
      <c r="M1" s="6"/>
    </row>
    <row r="2">
      <c r="A2" s="7" t="s">
        <v>0</v>
      </c>
      <c r="B2" s="2"/>
      <c r="C2" s="2"/>
      <c r="D2" s="2"/>
      <c r="E2" s="2"/>
      <c r="H2" s="3"/>
      <c r="I2" s="3"/>
      <c r="J2" s="4"/>
      <c r="K2" s="4"/>
      <c r="L2" s="5"/>
      <c r="M2" s="6"/>
    </row>
    <row r="3">
      <c r="A3" s="8" t="s">
        <v>15</v>
      </c>
      <c r="B3" s="28" t="s">
        <v>2</v>
      </c>
      <c r="C3" s="30" t="s">
        <v>3</v>
      </c>
      <c r="D3" s="30" t="s">
        <v>18</v>
      </c>
      <c r="E3" s="31" t="s">
        <v>5</v>
      </c>
      <c r="G3" s="13" t="s">
        <v>19</v>
      </c>
      <c r="I3" s="3"/>
      <c r="J3" s="4"/>
      <c r="K3" s="4"/>
      <c r="L3" s="5"/>
      <c r="M3" s="6"/>
    </row>
    <row r="4">
      <c r="A4" s="14" t="s">
        <v>8</v>
      </c>
      <c r="B4" s="33"/>
      <c r="C4" s="34"/>
      <c r="D4" s="34"/>
      <c r="E4" s="35"/>
      <c r="G4" s="13" t="s">
        <v>9</v>
      </c>
      <c r="I4" s="4"/>
      <c r="J4" s="4"/>
      <c r="K4" s="5"/>
      <c r="L4" s="5"/>
      <c r="M4" s="6"/>
    </row>
    <row r="5">
      <c r="A5" s="18" t="s">
        <v>10</v>
      </c>
      <c r="B5" s="36">
        <v>32.0</v>
      </c>
      <c r="C5" s="15">
        <v>32768.0</v>
      </c>
      <c r="D5" s="20">
        <v>1.6777216E7</v>
      </c>
      <c r="E5" s="16">
        <v>3.3554432E7</v>
      </c>
      <c r="G5" s="13" t="s">
        <v>11</v>
      </c>
      <c r="I5" s="4"/>
      <c r="J5" s="4"/>
      <c r="K5" s="3"/>
      <c r="L5" s="5"/>
      <c r="M5" s="6"/>
    </row>
    <row r="6">
      <c r="A6" s="22" t="s">
        <v>12</v>
      </c>
      <c r="B6" s="38">
        <f t="shared" ref="B6:B7" si="1">B5*64</f>
        <v>2048</v>
      </c>
      <c r="C6" s="15">
        <v>65536.0</v>
      </c>
      <c r="D6" s="25">
        <f>D5*64</f>
        <v>1073741824</v>
      </c>
      <c r="E6" s="42">
        <f>64*E5</f>
        <v>2147483648</v>
      </c>
      <c r="J6" s="4"/>
      <c r="K6" s="4"/>
      <c r="L6" s="4"/>
      <c r="M6" s="6"/>
    </row>
    <row r="7">
      <c r="A7" s="27" t="s">
        <v>22</v>
      </c>
      <c r="B7" s="44">
        <f t="shared" si="1"/>
        <v>131072</v>
      </c>
      <c r="C7" s="40">
        <v>2097152.0</v>
      </c>
      <c r="D7" s="45">
        <v>1.073741824E9</v>
      </c>
      <c r="E7" s="41">
        <v>2.147483648E9</v>
      </c>
      <c r="H7" s="17"/>
      <c r="J7" s="4"/>
      <c r="K7" s="4"/>
      <c r="L7" s="4"/>
      <c r="M7" s="6"/>
    </row>
    <row r="8">
      <c r="A8" s="13" t="s">
        <v>25</v>
      </c>
    </row>
    <row r="9">
      <c r="A9" s="12" t="s">
        <v>26</v>
      </c>
    </row>
    <row r="10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43" t="s">
        <v>27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>
      <c r="A12" s="47" t="s">
        <v>24</v>
      </c>
      <c r="B12" s="48">
        <v>1.0</v>
      </c>
      <c r="C12" s="49"/>
      <c r="D12" s="49"/>
      <c r="E12" s="50"/>
      <c r="F12" s="51">
        <v>64.0</v>
      </c>
      <c r="G12" s="49"/>
      <c r="H12" s="49"/>
      <c r="I12" s="50"/>
      <c r="J12" s="48">
        <v>256.0</v>
      </c>
      <c r="K12" s="49"/>
      <c r="L12" s="49"/>
      <c r="M12" s="50"/>
    </row>
    <row r="13">
      <c r="A13" s="14" t="s">
        <v>28</v>
      </c>
      <c r="B13" s="52" t="s">
        <v>2</v>
      </c>
      <c r="C13" s="52" t="s">
        <v>3</v>
      </c>
      <c r="D13" s="52" t="s">
        <v>18</v>
      </c>
      <c r="E13" s="53" t="s">
        <v>5</v>
      </c>
      <c r="F13" s="54" t="s">
        <v>2</v>
      </c>
      <c r="G13" s="54" t="s">
        <v>3</v>
      </c>
      <c r="H13" s="54" t="s">
        <v>18</v>
      </c>
      <c r="I13" s="55" t="s">
        <v>5</v>
      </c>
      <c r="J13" s="52" t="s">
        <v>2</v>
      </c>
      <c r="K13" s="52" t="s">
        <v>3</v>
      </c>
      <c r="L13" s="52" t="s">
        <v>18</v>
      </c>
      <c r="M13" s="53" t="s">
        <v>5</v>
      </c>
    </row>
    <row r="14">
      <c r="A14" s="56" t="s">
        <v>29</v>
      </c>
      <c r="B14" s="57">
        <v>2048.0</v>
      </c>
      <c r="C14" s="57">
        <v>65536.0</v>
      </c>
      <c r="D14" s="57">
        <v>1.073741824E9</v>
      </c>
      <c r="E14" s="58">
        <v>2.147483648E9</v>
      </c>
      <c r="F14" s="59">
        <v>131072.0</v>
      </c>
      <c r="G14" s="60">
        <v>2097152.0</v>
      </c>
      <c r="H14" s="60">
        <v>1.073741824E9</v>
      </c>
      <c r="I14" s="61">
        <v>2.147483648E9</v>
      </c>
      <c r="J14" s="57">
        <v>131072.0</v>
      </c>
      <c r="K14" s="62">
        <v>2097152.0</v>
      </c>
      <c r="L14" s="62">
        <v>1.073741824E9</v>
      </c>
      <c r="M14" s="63">
        <v>2.147483648E9</v>
      </c>
    </row>
    <row r="15">
      <c r="A15" s="64" t="s">
        <v>30</v>
      </c>
      <c r="B15" s="65">
        <v>0.0</v>
      </c>
      <c r="C15" s="66">
        <v>64.0</v>
      </c>
      <c r="D15" s="67">
        <v>1576960.0</v>
      </c>
      <c r="E15" s="68"/>
      <c r="F15" s="69">
        <v>96.0</v>
      </c>
      <c r="G15" s="69">
        <v>384.0</v>
      </c>
      <c r="H15" s="25">
        <v>1576960.0</v>
      </c>
      <c r="I15" s="70"/>
      <c r="J15" s="65">
        <v>96.0</v>
      </c>
      <c r="K15" s="66">
        <v>384.0</v>
      </c>
      <c r="L15" s="66">
        <v>1576960.0</v>
      </c>
      <c r="M15" s="68"/>
    </row>
    <row r="16">
      <c r="A16" s="71" t="s">
        <v>31</v>
      </c>
      <c r="B16" s="72">
        <v>4800.0</v>
      </c>
      <c r="C16" s="73">
        <v>302080.0</v>
      </c>
      <c r="D16" s="67">
        <v>9.66787072E9</v>
      </c>
      <c r="E16" s="74"/>
      <c r="F16" s="25">
        <v>633344.0</v>
      </c>
      <c r="G16" s="25">
        <v>1.2054528E7</v>
      </c>
      <c r="H16" s="25">
        <v>9.66787072E9</v>
      </c>
      <c r="I16" s="26"/>
      <c r="J16" s="72">
        <v>633344.0</v>
      </c>
      <c r="K16" s="73">
        <v>1.2054528E7</v>
      </c>
      <c r="L16" s="73">
        <v>9.66787072E9</v>
      </c>
      <c r="M16" s="74"/>
    </row>
    <row r="17">
      <c r="A17" s="64" t="s">
        <v>32</v>
      </c>
      <c r="B17" s="72">
        <v>76800.0</v>
      </c>
      <c r="C17" s="73">
        <v>4833344.0</v>
      </c>
      <c r="D17" s="67">
        <v>1.5468750848E11</v>
      </c>
      <c r="E17" s="74"/>
      <c r="F17" s="25">
        <v>1.01336E7</v>
      </c>
      <c r="G17" s="25">
        <v>1.92872832E8</v>
      </c>
      <c r="H17" s="25">
        <v>1.5468750848E11</v>
      </c>
      <c r="I17" s="26"/>
      <c r="J17" s="72">
        <v>1.01336E7</v>
      </c>
      <c r="K17" s="73">
        <v>1.92872832E8</v>
      </c>
      <c r="L17" s="73">
        <v>1.5468750848E11</v>
      </c>
      <c r="M17" s="74"/>
    </row>
    <row r="18">
      <c r="A18" s="64" t="s">
        <v>33</v>
      </c>
      <c r="B18" s="72">
        <v>221603.0</v>
      </c>
      <c r="C18" s="73">
        <v>1.3382664E7</v>
      </c>
      <c r="D18" s="67">
        <v>4.15099601904E11</v>
      </c>
      <c r="E18" s="74"/>
      <c r="F18" s="25">
        <v>1.07856434E8</v>
      </c>
      <c r="G18" s="25">
        <v>5.43502286E8</v>
      </c>
      <c r="H18" s="25">
        <v>4.47592466351E11</v>
      </c>
      <c r="I18" s="26"/>
      <c r="J18" s="72">
        <v>4.3662563E7</v>
      </c>
      <c r="K18" s="73">
        <v>5.08027723E8</v>
      </c>
      <c r="L18" s="73">
        <v>4.16610645329E11</v>
      </c>
      <c r="M18" s="74"/>
    </row>
    <row r="19">
      <c r="A19" s="64" t="s">
        <v>34</v>
      </c>
      <c r="B19" s="72">
        <v>198524.0</v>
      </c>
      <c r="C19" s="73">
        <v>2.9292544E7</v>
      </c>
      <c r="D19" s="73">
        <v>0.0</v>
      </c>
      <c r="E19" s="74"/>
      <c r="F19" s="75">
        <v>0.0</v>
      </c>
      <c r="G19" s="25">
        <v>0.0</v>
      </c>
      <c r="H19" s="25">
        <v>1.6910156416E11</v>
      </c>
      <c r="I19" s="26"/>
      <c r="J19" s="72">
        <v>0.0</v>
      </c>
      <c r="K19" s="73">
        <v>0.0</v>
      </c>
      <c r="L19" s="73">
        <v>0.0</v>
      </c>
      <c r="M19" s="74"/>
    </row>
    <row r="20">
      <c r="A20" s="64" t="s">
        <v>35</v>
      </c>
      <c r="B20" s="76">
        <f t="shared" ref="B20:D20" si="2">B17/B18</f>
        <v>0.3465657053</v>
      </c>
      <c r="C20" s="77">
        <f t="shared" si="2"/>
        <v>0.3611645633</v>
      </c>
      <c r="D20" s="77">
        <f t="shared" si="2"/>
        <v>0.3726515462</v>
      </c>
      <c r="E20" s="78"/>
      <c r="F20" s="79">
        <f t="shared" ref="F20:H20" si="3">F17/F18</f>
        <v>0.09395452477</v>
      </c>
      <c r="G20" s="80">
        <f t="shared" si="3"/>
        <v>0.3548703234</v>
      </c>
      <c r="H20" s="80">
        <f t="shared" si="3"/>
        <v>0.3455989993</v>
      </c>
      <c r="I20" s="81"/>
      <c r="J20" s="76">
        <f t="shared" ref="J20:L20" si="4">J17/J18</f>
        <v>0.2320889866</v>
      </c>
      <c r="K20" s="77">
        <f t="shared" si="4"/>
        <v>0.3796502105</v>
      </c>
      <c r="L20" s="77">
        <f t="shared" si="4"/>
        <v>0.3712999421</v>
      </c>
      <c r="M20" s="78"/>
    </row>
    <row r="21">
      <c r="A21" s="64" t="s">
        <v>36</v>
      </c>
      <c r="B21" s="84">
        <f t="shared" ref="B21:C21" si="5">B17/B19</f>
        <v>0.3868549898</v>
      </c>
      <c r="C21" s="85">
        <f t="shared" si="5"/>
        <v>0.1650025344</v>
      </c>
      <c r="D21" s="85" t="s">
        <v>38</v>
      </c>
      <c r="E21" s="86"/>
      <c r="F21" s="87" t="s">
        <v>38</v>
      </c>
      <c r="G21" s="88" t="s">
        <v>38</v>
      </c>
      <c r="H21" s="88">
        <f>H17/H19</f>
        <v>0.9147609559</v>
      </c>
      <c r="I21" s="89"/>
      <c r="J21" s="84" t="s">
        <v>38</v>
      </c>
      <c r="K21" s="85" t="s">
        <v>38</v>
      </c>
      <c r="L21" s="85" t="s">
        <v>38</v>
      </c>
      <c r="M21" s="86"/>
    </row>
    <row r="22">
      <c r="A22" s="90" t="s">
        <v>39</v>
      </c>
      <c r="B22" s="91">
        <f t="shared" ref="B22:C22" si="6">B20/B21</f>
        <v>0.895854298</v>
      </c>
      <c r="C22" s="92">
        <f t="shared" si="6"/>
        <v>2.18884252</v>
      </c>
      <c r="D22" s="92" t="s">
        <v>38</v>
      </c>
      <c r="E22" s="93"/>
      <c r="F22" s="94" t="s">
        <v>38</v>
      </c>
      <c r="G22" s="95" t="s">
        <v>38</v>
      </c>
      <c r="H22" s="95">
        <f>H20/H21</f>
        <v>0.3778025255</v>
      </c>
      <c r="I22" s="97"/>
      <c r="J22" s="91" t="s">
        <v>38</v>
      </c>
      <c r="K22" s="92" t="s">
        <v>38</v>
      </c>
      <c r="L22" s="92" t="s">
        <v>38</v>
      </c>
      <c r="M22" s="93"/>
    </row>
    <row r="23">
      <c r="A23" s="12" t="s">
        <v>40</v>
      </c>
      <c r="B23" s="6">
        <f t="shared" ref="B23:M23" si="7">5*B14*log(B14,2)</f>
        <v>112640</v>
      </c>
      <c r="C23" s="6">
        <f t="shared" si="7"/>
        <v>5242880</v>
      </c>
      <c r="D23" s="6">
        <f t="shared" si="7"/>
        <v>161061273600</v>
      </c>
      <c r="E23" s="6">
        <f t="shared" si="7"/>
        <v>332859965440</v>
      </c>
      <c r="F23" s="6">
        <f t="shared" si="7"/>
        <v>11141120</v>
      </c>
      <c r="G23" s="6">
        <f t="shared" si="7"/>
        <v>220200960</v>
      </c>
      <c r="H23" s="6">
        <f t="shared" si="7"/>
        <v>161061273600</v>
      </c>
      <c r="I23" s="6">
        <f t="shared" si="7"/>
        <v>332859965440</v>
      </c>
      <c r="J23" s="6">
        <f t="shared" si="7"/>
        <v>11141120</v>
      </c>
      <c r="K23" s="6">
        <f t="shared" si="7"/>
        <v>220200960</v>
      </c>
      <c r="L23" s="6">
        <f t="shared" si="7"/>
        <v>161061273600</v>
      </c>
      <c r="M23" s="6">
        <f t="shared" si="7"/>
        <v>332859965440</v>
      </c>
    </row>
    <row r="24">
      <c r="A24" s="12" t="s">
        <v>51</v>
      </c>
      <c r="B24" s="15">
        <v>1.01</v>
      </c>
      <c r="C24" s="15">
        <v>1.98</v>
      </c>
      <c r="D24" s="15"/>
      <c r="E24" s="15"/>
      <c r="F24" s="15">
        <v>0.25</v>
      </c>
      <c r="G24" s="15">
        <v>2.04</v>
      </c>
      <c r="H24" s="15">
        <v>91.9</v>
      </c>
      <c r="I24" s="15"/>
      <c r="J24" s="15">
        <v>0.22</v>
      </c>
      <c r="K24" s="15">
        <v>1.94</v>
      </c>
      <c r="L24" s="15">
        <v>18.89</v>
      </c>
      <c r="M24" s="15"/>
    </row>
    <row r="25">
      <c r="A25" s="12" t="s">
        <v>52</v>
      </c>
      <c r="B25" s="15">
        <v>13.17</v>
      </c>
      <c r="C25" s="15">
        <v>7.19</v>
      </c>
      <c r="D25" s="15"/>
      <c r="E25" s="6"/>
      <c r="F25" s="15">
        <v>92.7</v>
      </c>
      <c r="G25" s="15">
        <v>102.4</v>
      </c>
      <c r="H25" s="15">
        <v>94.43</v>
      </c>
      <c r="I25" s="15"/>
      <c r="J25" s="15">
        <v>73.82</v>
      </c>
      <c r="K25" s="15">
        <v>103.12</v>
      </c>
      <c r="L25" s="15">
        <v>95.4</v>
      </c>
      <c r="M25" s="15"/>
    </row>
    <row r="26">
      <c r="A26" s="1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>
      <c r="A27" s="1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>
      <c r="A28" s="43" t="s">
        <v>53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</row>
    <row r="29">
      <c r="A29" s="47" t="s">
        <v>24</v>
      </c>
      <c r="B29" s="48">
        <v>1.0</v>
      </c>
      <c r="C29" s="49"/>
      <c r="D29" s="49"/>
      <c r="E29" s="50"/>
      <c r="F29" s="51">
        <v>64.0</v>
      </c>
      <c r="G29" s="49"/>
      <c r="H29" s="49"/>
      <c r="I29" s="50"/>
      <c r="J29" s="48">
        <v>256.0</v>
      </c>
      <c r="K29" s="49"/>
      <c r="L29" s="49"/>
      <c r="M29" s="50"/>
    </row>
    <row r="30">
      <c r="A30" s="14" t="s">
        <v>28</v>
      </c>
      <c r="B30" s="52" t="s">
        <v>2</v>
      </c>
      <c r="C30" s="52" t="s">
        <v>3</v>
      </c>
      <c r="D30" s="52" t="s">
        <v>18</v>
      </c>
      <c r="E30" s="53" t="s">
        <v>5</v>
      </c>
      <c r="F30" s="54" t="s">
        <v>2</v>
      </c>
      <c r="G30" s="54" t="s">
        <v>3</v>
      </c>
      <c r="H30" s="54" t="s">
        <v>18</v>
      </c>
      <c r="I30" s="55" t="s">
        <v>5</v>
      </c>
      <c r="J30" s="52" t="s">
        <v>2</v>
      </c>
      <c r="K30" s="52" t="s">
        <v>3</v>
      </c>
      <c r="L30" s="52" t="s">
        <v>18</v>
      </c>
      <c r="M30" s="53" t="s">
        <v>5</v>
      </c>
    </row>
    <row r="31">
      <c r="A31" s="56" t="s">
        <v>29</v>
      </c>
      <c r="B31" s="57">
        <v>2048.0</v>
      </c>
      <c r="C31" s="57">
        <v>65536.0</v>
      </c>
      <c r="D31" s="57">
        <v>1.073741824E9</v>
      </c>
      <c r="E31" s="58">
        <v>2.147483648E9</v>
      </c>
      <c r="F31" s="59">
        <v>131072.0</v>
      </c>
      <c r="G31" s="60">
        <v>2097152.0</v>
      </c>
      <c r="H31" s="60">
        <v>1.073741824E9</v>
      </c>
      <c r="I31" s="61">
        <v>2.147483648E9</v>
      </c>
      <c r="J31" s="57">
        <v>131072.0</v>
      </c>
      <c r="K31" s="62">
        <v>2097152.0</v>
      </c>
      <c r="L31" s="62">
        <v>1.073741824E9</v>
      </c>
      <c r="M31" s="58">
        <v>2.147483648E9</v>
      </c>
    </row>
    <row r="32">
      <c r="A32" s="64" t="s">
        <v>54</v>
      </c>
      <c r="B32" s="109">
        <v>0.0</v>
      </c>
      <c r="C32" s="111">
        <v>24576.0</v>
      </c>
      <c r="D32" s="111">
        <v>6.7108864E8</v>
      </c>
      <c r="E32" s="113"/>
      <c r="F32" s="112">
        <v>210460.0</v>
      </c>
      <c r="G32" s="115">
        <v>1474506.0</v>
      </c>
      <c r="H32" s="115">
        <v>6.71581491E8</v>
      </c>
      <c r="I32" s="117"/>
      <c r="J32" s="109">
        <v>198747.0</v>
      </c>
      <c r="K32" s="111">
        <v>1150359.0</v>
      </c>
      <c r="L32" s="111">
        <v>6.72211349E8</v>
      </c>
      <c r="M32" s="113"/>
    </row>
    <row r="33">
      <c r="A33" s="64" t="s">
        <v>57</v>
      </c>
      <c r="B33" s="109">
        <v>0.0</v>
      </c>
      <c r="C33" s="111">
        <v>2176.0</v>
      </c>
      <c r="D33" s="111">
        <v>5.7933824E7</v>
      </c>
      <c r="E33" s="113"/>
      <c r="F33" s="112">
        <v>3842.0</v>
      </c>
      <c r="G33" s="115">
        <v>29570.0</v>
      </c>
      <c r="H33" s="115">
        <v>5.7933954E7</v>
      </c>
      <c r="I33" s="117"/>
      <c r="J33" s="109">
        <v>3842.0</v>
      </c>
      <c r="K33" s="111">
        <v>29570.0</v>
      </c>
      <c r="L33" s="111">
        <v>5.7933954E7</v>
      </c>
      <c r="M33" s="113"/>
    </row>
    <row r="34">
      <c r="A34" s="64" t="s">
        <v>58</v>
      </c>
      <c r="B34" s="109">
        <v>32.0</v>
      </c>
      <c r="C34" s="111">
        <v>53434.0</v>
      </c>
      <c r="D34" s="111">
        <v>1.65643879E9</v>
      </c>
      <c r="E34" s="113"/>
      <c r="F34" s="112">
        <v>1564053.0</v>
      </c>
      <c r="G34" s="115">
        <v>7999039.0</v>
      </c>
      <c r="H34" s="115">
        <v>1.660918755E9</v>
      </c>
      <c r="I34" s="117"/>
      <c r="J34" s="109">
        <v>1458540.0</v>
      </c>
      <c r="K34" s="111">
        <v>5074597.0</v>
      </c>
      <c r="L34" s="111">
        <v>1.666712795E9</v>
      </c>
      <c r="M34" s="113"/>
    </row>
    <row r="35">
      <c r="A35" s="64" t="s">
        <v>59</v>
      </c>
      <c r="B35" s="109">
        <v>255.0</v>
      </c>
      <c r="C35" s="111">
        <v>42101.0</v>
      </c>
      <c r="D35" s="111">
        <v>8.87734327E8</v>
      </c>
      <c r="E35" s="113"/>
      <c r="F35" s="112">
        <v>1399770.0</v>
      </c>
      <c r="G35" s="115">
        <v>6457595.0</v>
      </c>
      <c r="H35" s="115">
        <v>4.946540971E9</v>
      </c>
      <c r="I35" s="117"/>
      <c r="J35" s="109">
        <v>1312776.0</v>
      </c>
      <c r="K35" s="111">
        <v>3852084.0</v>
      </c>
      <c r="L35" s="111">
        <v>1.070203816E9</v>
      </c>
      <c r="M35" s="113"/>
    </row>
    <row r="36">
      <c r="A36" s="64" t="s">
        <v>60</v>
      </c>
      <c r="B36" s="109">
        <v>2.0</v>
      </c>
      <c r="C36" s="111">
        <v>0.0</v>
      </c>
      <c r="D36" s="111">
        <v>0.0</v>
      </c>
      <c r="E36" s="113"/>
      <c r="F36" s="112">
        <v>0.0</v>
      </c>
      <c r="G36" s="115">
        <v>0.0</v>
      </c>
      <c r="H36" s="115">
        <v>0.0</v>
      </c>
      <c r="I36" s="117"/>
      <c r="J36" s="109">
        <v>0.0</v>
      </c>
      <c r="K36" s="111">
        <v>0.0</v>
      </c>
      <c r="L36" s="111">
        <v>0.0</v>
      </c>
      <c r="M36" s="113"/>
    </row>
    <row r="37">
      <c r="A37" s="64" t="s">
        <v>61</v>
      </c>
      <c r="B37" s="109">
        <v>0.0</v>
      </c>
      <c r="C37" s="111">
        <v>0.0</v>
      </c>
      <c r="D37" s="111">
        <v>0.0</v>
      </c>
      <c r="E37" s="113"/>
      <c r="F37" s="112">
        <v>0.0</v>
      </c>
      <c r="G37" s="115">
        <v>0.0</v>
      </c>
      <c r="H37" s="115">
        <v>0.0</v>
      </c>
      <c r="I37" s="117"/>
      <c r="J37" s="109">
        <v>0.0</v>
      </c>
      <c r="K37" s="111">
        <v>0.0</v>
      </c>
      <c r="L37" s="111">
        <v>0.0</v>
      </c>
      <c r="M37" s="113"/>
    </row>
    <row r="38">
      <c r="A38" s="64" t="s">
        <v>63</v>
      </c>
      <c r="B38" s="109">
        <v>2031.0</v>
      </c>
      <c r="C38" s="111">
        <v>124993.0</v>
      </c>
      <c r="D38" s="111">
        <v>4.173365251E9</v>
      </c>
      <c r="E38" s="113"/>
      <c r="F38" s="112">
        <v>252512.0</v>
      </c>
      <c r="G38" s="115">
        <v>4428096.0</v>
      </c>
      <c r="H38" s="115">
        <v>4.17336544E9</v>
      </c>
      <c r="I38" s="117"/>
      <c r="J38" s="109">
        <v>252512.0</v>
      </c>
      <c r="K38" s="111">
        <v>4428096.0</v>
      </c>
      <c r="L38" s="111">
        <v>4.17336544E9</v>
      </c>
      <c r="M38" s="113"/>
    </row>
    <row r="39">
      <c r="A39" s="64" t="s">
        <v>64</v>
      </c>
      <c r="B39" s="109">
        <v>0.0</v>
      </c>
      <c r="C39" s="111">
        <v>0.0</v>
      </c>
      <c r="D39" s="111">
        <v>0.0</v>
      </c>
      <c r="E39" s="113"/>
      <c r="F39" s="112">
        <v>98.0</v>
      </c>
      <c r="G39" s="115">
        <v>194.0</v>
      </c>
      <c r="H39" s="115">
        <v>194.0</v>
      </c>
      <c r="I39" s="117"/>
      <c r="J39" s="109">
        <v>98.0</v>
      </c>
      <c r="K39" s="111">
        <v>194.0</v>
      </c>
      <c r="L39" s="111">
        <v>194.0</v>
      </c>
      <c r="M39" s="113"/>
    </row>
    <row r="40">
      <c r="A40" s="64" t="s">
        <v>65</v>
      </c>
      <c r="B40" s="109">
        <v>0.0</v>
      </c>
      <c r="C40" s="111">
        <v>128.0</v>
      </c>
      <c r="D40" s="111">
        <v>3407872.0</v>
      </c>
      <c r="E40" s="113"/>
      <c r="F40" s="112">
        <v>225.0</v>
      </c>
      <c r="G40" s="115">
        <v>833.0</v>
      </c>
      <c r="H40" s="115">
        <v>3407937.0</v>
      </c>
      <c r="I40" s="117"/>
      <c r="J40" s="109">
        <v>225.0</v>
      </c>
      <c r="K40" s="111">
        <v>833.0</v>
      </c>
      <c r="L40" s="111">
        <v>3407937.0</v>
      </c>
      <c r="M40" s="113"/>
    </row>
    <row r="41">
      <c r="A41" s="64" t="s">
        <v>67</v>
      </c>
      <c r="B41" s="109">
        <v>3.0</v>
      </c>
      <c r="C41" s="111">
        <v>464.0</v>
      </c>
      <c r="D41" s="111">
        <v>5369860.0</v>
      </c>
      <c r="E41" s="113"/>
      <c r="F41" s="112">
        <v>325085.0</v>
      </c>
      <c r="G41" s="115">
        <v>1383858.0</v>
      </c>
      <c r="H41" s="115">
        <v>6361046.0</v>
      </c>
      <c r="I41" s="117"/>
      <c r="J41" s="109">
        <v>301622.0</v>
      </c>
      <c r="K41" s="111">
        <v>734284.0</v>
      </c>
      <c r="L41" s="111">
        <v>7623360.0</v>
      </c>
      <c r="M41" s="113"/>
    </row>
    <row r="42">
      <c r="A42" s="64" t="s">
        <v>68</v>
      </c>
      <c r="B42" s="109">
        <v>91.0</v>
      </c>
      <c r="C42" s="111">
        <v>9855.0</v>
      </c>
      <c r="D42" s="111">
        <v>2.61935146E8</v>
      </c>
      <c r="E42" s="113"/>
      <c r="F42" s="112">
        <v>26319.0</v>
      </c>
      <c r="G42" s="115">
        <v>230196.0</v>
      </c>
      <c r="H42" s="115">
        <v>2.61937775E8</v>
      </c>
      <c r="I42" s="117"/>
      <c r="J42" s="109">
        <v>26275.0</v>
      </c>
      <c r="K42" s="111">
        <v>228913.0</v>
      </c>
      <c r="L42" s="111">
        <v>2.61940393E8</v>
      </c>
      <c r="M42" s="113"/>
    </row>
    <row r="43">
      <c r="A43" s="64" t="s">
        <v>69</v>
      </c>
      <c r="B43" s="109">
        <v>0.0</v>
      </c>
      <c r="C43" s="111">
        <v>0.0</v>
      </c>
      <c r="D43" s="111">
        <v>0.0</v>
      </c>
      <c r="E43" s="113"/>
      <c r="F43" s="112">
        <v>8.0</v>
      </c>
      <c r="G43" s="115">
        <v>8.0</v>
      </c>
      <c r="H43" s="115">
        <v>8.0</v>
      </c>
      <c r="I43" s="117"/>
      <c r="J43" s="109">
        <v>8.0</v>
      </c>
      <c r="K43" s="111">
        <v>8.0</v>
      </c>
      <c r="L43" s="111">
        <v>8.0</v>
      </c>
      <c r="M43" s="113"/>
    </row>
    <row r="44">
      <c r="A44" s="64" t="s">
        <v>70</v>
      </c>
      <c r="B44" s="109">
        <v>512.0</v>
      </c>
      <c r="C44" s="111">
        <v>0.0</v>
      </c>
      <c r="D44" s="111">
        <v>0.0</v>
      </c>
      <c r="E44" s="113"/>
      <c r="F44" s="112">
        <v>0.0</v>
      </c>
      <c r="G44" s="115">
        <v>0.0</v>
      </c>
      <c r="H44" s="115">
        <v>0.0</v>
      </c>
      <c r="I44" s="117"/>
      <c r="J44" s="109">
        <v>0.0</v>
      </c>
      <c r="K44" s="111">
        <v>0.0</v>
      </c>
      <c r="L44" s="111">
        <v>0.0</v>
      </c>
      <c r="M44" s="113"/>
    </row>
    <row r="45">
      <c r="A45" s="64" t="s">
        <v>71</v>
      </c>
      <c r="B45" s="109">
        <v>769.0</v>
      </c>
      <c r="C45" s="111">
        <v>73792.0</v>
      </c>
      <c r="D45" s="111">
        <v>2.052591616E9</v>
      </c>
      <c r="E45" s="113"/>
      <c r="F45" s="112">
        <v>149088.0</v>
      </c>
      <c r="G45" s="115">
        <v>2617728.0</v>
      </c>
      <c r="H45" s="115">
        <v>2.052591616E9</v>
      </c>
      <c r="I45" s="117"/>
      <c r="J45" s="109">
        <v>149088.0</v>
      </c>
      <c r="K45" s="111">
        <v>2617728.0</v>
      </c>
      <c r="L45" s="111">
        <v>2.052591616E9</v>
      </c>
      <c r="M45" s="113"/>
    </row>
    <row r="46">
      <c r="A46" s="64" t="s">
        <v>72</v>
      </c>
      <c r="B46" s="109">
        <v>132184.0</v>
      </c>
      <c r="C46" s="111">
        <v>8579024.0</v>
      </c>
      <c r="D46" s="111">
        <v>2.81609962128E11</v>
      </c>
      <c r="E46" s="113"/>
      <c r="F46" s="112">
        <v>3.3833284E7</v>
      </c>
      <c r="G46" s="115">
        <v>3.68588706E8</v>
      </c>
      <c r="H46" s="115">
        <v>3.14098840347E11</v>
      </c>
      <c r="I46" s="117"/>
      <c r="J46" s="109">
        <v>3.2703567E7</v>
      </c>
      <c r="K46" s="111">
        <v>3.35722703E8</v>
      </c>
      <c r="L46" s="111">
        <v>2.83111949125E11</v>
      </c>
      <c r="M46" s="113"/>
    </row>
    <row r="47">
      <c r="A47" s="64" t="s">
        <v>73</v>
      </c>
      <c r="B47" s="109">
        <v>66340.0</v>
      </c>
      <c r="C47" s="111">
        <v>4803640.0</v>
      </c>
      <c r="D47" s="111">
        <v>1.33489639776E11</v>
      </c>
      <c r="E47" s="113"/>
      <c r="F47" s="112">
        <v>1.10532E7</v>
      </c>
      <c r="G47" s="115">
        <v>1.7491358E8</v>
      </c>
      <c r="H47" s="115">
        <v>1.33493626004E11</v>
      </c>
      <c r="I47" s="117"/>
      <c r="J47" s="109">
        <v>1.0958996E7</v>
      </c>
      <c r="K47" s="111">
        <v>1.7230502E8</v>
      </c>
      <c r="L47" s="111">
        <v>1.33498696204E11</v>
      </c>
      <c r="M47" s="113"/>
    </row>
    <row r="48">
      <c r="A48" s="90" t="s">
        <v>74</v>
      </c>
      <c r="B48" s="122">
        <v>198524.0</v>
      </c>
      <c r="C48" s="123">
        <v>1.3382664E7</v>
      </c>
      <c r="D48" s="123">
        <v>4.15099601904E11</v>
      </c>
      <c r="E48" s="126"/>
      <c r="F48" s="127">
        <v>4.4886484E7</v>
      </c>
      <c r="G48" s="129">
        <v>5.43502286E8</v>
      </c>
      <c r="H48" s="129">
        <v>4.47592466351E11</v>
      </c>
      <c r="I48" s="130"/>
      <c r="J48" s="122">
        <v>4.3662563E7</v>
      </c>
      <c r="K48" s="123">
        <v>5.08027723E8</v>
      </c>
      <c r="L48" s="123">
        <v>4.16610645329E11</v>
      </c>
      <c r="M48" s="126"/>
    </row>
    <row r="49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>
      <c r="A51" s="43" t="s">
        <v>23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>
      <c r="A52" s="47" t="s">
        <v>24</v>
      </c>
      <c r="B52" s="48">
        <v>1.0</v>
      </c>
      <c r="C52" s="49"/>
      <c r="D52" s="49"/>
      <c r="E52" s="50"/>
      <c r="F52" s="51">
        <v>64.0</v>
      </c>
      <c r="G52" s="49"/>
      <c r="H52" s="49"/>
      <c r="I52" s="50"/>
      <c r="J52" s="48">
        <v>256.0</v>
      </c>
      <c r="K52" s="49"/>
      <c r="L52" s="49"/>
      <c r="M52" s="50"/>
    </row>
    <row r="53">
      <c r="A53" s="82" t="s">
        <v>28</v>
      </c>
      <c r="B53" s="52" t="s">
        <v>2</v>
      </c>
      <c r="C53" s="52" t="s">
        <v>3</v>
      </c>
      <c r="D53" s="52" t="s">
        <v>18</v>
      </c>
      <c r="E53" s="53" t="s">
        <v>5</v>
      </c>
      <c r="F53" s="54" t="s">
        <v>2</v>
      </c>
      <c r="G53" s="54" t="s">
        <v>3</v>
      </c>
      <c r="H53" s="54" t="s">
        <v>18</v>
      </c>
      <c r="I53" s="55" t="s">
        <v>5</v>
      </c>
      <c r="J53" s="52" t="s">
        <v>2</v>
      </c>
      <c r="K53" s="52" t="s">
        <v>3</v>
      </c>
      <c r="L53" s="52" t="s">
        <v>18</v>
      </c>
      <c r="M53" s="53" t="s">
        <v>5</v>
      </c>
    </row>
    <row r="54">
      <c r="A54" s="103" t="s">
        <v>29</v>
      </c>
      <c r="B54" s="57">
        <v>2048.0</v>
      </c>
      <c r="C54" s="57">
        <v>65536.0</v>
      </c>
      <c r="D54" s="57">
        <v>1.073741824E9</v>
      </c>
      <c r="E54" s="58">
        <v>2.147483648E9</v>
      </c>
      <c r="F54" s="59">
        <v>131072.0</v>
      </c>
      <c r="G54" s="60">
        <v>2097152.0</v>
      </c>
      <c r="H54" s="60">
        <v>1.073741824E9</v>
      </c>
      <c r="I54" s="61">
        <v>2.147483648E9</v>
      </c>
      <c r="J54" s="57">
        <v>131072.0</v>
      </c>
      <c r="K54" s="62">
        <v>2097152.0</v>
      </c>
      <c r="L54" s="62">
        <v>1.073741824E9</v>
      </c>
      <c r="M54" s="58">
        <v>2.147483648E9</v>
      </c>
    </row>
    <row r="55">
      <c r="A55" s="64" t="s">
        <v>76</v>
      </c>
      <c r="B55" s="135">
        <v>2486.0</v>
      </c>
      <c r="C55" s="136">
        <v>193239.0</v>
      </c>
      <c r="D55" s="136">
        <v>1.131997359E9</v>
      </c>
      <c r="E55" s="136">
        <v>2.382311608E9</v>
      </c>
      <c r="F55" s="138">
        <v>2316.0</v>
      </c>
      <c r="G55" s="69">
        <v>30044.0</v>
      </c>
      <c r="H55" s="69">
        <v>1.6457002E7</v>
      </c>
      <c r="I55" s="69">
        <v>3.4670181E7</v>
      </c>
      <c r="J55" s="135">
        <v>2331.0</v>
      </c>
      <c r="K55" s="136">
        <v>30041.0</v>
      </c>
      <c r="L55" s="136">
        <v>1.6388761E7</v>
      </c>
      <c r="M55" s="140">
        <v>3.4109985E7</v>
      </c>
    </row>
    <row r="56">
      <c r="A56" s="64" t="s">
        <v>77</v>
      </c>
      <c r="B56" s="141">
        <v>83.0</v>
      </c>
      <c r="C56" s="67">
        <v>136454.0</v>
      </c>
      <c r="D56" s="67">
        <v>7.13628017E8</v>
      </c>
      <c r="E56" s="67">
        <v>1.657634274E9</v>
      </c>
      <c r="F56" s="75">
        <v>839.0</v>
      </c>
      <c r="G56" s="25">
        <v>10870.0</v>
      </c>
      <c r="H56" s="25">
        <v>1.1346443E7</v>
      </c>
      <c r="I56" s="25">
        <v>2.5093555E7</v>
      </c>
      <c r="J56" s="141">
        <v>993.0</v>
      </c>
      <c r="K56" s="67">
        <v>11540.0</v>
      </c>
      <c r="L56" s="67">
        <v>1.0888921E7</v>
      </c>
      <c r="M56" s="143">
        <v>2.4584832E7</v>
      </c>
    </row>
    <row r="57">
      <c r="A57" s="145" t="s">
        <v>78</v>
      </c>
      <c r="B57" s="141">
        <v>2634.0</v>
      </c>
      <c r="C57" s="67">
        <v>193904.0</v>
      </c>
      <c r="D57" s="67">
        <v>1.131250442E9</v>
      </c>
      <c r="E57" s="67">
        <v>2.38377064E9</v>
      </c>
      <c r="F57" s="75">
        <v>2297.0</v>
      </c>
      <c r="G57" s="25">
        <v>29926.0</v>
      </c>
      <c r="H57" s="25">
        <v>1.6325036E7</v>
      </c>
      <c r="I57" s="25">
        <v>3.4003264E7</v>
      </c>
      <c r="J57" s="141">
        <v>2266.0</v>
      </c>
      <c r="K57" s="67">
        <v>37149.0</v>
      </c>
      <c r="L57" s="67">
        <v>1.6498772E7</v>
      </c>
      <c r="M57" s="143">
        <v>3.480936E7</v>
      </c>
    </row>
    <row r="58">
      <c r="A58" s="145" t="s">
        <v>79</v>
      </c>
      <c r="B58" s="141">
        <v>46.0</v>
      </c>
      <c r="C58" s="67">
        <v>78575.0</v>
      </c>
      <c r="D58" s="67">
        <v>4.60935992E8</v>
      </c>
      <c r="E58" s="67">
        <v>1.084972824E9</v>
      </c>
      <c r="F58" s="75">
        <v>823.0</v>
      </c>
      <c r="G58" s="25">
        <v>8907.0</v>
      </c>
      <c r="H58" s="25">
        <v>7939269.0</v>
      </c>
      <c r="I58" s="25">
        <v>1.988865E7</v>
      </c>
      <c r="J58" s="141">
        <v>834.0</v>
      </c>
      <c r="K58" s="67">
        <v>9088.0</v>
      </c>
      <c r="L58" s="67">
        <v>7255557.0</v>
      </c>
      <c r="M58" s="143">
        <v>1.7327346E7</v>
      </c>
    </row>
    <row r="59">
      <c r="A59" s="145" t="s">
        <v>80</v>
      </c>
      <c r="B59" s="141">
        <v>64102.0</v>
      </c>
      <c r="C59" s="67">
        <v>7213551.0</v>
      </c>
      <c r="D59" s="67">
        <v>4.7769655633E10</v>
      </c>
      <c r="E59" s="67">
        <v>1.22110551615E11</v>
      </c>
      <c r="F59" s="75">
        <v>152377.0</v>
      </c>
      <c r="G59" s="25">
        <v>2.983229E7</v>
      </c>
      <c r="H59" s="25">
        <v>1.102525805E9</v>
      </c>
      <c r="I59" s="25">
        <v>2.804044671E9</v>
      </c>
      <c r="J59" s="141">
        <v>138844.0</v>
      </c>
      <c r="K59" s="67">
        <v>2.8529628E7</v>
      </c>
      <c r="L59" s="67">
        <v>1.14967015E9</v>
      </c>
      <c r="M59" s="143">
        <v>3.324364922E9</v>
      </c>
    </row>
    <row r="60">
      <c r="A60" s="145" t="s">
        <v>81</v>
      </c>
      <c r="B60" s="141">
        <v>838.0</v>
      </c>
      <c r="C60" s="67">
        <v>767962.0</v>
      </c>
      <c r="D60" s="67">
        <v>1.7176206014E10</v>
      </c>
      <c r="E60" s="67">
        <v>4.1062688751E10</v>
      </c>
      <c r="F60" s="75">
        <v>4653.0</v>
      </c>
      <c r="G60" s="25">
        <v>60204.0</v>
      </c>
      <c r="H60" s="25">
        <v>3.11728447E8</v>
      </c>
      <c r="I60" s="25">
        <v>8.3758167E8</v>
      </c>
      <c r="J60" s="141">
        <v>4413.0</v>
      </c>
      <c r="K60" s="67">
        <v>125811.0</v>
      </c>
      <c r="L60" s="67">
        <v>3.57791906E8</v>
      </c>
      <c r="M60" s="143">
        <v>9.15477368E8</v>
      </c>
    </row>
    <row r="61">
      <c r="A61" s="64" t="s">
        <v>82</v>
      </c>
      <c r="B61" s="141">
        <v>106189.0</v>
      </c>
      <c r="C61" s="67">
        <v>9540722.0</v>
      </c>
      <c r="D61" s="67">
        <v>6.3021976876E10</v>
      </c>
      <c r="E61" s="67">
        <v>1.51791332422E11</v>
      </c>
      <c r="F61" s="75">
        <v>192823.0</v>
      </c>
      <c r="G61" s="25">
        <v>3.334462E7</v>
      </c>
      <c r="H61" s="25">
        <v>1.283011867E9</v>
      </c>
      <c r="I61" s="25">
        <v>4.077880233E9</v>
      </c>
      <c r="J61" s="141">
        <v>172583.0</v>
      </c>
      <c r="K61" s="67">
        <v>3.2308655E7</v>
      </c>
      <c r="L61" s="67">
        <v>1.427263983E9</v>
      </c>
      <c r="M61" s="143">
        <v>3.275118375E9</v>
      </c>
    </row>
    <row r="62">
      <c r="A62" s="64" t="s">
        <v>83</v>
      </c>
      <c r="B62" s="141">
        <v>26812.0</v>
      </c>
      <c r="C62" s="67">
        <v>1260133.0</v>
      </c>
      <c r="D62" s="67">
        <v>9.098908198E9</v>
      </c>
      <c r="E62" s="67">
        <v>1.8062594471E10</v>
      </c>
      <c r="F62" s="75">
        <v>21862.0</v>
      </c>
      <c r="G62" s="25">
        <v>1356858.0</v>
      </c>
      <c r="H62" s="25">
        <v>1.44339976E8</v>
      </c>
      <c r="I62" s="25">
        <v>2.82343076E8</v>
      </c>
      <c r="J62" s="141">
        <v>22460.0</v>
      </c>
      <c r="K62" s="67">
        <v>1370553.0</v>
      </c>
      <c r="L62" s="67">
        <v>1.49542278E8</v>
      </c>
      <c r="M62" s="143">
        <v>2.82749559E8</v>
      </c>
    </row>
    <row r="63">
      <c r="A63" s="64" t="s">
        <v>84</v>
      </c>
      <c r="B63" s="141">
        <v>8534.0</v>
      </c>
      <c r="C63" s="67">
        <v>381406.0</v>
      </c>
      <c r="D63" s="67">
        <v>2.452759145E9</v>
      </c>
      <c r="E63" s="67">
        <v>5.236931053E9</v>
      </c>
      <c r="F63" s="75">
        <v>5758.0</v>
      </c>
      <c r="G63" s="25">
        <v>71500.0</v>
      </c>
      <c r="H63" s="25">
        <v>3.251983E7</v>
      </c>
      <c r="I63" s="25">
        <v>6.9882159E7</v>
      </c>
      <c r="J63" s="141">
        <v>6106.0</v>
      </c>
      <c r="K63" s="67">
        <v>71798.0</v>
      </c>
      <c r="L63" s="67">
        <v>3.2656298E7</v>
      </c>
      <c r="M63" s="143">
        <v>6.9979776E7</v>
      </c>
    </row>
    <row r="64">
      <c r="A64" s="64" t="s">
        <v>85</v>
      </c>
      <c r="B64" s="141">
        <v>9538.0</v>
      </c>
      <c r="C64" s="67">
        <v>622444.0</v>
      </c>
      <c r="D64" s="67">
        <v>3.562972705E9</v>
      </c>
      <c r="E64" s="67">
        <v>7.748607136E9</v>
      </c>
      <c r="F64" s="75">
        <v>8218.0</v>
      </c>
      <c r="G64" s="25">
        <v>93472.0</v>
      </c>
      <c r="H64" s="25">
        <v>5.4644591E7</v>
      </c>
      <c r="I64" s="25">
        <v>1.18397266E8</v>
      </c>
      <c r="J64" s="141">
        <v>8323.0</v>
      </c>
      <c r="K64" s="67">
        <v>93809.0</v>
      </c>
      <c r="L64" s="67">
        <v>5.3966999E7</v>
      </c>
      <c r="M64" s="143">
        <v>1.19630174E8</v>
      </c>
    </row>
    <row r="65">
      <c r="A65" s="90" t="s">
        <v>86</v>
      </c>
      <c r="B65" s="149">
        <v>84747.0</v>
      </c>
      <c r="C65" s="152">
        <v>8210618.0</v>
      </c>
      <c r="D65" s="152">
        <v>5.4744799343E10</v>
      </c>
      <c r="E65" s="152">
        <v>1.31810364036E11</v>
      </c>
      <c r="F65" s="154">
        <v>180245.0</v>
      </c>
      <c r="G65" s="45">
        <v>4.3952909E7</v>
      </c>
      <c r="H65" s="45">
        <v>1.324593101E9</v>
      </c>
      <c r="I65" s="45">
        <v>3.534513138E9</v>
      </c>
      <c r="J65" s="149">
        <v>156247.0</v>
      </c>
      <c r="K65" s="152">
        <v>4.3935684E7</v>
      </c>
      <c r="L65" s="152">
        <v>1.361082203E9</v>
      </c>
      <c r="M65" s="153">
        <v>3.084619226E9</v>
      </c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</sheetData>
  <mergeCells count="9">
    <mergeCell ref="F52:I52"/>
    <mergeCell ref="J52:M52"/>
    <mergeCell ref="F29:I29"/>
    <mergeCell ref="J29:M29"/>
    <mergeCell ref="B29:E29"/>
    <mergeCell ref="B52:E52"/>
    <mergeCell ref="F12:I12"/>
    <mergeCell ref="J12:M12"/>
    <mergeCell ref="B12:E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8.57"/>
    <col customWidth="1" min="3" max="3" width="18.86"/>
  </cols>
  <sheetData>
    <row r="1">
      <c r="A1" s="1"/>
      <c r="B1" s="2"/>
      <c r="C1" s="2"/>
      <c r="D1" s="2"/>
      <c r="E1" s="2"/>
      <c r="H1" s="3"/>
      <c r="I1" s="3"/>
      <c r="J1" s="4"/>
      <c r="K1" s="4"/>
      <c r="L1" s="5"/>
      <c r="M1" s="6"/>
    </row>
    <row r="2">
      <c r="A2" s="7" t="s">
        <v>0</v>
      </c>
      <c r="B2" s="2"/>
      <c r="C2" s="2"/>
      <c r="D2" s="2"/>
      <c r="E2" s="2"/>
      <c r="H2" s="3"/>
      <c r="I2" s="3"/>
      <c r="J2" s="4"/>
      <c r="K2" s="4"/>
      <c r="L2" s="5"/>
      <c r="M2" s="6"/>
    </row>
    <row r="3">
      <c r="A3" s="8" t="s">
        <v>1</v>
      </c>
      <c r="B3" s="9" t="s">
        <v>2</v>
      </c>
      <c r="C3" s="10" t="s">
        <v>3</v>
      </c>
      <c r="D3" s="10" t="s">
        <v>4</v>
      </c>
      <c r="E3" s="11" t="s">
        <v>5</v>
      </c>
      <c r="F3" s="12" t="s">
        <v>6</v>
      </c>
      <c r="G3" s="13" t="s">
        <v>16</v>
      </c>
      <c r="H3" s="3"/>
      <c r="I3" s="3"/>
      <c r="J3" s="4"/>
      <c r="K3" s="4"/>
      <c r="L3" s="5"/>
      <c r="M3" s="6"/>
    </row>
    <row r="4">
      <c r="A4" s="14" t="s">
        <v>8</v>
      </c>
      <c r="B4" s="15"/>
      <c r="C4" s="15"/>
      <c r="D4" s="15"/>
      <c r="E4" s="16"/>
      <c r="G4" s="13" t="s">
        <v>17</v>
      </c>
      <c r="H4" s="17"/>
      <c r="I4" s="4"/>
      <c r="J4" s="4"/>
      <c r="K4" s="5"/>
      <c r="L4" s="5"/>
      <c r="M4" s="6"/>
    </row>
    <row r="5">
      <c r="A5" s="18" t="s">
        <v>10</v>
      </c>
      <c r="B5" s="29">
        <v>32.0</v>
      </c>
      <c r="C5" s="5">
        <v>256.0</v>
      </c>
      <c r="D5" s="5">
        <v>46080.0</v>
      </c>
      <c r="E5" s="32">
        <v>1.34E8</v>
      </c>
      <c r="G5" s="13" t="s">
        <v>20</v>
      </c>
      <c r="H5" s="17"/>
      <c r="I5" s="4"/>
      <c r="J5" s="4"/>
      <c r="K5" s="3"/>
      <c r="L5" s="5"/>
      <c r="M5" s="6"/>
    </row>
    <row r="6">
      <c r="A6" s="22" t="s">
        <v>12</v>
      </c>
      <c r="B6" s="37">
        <f t="shared" ref="B6:C6" si="1">B5*64</f>
        <v>2048</v>
      </c>
      <c r="C6" s="6">
        <f t="shared" si="1"/>
        <v>16384</v>
      </c>
      <c r="D6" s="15" t="s">
        <v>13</v>
      </c>
      <c r="E6" s="16">
        <v>1.6777216E7</v>
      </c>
      <c r="H6" s="17"/>
      <c r="J6" s="4"/>
      <c r="K6" s="4"/>
      <c r="L6" s="4"/>
      <c r="M6" s="6"/>
    </row>
    <row r="7">
      <c r="A7" s="27" t="s">
        <v>14</v>
      </c>
      <c r="B7" s="39">
        <f>B6*18</f>
        <v>36864</v>
      </c>
      <c r="C7" s="40">
        <v>262144.0</v>
      </c>
      <c r="D7" s="40">
        <v>2097152.0</v>
      </c>
      <c r="E7" s="41">
        <v>1.6777216E7</v>
      </c>
      <c r="H7" s="17"/>
      <c r="I7" s="4"/>
      <c r="J7" s="4"/>
      <c r="K7" s="4"/>
      <c r="L7" s="4"/>
      <c r="M7" s="6"/>
    </row>
    <row r="8">
      <c r="A8" s="13" t="s">
        <v>21</v>
      </c>
      <c r="D8">
        <f>16384*8</f>
        <v>131072</v>
      </c>
    </row>
    <row r="11">
      <c r="A11" s="43" t="s">
        <v>23</v>
      </c>
    </row>
    <row r="12">
      <c r="A12" s="47" t="s">
        <v>24</v>
      </c>
      <c r="B12" s="48">
        <v>1.0</v>
      </c>
      <c r="C12" s="49"/>
      <c r="D12" s="49"/>
      <c r="E12" s="50"/>
      <c r="F12" s="51">
        <v>18.0</v>
      </c>
      <c r="G12" s="49"/>
      <c r="H12" s="49"/>
      <c r="I12" s="50"/>
      <c r="J12" s="48">
        <v>36.0</v>
      </c>
      <c r="K12" s="49"/>
      <c r="L12" s="49"/>
      <c r="M12" s="50"/>
    </row>
    <row r="13">
      <c r="A13" s="14" t="s">
        <v>28</v>
      </c>
      <c r="B13" s="52" t="s">
        <v>2</v>
      </c>
      <c r="C13" s="52" t="s">
        <v>3</v>
      </c>
      <c r="D13" s="52" t="s">
        <v>4</v>
      </c>
      <c r="E13" s="53" t="s">
        <v>5</v>
      </c>
      <c r="F13" s="54" t="s">
        <v>2</v>
      </c>
      <c r="G13" s="54" t="s">
        <v>3</v>
      </c>
      <c r="H13" s="54" t="s">
        <v>4</v>
      </c>
      <c r="I13" s="55" t="s">
        <v>5</v>
      </c>
      <c r="J13" s="52" t="s">
        <v>2</v>
      </c>
      <c r="K13" s="52" t="s">
        <v>3</v>
      </c>
      <c r="L13" s="52" t="s">
        <v>4</v>
      </c>
      <c r="M13" s="53" t="s">
        <v>5</v>
      </c>
    </row>
    <row r="14">
      <c r="A14" s="56" t="s">
        <v>29</v>
      </c>
      <c r="B14" s="57">
        <v>2048.0</v>
      </c>
      <c r="C14" s="57">
        <v>16384.0</v>
      </c>
      <c r="D14" s="57">
        <v>2949120.0</v>
      </c>
      <c r="E14" s="58">
        <v>1.073741824E9</v>
      </c>
      <c r="F14" s="59">
        <v>36864.0</v>
      </c>
      <c r="G14" s="59">
        <v>294912.0</v>
      </c>
      <c r="H14" s="59">
        <v>2949120.0</v>
      </c>
      <c r="I14" s="61">
        <v>1.073741824E9</v>
      </c>
      <c r="J14" s="57">
        <v>36864.0</v>
      </c>
      <c r="K14" s="57">
        <v>294912.0</v>
      </c>
      <c r="L14" s="57">
        <v>2949120.0</v>
      </c>
      <c r="M14" s="58">
        <v>1.073741824E9</v>
      </c>
    </row>
    <row r="15">
      <c r="A15" s="82" t="s">
        <v>37</v>
      </c>
      <c r="B15" s="83">
        <v>121304.0</v>
      </c>
      <c r="C15" s="83">
        <v>417978.0</v>
      </c>
      <c r="D15" s="83"/>
      <c r="E15" s="98">
        <v>3.18483570008E11</v>
      </c>
      <c r="F15" s="100">
        <v>542241.0</v>
      </c>
      <c r="G15" s="100">
        <v>1277805.0</v>
      </c>
      <c r="H15" s="100">
        <v>2.6831154E7</v>
      </c>
      <c r="I15" s="101">
        <v>4.8217839459E10</v>
      </c>
      <c r="J15" s="83">
        <v>507258.0</v>
      </c>
      <c r="K15" s="83">
        <v>1610136.0</v>
      </c>
      <c r="L15" s="83">
        <v>1.5804361E7</v>
      </c>
      <c r="M15" s="98">
        <v>2.4022694929E10</v>
      </c>
    </row>
    <row r="16">
      <c r="A16" s="82" t="s">
        <v>43</v>
      </c>
      <c r="B16" s="83">
        <v>51.0</v>
      </c>
      <c r="C16" s="83">
        <v>180.0</v>
      </c>
      <c r="D16" s="83"/>
      <c r="E16" s="98">
        <v>1.38474036E8</v>
      </c>
      <c r="F16" s="100">
        <v>235.0</v>
      </c>
      <c r="G16" s="100">
        <v>554.0</v>
      </c>
      <c r="H16" s="100">
        <v>11665.0</v>
      </c>
      <c r="I16" s="101">
        <v>2.0964717E7</v>
      </c>
      <c r="J16" s="83">
        <v>219.0</v>
      </c>
      <c r="K16" s="83">
        <v>699.0</v>
      </c>
      <c r="L16" s="83">
        <v>6870.0</v>
      </c>
      <c r="M16" s="98">
        <v>1.0444866E7</v>
      </c>
    </row>
    <row r="17">
      <c r="A17" s="82" t="s">
        <v>44</v>
      </c>
      <c r="B17" s="83">
        <v>335.0</v>
      </c>
      <c r="C17" s="83">
        <v>4367.0</v>
      </c>
      <c r="D17" s="83"/>
      <c r="E17" s="98">
        <v>5.845096255E9</v>
      </c>
      <c r="F17" s="100">
        <v>2739.0</v>
      </c>
      <c r="G17" s="100">
        <v>22533.0</v>
      </c>
      <c r="H17" s="100">
        <v>280268.0</v>
      </c>
      <c r="I17" s="101">
        <v>2.63558096E8</v>
      </c>
      <c r="J17" s="83">
        <v>2064.0</v>
      </c>
      <c r="K17" s="83">
        <v>8968.0</v>
      </c>
      <c r="L17" s="83">
        <v>154737.0</v>
      </c>
      <c r="M17" s="98">
        <v>1.24123724E8</v>
      </c>
    </row>
    <row r="18">
      <c r="A18" s="82" t="s">
        <v>45</v>
      </c>
      <c r="B18" s="83">
        <v>866.0</v>
      </c>
      <c r="C18" s="83">
        <v>7356.0</v>
      </c>
      <c r="D18" s="83"/>
      <c r="E18" s="98">
        <v>7.83991292E9</v>
      </c>
      <c r="F18" s="100">
        <v>4053.0</v>
      </c>
      <c r="G18" s="100">
        <v>26394.0</v>
      </c>
      <c r="H18" s="100">
        <v>355841.0</v>
      </c>
      <c r="I18" s="101">
        <v>3.09041818E8</v>
      </c>
      <c r="J18" s="83">
        <v>3058.0</v>
      </c>
      <c r="K18" s="83">
        <v>11397.0</v>
      </c>
      <c r="L18" s="83">
        <v>194188.0</v>
      </c>
      <c r="M18" s="98">
        <v>1.52847282E8</v>
      </c>
    </row>
    <row r="19">
      <c r="A19" s="82" t="s">
        <v>46</v>
      </c>
      <c r="B19" s="83">
        <v>801.0</v>
      </c>
      <c r="C19" s="83">
        <v>35758.0</v>
      </c>
      <c r="D19" s="83"/>
      <c r="E19" s="98">
        <v>8.91520368E9</v>
      </c>
      <c r="F19" s="100">
        <v>4192.0</v>
      </c>
      <c r="G19" s="100">
        <v>42268.0</v>
      </c>
      <c r="H19" s="100">
        <v>693540.0</v>
      </c>
      <c r="I19" s="101">
        <v>5.22419165E8</v>
      </c>
      <c r="J19" s="83">
        <v>2840.0</v>
      </c>
      <c r="K19" s="83">
        <v>19209.0</v>
      </c>
      <c r="L19" s="83">
        <v>362807.0</v>
      </c>
      <c r="M19" s="98">
        <v>3.1925492E8</v>
      </c>
    </row>
    <row r="20">
      <c r="A20" s="82" t="s">
        <v>47</v>
      </c>
      <c r="B20" s="83">
        <v>537.0</v>
      </c>
      <c r="C20" s="83">
        <v>25435.0</v>
      </c>
      <c r="D20" s="83"/>
      <c r="E20" s="98">
        <v>6.846965354E9</v>
      </c>
      <c r="F20" s="100">
        <v>306.0</v>
      </c>
      <c r="G20" s="100">
        <v>30500.0</v>
      </c>
      <c r="H20" s="100">
        <v>422618.0</v>
      </c>
      <c r="I20" s="101">
        <v>3.54089612E8</v>
      </c>
      <c r="J20" s="83">
        <v>2204.0</v>
      </c>
      <c r="K20" s="83">
        <v>12431.0</v>
      </c>
      <c r="L20" s="83">
        <v>233128.0</v>
      </c>
      <c r="M20" s="98">
        <v>2.26639761E8</v>
      </c>
    </row>
    <row r="21">
      <c r="A21" s="82" t="s">
        <v>48</v>
      </c>
      <c r="B21" s="83">
        <v>310.0</v>
      </c>
      <c r="C21" s="83">
        <v>11092.0</v>
      </c>
      <c r="D21" s="83"/>
      <c r="E21" s="98">
        <v>1.803067554E9</v>
      </c>
      <c r="F21" s="100">
        <v>1144.0</v>
      </c>
      <c r="G21" s="100">
        <v>13245.0</v>
      </c>
      <c r="H21" s="100">
        <v>312608.0</v>
      </c>
      <c r="I21" s="101">
        <v>1.235267E8</v>
      </c>
      <c r="J21" s="83">
        <v>755.0</v>
      </c>
      <c r="K21" s="83">
        <v>7235.0</v>
      </c>
      <c r="L21" s="83">
        <v>157784.0</v>
      </c>
      <c r="M21" s="98">
        <v>7.0047436E7</v>
      </c>
    </row>
    <row r="22">
      <c r="A22" s="82" t="s">
        <v>49</v>
      </c>
      <c r="B22" s="83">
        <v>3.0</v>
      </c>
      <c r="C22" s="83">
        <v>3.0</v>
      </c>
      <c r="D22" s="83"/>
      <c r="E22" s="98">
        <v>2.399321559E9</v>
      </c>
      <c r="F22" s="100">
        <v>134.0</v>
      </c>
      <c r="G22" s="100">
        <v>12926.0</v>
      </c>
      <c r="H22" s="100">
        <v>11814.0</v>
      </c>
      <c r="I22" s="101">
        <v>1.19777272E8</v>
      </c>
      <c r="J22" s="83">
        <v>158.0</v>
      </c>
      <c r="K22" s="83">
        <v>6666.0</v>
      </c>
      <c r="L22" s="83">
        <v>6126.0</v>
      </c>
      <c r="M22" s="98">
        <v>8.1721816E7</v>
      </c>
    </row>
    <row r="23">
      <c r="A23" s="103" t="s">
        <v>50</v>
      </c>
      <c r="B23" s="104">
        <v>460.0</v>
      </c>
      <c r="C23" s="104">
        <v>46805.0</v>
      </c>
      <c r="D23" s="104"/>
      <c r="E23" s="106">
        <v>1.0165482066E10</v>
      </c>
      <c r="F23" s="108">
        <v>21027.0</v>
      </c>
      <c r="G23" s="108">
        <v>124487.0</v>
      </c>
      <c r="H23" s="108">
        <v>3348544.0</v>
      </c>
      <c r="I23" s="110">
        <v>1.280968292E9</v>
      </c>
      <c r="J23" s="104">
        <v>25849.0</v>
      </c>
      <c r="K23" s="104">
        <v>62503.0</v>
      </c>
      <c r="L23" s="104">
        <v>2158809.0</v>
      </c>
      <c r="M23" s="106">
        <v>5.24022273E8</v>
      </c>
    </row>
    <row r="2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>
      <c r="A26" s="43" t="s">
        <v>27</v>
      </c>
      <c r="B26" s="46">
        <v>2048.0</v>
      </c>
      <c r="C26" s="46">
        <v>16384.0</v>
      </c>
      <c r="D26" s="46">
        <v>2949120.0</v>
      </c>
      <c r="E26" s="46">
        <v>1.073741824E9</v>
      </c>
      <c r="F26" s="46">
        <v>36864.0</v>
      </c>
      <c r="G26" s="46">
        <v>294912.0</v>
      </c>
      <c r="H26" s="46">
        <v>2949120.0</v>
      </c>
      <c r="I26" s="46">
        <v>1.073741824E9</v>
      </c>
      <c r="J26" s="46">
        <v>36864.0</v>
      </c>
      <c r="K26" s="46">
        <v>294912.0</v>
      </c>
      <c r="L26" s="46">
        <v>2949120.0</v>
      </c>
      <c r="M26" s="46">
        <v>1.073741824E9</v>
      </c>
    </row>
    <row r="27">
      <c r="A27" s="47" t="s">
        <v>24</v>
      </c>
      <c r="B27" s="114">
        <v>1.0</v>
      </c>
      <c r="C27" s="49"/>
      <c r="D27" s="49"/>
      <c r="E27" s="49"/>
      <c r="F27" s="116">
        <v>18.0</v>
      </c>
      <c r="G27" s="49"/>
      <c r="H27" s="49"/>
      <c r="I27" s="49"/>
      <c r="J27" s="114">
        <v>36.0</v>
      </c>
      <c r="K27" s="49"/>
      <c r="L27" s="49"/>
      <c r="M27" s="50"/>
    </row>
    <row r="28">
      <c r="A28" s="103" t="s">
        <v>55</v>
      </c>
      <c r="B28" s="118" t="s">
        <v>2</v>
      </c>
      <c r="C28" s="57" t="s">
        <v>3</v>
      </c>
      <c r="D28" s="57" t="s">
        <v>4</v>
      </c>
      <c r="E28" s="58" t="s">
        <v>5</v>
      </c>
      <c r="F28" s="119" t="s">
        <v>2</v>
      </c>
      <c r="G28" s="59" t="s">
        <v>3</v>
      </c>
      <c r="H28" s="59" t="s">
        <v>4</v>
      </c>
      <c r="I28" s="58" t="s">
        <v>5</v>
      </c>
      <c r="J28" s="118" t="s">
        <v>2</v>
      </c>
      <c r="K28" s="57" t="s">
        <v>3</v>
      </c>
      <c r="L28" s="57" t="s">
        <v>4</v>
      </c>
      <c r="M28" s="58" t="s">
        <v>5</v>
      </c>
    </row>
    <row r="29">
      <c r="A29" s="64" t="s">
        <v>62</v>
      </c>
      <c r="B29" s="109">
        <v>21856.0</v>
      </c>
      <c r="C29" s="111">
        <v>239360.0</v>
      </c>
      <c r="D29" s="111"/>
      <c r="E29" s="111">
        <v>3.4024194048E10</v>
      </c>
      <c r="F29" s="112">
        <v>690304.0</v>
      </c>
      <c r="G29" s="115">
        <v>6674432.0</v>
      </c>
      <c r="H29" s="115">
        <v>7.99232E7</v>
      </c>
      <c r="I29" s="115">
        <v>3.3789313024E10</v>
      </c>
      <c r="J29" s="109">
        <v>690304.0</v>
      </c>
      <c r="K29" s="111">
        <v>6674432.0</v>
      </c>
      <c r="L29" s="111">
        <v>7.99232E7</v>
      </c>
      <c r="M29" s="113">
        <v>3.3789313024E10</v>
      </c>
    </row>
    <row r="30">
      <c r="A30" s="64" t="s">
        <v>66</v>
      </c>
      <c r="B30" s="109">
        <v>0.0</v>
      </c>
      <c r="C30" s="111">
        <v>0.0</v>
      </c>
      <c r="D30" s="111"/>
      <c r="E30" s="111">
        <v>1.2884901888E10</v>
      </c>
      <c r="F30" s="112">
        <v>0.0</v>
      </c>
      <c r="G30" s="115">
        <v>0.0</v>
      </c>
      <c r="H30" s="115">
        <v>0.0</v>
      </c>
      <c r="I30" s="115">
        <v>1.2884901888E10</v>
      </c>
      <c r="J30" s="109">
        <v>0.0</v>
      </c>
      <c r="K30" s="111">
        <v>0.0</v>
      </c>
      <c r="L30" s="111">
        <v>0.0</v>
      </c>
      <c r="M30" s="113">
        <v>1.2884901888E10</v>
      </c>
    </row>
    <row r="31">
      <c r="A31" s="64" t="s">
        <v>32</v>
      </c>
      <c r="B31" s="109">
        <v>87424.0</v>
      </c>
      <c r="C31" s="111">
        <v>957440.0</v>
      </c>
      <c r="D31" s="111"/>
      <c r="E31" s="111">
        <v>1.4898167808E11</v>
      </c>
      <c r="F31" s="112">
        <v>2761216.0</v>
      </c>
      <c r="G31" s="115">
        <v>2.6697728E7</v>
      </c>
      <c r="H31" s="115">
        <v>3.196928E8</v>
      </c>
      <c r="I31" s="115">
        <v>1.48042153984E11</v>
      </c>
      <c r="J31" s="109">
        <v>2761216.0</v>
      </c>
      <c r="K31" s="111">
        <v>2.6697728E7</v>
      </c>
      <c r="L31" s="111">
        <v>3.196928E8</v>
      </c>
      <c r="M31" s="113">
        <v>1.48042153984E11</v>
      </c>
    </row>
    <row r="32">
      <c r="A32" s="64" t="s">
        <v>33</v>
      </c>
      <c r="B32" s="109">
        <v>312980.0</v>
      </c>
      <c r="C32" s="111">
        <v>2821268.0</v>
      </c>
      <c r="D32" s="111"/>
      <c r="E32" s="111">
        <v>6.63164275024E11</v>
      </c>
      <c r="F32" s="112">
        <v>3.10964521E8</v>
      </c>
      <c r="G32" s="115">
        <v>3.73283247E8</v>
      </c>
      <c r="H32" s="115">
        <v>1.29642197E9</v>
      </c>
      <c r="I32" s="115">
        <v>6.47763457673E11</v>
      </c>
      <c r="J32" s="109">
        <v>1.96561759E8</v>
      </c>
      <c r="K32" s="111">
        <v>3.52310453E8</v>
      </c>
      <c r="L32" s="111">
        <v>1.243816817E9</v>
      </c>
      <c r="M32" s="113">
        <v>6.47803704716E11</v>
      </c>
    </row>
    <row r="33">
      <c r="A33" s="64" t="s">
        <v>34</v>
      </c>
      <c r="B33" s="109">
        <v>0.0</v>
      </c>
      <c r="C33" s="111">
        <v>0.0</v>
      </c>
      <c r="D33" s="111"/>
      <c r="E33" s="111">
        <v>2.15149790528E11</v>
      </c>
      <c r="F33" s="112">
        <v>0.0</v>
      </c>
      <c r="G33" s="115">
        <v>0.0</v>
      </c>
      <c r="H33" s="115">
        <v>0.0</v>
      </c>
      <c r="I33" s="115">
        <v>1.85062664E11</v>
      </c>
      <c r="J33" s="109">
        <v>0.0</v>
      </c>
      <c r="K33" s="111">
        <v>0.0</v>
      </c>
      <c r="L33" s="111">
        <v>0.0</v>
      </c>
      <c r="M33" s="113">
        <v>1.8875631808E11</v>
      </c>
    </row>
    <row r="34">
      <c r="A34" s="64" t="s">
        <v>35</v>
      </c>
      <c r="B34" s="121">
        <f t="shared" ref="B34:C34" si="2">B31/B32</f>
        <v>0.2793277526</v>
      </c>
      <c r="C34" s="125">
        <f t="shared" si="2"/>
        <v>0.3393651365</v>
      </c>
      <c r="D34" s="125"/>
      <c r="E34" s="125">
        <f t="shared" ref="E34:M34" si="3">E31/E32</f>
        <v>0.22465275</v>
      </c>
      <c r="F34" s="128">
        <f t="shared" si="3"/>
        <v>0.008879521018</v>
      </c>
      <c r="G34" s="131">
        <f t="shared" si="3"/>
        <v>0.07152136672</v>
      </c>
      <c r="H34" s="131">
        <f t="shared" si="3"/>
        <v>0.2465962529</v>
      </c>
      <c r="I34" s="131">
        <f t="shared" si="3"/>
        <v>0.2285435404</v>
      </c>
      <c r="J34" s="121">
        <f t="shared" si="3"/>
        <v>0.01404757474</v>
      </c>
      <c r="K34" s="125">
        <f t="shared" si="3"/>
        <v>0.07577898349</v>
      </c>
      <c r="L34" s="125">
        <f t="shared" si="3"/>
        <v>0.2570256292</v>
      </c>
      <c r="M34" s="78">
        <f t="shared" si="3"/>
        <v>0.2285293414</v>
      </c>
    </row>
    <row r="35">
      <c r="A35" s="64" t="s">
        <v>36</v>
      </c>
      <c r="B35" s="84" t="s">
        <v>75</v>
      </c>
      <c r="C35" s="85" t="s">
        <v>75</v>
      </c>
      <c r="D35" s="125"/>
      <c r="E35" s="125">
        <f>E31/E33</f>
        <v>0.6924556037</v>
      </c>
      <c r="F35" s="87" t="s">
        <v>75</v>
      </c>
      <c r="G35" s="88" t="s">
        <v>75</v>
      </c>
      <c r="H35" s="88" t="s">
        <v>75</v>
      </c>
      <c r="I35" s="131">
        <f>I31/I33</f>
        <v>0.7999568945</v>
      </c>
      <c r="J35" s="84" t="s">
        <v>75</v>
      </c>
      <c r="K35" s="85" t="s">
        <v>75</v>
      </c>
      <c r="L35" s="85" t="s">
        <v>75</v>
      </c>
      <c r="M35" s="78">
        <f>M31/M33</f>
        <v>0.7843030394</v>
      </c>
    </row>
    <row r="36">
      <c r="A36" s="90" t="s">
        <v>39</v>
      </c>
      <c r="B36" s="91" t="s">
        <v>75</v>
      </c>
      <c r="C36" s="92" t="s">
        <v>75</v>
      </c>
      <c r="D36" s="139"/>
      <c r="E36" s="139">
        <f>E34/E35</f>
        <v>0.3244291025</v>
      </c>
      <c r="F36" s="94" t="s">
        <v>75</v>
      </c>
      <c r="G36" s="95" t="s">
        <v>75</v>
      </c>
      <c r="H36" s="95" t="s">
        <v>75</v>
      </c>
      <c r="I36" s="142">
        <f>I34/I35</f>
        <v>0.2856948193</v>
      </c>
      <c r="J36" s="91" t="s">
        <v>75</v>
      </c>
      <c r="K36" s="92" t="s">
        <v>75</v>
      </c>
      <c r="L36" s="92" t="s">
        <v>75</v>
      </c>
      <c r="M36" s="151">
        <f>M34/M35</f>
        <v>0.2913788802</v>
      </c>
    </row>
    <row r="37">
      <c r="A37" s="12" t="s">
        <v>87</v>
      </c>
      <c r="B37" s="6">
        <f t="shared" ref="B37:C37" si="4">B31/1000000000</f>
        <v>0.000087424</v>
      </c>
      <c r="C37" s="6">
        <f t="shared" si="4"/>
        <v>0.00095744</v>
      </c>
      <c r="D37" s="6"/>
      <c r="E37" s="6">
        <f t="shared" ref="E37:M37" si="5">E31/1000000000</f>
        <v>148.9816781</v>
      </c>
      <c r="F37" s="6">
        <f t="shared" si="5"/>
        <v>0.002761216</v>
      </c>
      <c r="G37" s="6">
        <f t="shared" si="5"/>
        <v>0.026697728</v>
      </c>
      <c r="H37" s="6">
        <f t="shared" si="5"/>
        <v>0.3196928</v>
      </c>
      <c r="I37" s="6">
        <f t="shared" si="5"/>
        <v>148.042154</v>
      </c>
      <c r="J37" s="6">
        <f t="shared" si="5"/>
        <v>0.002761216</v>
      </c>
      <c r="K37" s="6">
        <f t="shared" si="5"/>
        <v>0.026697728</v>
      </c>
      <c r="L37" s="6">
        <f t="shared" si="5"/>
        <v>0.3196928</v>
      </c>
      <c r="M37" s="6">
        <f t="shared" si="5"/>
        <v>148.042154</v>
      </c>
    </row>
    <row r="38">
      <c r="A38" s="12" t="s">
        <v>88</v>
      </c>
      <c r="B38" s="80">
        <f t="shared" ref="B38:C38" si="6">B37/(B16/1000000)</f>
        <v>1.714196078</v>
      </c>
      <c r="C38" s="80">
        <f t="shared" si="6"/>
        <v>5.319111111</v>
      </c>
      <c r="D38" s="80"/>
      <c r="E38" s="80">
        <f t="shared" ref="E38:M38" si="7">E37/(E16/1000000)</f>
        <v>1.075881677</v>
      </c>
      <c r="F38" s="80">
        <f t="shared" si="7"/>
        <v>11.74985532</v>
      </c>
      <c r="G38" s="80">
        <f t="shared" si="7"/>
        <v>48.19084477</v>
      </c>
      <c r="H38" s="80">
        <f t="shared" si="7"/>
        <v>27.40615517</v>
      </c>
      <c r="I38" s="80">
        <f t="shared" si="7"/>
        <v>7.061490693</v>
      </c>
      <c r="J38" s="80">
        <f t="shared" si="7"/>
        <v>12.60829224</v>
      </c>
      <c r="K38" s="80">
        <f t="shared" si="7"/>
        <v>38.19417454</v>
      </c>
      <c r="L38" s="80">
        <f t="shared" si="7"/>
        <v>46.53461426</v>
      </c>
      <c r="M38" s="80">
        <f t="shared" si="7"/>
        <v>14.17367671</v>
      </c>
    </row>
    <row r="39">
      <c r="A39" s="1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>
      <c r="A40" s="1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>
      <c r="A41" s="43" t="s">
        <v>53</v>
      </c>
      <c r="B41" s="46">
        <v>2048.0</v>
      </c>
      <c r="C41" s="46">
        <v>16384.0</v>
      </c>
      <c r="D41" s="46">
        <v>2949120.0</v>
      </c>
      <c r="E41" s="46">
        <v>1.073741824E9</v>
      </c>
      <c r="F41" s="46">
        <v>36864.0</v>
      </c>
      <c r="G41" s="46">
        <v>294912.0</v>
      </c>
      <c r="H41" s="46">
        <v>2949120.0</v>
      </c>
      <c r="I41" s="46">
        <v>1.073741824E9</v>
      </c>
      <c r="J41" s="46">
        <v>36864.0</v>
      </c>
      <c r="K41" s="46">
        <v>294912.0</v>
      </c>
      <c r="L41" s="46">
        <v>2949120.0</v>
      </c>
      <c r="M41" s="46">
        <v>1.073741824E9</v>
      </c>
    </row>
    <row r="42">
      <c r="A42" s="47" t="s">
        <v>24</v>
      </c>
      <c r="B42" s="114">
        <v>1.0</v>
      </c>
      <c r="C42" s="49"/>
      <c r="D42" s="49"/>
      <c r="E42" s="50"/>
      <c r="F42" s="116">
        <v>18.0</v>
      </c>
      <c r="G42" s="49"/>
      <c r="H42" s="49"/>
      <c r="I42" s="50"/>
      <c r="J42" s="114">
        <v>36.0</v>
      </c>
      <c r="K42" s="49"/>
      <c r="L42" s="49"/>
      <c r="M42" s="50"/>
    </row>
    <row r="43">
      <c r="A43" s="103" t="s">
        <v>55</v>
      </c>
      <c r="B43" s="118" t="s">
        <v>2</v>
      </c>
      <c r="C43" s="57" t="s">
        <v>3</v>
      </c>
      <c r="D43" s="57" t="s">
        <v>4</v>
      </c>
      <c r="E43" s="58" t="s">
        <v>5</v>
      </c>
      <c r="F43" s="119" t="s">
        <v>2</v>
      </c>
      <c r="G43" s="59" t="s">
        <v>3</v>
      </c>
      <c r="H43" s="59" t="s">
        <v>4</v>
      </c>
      <c r="I43" s="58" t="s">
        <v>5</v>
      </c>
      <c r="J43" s="118" t="s">
        <v>2</v>
      </c>
      <c r="K43" s="57" t="s">
        <v>3</v>
      </c>
      <c r="L43" s="57" t="s">
        <v>4</v>
      </c>
      <c r="M43" s="58" t="s">
        <v>5</v>
      </c>
    </row>
    <row r="44">
      <c r="A44" s="162" t="s">
        <v>54</v>
      </c>
      <c r="B44" s="109">
        <v>1440.0</v>
      </c>
      <c r="C44" s="111">
        <v>1440.0</v>
      </c>
      <c r="D44" s="111"/>
      <c r="E44" s="113">
        <v>132528.0</v>
      </c>
      <c r="F44" s="112">
        <v>2736676.0</v>
      </c>
      <c r="G44" s="115">
        <v>2584428.0</v>
      </c>
      <c r="H44" s="115">
        <v>2531734.0</v>
      </c>
      <c r="I44" s="117">
        <v>5843375.0</v>
      </c>
      <c r="J44" s="109">
        <v>1695958.0</v>
      </c>
      <c r="K44" s="111">
        <v>2406280.0</v>
      </c>
      <c r="L44" s="111">
        <v>2051468.0</v>
      </c>
      <c r="M44" s="113">
        <v>6218217.0</v>
      </c>
    </row>
    <row r="45">
      <c r="A45" s="162" t="s">
        <v>57</v>
      </c>
      <c r="B45" s="109">
        <v>278.0</v>
      </c>
      <c r="C45" s="111">
        <v>278.0</v>
      </c>
      <c r="D45" s="111"/>
      <c r="E45" s="113">
        <v>278.0</v>
      </c>
      <c r="F45" s="112">
        <v>1294.0</v>
      </c>
      <c r="G45" s="115">
        <v>1294.0</v>
      </c>
      <c r="H45" s="115">
        <v>973.0</v>
      </c>
      <c r="I45" s="117">
        <v>1300.0</v>
      </c>
      <c r="J45" s="109">
        <v>1294.0</v>
      </c>
      <c r="K45" s="111">
        <v>1294.0</v>
      </c>
      <c r="L45" s="111">
        <v>976.0</v>
      </c>
      <c r="M45" s="113">
        <v>1300.0</v>
      </c>
    </row>
    <row r="46">
      <c r="A46" s="162" t="s">
        <v>58</v>
      </c>
      <c r="B46" s="109">
        <v>514.0</v>
      </c>
      <c r="C46" s="111">
        <v>514.0</v>
      </c>
      <c r="D46" s="111"/>
      <c r="E46" s="113">
        <v>4.295590433E9</v>
      </c>
      <c r="F46" s="112">
        <v>2.4690055E7</v>
      </c>
      <c r="G46" s="115">
        <v>2.3392781E7</v>
      </c>
      <c r="H46" s="115">
        <v>2.2861059E7</v>
      </c>
      <c r="I46" s="117">
        <v>6.491135635E9</v>
      </c>
      <c r="J46" s="109">
        <v>1.5341343E7</v>
      </c>
      <c r="K46" s="111">
        <v>2.199144E7</v>
      </c>
      <c r="L46" s="111">
        <v>1.8536324E7</v>
      </c>
      <c r="M46" s="113">
        <v>6.494702802E9</v>
      </c>
    </row>
    <row r="47">
      <c r="A47" s="162" t="s">
        <v>59</v>
      </c>
      <c r="B47" s="109">
        <v>7505.0</v>
      </c>
      <c r="C47" s="111">
        <v>67818.0</v>
      </c>
      <c r="D47" s="111"/>
      <c r="E47" s="113">
        <v>3.2589483887E10</v>
      </c>
      <c r="F47" s="112">
        <v>2.2440488E7</v>
      </c>
      <c r="G47" s="115">
        <v>2.391922E7</v>
      </c>
      <c r="H47" s="115">
        <v>5.4751182E7</v>
      </c>
      <c r="I47" s="117">
        <v>3.1268122308E10</v>
      </c>
      <c r="J47" s="109">
        <v>1.4000162E7</v>
      </c>
      <c r="K47" s="111">
        <v>2.2213565E7</v>
      </c>
      <c r="L47" s="111">
        <v>5.0882106E7</v>
      </c>
      <c r="M47" s="113">
        <v>3.1270945605E10</v>
      </c>
    </row>
    <row r="48">
      <c r="A48" s="162" t="s">
        <v>60</v>
      </c>
      <c r="B48" s="109">
        <v>9791.0</v>
      </c>
      <c r="C48" s="111">
        <v>90654.0</v>
      </c>
      <c r="D48" s="111"/>
      <c r="E48" s="113">
        <v>1.3522436126E10</v>
      </c>
      <c r="F48" s="112">
        <v>267448.0</v>
      </c>
      <c r="G48" s="115">
        <v>2360376.0</v>
      </c>
      <c r="H48" s="115">
        <v>2.7220012E7</v>
      </c>
      <c r="I48" s="117">
        <v>1.3098811448E10</v>
      </c>
      <c r="J48" s="109">
        <v>267448.0</v>
      </c>
      <c r="K48" s="111">
        <v>2360376.0</v>
      </c>
      <c r="L48" s="111">
        <v>2.7220012E7</v>
      </c>
      <c r="M48" s="113">
        <v>1.3098811448E10</v>
      </c>
    </row>
    <row r="49">
      <c r="A49" s="162" t="s">
        <v>61</v>
      </c>
      <c r="B49" s="109">
        <v>0.0</v>
      </c>
      <c r="C49" s="111">
        <v>0.0</v>
      </c>
      <c r="D49" s="111"/>
      <c r="E49" s="113">
        <v>0.0</v>
      </c>
      <c r="F49" s="112">
        <v>0.0</v>
      </c>
      <c r="G49" s="115">
        <v>0.0</v>
      </c>
      <c r="H49" s="115">
        <v>0.0</v>
      </c>
      <c r="I49" s="117">
        <v>0.0</v>
      </c>
      <c r="J49" s="109">
        <v>0.0</v>
      </c>
      <c r="K49" s="111">
        <v>0.0</v>
      </c>
      <c r="L49" s="111">
        <v>0.0</v>
      </c>
      <c r="M49" s="113">
        <v>0.0</v>
      </c>
    </row>
    <row r="50">
      <c r="A50" s="162" t="s">
        <v>63</v>
      </c>
      <c r="B50" s="109">
        <v>0.0</v>
      </c>
      <c r="C50" s="111">
        <v>0.0</v>
      </c>
      <c r="D50" s="111"/>
      <c r="E50" s="113">
        <v>0.0</v>
      </c>
      <c r="F50" s="112">
        <v>0.0</v>
      </c>
      <c r="G50" s="115">
        <v>0.0</v>
      </c>
      <c r="H50" s="115">
        <v>0.0</v>
      </c>
      <c r="I50" s="117">
        <v>0.0</v>
      </c>
      <c r="J50" s="109">
        <v>0.0</v>
      </c>
      <c r="K50" s="111">
        <v>0.0</v>
      </c>
      <c r="L50" s="111">
        <v>0.0</v>
      </c>
      <c r="M50" s="113">
        <v>0.0</v>
      </c>
    </row>
    <row r="51">
      <c r="A51" s="162" t="s">
        <v>64</v>
      </c>
      <c r="B51" s="109">
        <v>0.0</v>
      </c>
      <c r="C51" s="111">
        <v>0.0</v>
      </c>
      <c r="D51" s="111"/>
      <c r="E51" s="113">
        <v>0.0</v>
      </c>
      <c r="F51" s="112">
        <v>1519.0</v>
      </c>
      <c r="G51" s="115">
        <v>1237.0</v>
      </c>
      <c r="H51" s="115">
        <v>764.0</v>
      </c>
      <c r="I51" s="117">
        <v>1144.0</v>
      </c>
      <c r="J51" s="109">
        <v>1035.0</v>
      </c>
      <c r="K51" s="111">
        <v>1079.0</v>
      </c>
      <c r="L51" s="111">
        <v>723.0</v>
      </c>
      <c r="M51" s="113">
        <v>1117.0</v>
      </c>
    </row>
    <row r="52">
      <c r="A52" s="162" t="s">
        <v>65</v>
      </c>
      <c r="B52" s="109">
        <v>0.0</v>
      </c>
      <c r="C52" s="111">
        <v>0.0</v>
      </c>
      <c r="D52" s="111"/>
      <c r="E52" s="113">
        <v>0.0</v>
      </c>
      <c r="F52" s="112">
        <v>577.0</v>
      </c>
      <c r="G52" s="115">
        <v>577.0</v>
      </c>
      <c r="H52" s="115">
        <v>385.0</v>
      </c>
      <c r="I52" s="117">
        <v>577.0</v>
      </c>
      <c r="J52" s="109">
        <v>577.0</v>
      </c>
      <c r="K52" s="111">
        <v>577.0</v>
      </c>
      <c r="L52" s="111">
        <v>385.0</v>
      </c>
      <c r="M52" s="113">
        <v>577.0</v>
      </c>
    </row>
    <row r="53">
      <c r="A53" s="162" t="s">
        <v>67</v>
      </c>
      <c r="B53" s="109">
        <v>262.0</v>
      </c>
      <c r="C53" s="111">
        <v>262.0</v>
      </c>
      <c r="D53" s="111"/>
      <c r="E53" s="113">
        <v>4.295360798E9</v>
      </c>
      <c r="F53" s="112">
        <v>5485303.0</v>
      </c>
      <c r="G53" s="115">
        <v>5180497.0</v>
      </c>
      <c r="H53" s="115">
        <v>5074148.0</v>
      </c>
      <c r="I53" s="117">
        <v>6.455181917E9</v>
      </c>
      <c r="J53" s="109">
        <v>3399195.0</v>
      </c>
      <c r="K53" s="111">
        <v>4823656.0</v>
      </c>
      <c r="L53" s="111">
        <v>4111216.0</v>
      </c>
      <c r="M53" s="113">
        <v>6.455933031E9</v>
      </c>
    </row>
    <row r="54">
      <c r="A54" s="162" t="s">
        <v>68</v>
      </c>
      <c r="B54" s="109">
        <v>3590.0</v>
      </c>
      <c r="C54" s="111">
        <v>18415.0</v>
      </c>
      <c r="D54" s="111"/>
      <c r="E54" s="113">
        <v>5.678130916E9</v>
      </c>
      <c r="F54" s="112">
        <v>225784.0</v>
      </c>
      <c r="G54" s="115">
        <v>1307207.0</v>
      </c>
      <c r="H54" s="115">
        <v>1.2808059E7</v>
      </c>
      <c r="I54" s="117">
        <v>4.674375947E9</v>
      </c>
      <c r="J54" s="109">
        <v>213325.0</v>
      </c>
      <c r="K54" s="111">
        <v>1292642.0</v>
      </c>
      <c r="L54" s="111">
        <v>1.2805362E7</v>
      </c>
      <c r="M54" s="113">
        <v>4.674377538E9</v>
      </c>
    </row>
    <row r="55">
      <c r="A55" s="162" t="s">
        <v>69</v>
      </c>
      <c r="B55" s="109">
        <v>3904.0</v>
      </c>
      <c r="C55" s="111">
        <v>42240.0</v>
      </c>
      <c r="D55" s="111"/>
      <c r="E55" s="113">
        <v>6.643777536E9</v>
      </c>
      <c r="F55" s="112">
        <v>118720.0</v>
      </c>
      <c r="G55" s="115">
        <v>1050688.0</v>
      </c>
      <c r="H55" s="115">
        <v>1.2884008E7</v>
      </c>
      <c r="I55" s="117">
        <v>6.178209856E9</v>
      </c>
      <c r="J55" s="109">
        <v>118720.0</v>
      </c>
      <c r="K55" s="111">
        <v>1050688.0</v>
      </c>
      <c r="L55" s="111">
        <v>1.2884008E7</v>
      </c>
      <c r="M55" s="113">
        <v>6.178209856E9</v>
      </c>
    </row>
    <row r="56">
      <c r="A56" s="162" t="s">
        <v>70</v>
      </c>
      <c r="B56" s="109">
        <v>0.0</v>
      </c>
      <c r="C56" s="111">
        <v>0.0</v>
      </c>
      <c r="D56" s="111"/>
      <c r="E56" s="113">
        <v>0.0</v>
      </c>
      <c r="F56" s="112">
        <v>384.0</v>
      </c>
      <c r="G56" s="115">
        <v>384.0</v>
      </c>
      <c r="H56" s="115">
        <v>240.0</v>
      </c>
      <c r="I56" s="117">
        <v>384.0</v>
      </c>
      <c r="J56" s="109">
        <v>384.0</v>
      </c>
      <c r="K56" s="111">
        <v>384.0</v>
      </c>
      <c r="L56" s="111">
        <v>240.0</v>
      </c>
      <c r="M56" s="113">
        <v>384.0</v>
      </c>
    </row>
    <row r="57">
      <c r="A57" s="162" t="s">
        <v>71</v>
      </c>
      <c r="B57" s="109">
        <v>0.0</v>
      </c>
      <c r="C57" s="111">
        <v>0.0</v>
      </c>
      <c r="D57" s="111"/>
      <c r="E57" s="113">
        <v>0.0</v>
      </c>
      <c r="F57" s="112">
        <v>0.0</v>
      </c>
      <c r="G57" s="115">
        <v>0.0</v>
      </c>
      <c r="H57" s="115">
        <v>0.0</v>
      </c>
      <c r="I57" s="117">
        <v>0.0</v>
      </c>
      <c r="J57" s="109">
        <v>0.0</v>
      </c>
      <c r="K57" s="111">
        <v>0.0</v>
      </c>
      <c r="L57" s="111">
        <v>0.0</v>
      </c>
      <c r="M57" s="113">
        <v>0.0</v>
      </c>
    </row>
    <row r="58">
      <c r="A58" s="162" t="s">
        <v>72</v>
      </c>
      <c r="B58" s="109">
        <v>220748.0</v>
      </c>
      <c r="C58" s="111">
        <v>1997060.0</v>
      </c>
      <c r="D58" s="111"/>
      <c r="E58" s="113">
        <v>4.94257343928E11</v>
      </c>
      <c r="F58" s="112">
        <v>2.85302556E8</v>
      </c>
      <c r="G58" s="115">
        <v>3.25277916E8</v>
      </c>
      <c r="H58" s="115">
        <v>9.67507564E8</v>
      </c>
      <c r="I58" s="117">
        <v>4.85696350147E11</v>
      </c>
      <c r="J58" s="109">
        <v>1.79344382E8</v>
      </c>
      <c r="K58" s="111">
        <v>3.05849164E8</v>
      </c>
      <c r="L58" s="111">
        <v>9.18775756E8</v>
      </c>
      <c r="M58" s="113">
        <v>4.85733580033E11</v>
      </c>
    </row>
    <row r="59">
      <c r="A59" s="162" t="s">
        <v>73</v>
      </c>
      <c r="B59" s="109">
        <v>92232.0</v>
      </c>
      <c r="C59" s="111">
        <v>824208.0</v>
      </c>
      <c r="D59" s="111"/>
      <c r="E59" s="113">
        <v>1.68906931096E11</v>
      </c>
      <c r="F59" s="112">
        <v>2.5661965E7</v>
      </c>
      <c r="G59" s="115">
        <v>4.8005331E7</v>
      </c>
      <c r="H59" s="115">
        <v>3.28914406E8</v>
      </c>
      <c r="I59" s="117">
        <v>1.62067107526E11</v>
      </c>
      <c r="J59" s="109">
        <v>1.7217377E7</v>
      </c>
      <c r="K59" s="111">
        <v>4.6461289E7</v>
      </c>
      <c r="L59" s="111">
        <v>3.25041061E8</v>
      </c>
      <c r="M59" s="113">
        <v>1.62070124683E11</v>
      </c>
    </row>
    <row r="60">
      <c r="A60" s="163" t="s">
        <v>74</v>
      </c>
      <c r="B60" s="122">
        <v>312980.0</v>
      </c>
      <c r="C60" s="123">
        <v>2821268.0</v>
      </c>
      <c r="D60" s="123"/>
      <c r="E60" s="126">
        <v>6.63164275024E11</v>
      </c>
      <c r="F60" s="127">
        <v>3.10964521E8</v>
      </c>
      <c r="G60" s="129">
        <v>3.73283247E8</v>
      </c>
      <c r="H60" s="129">
        <v>1.29642197E9</v>
      </c>
      <c r="I60" s="130">
        <v>6.47763457673E11</v>
      </c>
      <c r="J60" s="122">
        <v>1.96561759E8</v>
      </c>
      <c r="K60" s="123">
        <v>3.52310453E8</v>
      </c>
      <c r="L60" s="123">
        <v>1.243816817E9</v>
      </c>
      <c r="M60" s="126">
        <v>6.47803704716E11</v>
      </c>
    </row>
    <row r="61"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</row>
    <row r="6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  <row r="1001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</row>
    <row r="1002"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</row>
    <row r="1003"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</row>
    <row r="1004"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</row>
    <row r="1005"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</row>
    <row r="1006"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</row>
    <row r="1007"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</row>
  </sheetData>
  <mergeCells count="9">
    <mergeCell ref="F27:I27"/>
    <mergeCell ref="B27:E27"/>
    <mergeCell ref="J27:M27"/>
    <mergeCell ref="F12:I12"/>
    <mergeCell ref="B12:E12"/>
    <mergeCell ref="J12:M12"/>
    <mergeCell ref="F42:I42"/>
    <mergeCell ref="B42:E42"/>
    <mergeCell ref="J42:M4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8.57"/>
    <col customWidth="1" min="3" max="3" width="18.86"/>
  </cols>
  <sheetData>
    <row r="1">
      <c r="A1" s="1"/>
      <c r="B1" s="2"/>
      <c r="C1" s="2"/>
      <c r="D1" s="2"/>
      <c r="E1" s="2"/>
      <c r="H1" s="3"/>
      <c r="I1" s="3"/>
      <c r="J1" s="4"/>
      <c r="K1" s="4"/>
      <c r="L1" s="5"/>
      <c r="M1" s="6"/>
    </row>
    <row r="2">
      <c r="A2" s="7" t="s">
        <v>0</v>
      </c>
      <c r="B2" s="2"/>
      <c r="C2" s="2"/>
      <c r="D2" s="2"/>
      <c r="E2" s="2"/>
      <c r="H2" s="3"/>
      <c r="I2" s="3"/>
      <c r="J2" s="4"/>
      <c r="K2" s="4"/>
      <c r="L2" s="5"/>
      <c r="M2" s="6"/>
    </row>
    <row r="3">
      <c r="A3" s="8" t="s">
        <v>106</v>
      </c>
      <c r="B3" s="9" t="s">
        <v>2</v>
      </c>
      <c r="C3" s="10" t="s">
        <v>3</v>
      </c>
      <c r="D3" s="10" t="s">
        <v>4</v>
      </c>
      <c r="E3" s="11" t="s">
        <v>5</v>
      </c>
      <c r="F3" s="12" t="s">
        <v>6</v>
      </c>
      <c r="G3" s="13" t="s">
        <v>16</v>
      </c>
      <c r="H3" s="3"/>
      <c r="I3" s="3"/>
      <c r="J3" s="4"/>
      <c r="K3" s="4"/>
      <c r="L3" s="5"/>
      <c r="M3" s="6"/>
    </row>
    <row r="4">
      <c r="A4" s="14" t="s">
        <v>8</v>
      </c>
      <c r="B4" s="15"/>
      <c r="C4" s="15"/>
      <c r="D4" s="15"/>
      <c r="E4" s="16"/>
      <c r="G4" s="13" t="s">
        <v>17</v>
      </c>
      <c r="H4" s="17"/>
      <c r="I4" s="4"/>
      <c r="J4" s="4"/>
      <c r="K4" s="5"/>
      <c r="L4" s="5"/>
      <c r="M4" s="6"/>
    </row>
    <row r="5">
      <c r="A5" s="18" t="s">
        <v>10</v>
      </c>
      <c r="B5" s="19">
        <v>32.0</v>
      </c>
      <c r="C5" s="20">
        <v>256.0</v>
      </c>
      <c r="D5" s="20">
        <v>46080.0</v>
      </c>
      <c r="E5" s="21">
        <v>1.6777216E7</v>
      </c>
      <c r="G5" s="13" t="s">
        <v>11</v>
      </c>
      <c r="H5" s="17"/>
      <c r="I5" s="4"/>
      <c r="J5" s="4"/>
      <c r="K5" s="3"/>
      <c r="L5" s="5"/>
      <c r="M5" s="6"/>
    </row>
    <row r="6">
      <c r="A6" s="22" t="s">
        <v>12</v>
      </c>
      <c r="B6" s="23">
        <f t="shared" ref="B6:C6" si="1">B5*64</f>
        <v>2048</v>
      </c>
      <c r="C6" s="24">
        <f t="shared" si="1"/>
        <v>16384</v>
      </c>
      <c r="D6" s="25">
        <v>2097152.0</v>
      </c>
      <c r="E6" s="26">
        <f>E5*64</f>
        <v>1073741824</v>
      </c>
      <c r="H6" s="17"/>
      <c r="J6" s="4"/>
      <c r="K6" s="4"/>
      <c r="L6" s="4"/>
      <c r="M6" s="6"/>
    </row>
    <row r="7">
      <c r="A7" s="27" t="s">
        <v>14</v>
      </c>
      <c r="B7" s="96">
        <v>32768.0</v>
      </c>
      <c r="C7" s="45">
        <v>262144.0</v>
      </c>
      <c r="D7" s="45">
        <v>2097152.0</v>
      </c>
      <c r="E7" s="99">
        <v>1.073741824E9</v>
      </c>
      <c r="H7" s="17"/>
      <c r="I7" s="4"/>
      <c r="J7" s="4"/>
      <c r="K7" s="4"/>
      <c r="L7" s="4"/>
      <c r="M7" s="6"/>
    </row>
    <row r="8">
      <c r="B8" s="15"/>
      <c r="C8" s="15"/>
      <c r="D8" s="15"/>
      <c r="E8" s="15"/>
      <c r="F8" s="15"/>
      <c r="G8" s="6"/>
      <c r="H8" s="6"/>
      <c r="I8" s="6"/>
      <c r="J8" s="6"/>
      <c r="K8" s="6"/>
      <c r="L8" s="6"/>
      <c r="M8" s="6"/>
    </row>
    <row r="9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43" t="s">
        <v>27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</row>
    <row r="11">
      <c r="A11" s="47" t="s">
        <v>24</v>
      </c>
      <c r="B11" s="48">
        <v>1.0</v>
      </c>
      <c r="C11" s="49"/>
      <c r="D11" s="49"/>
      <c r="E11" s="50"/>
      <c r="F11" s="51">
        <v>18.0</v>
      </c>
      <c r="G11" s="49"/>
      <c r="H11" s="49"/>
      <c r="I11" s="50"/>
      <c r="J11" s="48">
        <v>36.0</v>
      </c>
      <c r="K11" s="49"/>
      <c r="L11" s="49"/>
      <c r="M11" s="50"/>
    </row>
    <row r="12">
      <c r="A12" s="14" t="s">
        <v>28</v>
      </c>
      <c r="B12" s="52" t="s">
        <v>2</v>
      </c>
      <c r="C12" s="52" t="s">
        <v>3</v>
      </c>
      <c r="D12" s="52" t="s">
        <v>4</v>
      </c>
      <c r="E12" s="53" t="s">
        <v>5</v>
      </c>
      <c r="F12" s="54" t="s">
        <v>2</v>
      </c>
      <c r="G12" s="54" t="s">
        <v>3</v>
      </c>
      <c r="H12" s="54" t="s">
        <v>4</v>
      </c>
      <c r="I12" s="55" t="s">
        <v>5</v>
      </c>
      <c r="J12" s="52" t="s">
        <v>2</v>
      </c>
      <c r="K12" s="52" t="s">
        <v>3</v>
      </c>
      <c r="L12" s="52" t="s">
        <v>4</v>
      </c>
      <c r="M12" s="53" t="s">
        <v>5</v>
      </c>
    </row>
    <row r="13">
      <c r="A13" s="56" t="s">
        <v>29</v>
      </c>
      <c r="B13" s="57">
        <v>2048.0</v>
      </c>
      <c r="C13" s="57">
        <v>16384.0</v>
      </c>
      <c r="D13" s="62">
        <v>2097152.0</v>
      </c>
      <c r="E13" s="165">
        <v>1.073741824E9</v>
      </c>
      <c r="F13" s="59">
        <v>32768.0</v>
      </c>
      <c r="G13" s="60">
        <v>262144.0</v>
      </c>
      <c r="H13" s="60">
        <v>2097152.0</v>
      </c>
      <c r="I13" s="56">
        <v>1.073741824E9</v>
      </c>
      <c r="J13" s="57">
        <v>32768.0</v>
      </c>
      <c r="K13" s="62">
        <v>262144.0</v>
      </c>
      <c r="L13" s="62">
        <v>2097152.0</v>
      </c>
      <c r="M13" s="165">
        <v>1.073741824E9</v>
      </c>
    </row>
    <row r="14">
      <c r="A14" s="64" t="s">
        <v>30</v>
      </c>
      <c r="B14" s="109">
        <v>0.0</v>
      </c>
      <c r="C14" s="111">
        <v>1.0</v>
      </c>
      <c r="D14" s="111">
        <v>1.0</v>
      </c>
      <c r="E14" s="111">
        <v>98304.0</v>
      </c>
      <c r="F14" s="112">
        <v>8.0</v>
      </c>
      <c r="G14" s="115">
        <v>32.0</v>
      </c>
      <c r="H14" s="115">
        <v>64.0</v>
      </c>
      <c r="I14" s="115">
        <v>67584.0</v>
      </c>
      <c r="J14" s="109">
        <v>8.0</v>
      </c>
      <c r="K14" s="111">
        <v>32.0</v>
      </c>
      <c r="L14" s="111">
        <v>64.0</v>
      </c>
      <c r="M14" s="113">
        <v>67584.0</v>
      </c>
    </row>
    <row r="15">
      <c r="A15" s="64" t="s">
        <v>56</v>
      </c>
      <c r="B15" s="109">
        <v>9440.0</v>
      </c>
      <c r="C15" s="111">
        <v>103424.0</v>
      </c>
      <c r="D15" s="111">
        <v>2.1200896E7</v>
      </c>
      <c r="E15" s="111">
        <v>1.6139681792E10</v>
      </c>
      <c r="F15" s="112">
        <v>249856.0</v>
      </c>
      <c r="G15" s="115">
        <v>2347008.0</v>
      </c>
      <c r="H15" s="115">
        <v>2.154496E7</v>
      </c>
      <c r="I15" s="115">
        <v>1.6139681792E10</v>
      </c>
      <c r="J15" s="109">
        <v>249856.0</v>
      </c>
      <c r="K15" s="111">
        <v>2347008.0</v>
      </c>
      <c r="L15" s="111">
        <v>2.154496E7</v>
      </c>
      <c r="M15" s="113">
        <v>1.6139681792E10</v>
      </c>
    </row>
    <row r="16">
      <c r="A16" s="64" t="s">
        <v>32</v>
      </c>
      <c r="B16" s="109">
        <v>75520.0</v>
      </c>
      <c r="C16" s="111">
        <v>827393.0</v>
      </c>
      <c r="D16" s="111">
        <v>1.69607169E8</v>
      </c>
      <c r="E16" s="111">
        <v>1.2911755264E11</v>
      </c>
      <c r="F16" s="112">
        <v>1998856.0</v>
      </c>
      <c r="G16" s="115">
        <v>1.8776096E7</v>
      </c>
      <c r="H16" s="115">
        <v>1.72359744E8</v>
      </c>
      <c r="I16" s="115">
        <v>1.2911752192E11</v>
      </c>
      <c r="J16" s="109">
        <v>1998856.0</v>
      </c>
      <c r="K16" s="111">
        <v>1.8776096E7</v>
      </c>
      <c r="L16" s="111">
        <v>1.72359744E8</v>
      </c>
      <c r="M16" s="113">
        <v>1.2911752192E11</v>
      </c>
    </row>
    <row r="17">
      <c r="A17" s="64" t="s">
        <v>33</v>
      </c>
      <c r="B17" s="109">
        <v>215845.0</v>
      </c>
      <c r="C17" s="111">
        <v>2399859.0</v>
      </c>
      <c r="D17" s="111">
        <v>6.34948418E8</v>
      </c>
      <c r="E17" s="111">
        <v>4.39644474483E11</v>
      </c>
      <c r="F17" s="112">
        <v>9.7673461E7</v>
      </c>
      <c r="G17" s="115">
        <v>2.56672871E8</v>
      </c>
      <c r="H17" s="115">
        <v>7.83097057E8</v>
      </c>
      <c r="I17" s="115">
        <v>4.39939781466E11</v>
      </c>
      <c r="J17" s="109">
        <v>9.8219492E7</v>
      </c>
      <c r="K17" s="111">
        <v>4.58200738E8</v>
      </c>
      <c r="L17" s="111">
        <v>1.025362768E9</v>
      </c>
      <c r="M17" s="113">
        <v>4.40259524328E11</v>
      </c>
    </row>
    <row r="18">
      <c r="A18" s="64" t="s">
        <v>34</v>
      </c>
      <c r="B18" s="109"/>
      <c r="C18" s="111"/>
      <c r="D18" s="111"/>
      <c r="E18" s="111"/>
      <c r="F18" s="112"/>
      <c r="G18" s="115"/>
      <c r="H18" s="115"/>
      <c r="I18" s="115"/>
      <c r="J18" s="109"/>
      <c r="K18" s="111"/>
      <c r="L18" s="111"/>
      <c r="M18" s="113"/>
    </row>
    <row r="19">
      <c r="A19" s="64" t="s">
        <v>35</v>
      </c>
      <c r="B19" s="166">
        <f t="shared" ref="B19:M19" si="2">B16/B17</f>
        <v>0.3498807014</v>
      </c>
      <c r="C19" s="167">
        <f t="shared" si="2"/>
        <v>0.3447673384</v>
      </c>
      <c r="D19" s="167">
        <f t="shared" si="2"/>
        <v>0.2671196025</v>
      </c>
      <c r="E19" s="168">
        <f t="shared" si="2"/>
        <v>0.2936862855</v>
      </c>
      <c r="F19" s="80">
        <f t="shared" si="2"/>
        <v>0.02046467873</v>
      </c>
      <c r="G19" s="80">
        <f t="shared" si="2"/>
        <v>0.0731518525</v>
      </c>
      <c r="H19" s="80">
        <f t="shared" si="2"/>
        <v>0.2201001044</v>
      </c>
      <c r="I19" s="80">
        <f t="shared" si="2"/>
        <v>0.2934890805</v>
      </c>
      <c r="J19" s="166">
        <f t="shared" si="2"/>
        <v>0.02035090957</v>
      </c>
      <c r="K19" s="167">
        <f t="shared" si="2"/>
        <v>0.04097788249</v>
      </c>
      <c r="L19" s="167">
        <f t="shared" si="2"/>
        <v>0.1680963551</v>
      </c>
      <c r="M19" s="168">
        <f t="shared" si="2"/>
        <v>0.2932759311</v>
      </c>
    </row>
    <row r="20">
      <c r="A20" s="64" t="s">
        <v>36</v>
      </c>
      <c r="B20" s="84"/>
      <c r="C20" s="85"/>
      <c r="D20" s="77"/>
      <c r="E20" s="77"/>
      <c r="F20" s="87"/>
      <c r="G20" s="88"/>
      <c r="H20" s="88"/>
      <c r="I20" s="80"/>
      <c r="J20" s="76"/>
      <c r="K20" s="85"/>
      <c r="L20" s="77"/>
      <c r="M20" s="124"/>
    </row>
    <row r="21">
      <c r="A21" s="90" t="s">
        <v>39</v>
      </c>
      <c r="B21" s="91"/>
      <c r="C21" s="92"/>
      <c r="D21" s="132"/>
      <c r="E21" s="132"/>
      <c r="F21" s="94"/>
      <c r="G21" s="95"/>
      <c r="H21" s="95"/>
      <c r="I21" s="133"/>
      <c r="J21" s="169"/>
      <c r="K21" s="92"/>
      <c r="L21" s="132"/>
      <c r="M21" s="134"/>
    </row>
    <row r="22">
      <c r="A22" s="12" t="s">
        <v>40</v>
      </c>
      <c r="B22" s="137">
        <f t="shared" ref="B22:M22" si="3">5*B13*log(B13,2)</f>
        <v>112640</v>
      </c>
      <c r="C22" s="137">
        <f t="shared" si="3"/>
        <v>1146880</v>
      </c>
      <c r="D22" s="137">
        <f t="shared" si="3"/>
        <v>220200960</v>
      </c>
      <c r="E22" s="137">
        <f t="shared" si="3"/>
        <v>161061273600</v>
      </c>
      <c r="F22" s="137">
        <f t="shared" si="3"/>
        <v>2457600</v>
      </c>
      <c r="G22" s="137">
        <f t="shared" si="3"/>
        <v>23592960</v>
      </c>
      <c r="H22" s="137">
        <f t="shared" si="3"/>
        <v>220200960</v>
      </c>
      <c r="I22" s="137">
        <f t="shared" si="3"/>
        <v>161061273600</v>
      </c>
      <c r="J22" s="137">
        <f t="shared" si="3"/>
        <v>2457600</v>
      </c>
      <c r="K22" s="137">
        <f t="shared" si="3"/>
        <v>23592960</v>
      </c>
      <c r="L22" s="137">
        <f t="shared" si="3"/>
        <v>220200960</v>
      </c>
      <c r="M22" s="137">
        <f t="shared" si="3"/>
        <v>161061273600</v>
      </c>
    </row>
    <row r="23">
      <c r="A23" s="12" t="s">
        <v>51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>
      <c r="A24" s="12" t="s">
        <v>52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>
      <c r="A25" s="12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</row>
    <row r="26">
      <c r="A26" s="16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>
      <c r="A27" s="16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>
      <c r="A28" s="16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>
      <c r="A29" s="16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>
      <c r="A30" s="16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>
      <c r="A31" s="16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>
      <c r="A32" s="16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>
      <c r="A33" s="16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>
      <c r="A34" s="16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>
      <c r="A35" s="16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>
      <c r="A36" s="16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>
      <c r="A37" s="16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>
      <c r="A38" s="16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>
      <c r="A39" s="16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>
      <c r="A40" s="16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>
      <c r="A41" s="16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>
      <c r="A42" s="16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>
      <c r="A43" s="16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>
      <c r="A44" s="16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>
      <c r="A45" s="16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>
      <c r="A46" s="16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>
      <c r="A47" s="16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>
      <c r="A48" s="16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>
      <c r="A49" s="16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>
      <c r="A50" s="16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>
      <c r="A51" s="16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>
      <c r="A52" s="16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>
      <c r="A53" s="16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>
      <c r="A54" s="16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>
      <c r="A55" s="16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>
      <c r="A56" s="16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>
      <c r="A57" s="16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>
      <c r="A58" s="16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16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>
      <c r="A60" s="16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>
      <c r="A61" s="16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>
      <c r="A62" s="16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>
      <c r="A63" s="16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>
      <c r="A64" s="16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A65" s="16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16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A67" s="16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A68" s="16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</sheetData>
  <mergeCells count="3">
    <mergeCell ref="F11:I11"/>
    <mergeCell ref="J11:M11"/>
    <mergeCell ref="B11:E1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4" max="4" width="43.29"/>
  </cols>
  <sheetData>
    <row r="1">
      <c r="A1" s="71" t="s">
        <v>107</v>
      </c>
      <c r="B1" s="71" t="s">
        <v>108</v>
      </c>
      <c r="C1" s="71" t="s">
        <v>109</v>
      </c>
      <c r="D1" s="71" t="s">
        <v>110</v>
      </c>
    </row>
    <row r="2">
      <c r="A2" s="12" t="s">
        <v>111</v>
      </c>
      <c r="B2" s="12" t="s">
        <v>112</v>
      </c>
      <c r="C2" s="12" t="s">
        <v>113</v>
      </c>
      <c r="D2" s="12" t="s">
        <v>76</v>
      </c>
      <c r="F2" s="12" t="s">
        <v>76</v>
      </c>
      <c r="H2" s="71"/>
    </row>
    <row r="3">
      <c r="A3" s="12" t="s">
        <v>114</v>
      </c>
      <c r="B3" s="12" t="s">
        <v>115</v>
      </c>
      <c r="C3" s="12" t="s">
        <v>113</v>
      </c>
      <c r="D3" s="12" t="s">
        <v>116</v>
      </c>
      <c r="F3" s="12" t="s">
        <v>89</v>
      </c>
      <c r="H3" s="71"/>
    </row>
    <row r="4">
      <c r="A4" s="12" t="s">
        <v>117</v>
      </c>
      <c r="B4" s="12" t="s">
        <v>118</v>
      </c>
      <c r="C4" s="12" t="s">
        <v>119</v>
      </c>
      <c r="D4" s="12" t="s">
        <v>89</v>
      </c>
      <c r="F4" s="12" t="s">
        <v>45</v>
      </c>
      <c r="H4" s="71"/>
    </row>
    <row r="5">
      <c r="A5" s="12" t="s">
        <v>120</v>
      </c>
      <c r="B5" s="12" t="s">
        <v>121</v>
      </c>
      <c r="C5" s="12" t="s">
        <v>113</v>
      </c>
      <c r="D5" s="12" t="s">
        <v>122</v>
      </c>
      <c r="F5" s="12" t="s">
        <v>44</v>
      </c>
      <c r="H5" s="71"/>
    </row>
    <row r="6">
      <c r="A6" s="12" t="s">
        <v>123</v>
      </c>
      <c r="B6" s="12" t="s">
        <v>124</v>
      </c>
      <c r="C6" s="12" t="s">
        <v>119</v>
      </c>
      <c r="D6" s="12" t="s">
        <v>125</v>
      </c>
      <c r="F6" s="12" t="s">
        <v>77</v>
      </c>
      <c r="H6" s="71"/>
    </row>
    <row r="7">
      <c r="A7" s="12" t="s">
        <v>126</v>
      </c>
      <c r="B7" s="12" t="s">
        <v>127</v>
      </c>
      <c r="C7" s="12" t="s">
        <v>113</v>
      </c>
      <c r="D7" s="12" t="s">
        <v>128</v>
      </c>
      <c r="F7" s="12" t="s">
        <v>78</v>
      </c>
      <c r="H7" s="71"/>
    </row>
    <row r="8">
      <c r="A8" s="12" t="s">
        <v>129</v>
      </c>
      <c r="B8" s="12" t="s">
        <v>130</v>
      </c>
      <c r="C8" s="12" t="s">
        <v>113</v>
      </c>
      <c r="D8" s="12" t="s">
        <v>131</v>
      </c>
      <c r="F8" s="12" t="s">
        <v>90</v>
      </c>
      <c r="H8" s="71"/>
    </row>
    <row r="9">
      <c r="A9" s="12" t="s">
        <v>132</v>
      </c>
      <c r="B9" s="12" t="s">
        <v>133</v>
      </c>
      <c r="C9" s="12" t="s">
        <v>113</v>
      </c>
      <c r="D9" s="12" t="s">
        <v>134</v>
      </c>
      <c r="F9" s="12" t="s">
        <v>79</v>
      </c>
      <c r="H9" s="71"/>
    </row>
    <row r="10">
      <c r="A10" s="12" t="s">
        <v>135</v>
      </c>
      <c r="B10" s="12" t="s">
        <v>136</v>
      </c>
      <c r="C10" s="12" t="s">
        <v>113</v>
      </c>
      <c r="D10" s="12" t="s">
        <v>44</v>
      </c>
      <c r="F10" s="12" t="s">
        <v>91</v>
      </c>
    </row>
    <row r="11">
      <c r="A11" s="12" t="s">
        <v>137</v>
      </c>
      <c r="B11" s="12" t="s">
        <v>138</v>
      </c>
      <c r="C11" s="12" t="s">
        <v>113</v>
      </c>
      <c r="D11" s="12" t="s">
        <v>139</v>
      </c>
      <c r="F11" s="12" t="s">
        <v>92</v>
      </c>
    </row>
    <row r="12">
      <c r="A12" s="12" t="s">
        <v>140</v>
      </c>
      <c r="B12" s="12" t="s">
        <v>141</v>
      </c>
      <c r="C12" s="12" t="s">
        <v>113</v>
      </c>
      <c r="D12" s="12" t="s">
        <v>45</v>
      </c>
      <c r="F12" s="12" t="s">
        <v>93</v>
      </c>
    </row>
    <row r="13">
      <c r="A13" s="12" t="s">
        <v>142</v>
      </c>
      <c r="B13" s="12" t="s">
        <v>143</v>
      </c>
      <c r="C13" s="12" t="s">
        <v>113</v>
      </c>
      <c r="D13" s="12" t="s">
        <v>144</v>
      </c>
      <c r="F13" s="12" t="s">
        <v>103</v>
      </c>
    </row>
    <row r="14">
      <c r="A14" s="12" t="s">
        <v>145</v>
      </c>
      <c r="B14" s="12" t="s">
        <v>146</v>
      </c>
      <c r="C14" s="12" t="s">
        <v>113</v>
      </c>
      <c r="D14" s="12" t="s">
        <v>92</v>
      </c>
      <c r="F14" s="12" t="s">
        <v>80</v>
      </c>
    </row>
    <row r="15">
      <c r="A15" s="12" t="s">
        <v>147</v>
      </c>
      <c r="B15" s="12" t="s">
        <v>148</v>
      </c>
      <c r="C15" s="12" t="s">
        <v>119</v>
      </c>
      <c r="D15" s="12" t="s">
        <v>77</v>
      </c>
      <c r="F15" s="12" t="s">
        <v>81</v>
      </c>
    </row>
    <row r="16">
      <c r="A16" s="12" t="s">
        <v>149</v>
      </c>
      <c r="B16" s="12" t="s">
        <v>150</v>
      </c>
      <c r="C16" s="12" t="s">
        <v>113</v>
      </c>
      <c r="D16" s="12" t="s">
        <v>151</v>
      </c>
      <c r="F16" s="12" t="s">
        <v>82</v>
      </c>
    </row>
    <row r="17">
      <c r="A17" s="12" t="s">
        <v>152</v>
      </c>
      <c r="B17" s="12" t="s">
        <v>153</v>
      </c>
      <c r="C17" s="12" t="s">
        <v>113</v>
      </c>
      <c r="D17" s="12" t="s">
        <v>78</v>
      </c>
      <c r="F17" s="12" t="s">
        <v>94</v>
      </c>
    </row>
    <row r="18">
      <c r="A18" s="12" t="s">
        <v>154</v>
      </c>
      <c r="B18" s="12" t="s">
        <v>155</v>
      </c>
      <c r="C18" s="12" t="s">
        <v>113</v>
      </c>
      <c r="D18" s="12" t="s">
        <v>90</v>
      </c>
      <c r="F18" s="12" t="s">
        <v>95</v>
      </c>
    </row>
    <row r="19">
      <c r="A19" s="12" t="s">
        <v>156</v>
      </c>
      <c r="B19" s="12" t="s">
        <v>157</v>
      </c>
      <c r="C19" s="12" t="s">
        <v>113</v>
      </c>
      <c r="D19" s="12" t="s">
        <v>79</v>
      </c>
      <c r="F19" s="12" t="s">
        <v>96</v>
      </c>
    </row>
    <row r="20">
      <c r="A20" s="12" t="s">
        <v>158</v>
      </c>
      <c r="B20" s="12" t="s">
        <v>159</v>
      </c>
      <c r="C20" s="12" t="s">
        <v>113</v>
      </c>
      <c r="D20" s="12" t="s">
        <v>91</v>
      </c>
      <c r="F20" s="12" t="s">
        <v>97</v>
      </c>
    </row>
    <row r="21">
      <c r="A21" s="12" t="s">
        <v>160</v>
      </c>
      <c r="B21" s="12" t="s">
        <v>161</v>
      </c>
      <c r="C21" s="12" t="s">
        <v>113</v>
      </c>
      <c r="D21" s="12" t="s">
        <v>93</v>
      </c>
      <c r="F21" s="12" t="s">
        <v>98</v>
      </c>
    </row>
    <row r="22">
      <c r="A22" s="12" t="s">
        <v>162</v>
      </c>
      <c r="B22" s="12" t="s">
        <v>163</v>
      </c>
      <c r="C22" s="12" t="s">
        <v>113</v>
      </c>
      <c r="D22" s="12" t="s">
        <v>103</v>
      </c>
      <c r="F22" s="12" t="s">
        <v>99</v>
      </c>
    </row>
    <row r="23">
      <c r="A23" s="12" t="s">
        <v>164</v>
      </c>
      <c r="B23" s="12" t="s">
        <v>165</v>
      </c>
      <c r="C23" s="12" t="s">
        <v>113</v>
      </c>
      <c r="D23" s="12" t="s">
        <v>80</v>
      </c>
      <c r="F23" s="12" t="s">
        <v>100</v>
      </c>
    </row>
    <row r="24">
      <c r="A24" s="12" t="s">
        <v>166</v>
      </c>
      <c r="B24" s="12" t="s">
        <v>167</v>
      </c>
      <c r="C24" s="12" t="s">
        <v>119</v>
      </c>
      <c r="D24" s="12" t="s">
        <v>168</v>
      </c>
      <c r="F24" s="12" t="s">
        <v>101</v>
      </c>
    </row>
    <row r="25">
      <c r="A25" s="12" t="s">
        <v>169</v>
      </c>
      <c r="B25" s="12" t="s">
        <v>170</v>
      </c>
      <c r="C25" s="12" t="s">
        <v>113</v>
      </c>
      <c r="D25" s="12" t="s">
        <v>171</v>
      </c>
      <c r="F25" s="12" t="s">
        <v>105</v>
      </c>
    </row>
    <row r="26">
      <c r="A26" s="12" t="s">
        <v>172</v>
      </c>
      <c r="B26" s="12" t="s">
        <v>173</v>
      </c>
      <c r="C26" s="12" t="s">
        <v>113</v>
      </c>
      <c r="D26" s="12" t="s">
        <v>174</v>
      </c>
      <c r="F26" s="12" t="s">
        <v>102</v>
      </c>
    </row>
    <row r="27">
      <c r="A27" s="12" t="s">
        <v>175</v>
      </c>
      <c r="B27" s="12" t="s">
        <v>176</v>
      </c>
      <c r="C27" s="12" t="s">
        <v>119</v>
      </c>
      <c r="D27" s="12" t="s">
        <v>177</v>
      </c>
      <c r="F27" s="12" t="s">
        <v>86</v>
      </c>
    </row>
    <row r="28">
      <c r="A28" s="12" t="s">
        <v>178</v>
      </c>
      <c r="B28" s="12" t="s">
        <v>179</v>
      </c>
      <c r="C28" s="12" t="s">
        <v>113</v>
      </c>
      <c r="D28" s="12" t="s">
        <v>180</v>
      </c>
      <c r="F28" s="12" t="s">
        <v>77</v>
      </c>
    </row>
    <row r="29">
      <c r="A29" s="12" t="s">
        <v>181</v>
      </c>
      <c r="B29" s="12" t="s">
        <v>182</v>
      </c>
      <c r="C29" s="12" t="s">
        <v>119</v>
      </c>
      <c r="D29" s="12" t="s">
        <v>183</v>
      </c>
    </row>
    <row r="30">
      <c r="A30" s="12" t="s">
        <v>184</v>
      </c>
      <c r="B30" s="12" t="s">
        <v>185</v>
      </c>
      <c r="C30" s="12" t="s">
        <v>113</v>
      </c>
      <c r="D30" s="12" t="s">
        <v>186</v>
      </c>
    </row>
    <row r="31">
      <c r="A31" s="12" t="s">
        <v>187</v>
      </c>
      <c r="B31" s="12" t="s">
        <v>188</v>
      </c>
      <c r="C31" s="12" t="s">
        <v>113</v>
      </c>
      <c r="D31" s="12" t="s">
        <v>189</v>
      </c>
    </row>
    <row r="32">
      <c r="A32" s="12" t="s">
        <v>190</v>
      </c>
      <c r="B32" s="12" t="s">
        <v>191</v>
      </c>
      <c r="C32" s="12" t="s">
        <v>119</v>
      </c>
      <c r="D32" s="12" t="s">
        <v>192</v>
      </c>
    </row>
    <row r="33">
      <c r="A33" s="12" t="s">
        <v>193</v>
      </c>
      <c r="B33" s="12" t="s">
        <v>194</v>
      </c>
      <c r="C33" s="12" t="s">
        <v>113</v>
      </c>
      <c r="D33" s="12" t="s">
        <v>195</v>
      </c>
      <c r="F33" s="12" t="s">
        <v>103</v>
      </c>
    </row>
    <row r="34">
      <c r="A34" s="12" t="s">
        <v>196</v>
      </c>
      <c r="B34" s="12" t="s">
        <v>197</v>
      </c>
      <c r="C34" s="12" t="s">
        <v>113</v>
      </c>
      <c r="D34" s="12" t="s">
        <v>198</v>
      </c>
      <c r="F34" s="12" t="s">
        <v>80</v>
      </c>
    </row>
    <row r="35">
      <c r="A35" s="12" t="s">
        <v>199</v>
      </c>
      <c r="B35" s="12" t="s">
        <v>200</v>
      </c>
      <c r="C35" s="12" t="s">
        <v>113</v>
      </c>
      <c r="D35" s="12" t="s">
        <v>201</v>
      </c>
      <c r="F35" s="12" t="s">
        <v>104</v>
      </c>
    </row>
    <row r="36">
      <c r="A36" s="12" t="s">
        <v>202</v>
      </c>
      <c r="B36" s="12" t="s">
        <v>203</v>
      </c>
      <c r="C36" s="12" t="s">
        <v>113</v>
      </c>
      <c r="D36" s="12" t="s">
        <v>204</v>
      </c>
      <c r="F36" s="12" t="s">
        <v>105</v>
      </c>
    </row>
    <row r="37">
      <c r="A37" s="12" t="s">
        <v>205</v>
      </c>
      <c r="B37" s="12" t="s">
        <v>206</v>
      </c>
      <c r="C37" s="12" t="s">
        <v>113</v>
      </c>
      <c r="D37" s="12" t="s">
        <v>81</v>
      </c>
    </row>
    <row r="38">
      <c r="A38" s="12" t="s">
        <v>207</v>
      </c>
      <c r="B38" s="12" t="s">
        <v>208</v>
      </c>
      <c r="C38" s="12" t="s">
        <v>113</v>
      </c>
      <c r="D38" s="12" t="s">
        <v>82</v>
      </c>
    </row>
    <row r="39">
      <c r="A39" s="12" t="s">
        <v>209</v>
      </c>
      <c r="B39" s="12" t="s">
        <v>210</v>
      </c>
      <c r="C39" s="12" t="s">
        <v>119</v>
      </c>
      <c r="D39" s="12" t="s">
        <v>211</v>
      </c>
    </row>
    <row r="40">
      <c r="A40" s="12" t="s">
        <v>212</v>
      </c>
      <c r="B40" s="12" t="s">
        <v>213</v>
      </c>
      <c r="C40" s="12" t="s">
        <v>113</v>
      </c>
      <c r="D40" s="12" t="s">
        <v>94</v>
      </c>
    </row>
    <row r="41">
      <c r="A41" s="12" t="s">
        <v>214</v>
      </c>
      <c r="B41" s="12" t="s">
        <v>215</v>
      </c>
      <c r="C41" s="12" t="s">
        <v>119</v>
      </c>
      <c r="D41" s="12" t="s">
        <v>95</v>
      </c>
    </row>
    <row r="42">
      <c r="A42" s="12" t="s">
        <v>216</v>
      </c>
      <c r="B42" s="12" t="s">
        <v>217</v>
      </c>
      <c r="C42" s="12" t="s">
        <v>113</v>
      </c>
      <c r="D42" s="12" t="s">
        <v>96</v>
      </c>
    </row>
    <row r="43">
      <c r="A43" s="12" t="s">
        <v>218</v>
      </c>
      <c r="B43" s="12" t="s">
        <v>219</v>
      </c>
      <c r="C43" s="12" t="s">
        <v>113</v>
      </c>
      <c r="D43" s="12" t="s">
        <v>97</v>
      </c>
    </row>
    <row r="44">
      <c r="A44" s="12" t="s">
        <v>220</v>
      </c>
      <c r="B44" s="12" t="s">
        <v>221</v>
      </c>
      <c r="C44" s="12" t="s">
        <v>113</v>
      </c>
      <c r="D44" s="12" t="s">
        <v>98</v>
      </c>
    </row>
    <row r="45">
      <c r="A45" s="12" t="s">
        <v>222</v>
      </c>
      <c r="B45" s="12" t="s">
        <v>223</v>
      </c>
      <c r="C45" s="12" t="s">
        <v>113</v>
      </c>
      <c r="D45" s="12" t="s">
        <v>99</v>
      </c>
    </row>
    <row r="46">
      <c r="A46" s="12" t="s">
        <v>224</v>
      </c>
      <c r="B46" s="12" t="s">
        <v>225</v>
      </c>
      <c r="C46" s="12" t="s">
        <v>113</v>
      </c>
      <c r="D46" s="12" t="s">
        <v>226</v>
      </c>
    </row>
    <row r="47">
      <c r="A47" s="12" t="s">
        <v>227</v>
      </c>
      <c r="B47" s="12" t="s">
        <v>228</v>
      </c>
      <c r="C47" s="12" t="s">
        <v>113</v>
      </c>
      <c r="D47" s="12" t="s">
        <v>229</v>
      </c>
    </row>
    <row r="48">
      <c r="A48" s="12" t="s">
        <v>230</v>
      </c>
      <c r="B48" s="12" t="s">
        <v>231</v>
      </c>
      <c r="C48" s="12" t="s">
        <v>113</v>
      </c>
      <c r="D48" s="12" t="s">
        <v>232</v>
      </c>
    </row>
    <row r="49">
      <c r="A49" s="12" t="s">
        <v>233</v>
      </c>
      <c r="B49" s="12" t="s">
        <v>234</v>
      </c>
      <c r="C49" s="12" t="s">
        <v>113</v>
      </c>
      <c r="D49" s="12" t="s">
        <v>235</v>
      </c>
    </row>
    <row r="50">
      <c r="A50" s="12" t="s">
        <v>236</v>
      </c>
      <c r="B50" s="12" t="s">
        <v>237</v>
      </c>
      <c r="C50" s="12" t="s">
        <v>113</v>
      </c>
      <c r="D50" s="12" t="s">
        <v>238</v>
      </c>
    </row>
    <row r="51">
      <c r="A51" s="12" t="s">
        <v>239</v>
      </c>
      <c r="B51" s="12" t="s">
        <v>240</v>
      </c>
      <c r="C51" s="12" t="s">
        <v>119</v>
      </c>
      <c r="D51" s="12" t="s">
        <v>85</v>
      </c>
    </row>
    <row r="52">
      <c r="A52" s="12" t="s">
        <v>241</v>
      </c>
      <c r="B52" s="12" t="s">
        <v>242</v>
      </c>
      <c r="C52" s="12" t="s">
        <v>113</v>
      </c>
      <c r="D52" s="12" t="s">
        <v>104</v>
      </c>
    </row>
    <row r="53">
      <c r="A53" s="12" t="s">
        <v>243</v>
      </c>
      <c r="B53" s="12" t="s">
        <v>244</v>
      </c>
      <c r="C53" s="12" t="s">
        <v>119</v>
      </c>
      <c r="D53" s="12" t="s">
        <v>100</v>
      </c>
    </row>
    <row r="54">
      <c r="A54" s="12" t="s">
        <v>245</v>
      </c>
      <c r="B54" s="12" t="s">
        <v>246</v>
      </c>
      <c r="C54" s="12" t="s">
        <v>119</v>
      </c>
      <c r="D54" s="12" t="s">
        <v>101</v>
      </c>
    </row>
    <row r="55">
      <c r="A55" s="12" t="s">
        <v>247</v>
      </c>
      <c r="B55" s="12" t="s">
        <v>248</v>
      </c>
      <c r="C55" s="12" t="s">
        <v>113</v>
      </c>
      <c r="D55" s="12" t="s">
        <v>105</v>
      </c>
    </row>
    <row r="56">
      <c r="A56" s="12" t="s">
        <v>249</v>
      </c>
      <c r="B56" s="12" t="s">
        <v>250</v>
      </c>
      <c r="C56" s="12" t="s">
        <v>113</v>
      </c>
      <c r="D56" s="12" t="s">
        <v>102</v>
      </c>
    </row>
    <row r="57">
      <c r="A57" s="12" t="s">
        <v>251</v>
      </c>
      <c r="B57" s="12" t="s">
        <v>252</v>
      </c>
      <c r="C57" s="12" t="s">
        <v>113</v>
      </c>
      <c r="D57" s="12" t="s">
        <v>86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71"/>
    <col customWidth="1" min="4" max="4" width="37.57"/>
  </cols>
  <sheetData>
    <row r="1">
      <c r="A1" s="71" t="s">
        <v>107</v>
      </c>
      <c r="B1" s="71" t="s">
        <v>108</v>
      </c>
      <c r="C1" s="71" t="s">
        <v>109</v>
      </c>
      <c r="D1" s="71" t="s">
        <v>110</v>
      </c>
      <c r="F1" s="12" t="s">
        <v>253</v>
      </c>
    </row>
    <row r="2">
      <c r="A2" s="12" t="s">
        <v>111</v>
      </c>
      <c r="B2" s="12" t="s">
        <v>112</v>
      </c>
      <c r="C2" s="12" t="s">
        <v>113</v>
      </c>
      <c r="D2" s="12" t="s">
        <v>76</v>
      </c>
      <c r="E2" s="12"/>
      <c r="F2" s="12" t="s">
        <v>111</v>
      </c>
      <c r="G2" s="12" t="s">
        <v>76</v>
      </c>
    </row>
    <row r="3">
      <c r="A3" s="12" t="s">
        <v>114</v>
      </c>
      <c r="B3" s="12" t="s">
        <v>115</v>
      </c>
      <c r="C3" s="12" t="s">
        <v>113</v>
      </c>
      <c r="D3" s="12" t="s">
        <v>116</v>
      </c>
      <c r="E3" s="12"/>
      <c r="F3" s="12" t="s">
        <v>147</v>
      </c>
      <c r="G3" s="12" t="s">
        <v>77</v>
      </c>
    </row>
    <row r="4">
      <c r="A4" s="12" t="s">
        <v>123</v>
      </c>
      <c r="B4" s="12" t="s">
        <v>124</v>
      </c>
      <c r="C4" s="12" t="s">
        <v>119</v>
      </c>
      <c r="D4" s="12" t="s">
        <v>125</v>
      </c>
      <c r="E4" s="12"/>
      <c r="F4" s="12" t="s">
        <v>152</v>
      </c>
      <c r="G4" s="171" t="s">
        <v>78</v>
      </c>
    </row>
    <row r="5">
      <c r="A5" s="12" t="s">
        <v>126</v>
      </c>
      <c r="B5" s="12" t="s">
        <v>127</v>
      </c>
      <c r="C5" s="12" t="s">
        <v>113</v>
      </c>
      <c r="D5" s="12" t="s">
        <v>128</v>
      </c>
      <c r="E5" s="12"/>
      <c r="F5" s="12" t="s">
        <v>156</v>
      </c>
      <c r="G5" s="171" t="s">
        <v>79</v>
      </c>
    </row>
    <row r="6">
      <c r="A6" s="12" t="s">
        <v>147</v>
      </c>
      <c r="B6" s="12" t="s">
        <v>148</v>
      </c>
      <c r="C6" s="12" t="s">
        <v>113</v>
      </c>
      <c r="D6" s="12" t="s">
        <v>77</v>
      </c>
      <c r="E6" s="12"/>
      <c r="F6" s="12" t="s">
        <v>254</v>
      </c>
      <c r="G6" s="171" t="s">
        <v>80</v>
      </c>
    </row>
    <row r="7">
      <c r="A7" s="12" t="s">
        <v>152</v>
      </c>
      <c r="B7" s="12" t="s">
        <v>153</v>
      </c>
      <c r="C7" s="12" t="s">
        <v>113</v>
      </c>
      <c r="D7" s="12" t="s">
        <v>78</v>
      </c>
      <c r="E7" s="12"/>
      <c r="F7" s="12" t="s">
        <v>255</v>
      </c>
      <c r="G7" s="171" t="s">
        <v>81</v>
      </c>
    </row>
    <row r="8">
      <c r="A8" s="12" t="s">
        <v>156</v>
      </c>
      <c r="B8" s="12" t="s">
        <v>157</v>
      </c>
      <c r="C8" s="12" t="s">
        <v>113</v>
      </c>
      <c r="D8" s="12" t="s">
        <v>79</v>
      </c>
      <c r="E8" s="12"/>
      <c r="F8" s="12" t="s">
        <v>256</v>
      </c>
      <c r="G8" s="12" t="s">
        <v>82</v>
      </c>
    </row>
    <row r="9">
      <c r="A9" s="12" t="s">
        <v>254</v>
      </c>
      <c r="B9" s="172" t="s">
        <v>165</v>
      </c>
      <c r="C9" s="12" t="s">
        <v>113</v>
      </c>
      <c r="D9" s="12" t="s">
        <v>80</v>
      </c>
      <c r="E9" s="12"/>
      <c r="F9" s="12" t="s">
        <v>257</v>
      </c>
      <c r="G9" s="12" t="s">
        <v>83</v>
      </c>
    </row>
    <row r="10">
      <c r="A10" s="12" t="s">
        <v>175</v>
      </c>
      <c r="B10" s="12" t="s">
        <v>176</v>
      </c>
      <c r="C10" s="12" t="s">
        <v>119</v>
      </c>
      <c r="D10" s="12" t="s">
        <v>177</v>
      </c>
      <c r="E10" s="12"/>
      <c r="F10" s="12" t="s">
        <v>258</v>
      </c>
      <c r="G10" s="12" t="s">
        <v>84</v>
      </c>
    </row>
    <row r="11">
      <c r="A11" s="12" t="s">
        <v>178</v>
      </c>
      <c r="B11" s="12" t="s">
        <v>179</v>
      </c>
      <c r="C11" s="12" t="s">
        <v>113</v>
      </c>
      <c r="D11" s="12" t="s">
        <v>180</v>
      </c>
      <c r="E11" s="12"/>
      <c r="F11" s="12" t="s">
        <v>239</v>
      </c>
      <c r="G11" s="12" t="s">
        <v>85</v>
      </c>
    </row>
    <row r="12">
      <c r="A12" s="12" t="s">
        <v>181</v>
      </c>
      <c r="B12" s="12" t="s">
        <v>182</v>
      </c>
      <c r="C12" s="12" t="s">
        <v>113</v>
      </c>
      <c r="D12" s="12" t="s">
        <v>183</v>
      </c>
      <c r="E12" s="12"/>
      <c r="F12" s="12" t="s">
        <v>259</v>
      </c>
      <c r="G12" s="12" t="s">
        <v>86</v>
      </c>
    </row>
    <row r="13">
      <c r="A13" s="12" t="s">
        <v>184</v>
      </c>
      <c r="B13" s="12" t="s">
        <v>185</v>
      </c>
      <c r="C13" s="12" t="s">
        <v>119</v>
      </c>
      <c r="D13" s="12" t="s">
        <v>186</v>
      </c>
      <c r="E13" s="12"/>
      <c r="F13" s="12"/>
      <c r="G13" s="12"/>
    </row>
    <row r="14">
      <c r="A14" s="12" t="s">
        <v>187</v>
      </c>
      <c r="B14" s="12" t="s">
        <v>188</v>
      </c>
      <c r="C14" s="12" t="s">
        <v>113</v>
      </c>
      <c r="D14" s="12" t="s">
        <v>189</v>
      </c>
      <c r="E14" s="12"/>
      <c r="F14" s="12"/>
      <c r="G14" s="12"/>
    </row>
    <row r="15">
      <c r="A15" s="12" t="s">
        <v>260</v>
      </c>
      <c r="B15" s="172" t="s">
        <v>194</v>
      </c>
      <c r="C15" s="12" t="s">
        <v>113</v>
      </c>
      <c r="D15" s="12" t="s">
        <v>195</v>
      </c>
      <c r="E15" s="12"/>
      <c r="F15" s="12"/>
      <c r="G15" s="12"/>
    </row>
    <row r="16">
      <c r="A16" s="12" t="s">
        <v>196</v>
      </c>
      <c r="B16" s="12" t="s">
        <v>197</v>
      </c>
      <c r="C16" s="12" t="s">
        <v>113</v>
      </c>
      <c r="D16" s="12" t="s">
        <v>198</v>
      </c>
      <c r="E16" s="12"/>
      <c r="F16" s="12"/>
      <c r="G16" s="12"/>
    </row>
    <row r="17">
      <c r="A17" s="12" t="s">
        <v>199</v>
      </c>
      <c r="B17" s="12" t="s">
        <v>200</v>
      </c>
      <c r="C17" s="12" t="s">
        <v>113</v>
      </c>
      <c r="D17" s="12" t="s">
        <v>201</v>
      </c>
      <c r="E17" s="12"/>
      <c r="F17" s="12"/>
      <c r="G17" s="12"/>
    </row>
    <row r="18">
      <c r="A18" s="12" t="s">
        <v>202</v>
      </c>
      <c r="B18" s="12" t="s">
        <v>203</v>
      </c>
      <c r="C18" s="12" t="s">
        <v>113</v>
      </c>
      <c r="D18" s="12" t="s">
        <v>204</v>
      </c>
      <c r="E18" s="12"/>
      <c r="F18" s="12"/>
      <c r="G18" s="12"/>
    </row>
    <row r="19">
      <c r="A19" s="12" t="s">
        <v>255</v>
      </c>
      <c r="B19" s="172" t="s">
        <v>206</v>
      </c>
      <c r="C19" s="12" t="s">
        <v>113</v>
      </c>
      <c r="D19" s="12" t="s">
        <v>81</v>
      </c>
      <c r="E19" s="12"/>
      <c r="F19" s="12"/>
      <c r="G19" s="12"/>
    </row>
    <row r="20">
      <c r="A20" s="12" t="s">
        <v>256</v>
      </c>
      <c r="B20" s="172" t="s">
        <v>208</v>
      </c>
      <c r="C20" s="12" t="s">
        <v>113</v>
      </c>
      <c r="D20" s="12" t="s">
        <v>82</v>
      </c>
      <c r="E20" s="12"/>
      <c r="F20" s="12"/>
      <c r="G20" s="12"/>
    </row>
    <row r="21">
      <c r="A21" s="12" t="s">
        <v>261</v>
      </c>
      <c r="B21" s="172" t="s">
        <v>210</v>
      </c>
      <c r="C21" s="12" t="s">
        <v>119</v>
      </c>
      <c r="D21" s="12" t="s">
        <v>211</v>
      </c>
      <c r="E21" s="12"/>
      <c r="F21" s="12"/>
      <c r="G21" s="12"/>
    </row>
    <row r="22">
      <c r="A22" s="12" t="s">
        <v>257</v>
      </c>
      <c r="B22" s="12" t="s">
        <v>262</v>
      </c>
      <c r="C22" s="12" t="s">
        <v>119</v>
      </c>
      <c r="D22" s="12" t="s">
        <v>83</v>
      </c>
      <c r="E22" s="12"/>
      <c r="F22" s="12"/>
      <c r="G22" s="12"/>
    </row>
    <row r="23">
      <c r="A23" s="12" t="s">
        <v>263</v>
      </c>
      <c r="B23" s="12" t="s">
        <v>264</v>
      </c>
      <c r="C23" s="12" t="s">
        <v>113</v>
      </c>
      <c r="D23" s="12" t="s">
        <v>265</v>
      </c>
      <c r="E23" s="12"/>
      <c r="F23" s="12"/>
      <c r="G23" s="12"/>
    </row>
    <row r="24">
      <c r="A24" s="12" t="s">
        <v>266</v>
      </c>
      <c r="B24" s="12" t="s">
        <v>267</v>
      </c>
      <c r="C24" s="12" t="s">
        <v>113</v>
      </c>
      <c r="D24" s="12" t="s">
        <v>268</v>
      </c>
      <c r="E24" s="12"/>
      <c r="F24" s="12"/>
      <c r="G24" s="12"/>
    </row>
    <row r="25">
      <c r="A25" s="12" t="s">
        <v>258</v>
      </c>
      <c r="B25" s="12" t="s">
        <v>269</v>
      </c>
      <c r="C25" s="12" t="s">
        <v>119</v>
      </c>
      <c r="D25" s="12" t="s">
        <v>84</v>
      </c>
      <c r="E25" s="12"/>
      <c r="F25" s="12"/>
      <c r="G25" s="12"/>
    </row>
    <row r="26">
      <c r="A26" s="12" t="s">
        <v>239</v>
      </c>
      <c r="B26" s="12" t="s">
        <v>240</v>
      </c>
      <c r="C26" s="12" t="s">
        <v>113</v>
      </c>
      <c r="D26" s="12" t="s">
        <v>85</v>
      </c>
      <c r="E26" s="12"/>
      <c r="F26" s="12"/>
      <c r="G26" s="12"/>
    </row>
    <row r="27">
      <c r="A27" s="12" t="s">
        <v>259</v>
      </c>
      <c r="B27" s="172" t="s">
        <v>252</v>
      </c>
      <c r="C27" s="12" t="s">
        <v>113</v>
      </c>
      <c r="D27" s="12" t="s">
        <v>86</v>
      </c>
      <c r="E27" s="12"/>
      <c r="F27" s="12"/>
      <c r="G27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39.71"/>
    <col customWidth="1" min="3" max="3" width="47.29"/>
  </cols>
  <sheetData>
    <row r="1">
      <c r="A1" s="2" t="s">
        <v>270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5" t="s">
        <v>271</v>
      </c>
      <c r="B2" s="102" t="s">
        <v>272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273</v>
      </c>
      <c r="B3" s="102" t="s">
        <v>274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275</v>
      </c>
      <c r="B4" s="5" t="s">
        <v>276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 t="s">
        <v>277</v>
      </c>
      <c r="B6" s="102" t="s">
        <v>278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275</v>
      </c>
      <c r="B7" s="5" t="s">
        <v>279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280</v>
      </c>
      <c r="B10" s="5" t="s">
        <v>281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 t="s">
        <v>282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 t="s">
        <v>283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73" t="s">
        <v>284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73" t="s">
        <v>285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73" t="s">
        <v>286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74" t="s">
        <v>287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74" t="s">
        <v>288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02" t="s">
        <v>289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02" t="s">
        <v>290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B25" s="4"/>
      <c r="C25" s="4"/>
      <c r="D25" s="4"/>
      <c r="E25" s="5"/>
      <c r="F25" s="5"/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5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5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