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jasha\Documents\"/>
    </mc:Choice>
  </mc:AlternateContent>
  <xr:revisionPtr revIDLastSave="0" documentId="13_ncr:1_{D86A16E5-B01C-4C65-B021-D01228AA1E04}" xr6:coauthVersionLast="40" xr6:coauthVersionMax="40" xr10:uidLastSave="{00000000-0000-0000-0000-000000000000}"/>
  <bookViews>
    <workbookView xWindow="-98" yWindow="-98" windowWidth="22695" windowHeight="1459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1" i="11" l="1"/>
  <c r="E41" i="11"/>
  <c r="F40" i="11"/>
  <c r="E40" i="11"/>
  <c r="F39" i="11"/>
  <c r="F38" i="11"/>
  <c r="E39" i="11" s="1"/>
  <c r="E38" i="11"/>
  <c r="F36" i="11"/>
  <c r="E36" i="11"/>
  <c r="F34" i="11"/>
  <c r="E34" i="11"/>
  <c r="F33" i="11"/>
  <c r="E33" i="11"/>
  <c r="F32" i="11"/>
  <c r="E32" i="11"/>
  <c r="F30" i="11"/>
  <c r="F29" i="11"/>
  <c r="E29" i="11"/>
  <c r="F28" i="11"/>
  <c r="F27" i="11"/>
  <c r="E27" i="11"/>
  <c r="F25" i="11"/>
  <c r="E25" i="11"/>
  <c r="F23" i="11"/>
  <c r="F22" i="11"/>
  <c r="E23" i="11" s="1"/>
  <c r="E24" i="11" s="1"/>
  <c r="F24" i="11" s="1"/>
  <c r="E22" i="11"/>
  <c r="E21" i="11"/>
  <c r="F20" i="11"/>
  <c r="F13" i="11"/>
  <c r="E13" i="11"/>
  <c r="E20" i="11"/>
  <c r="F18" i="11" l="1"/>
  <c r="E18" i="11" s="1"/>
  <c r="E16" i="11"/>
  <c r="E17" i="11" s="1"/>
  <c r="E15" i="11"/>
  <c r="F15" i="11" s="1"/>
  <c r="F16" i="11" s="1"/>
  <c r="F17" i="11" s="1"/>
  <c r="H19" i="11"/>
  <c r="E3" i="11"/>
  <c r="H7" i="11" l="1"/>
  <c r="E9" i="11" l="1"/>
  <c r="F9" i="11" s="1"/>
  <c r="E10" i="11" s="1"/>
  <c r="E28" i="11" l="1"/>
  <c r="I5" i="11"/>
  <c r="H42" i="11"/>
  <c r="H35" i="11"/>
  <c r="H34" i="11"/>
  <c r="H33" i="11"/>
  <c r="H31" i="11"/>
  <c r="H26" i="11"/>
  <c r="H8" i="11"/>
  <c r="H27" i="11" l="1"/>
  <c r="H28" i="11"/>
  <c r="H9" i="11"/>
  <c r="F10" i="11"/>
  <c r="E11" i="11" s="1"/>
  <c r="F11" i="11" s="1"/>
  <c r="E12" i="11" s="1"/>
  <c r="I6" i="11"/>
  <c r="E14" i="11" l="1"/>
  <c r="F12" i="11"/>
  <c r="H32" i="11"/>
  <c r="H10" i="11"/>
  <c r="E30" i="11"/>
  <c r="H29" i="11"/>
  <c r="J5" i="11"/>
  <c r="K5" i="11" s="1"/>
  <c r="L5" i="11" s="1"/>
  <c r="M5" i="11" s="1"/>
  <c r="N5" i="11" s="1"/>
  <c r="O5" i="11" s="1"/>
  <c r="P5" i="11" s="1"/>
  <c r="I4" i="11"/>
  <c r="F14" i="11" l="1"/>
  <c r="H14" i="11" s="1"/>
  <c r="H30" i="11"/>
  <c r="H11" i="11"/>
  <c r="H12" i="11"/>
  <c r="P4" i="11"/>
  <c r="Q5" i="11"/>
  <c r="R5" i="11" s="1"/>
  <c r="S5" i="11" s="1"/>
  <c r="T5" i="11" s="1"/>
  <c r="U5" i="11" s="1"/>
  <c r="V5" i="11" s="1"/>
  <c r="W5" i="11" s="1"/>
  <c r="J6" i="11"/>
  <c r="H20" i="11" l="1"/>
  <c r="W4" i="11"/>
  <c r="X5" i="11"/>
  <c r="Y5" i="11" s="1"/>
  <c r="Z5" i="11" s="1"/>
  <c r="AA5" i="11" s="1"/>
  <c r="AB5" i="11" s="1"/>
  <c r="AC5" i="11" s="1"/>
  <c r="AD5" i="11" s="1"/>
  <c r="K6" i="11"/>
  <c r="F21" i="11" l="1"/>
  <c r="H21" i="11"/>
  <c r="AE5" i="11"/>
  <c r="AF5" i="11" s="1"/>
  <c r="AG5" i="11" s="1"/>
  <c r="AH5" i="11" s="1"/>
  <c r="AI5" i="11" s="1"/>
  <c r="AJ5" i="11" s="1"/>
  <c r="AD4" i="11"/>
  <c r="L6" i="11"/>
  <c r="H22" i="11" l="1"/>
  <c r="AK5" i="11"/>
  <c r="AL5" i="11" s="1"/>
  <c r="AM5" i="11" s="1"/>
  <c r="AN5" i="11" s="1"/>
  <c r="AO5" i="11" s="1"/>
  <c r="AP5" i="11" s="1"/>
  <c r="AQ5" i="11" s="1"/>
  <c r="M6" i="11"/>
  <c r="H24" i="11" l="1"/>
  <c r="H23" i="1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<sst xmlns="http://schemas.openxmlformats.org/spreadsheetml/2006/main" count="79" uniqueCount="76">
  <si>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</si>
  <si>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</si>
  <si>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</si>
  <si>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</si>
  <si>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</si>
  <si>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</si>
  <si>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</si>
  <si>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</si>
  <si>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</si>
  <si>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</si>
  <si>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</si>
  <si>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</si>
  <si>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</si>
  <si>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</si>
  <si>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</si>
  <si>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</si>
  <si>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</si>
  <si>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</si>
  <si>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</si>
  <si>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</si>
  <si>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</si>
  <si>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</si>
  <si>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</si>
  <si>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</si>
  <si>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</si>
  <si>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</si>
  <si>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</si>
  <si>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</si>
  <si>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</si>
  <si>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</si>
  <si>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</si>
  <si>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</si>
  <si>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</si>
  <si>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</si>
  <si>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</si>
  <si>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</si>
  <si>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</si>
  <si>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</si>
  <si>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</si>
  <si>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</si>
  <si>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</si>
  <si>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</si>
  <si>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1 Presentation</t>
  </si>
  <si>
    <t>3/20 Report</t>
  </si>
  <si>
    <t>3/27 Report</t>
  </si>
  <si>
    <t>Phase 2 Presentation</t>
  </si>
  <si>
    <t>4/3 Report</t>
  </si>
  <si>
    <t>4/10 Report</t>
  </si>
  <si>
    <t>4/17 Report</t>
  </si>
  <si>
    <t>4/24 Report</t>
  </si>
  <si>
    <t>Final Presentation</t>
  </si>
  <si>
    <t>Sonar Module</t>
  </si>
  <si>
    <t>Step Averaging</t>
  </si>
  <si>
    <t>Google Maps Integration</t>
  </si>
  <si>
    <t>Voice Control &amp; Interface</t>
  </si>
  <si>
    <t>Collect raw data sets</t>
  </si>
  <si>
    <t>Propose algorithm</t>
  </si>
  <si>
    <t>Indoor testing</t>
  </si>
  <si>
    <t>Outdoor testing</t>
  </si>
  <si>
    <t>Device placement testing</t>
  </si>
  <si>
    <t>Final performance benchmark</t>
  </si>
  <si>
    <t>Step Distance Algorithm Proposal</t>
  </si>
  <si>
    <t>Implement accurate step meter</t>
  </si>
  <si>
    <t>Presentations</t>
  </si>
  <si>
    <t>Test moving average configurations</t>
  </si>
  <si>
    <t>Investigate API</t>
  </si>
  <si>
    <t>Implement navigation from app</t>
  </si>
  <si>
    <t>Extract distance and direction values from Maps</t>
  </si>
  <si>
    <t>Devise input/output list of commands</t>
  </si>
  <si>
    <t>Test to acceptable performance</t>
  </si>
  <si>
    <t>Record audio output files</t>
  </si>
  <si>
    <t>configure UI to play audio on queue</t>
  </si>
  <si>
    <t>configure UI to change on input signals</t>
  </si>
  <si>
    <t>Locate desirable audio recognition tool</t>
  </si>
  <si>
    <t>Interface with Sonar/Maps to take in distance and output steps</t>
  </si>
  <si>
    <t>Visit Writing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</si>
</sst>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5"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4" fillId="0" borderId="0"/>
    <xf numFmtId="43" fontId="9" fillId="0" borderId="3" applyFont="0" applyFill="0" applyAlignment="0" applyProtection="0"/>
    <xf numFmtId="0" fontId="15"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4" fillId="12" borderId="8" xfId="0" applyFont="1" applyFill="1" applyBorder="1" applyAlignment="1">
      <alignment horizontal="center" vertical="center" shrinkToFit="1"/>
    </xf>
    <xf numFmtId="0" fontId="16" fillId="0" borderId="0" xfId="0" applyFont="1"/>
    <xf numFmtId="0" fontId="17"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8" fillId="0" borderId="0" xfId="0" applyFont="1" applyAlignment="1">
      <alignment horizontal="left" vertical="center"/>
    </xf>
    <xf numFmtId="0" fontId="19" fillId="0" borderId="0" xfId="0" applyFont="1" applyAlignment="1">
      <alignment horizontal="left" vertical="center"/>
    </xf>
    <xf numFmtId="0" fontId="21" fillId="0" borderId="0" xfId="0" applyFont="1"/>
    <xf numFmtId="0" fontId="23" fillId="0" borderId="0" xfId="0" applyFont="1" applyAlignment="1">
      <alignment vertical="center"/>
    </xf>
    <xf numFmtId="0" fontId="22" fillId="0" borderId="0" xfId="0" applyFont="1" applyAlignment="1">
      <alignment horizontal="left" vertical="top" wrapText="1" indent="1"/>
    </xf>
    <xf numFmtId="0" fontId="2" fillId="0" borderId="0" xfId="0" applyFont="1" applyAlignment="1">
      <alignment horizontal="left" vertical="top"/>
    </xf>
    <xf numFmtId="0" fontId="20"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4" fillId="0" borderId="0" xfId="3"/>
    <xf numFmtId="0" fontId="24" fillId="0" borderId="0" xfId="3" applyAlignment="1">
      <alignment wrapText="1"/>
    </xf>
    <xf numFmtId="0" fontId="24" fillId="0" borderId="0" xfId="0" applyFont="1" applyAlignment="1">
      <alignment horizontal="center"/>
    </xf>
    <xf numFmtId="0" fontId="17" fillId="0" borderId="0" xfId="1" applyFont="1" applyProtection="1">
      <alignment vertical="top"/>
    </xf>
    <xf numFmtId="0" fontId="0" fillId="0" borderId="0" xfId="0" applyAlignment="1">
      <alignment wrapText="1"/>
    </xf>
    <xf numFmtId="0" fontId="15"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9" fillId="14" borderId="2" xfId="11" applyFill="1">
      <alignment horizontal="center" vertical="center"/>
    </xf>
    <xf numFmtId="9" fontId="5" fillId="14" borderId="2" xfId="2" applyFont="1" applyFill="1" applyBorder="1" applyAlignment="1">
      <alignment horizontal="center" vertical="center"/>
    </xf>
    <xf numFmtId="164" fontId="9" fillId="14" borderId="2" xfId="10" applyFill="1">
      <alignment horizontal="center" vertical="center"/>
    </xf>
    <xf numFmtId="164" fontId="9" fillId="9" borderId="2" xfId="10" applyFill="1">
      <alignment horizontal="center" vertical="center"/>
    </xf>
    <xf numFmtId="0" fontId="6" fillId="14"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61" zoomScaleNormal="115" zoomScalePageLayoutView="70" workbookViewId="0">
      <pane ySplit="6" topLeftCell="A7" activePane="bottomLeft" state="frozen"/>
      <selection pane="bottomLeft" activeCell="D15" sqref="D15"/>
    </sheetView>
  </sheetViews>
  <sheetFormatPr defaultRowHeight="30" customHeight="1" x14ac:dyDescent="0.45"/>
  <cols>
    <col min="1" max="1" width="2.73046875" style="57" customWidth="1"/>
    <col min="2" max="2" width="19.86328125" customWidth="1"/>
    <col min="3" max="3" width="30.73046875" customWidth="1"/>
    <col min="4" max="4" width="10.73046875" customWidth="1"/>
    <col min="5" max="5" width="10.3984375" style="5" customWidth="1"/>
    <col min="6" max="6" width="10.3984375" customWidth="1"/>
    <col min="7" max="7" width="2.73046875" customWidth="1"/>
    <col min="8" max="8" width="6.1328125" hidden="1" customWidth="1"/>
    <col min="9" max="64" width="2.59765625" customWidth="1"/>
    <col min="69" max="70" width="10.265625"/>
  </cols>
  <sheetData>
    <row r="1" spans="1:64" ht="30" customHeight="1" x14ac:dyDescent="0.85">
      <c r="A1" s="58" t="s">
        <v>33</v>
      </c>
      <c r="B1" s="62" t="s">
        <v>4</v>
      </c>
      <c r="C1" s="1"/>
      <c r="D1" s="2"/>
      <c r="E1" s="4"/>
      <c r="F1" s="46"/>
      <c r="H1" s="2"/>
      <c r="I1" s="14" t="s">
        <v>13</v>
      </c>
    </row>
    <row r="2" spans="1:64" ht="30" customHeight="1" x14ac:dyDescent="0.55000000000000004">
      <c r="A2" s="57" t="s">
        <v>27</v>
      </c>
      <c r="B2" s="63" t="s">
        <v>23</v>
      </c>
      <c r="I2" s="60" t="s">
        <v>18</v>
      </c>
    </row>
    <row r="3" spans="1:64" ht="30" customHeight="1" x14ac:dyDescent="0.45">
      <c r="A3" s="57" t="s">
        <v>34</v>
      </c>
      <c r="B3" s="64" t="s">
        <v>24</v>
      </c>
      <c r="C3" s="92" t="s">
        <v>1</v>
      </c>
      <c r="D3" s="93"/>
      <c r="E3" s="91">
        <f>DATE(2019, 2, 27)</f>
        <v>43523</v>
      </c>
      <c r="F3" s="91"/>
    </row>
    <row r="4" spans="1:64" ht="30" customHeight="1" x14ac:dyDescent="0.45">
      <c r="A4" s="58" t="s">
        <v>35</v>
      </c>
      <c r="C4" s="92" t="s">
        <v>9</v>
      </c>
      <c r="D4" s="93"/>
      <c r="E4" s="7">
        <v>1</v>
      </c>
      <c r="I4" s="88">
        <f>I5</f>
        <v>43521</v>
      </c>
      <c r="J4" s="89"/>
      <c r="K4" s="89"/>
      <c r="L4" s="89"/>
      <c r="M4" s="89"/>
      <c r="N4" s="89"/>
      <c r="O4" s="90"/>
      <c r="P4" s="88">
        <f>P5</f>
        <v>43528</v>
      </c>
      <c r="Q4" s="89"/>
      <c r="R4" s="89"/>
      <c r="S4" s="89"/>
      <c r="T4" s="89"/>
      <c r="U4" s="89"/>
      <c r="V4" s="90"/>
      <c r="W4" s="88">
        <f>W5</f>
        <v>43535</v>
      </c>
      <c r="X4" s="89"/>
      <c r="Y4" s="89"/>
      <c r="Z4" s="89"/>
      <c r="AA4" s="89"/>
      <c r="AB4" s="89"/>
      <c r="AC4" s="90"/>
      <c r="AD4" s="88">
        <f>AD5</f>
        <v>43542</v>
      </c>
      <c r="AE4" s="89"/>
      <c r="AF4" s="89"/>
      <c r="AG4" s="89"/>
      <c r="AH4" s="89"/>
      <c r="AI4" s="89"/>
      <c r="AJ4" s="90"/>
      <c r="AK4" s="88">
        <f>AK5</f>
        <v>43549</v>
      </c>
      <c r="AL4" s="89"/>
      <c r="AM4" s="89"/>
      <c r="AN4" s="89"/>
      <c r="AO4" s="89"/>
      <c r="AP4" s="89"/>
      <c r="AQ4" s="90"/>
      <c r="AR4" s="88">
        <f>AR5</f>
        <v>43556</v>
      </c>
      <c r="AS4" s="89"/>
      <c r="AT4" s="89"/>
      <c r="AU4" s="89"/>
      <c r="AV4" s="89"/>
      <c r="AW4" s="89"/>
      <c r="AX4" s="90"/>
      <c r="AY4" s="88">
        <f>AY5</f>
        <v>43563</v>
      </c>
      <c r="AZ4" s="89"/>
      <c r="BA4" s="89"/>
      <c r="BB4" s="89"/>
      <c r="BC4" s="89"/>
      <c r="BD4" s="89"/>
      <c r="BE4" s="90"/>
      <c r="BF4" s="88">
        <f>BF5</f>
        <v>43570</v>
      </c>
      <c r="BG4" s="89"/>
      <c r="BH4" s="89"/>
      <c r="BI4" s="89"/>
      <c r="BJ4" s="89"/>
      <c r="BK4" s="89"/>
      <c r="BL4" s="90"/>
    </row>
    <row r="5" spans="1:64" ht="15" customHeight="1" x14ac:dyDescent="0.45">
      <c r="A5" s="58" t="s">
        <v>36</v>
      </c>
      <c r="B5" s="94"/>
      <c r="C5" s="94"/>
      <c r="D5" s="94"/>
      <c r="E5" s="94"/>
      <c r="F5" s="94"/>
      <c r="G5" s="94"/>
      <c r="I5" s="11">
        <f>Project_Start-WEEKDAY(Project_Start,1)+2+7*(Display_Week-1)</f>
        <v>43521</v>
      </c>
      <c r="J5" s="10">
        <f>I5+1</f>
        <v>43522</v>
      </c>
      <c r="K5" s="10">
        <f t="shared" ref="K5:AX5" si="0">J5+1</f>
        <v>43523</v>
      </c>
      <c r="L5" s="10">
        <f t="shared" si="0"/>
        <v>43524</v>
      </c>
      <c r="M5" s="10">
        <f t="shared" si="0"/>
        <v>43525</v>
      </c>
      <c r="N5" s="10">
        <f t="shared" si="0"/>
        <v>43526</v>
      </c>
      <c r="O5" s="12">
        <f t="shared" si="0"/>
        <v>43527</v>
      </c>
      <c r="P5" s="11">
        <f>O5+1</f>
        <v>43528</v>
      </c>
      <c r="Q5" s="10">
        <f>P5+1</f>
        <v>43529</v>
      </c>
      <c r="R5" s="10">
        <f t="shared" si="0"/>
        <v>43530</v>
      </c>
      <c r="S5" s="10">
        <f t="shared" si="0"/>
        <v>43531</v>
      </c>
      <c r="T5" s="10">
        <f t="shared" si="0"/>
        <v>43532</v>
      </c>
      <c r="U5" s="10">
        <f t="shared" si="0"/>
        <v>43533</v>
      </c>
      <c r="V5" s="12">
        <f t="shared" si="0"/>
        <v>43534</v>
      </c>
      <c r="W5" s="11">
        <f>V5+1</f>
        <v>43535</v>
      </c>
      <c r="X5" s="10">
        <f>W5+1</f>
        <v>43536</v>
      </c>
      <c r="Y5" s="10">
        <f t="shared" si="0"/>
        <v>43537</v>
      </c>
      <c r="Z5" s="10">
        <f t="shared" si="0"/>
        <v>43538</v>
      </c>
      <c r="AA5" s="10">
        <f t="shared" si="0"/>
        <v>43539</v>
      </c>
      <c r="AB5" s="10">
        <f t="shared" si="0"/>
        <v>43540</v>
      </c>
      <c r="AC5" s="12">
        <f t="shared" si="0"/>
        <v>43541</v>
      </c>
      <c r="AD5" s="11">
        <f>AC5+1</f>
        <v>43542</v>
      </c>
      <c r="AE5" s="10">
        <f>AD5+1</f>
        <v>43543</v>
      </c>
      <c r="AF5" s="10">
        <f t="shared" si="0"/>
        <v>43544</v>
      </c>
      <c r="AG5" s="10">
        <f t="shared" si="0"/>
        <v>43545</v>
      </c>
      <c r="AH5" s="10">
        <f t="shared" si="0"/>
        <v>43546</v>
      </c>
      <c r="AI5" s="10">
        <f t="shared" si="0"/>
        <v>43547</v>
      </c>
      <c r="AJ5" s="12">
        <f t="shared" si="0"/>
        <v>43548</v>
      </c>
      <c r="AK5" s="11">
        <f>AJ5+1</f>
        <v>43549</v>
      </c>
      <c r="AL5" s="10">
        <f>AK5+1</f>
        <v>43550</v>
      </c>
      <c r="AM5" s="10">
        <f t="shared" si="0"/>
        <v>43551</v>
      </c>
      <c r="AN5" s="10">
        <f t="shared" si="0"/>
        <v>43552</v>
      </c>
      <c r="AO5" s="10">
        <f t="shared" si="0"/>
        <v>43553</v>
      </c>
      <c r="AP5" s="10">
        <f t="shared" si="0"/>
        <v>43554</v>
      </c>
      <c r="AQ5" s="12">
        <f t="shared" si="0"/>
        <v>43555</v>
      </c>
      <c r="AR5" s="11">
        <f>AQ5+1</f>
        <v>43556</v>
      </c>
      <c r="AS5" s="10">
        <f>AR5+1</f>
        <v>43557</v>
      </c>
      <c r="AT5" s="10">
        <f t="shared" si="0"/>
        <v>43558</v>
      </c>
      <c r="AU5" s="10">
        <f t="shared" si="0"/>
        <v>43559</v>
      </c>
      <c r="AV5" s="10">
        <f t="shared" si="0"/>
        <v>43560</v>
      </c>
      <c r="AW5" s="10">
        <f t="shared" si="0"/>
        <v>43561</v>
      </c>
      <c r="AX5" s="12">
        <f t="shared" si="0"/>
        <v>43562</v>
      </c>
      <c r="AY5" s="11">
        <f>AX5+1</f>
        <v>43563</v>
      </c>
      <c r="AZ5" s="10">
        <f>AY5+1</f>
        <v>43564</v>
      </c>
      <c r="BA5" s="10">
        <f t="shared" ref="BA5:BE5" si="1">AZ5+1</f>
        <v>43565</v>
      </c>
      <c r="BB5" s="10">
        <f t="shared" si="1"/>
        <v>43566</v>
      </c>
      <c r="BC5" s="10">
        <f t="shared" si="1"/>
        <v>43567</v>
      </c>
      <c r="BD5" s="10">
        <f t="shared" si="1"/>
        <v>43568</v>
      </c>
      <c r="BE5" s="12">
        <f t="shared" si="1"/>
        <v>43569</v>
      </c>
      <c r="BF5" s="11">
        <f>BE5+1</f>
        <v>43570</v>
      </c>
      <c r="BG5" s="10">
        <f>BF5+1</f>
        <v>43571</v>
      </c>
      <c r="BH5" s="10">
        <f t="shared" ref="BH5:BL5" si="2">BG5+1</f>
        <v>43572</v>
      </c>
      <c r="BI5" s="10">
        <f t="shared" si="2"/>
        <v>43573</v>
      </c>
      <c r="BJ5" s="10">
        <f t="shared" si="2"/>
        <v>43574</v>
      </c>
      <c r="BK5" s="10">
        <f t="shared" si="2"/>
        <v>43575</v>
      </c>
      <c r="BL5" s="12">
        <f t="shared" si="2"/>
        <v>43576</v>
      </c>
    </row>
    <row r="6" spans="1:64" ht="30" customHeight="1" thickBot="1" x14ac:dyDescent="0.5">
      <c r="A6" s="58" t="s">
        <v>37</v>
      </c>
      <c r="B6" s="8" t="s">
        <v>10</v>
      </c>
      <c r="C6" s="9" t="s">
        <v>3</v>
      </c>
      <c r="D6" s="9" t="s">
        <v>2</v>
      </c>
      <c r="E6" s="9" t="s">
        <v>6</v>
      </c>
      <c r="F6" s="9" t="s">
        <v>7</v>
      </c>
      <c r="G6" s="9"/>
      <c r="H6" s="9" t="s">
        <v>8</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5">
      <c r="A7" s="57" t="s">
        <v>32</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3" customFormat="1" ht="30" customHeight="1" thickBot="1" x14ac:dyDescent="0.5">
      <c r="A8" s="58" t="s">
        <v>38</v>
      </c>
      <c r="B8" s="17" t="s">
        <v>63</v>
      </c>
      <c r="C8" s="69"/>
      <c r="D8" s="18"/>
      <c r="E8" s="19"/>
      <c r="F8" s="20"/>
      <c r="G8" s="16"/>
      <c r="H8" s="16" t="str">
        <f t="shared" ref="H8:H42" si="6">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3" customFormat="1" ht="30" customHeight="1" thickBot="1" x14ac:dyDescent="0.5">
      <c r="A9" s="58" t="s">
        <v>39</v>
      </c>
      <c r="B9" s="77" t="s">
        <v>42</v>
      </c>
      <c r="C9" s="78" t="s">
        <v>28</v>
      </c>
      <c r="D9" s="21">
        <v>1</v>
      </c>
      <c r="E9" s="65">
        <f>Project_Start</f>
        <v>43523</v>
      </c>
      <c r="F9" s="65">
        <f>E9+7</f>
        <v>43530</v>
      </c>
      <c r="G9" s="16"/>
      <c r="H9" s="16">
        <f t="shared" si="6"/>
        <v>8</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3" customFormat="1" ht="30" customHeight="1" thickBot="1" x14ac:dyDescent="0.5">
      <c r="A10" s="58" t="s">
        <v>40</v>
      </c>
      <c r="B10" s="77" t="s">
        <v>43</v>
      </c>
      <c r="C10" s="70"/>
      <c r="D10" s="21">
        <v>0</v>
      </c>
      <c r="E10" s="65">
        <f>F9 +12</f>
        <v>43542</v>
      </c>
      <c r="F10" s="65">
        <f>E10+2</f>
        <v>43544</v>
      </c>
      <c r="G10" s="16"/>
      <c r="H10" s="16">
        <f t="shared" si="6"/>
        <v>3</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3" customFormat="1" ht="30" customHeight="1" thickBot="1" x14ac:dyDescent="0.5">
      <c r="A11" s="57"/>
      <c r="B11" s="77" t="s">
        <v>44</v>
      </c>
      <c r="C11" s="70"/>
      <c r="D11" s="21">
        <v>0</v>
      </c>
      <c r="E11" s="65">
        <f>F10 + 5</f>
        <v>43549</v>
      </c>
      <c r="F11" s="65">
        <f>E11+2</f>
        <v>43551</v>
      </c>
      <c r="G11" s="16"/>
      <c r="H11" s="16">
        <f t="shared" si="6"/>
        <v>3</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3" customFormat="1" ht="30" customHeight="1" thickBot="1" x14ac:dyDescent="0.5">
      <c r="A12" s="57"/>
      <c r="B12" s="77" t="s">
        <v>46</v>
      </c>
      <c r="C12" s="70"/>
      <c r="D12" s="21">
        <v>0</v>
      </c>
      <c r="E12" s="65">
        <f>F11 + 5</f>
        <v>43556</v>
      </c>
      <c r="F12" s="65">
        <f>E12+2</f>
        <v>43558</v>
      </c>
      <c r="G12" s="16"/>
      <c r="H12" s="16">
        <f t="shared" si="6"/>
        <v>3</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3" customFormat="1" ht="30" customHeight="1" thickBot="1" x14ac:dyDescent="0.5">
      <c r="A13" s="57"/>
      <c r="B13" s="77" t="s">
        <v>75</v>
      </c>
      <c r="C13" s="70"/>
      <c r="D13" s="21">
        <v>0</v>
      </c>
      <c r="E13" s="65">
        <f>F12</f>
        <v>43558</v>
      </c>
      <c r="F13" s="65">
        <f>F14</f>
        <v>43563</v>
      </c>
      <c r="G13" s="16"/>
      <c r="H13" s="16"/>
      <c r="I13" s="43"/>
      <c r="J13" s="43"/>
      <c r="K13" s="43"/>
      <c r="L13" s="43"/>
      <c r="M13" s="43"/>
      <c r="N13" s="43"/>
      <c r="O13" s="43"/>
      <c r="P13" s="43"/>
      <c r="Q13" s="43"/>
      <c r="R13" s="43"/>
      <c r="S13" s="43"/>
      <c r="T13" s="43"/>
      <c r="U13" s="43"/>
      <c r="V13" s="43"/>
      <c r="W13" s="43"/>
      <c r="X13" s="43"/>
      <c r="Y13" s="44"/>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3" customFormat="1" ht="30" customHeight="1" thickBot="1" x14ac:dyDescent="0.5">
      <c r="A14" s="57"/>
      <c r="B14" s="77" t="s">
        <v>45</v>
      </c>
      <c r="C14" s="70"/>
      <c r="D14" s="21">
        <v>0</v>
      </c>
      <c r="E14" s="65">
        <f>E12</f>
        <v>43556</v>
      </c>
      <c r="F14" s="65">
        <f>E14+7</f>
        <v>43563</v>
      </c>
      <c r="G14" s="16"/>
      <c r="H14" s="16">
        <f t="shared" si="6"/>
        <v>8</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3" customFormat="1" ht="30" customHeight="1" thickBot="1" x14ac:dyDescent="0.5">
      <c r="A15" s="57"/>
      <c r="B15" s="77" t="s">
        <v>47</v>
      </c>
      <c r="C15" s="70"/>
      <c r="D15" s="21">
        <v>0</v>
      </c>
      <c r="E15" s="65">
        <f>DATE(2019, 4, 8)</f>
        <v>43563</v>
      </c>
      <c r="F15" s="65">
        <f>E15+2</f>
        <v>43565</v>
      </c>
      <c r="G15" s="16"/>
      <c r="H15" s="16"/>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3" customFormat="1" ht="30" customHeight="1" thickBot="1" x14ac:dyDescent="0.5">
      <c r="A16" s="57"/>
      <c r="B16" s="77" t="s">
        <v>48</v>
      </c>
      <c r="C16" s="70"/>
      <c r="D16" s="21">
        <v>0</v>
      </c>
      <c r="E16" s="65">
        <f>E15+7</f>
        <v>43570</v>
      </c>
      <c r="F16" s="65">
        <f>F15+7</f>
        <v>43572</v>
      </c>
      <c r="G16" s="16"/>
      <c r="H16" s="16"/>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3" customFormat="1" ht="30" customHeight="1" thickBot="1" x14ac:dyDescent="0.5">
      <c r="A17" s="57">
        <v>4</v>
      </c>
      <c r="B17" s="77" t="s">
        <v>49</v>
      </c>
      <c r="C17" s="70"/>
      <c r="D17" s="21">
        <v>0</v>
      </c>
      <c r="E17" s="65">
        <f>E16+7</f>
        <v>43577</v>
      </c>
      <c r="F17" s="65">
        <f>F16+7</f>
        <v>43579</v>
      </c>
      <c r="G17" s="16"/>
      <c r="H17" s="16"/>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3" customFormat="1" ht="30" customHeight="1" thickBot="1" x14ac:dyDescent="0.5">
      <c r="A18" s="57"/>
      <c r="B18" s="77" t="s">
        <v>50</v>
      </c>
      <c r="C18" s="70"/>
      <c r="D18" s="21">
        <v>0</v>
      </c>
      <c r="E18" s="65">
        <f>F18-7</f>
        <v>43579</v>
      </c>
      <c r="F18" s="65">
        <f>DATE(2019, 5, 1)</f>
        <v>43586</v>
      </c>
      <c r="G18" s="16"/>
      <c r="H18" s="16"/>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3" customFormat="1" ht="30" customHeight="1" thickBot="1" x14ac:dyDescent="0.5">
      <c r="A19" s="58" t="s">
        <v>41</v>
      </c>
      <c r="B19" s="22" t="s">
        <v>51</v>
      </c>
      <c r="C19" s="71"/>
      <c r="D19" s="23"/>
      <c r="E19" s="24"/>
      <c r="F19" s="25"/>
      <c r="G19" s="16"/>
      <c r="H19" s="16" t="str">
        <f t="shared" si="6"/>
        <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30" customHeight="1" thickBot="1" x14ac:dyDescent="0.5">
      <c r="A20" s="58"/>
      <c r="B20" s="84" t="s">
        <v>55</v>
      </c>
      <c r="C20" s="72"/>
      <c r="D20" s="26">
        <v>0</v>
      </c>
      <c r="E20" s="66">
        <f>DATE(2019, 3, 11)</f>
        <v>43535</v>
      </c>
      <c r="F20" s="66">
        <f>E20+13</f>
        <v>43548</v>
      </c>
      <c r="G20" s="16"/>
      <c r="H20" s="16">
        <f t="shared" si="6"/>
        <v>14</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3" customFormat="1" ht="30" customHeight="1" thickBot="1" x14ac:dyDescent="0.5">
      <c r="A21" s="57"/>
      <c r="B21" s="84" t="s">
        <v>56</v>
      </c>
      <c r="C21" s="72"/>
      <c r="D21" s="26">
        <v>0</v>
      </c>
      <c r="E21" s="66">
        <f>F20+1</f>
        <v>43549</v>
      </c>
      <c r="F21" s="66">
        <f>E21+5</f>
        <v>43554</v>
      </c>
      <c r="G21" s="16"/>
      <c r="H21" s="16">
        <f t="shared" si="6"/>
        <v>6</v>
      </c>
      <c r="I21" s="43"/>
      <c r="J21" s="43"/>
      <c r="K21" s="43"/>
      <c r="L21" s="43"/>
      <c r="M21" s="43"/>
      <c r="N21" s="43"/>
      <c r="O21" s="43"/>
      <c r="P21" s="43"/>
      <c r="Q21" s="43"/>
      <c r="R21" s="43"/>
      <c r="S21" s="43"/>
      <c r="T21" s="43"/>
      <c r="U21" s="44"/>
      <c r="V21" s="44"/>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3" customFormat="1" ht="30" customHeight="1" thickBot="1" x14ac:dyDescent="0.5">
      <c r="A22" s="57"/>
      <c r="B22" s="84" t="s">
        <v>57</v>
      </c>
      <c r="C22" s="72"/>
      <c r="D22" s="26">
        <v>0</v>
      </c>
      <c r="E22" s="66">
        <f>F21</f>
        <v>43554</v>
      </c>
      <c r="F22" s="66">
        <f>E22+6</f>
        <v>43560</v>
      </c>
      <c r="G22" s="16"/>
      <c r="H22" s="16">
        <f t="shared" si="6"/>
        <v>7</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3" customFormat="1" ht="30" customHeight="1" thickBot="1" x14ac:dyDescent="0.5">
      <c r="A23" s="57"/>
      <c r="B23" s="84" t="s">
        <v>58</v>
      </c>
      <c r="C23" s="72"/>
      <c r="D23" s="26">
        <v>0</v>
      </c>
      <c r="E23" s="66">
        <f>F22</f>
        <v>43560</v>
      </c>
      <c r="F23" s="66">
        <f t="shared" ref="F23:F24" si="7">E23+6</f>
        <v>43566</v>
      </c>
      <c r="G23" s="16"/>
      <c r="H23" s="16">
        <f t="shared" si="6"/>
        <v>7</v>
      </c>
      <c r="I23" s="43"/>
      <c r="J23" s="43"/>
      <c r="K23" s="43"/>
      <c r="L23" s="43"/>
      <c r="M23" s="43"/>
      <c r="N23" s="43"/>
      <c r="O23" s="43"/>
      <c r="P23" s="43"/>
      <c r="Q23" s="43"/>
      <c r="R23" s="43"/>
      <c r="S23" s="43"/>
      <c r="T23" s="43"/>
      <c r="U23" s="43"/>
      <c r="V23" s="43"/>
      <c r="W23" s="43"/>
      <c r="X23" s="43"/>
      <c r="Y23" s="44"/>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3" customFormat="1" ht="30" customHeight="1" thickBot="1" x14ac:dyDescent="0.5">
      <c r="A24" s="57"/>
      <c r="B24" s="84" t="s">
        <v>59</v>
      </c>
      <c r="C24" s="72"/>
      <c r="D24" s="26">
        <v>0</v>
      </c>
      <c r="E24" s="66">
        <f>F23</f>
        <v>43566</v>
      </c>
      <c r="F24" s="66">
        <f t="shared" si="7"/>
        <v>43572</v>
      </c>
      <c r="G24" s="16"/>
      <c r="H24" s="16">
        <f t="shared" si="6"/>
        <v>7</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3" customFormat="1" ht="30" customHeight="1" thickBot="1" x14ac:dyDescent="0.5">
      <c r="A25" s="57"/>
      <c r="B25" s="84" t="s">
        <v>60</v>
      </c>
      <c r="C25" s="72"/>
      <c r="D25" s="26">
        <v>0</v>
      </c>
      <c r="E25" s="66">
        <f>F24+1</f>
        <v>43573</v>
      </c>
      <c r="F25" s="66">
        <f>E25+7</f>
        <v>43580</v>
      </c>
      <c r="G25" s="16"/>
      <c r="H25" s="16"/>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3" customFormat="1" ht="30" customHeight="1" thickBot="1" x14ac:dyDescent="0.5">
      <c r="A26" s="57" t="s">
        <v>29</v>
      </c>
      <c r="B26" s="27" t="s">
        <v>52</v>
      </c>
      <c r="C26" s="73"/>
      <c r="D26" s="28"/>
      <c r="E26" s="29"/>
      <c r="F26" s="30"/>
      <c r="G26" s="16"/>
      <c r="H26" s="16" t="str">
        <f t="shared" si="6"/>
        <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30" customHeight="1" thickBot="1" x14ac:dyDescent="0.5">
      <c r="A27" s="57"/>
      <c r="B27" s="85" t="s">
        <v>61</v>
      </c>
      <c r="C27" s="74"/>
      <c r="D27" s="31">
        <v>0</v>
      </c>
      <c r="E27" s="67">
        <f>DATE(2019, 3, 11)</f>
        <v>43535</v>
      </c>
      <c r="F27" s="67">
        <f>E27+13</f>
        <v>43548</v>
      </c>
      <c r="G27" s="16"/>
      <c r="H27" s="16">
        <f t="shared" si="6"/>
        <v>14</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30" customHeight="1" thickBot="1" x14ac:dyDescent="0.5">
      <c r="A28" s="57"/>
      <c r="B28" s="85" t="s">
        <v>62</v>
      </c>
      <c r="C28" s="74"/>
      <c r="D28" s="31">
        <v>0</v>
      </c>
      <c r="E28" s="67">
        <f>F27+1</f>
        <v>43549</v>
      </c>
      <c r="F28" s="67">
        <f>E28+7</f>
        <v>43556</v>
      </c>
      <c r="G28" s="16"/>
      <c r="H28" s="16">
        <f t="shared" si="6"/>
        <v>8</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30" customHeight="1" thickBot="1" x14ac:dyDescent="0.5">
      <c r="A29" s="57"/>
      <c r="B29" s="85" t="s">
        <v>64</v>
      </c>
      <c r="C29" s="74"/>
      <c r="D29" s="31">
        <v>0</v>
      </c>
      <c r="E29" s="67">
        <f>F28</f>
        <v>43556</v>
      </c>
      <c r="F29" s="67">
        <f>E29+7</f>
        <v>43563</v>
      </c>
      <c r="G29" s="16"/>
      <c r="H29" s="16">
        <f t="shared" si="6"/>
        <v>8</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3" customFormat="1" ht="30" customHeight="1" thickBot="1" x14ac:dyDescent="0.5">
      <c r="A30" s="57"/>
      <c r="B30" s="85" t="s">
        <v>74</v>
      </c>
      <c r="C30" s="74"/>
      <c r="D30" s="31">
        <v>0</v>
      </c>
      <c r="E30" s="67">
        <f>F29+1</f>
        <v>43564</v>
      </c>
      <c r="F30" s="67">
        <f>E30+7</f>
        <v>43571</v>
      </c>
      <c r="G30" s="16"/>
      <c r="H30" s="16">
        <f t="shared" si="6"/>
        <v>8</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3" customFormat="1" ht="30" customHeight="1" thickBot="1" x14ac:dyDescent="0.5">
      <c r="A31" s="57" t="s">
        <v>29</v>
      </c>
      <c r="B31" s="32" t="s">
        <v>53</v>
      </c>
      <c r="C31" s="75"/>
      <c r="D31" s="33"/>
      <c r="E31" s="34"/>
      <c r="F31" s="35"/>
      <c r="G31" s="16"/>
      <c r="H31" s="16" t="str">
        <f t="shared" si="6"/>
        <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64" s="3" customFormat="1" ht="30" customHeight="1" thickBot="1" x14ac:dyDescent="0.5">
      <c r="A32" s="57"/>
      <c r="B32" s="86" t="s">
        <v>65</v>
      </c>
      <c r="C32" s="76"/>
      <c r="D32" s="36">
        <v>0</v>
      </c>
      <c r="E32" s="68">
        <f>E27</f>
        <v>43535</v>
      </c>
      <c r="F32" s="68">
        <f>E32+13</f>
        <v>43548</v>
      </c>
      <c r="G32" s="16"/>
      <c r="H32" s="16">
        <f t="shared" si="6"/>
        <v>14</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3" customFormat="1" ht="30" customHeight="1" thickBot="1" x14ac:dyDescent="0.5">
      <c r="A33" s="57"/>
      <c r="B33" s="86" t="s">
        <v>66</v>
      </c>
      <c r="C33" s="76"/>
      <c r="D33" s="36">
        <v>0</v>
      </c>
      <c r="E33" s="68">
        <f>F32</f>
        <v>43548</v>
      </c>
      <c r="F33" s="68">
        <f>E33+7</f>
        <v>43555</v>
      </c>
      <c r="G33" s="16"/>
      <c r="H33" s="16">
        <f t="shared" si="6"/>
        <v>8</v>
      </c>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row>
    <row r="34" spans="1:64" s="3" customFormat="1" ht="30" customHeight="1" thickBot="1" x14ac:dyDescent="0.5">
      <c r="A34" s="57"/>
      <c r="B34" s="86" t="s">
        <v>67</v>
      </c>
      <c r="C34" s="76"/>
      <c r="D34" s="36">
        <v>0</v>
      </c>
      <c r="E34" s="68">
        <f>F33</f>
        <v>43555</v>
      </c>
      <c r="F34" s="68">
        <f>E34+7</f>
        <v>43562</v>
      </c>
      <c r="G34" s="16"/>
      <c r="H34" s="16">
        <f t="shared" si="6"/>
        <v>8</v>
      </c>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row>
    <row r="35" spans="1:64" s="3" customFormat="1" ht="30" customHeight="1" thickBot="1" x14ac:dyDescent="0.5">
      <c r="A35" s="57" t="s">
        <v>31</v>
      </c>
      <c r="B35" s="83" t="s">
        <v>54</v>
      </c>
      <c r="C35" s="79"/>
      <c r="D35" s="80"/>
      <c r="E35" s="81"/>
      <c r="F35" s="81"/>
      <c r="G35" s="16"/>
      <c r="H35" s="16" t="str">
        <f t="shared" si="6"/>
        <v/>
      </c>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row>
    <row r="36" spans="1:64" s="3" customFormat="1" ht="30" customHeight="1" thickBot="1" x14ac:dyDescent="0.5">
      <c r="A36" s="57"/>
      <c r="B36" s="87" t="s">
        <v>68</v>
      </c>
      <c r="C36" s="71"/>
      <c r="D36" s="23">
        <v>0</v>
      </c>
      <c r="E36" s="82">
        <f>E27</f>
        <v>43535</v>
      </c>
      <c r="F36" s="82">
        <f>E36+13</f>
        <v>43548</v>
      </c>
      <c r="G36" s="16"/>
      <c r="H36" s="16"/>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row>
    <row r="37" spans="1:64" s="3" customFormat="1" ht="30" customHeight="1" thickBot="1" x14ac:dyDescent="0.5">
      <c r="A37" s="57"/>
      <c r="B37" s="87" t="s">
        <v>73</v>
      </c>
      <c r="C37" s="71"/>
      <c r="D37" s="23">
        <v>0</v>
      </c>
      <c r="E37" s="82">
        <v>43535</v>
      </c>
      <c r="F37" s="82">
        <v>43548</v>
      </c>
      <c r="G37" s="16"/>
      <c r="H37" s="16"/>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row>
    <row r="38" spans="1:64" s="3" customFormat="1" ht="30" customHeight="1" thickBot="1" x14ac:dyDescent="0.5">
      <c r="A38" s="57"/>
      <c r="B38" s="87" t="s">
        <v>69</v>
      </c>
      <c r="C38" s="71"/>
      <c r="D38" s="23">
        <v>0</v>
      </c>
      <c r="E38" s="82">
        <f>F37</f>
        <v>43548</v>
      </c>
      <c r="F38" s="82">
        <f>E38+14</f>
        <v>43562</v>
      </c>
      <c r="G38" s="16"/>
      <c r="H38" s="16"/>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row>
    <row r="39" spans="1:64" s="3" customFormat="1" ht="30" customHeight="1" thickBot="1" x14ac:dyDescent="0.5">
      <c r="A39" s="57"/>
      <c r="B39" s="87" t="s">
        <v>70</v>
      </c>
      <c r="C39" s="71"/>
      <c r="D39" s="23">
        <v>0</v>
      </c>
      <c r="E39" s="82">
        <f>F38</f>
        <v>43562</v>
      </c>
      <c r="F39" s="82">
        <f>E39+3</f>
        <v>43565</v>
      </c>
      <c r="G39" s="16"/>
      <c r="H39" s="16"/>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row>
    <row r="40" spans="1:64" s="3" customFormat="1" ht="30" customHeight="1" thickBot="1" x14ac:dyDescent="0.5">
      <c r="A40" s="57"/>
      <c r="B40" s="87" t="s">
        <v>71</v>
      </c>
      <c r="C40" s="71"/>
      <c r="D40" s="23">
        <v>0</v>
      </c>
      <c r="E40" s="82">
        <f>F39</f>
        <v>43565</v>
      </c>
      <c r="F40" s="82">
        <f>E40+7</f>
        <v>43572</v>
      </c>
      <c r="G40" s="16"/>
      <c r="H40" s="16"/>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row>
    <row r="41" spans="1:64" s="3" customFormat="1" ht="30" customHeight="1" thickBot="1" x14ac:dyDescent="0.5">
      <c r="A41" s="57"/>
      <c r="B41" s="87" t="s">
        <v>72</v>
      </c>
      <c r="C41" s="71"/>
      <c r="D41" s="23">
        <v>0</v>
      </c>
      <c r="E41" s="82">
        <f>F40</f>
        <v>43572</v>
      </c>
      <c r="F41" s="82">
        <f>E41+7</f>
        <v>43579</v>
      </c>
      <c r="G41" s="16"/>
      <c r="H41" s="16"/>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row>
    <row r="42" spans="1:64" s="3" customFormat="1" ht="30" customHeight="1" thickBot="1" x14ac:dyDescent="0.5">
      <c r="A42" s="58" t="s">
        <v>30</v>
      </c>
      <c r="B42" s="37" t="s">
        <v>0</v>
      </c>
      <c r="C42" s="38"/>
      <c r="D42" s="39"/>
      <c r="E42" s="40"/>
      <c r="F42" s="41"/>
      <c r="G42" s="42"/>
      <c r="H42" s="42" t="str">
        <f t="shared" si="6"/>
        <v/>
      </c>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row>
    <row r="43" spans="1:64" ht="30" customHeight="1" x14ac:dyDescent="0.45">
      <c r="G43" s="6"/>
    </row>
    <row r="44" spans="1:64" ht="30" customHeight="1" x14ac:dyDescent="0.45">
      <c r="C44" s="14"/>
      <c r="F44" s="59"/>
    </row>
    <row r="45" spans="1:64" ht="30" customHeight="1" x14ac:dyDescent="0.45">
      <c r="C45"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4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2">
    <cfRule type="expression" dxfId="2" priority="33">
      <formula>AND(TODAY()&gt;=I$5,TODAY()&lt;J$5)</formula>
    </cfRule>
  </conditionalFormatting>
  <conditionalFormatting sqref="I7:BL4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47" customWidth="1"/>
    <col min="2" max="16384" width="9.1328125" style="2"/>
  </cols>
  <sheetData>
    <row r="1" spans="1:2" ht="46.5" customHeight="1" x14ac:dyDescent="0.4"/>
    <row r="2" spans="1:2" s="49" customFormat="1" ht="15.75" x14ac:dyDescent="0.45">
      <c r="A2" s="48" t="s">
        <v>13</v>
      </c>
      <c r="B2" s="48"/>
    </row>
    <row r="3" spans="1:2" s="53" customFormat="1" ht="27" customHeight="1" x14ac:dyDescent="0.45">
      <c r="A3" s="54" t="s">
        <v>18</v>
      </c>
      <c r="B3" s="54"/>
    </row>
    <row r="4" spans="1:2" s="50" customFormat="1" ht="25.5" x14ac:dyDescent="0.75">
      <c r="A4" s="51" t="s">
        <v>12</v>
      </c>
    </row>
    <row r="5" spans="1:2" ht="74.099999999999994" customHeight="1" x14ac:dyDescent="0.4">
      <c r="A5" s="52" t="s">
        <v>21</v>
      </c>
    </row>
    <row r="6" spans="1:2" ht="26.25" customHeight="1" x14ac:dyDescent="0.4">
      <c r="A6" s="51" t="s">
        <v>26</v>
      </c>
    </row>
    <row r="7" spans="1:2" s="47" customFormat="1" ht="204.95" customHeight="1" x14ac:dyDescent="0.45">
      <c r="A7" s="56" t="s">
        <v>25</v>
      </c>
    </row>
    <row r="8" spans="1:2" s="50" customFormat="1" ht="25.5" x14ac:dyDescent="0.75">
      <c r="A8" s="51" t="s">
        <v>14</v>
      </c>
    </row>
    <row r="9" spans="1:2" ht="42.75" x14ac:dyDescent="0.4">
      <c r="A9" s="52" t="s">
        <v>22</v>
      </c>
    </row>
    <row r="10" spans="1:2" s="47" customFormat="1" ht="27.95" customHeight="1" x14ac:dyDescent="0.45">
      <c r="A10" s="55" t="s">
        <v>20</v>
      </c>
    </row>
    <row r="11" spans="1:2" s="50" customFormat="1" ht="25.5" x14ac:dyDescent="0.75">
      <c r="A11" s="51" t="s">
        <v>11</v>
      </c>
    </row>
    <row r="12" spans="1:2" ht="28.5" x14ac:dyDescent="0.4">
      <c r="A12" s="52" t="s">
        <v>19</v>
      </c>
    </row>
    <row r="13" spans="1:2" s="47" customFormat="1" ht="27.95" customHeight="1" x14ac:dyDescent="0.45">
      <c r="A13" s="55" t="s">
        <v>5</v>
      </c>
    </row>
    <row r="14" spans="1:2" s="50" customFormat="1" ht="25.5" x14ac:dyDescent="0.75">
      <c r="A14" s="51" t="s">
        <v>15</v>
      </c>
    </row>
    <row r="15" spans="1:2" ht="75" customHeight="1" x14ac:dyDescent="0.4">
      <c r="A15" s="52" t="s">
        <v>16</v>
      </c>
    </row>
    <row r="16" spans="1:2" ht="57" x14ac:dyDescent="0.4">
      <c r="A16" s="52" t="s">
        <v>17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Jon Sharp</dc:creator>
  <dc:description/>
  <cp:lastModifiedBy>Jon Sharp</cp:lastModifiedBy>
  <dcterms:created xsi:type="dcterms:W3CDTF">2018-05-23T01:25:53Z</dcterms:created>
  <dcterms:modified xsi:type="dcterms:W3CDTF">2019-03-05T21:23:12Z</dcterms:modified>
</cp:coreProperties>
</file>