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R:\sijoitus\SisHF\Juhis\Muut\Satunnaiset\momentum_backtesti\"/>
    </mc:Choice>
  </mc:AlternateContent>
  <xr:revisionPtr revIDLastSave="0" documentId="13_ncr:1_{6784C07F-1F52-4849-90C0-DAD0E05CCBF7}" xr6:coauthVersionLast="36" xr6:coauthVersionMax="36" xr10:uidLastSave="{00000000-0000-0000-0000-000000000000}"/>
  <bookViews>
    <workbookView xWindow="0" yWindow="0" windowWidth="20445" windowHeight="6660" tabRatio="681" xr2:uid="{00000000-000D-0000-FFFF-FFFF00000000}"/>
  </bookViews>
  <sheets>
    <sheet name="Sheet 1" sheetId="1" r:id="rId1"/>
  </sheets>
  <definedNames>
    <definedName name="SpreadsheetBuilder_1" hidden="1">'Sheet 1'!$C$25:$D$31</definedName>
    <definedName name="SpreadsheetBuilder_2" hidden="1">'Sheet 1'!$AC$27:$AD$33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82" i="1" l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H763" i="1" s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H756" i="1" s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H577" i="1" s="1"/>
  <c r="E576" i="1"/>
  <c r="E575" i="1"/>
  <c r="E574" i="1"/>
  <c r="E573" i="1"/>
  <c r="E572" i="1"/>
  <c r="E571" i="1"/>
  <c r="E570" i="1"/>
  <c r="E569" i="1"/>
  <c r="E568" i="1"/>
  <c r="H568" i="1" s="1"/>
  <c r="E567" i="1"/>
  <c r="E566" i="1"/>
  <c r="E565" i="1"/>
  <c r="E564" i="1"/>
  <c r="E563" i="1"/>
  <c r="E562" i="1"/>
  <c r="H556" i="1" s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H540" i="1" s="1"/>
  <c r="E545" i="1"/>
  <c r="H545" i="1" s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H509" i="1" s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G483" i="1" s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H451" i="1" s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H439" i="1" s="1"/>
  <c r="E438" i="1"/>
  <c r="E437" i="1"/>
  <c r="E436" i="1"/>
  <c r="E435" i="1"/>
  <c r="H435" i="1" s="1"/>
  <c r="E434" i="1"/>
  <c r="E433" i="1"/>
  <c r="E432" i="1"/>
  <c r="E431" i="1"/>
  <c r="E430" i="1"/>
  <c r="E429" i="1"/>
  <c r="E428" i="1"/>
  <c r="E427" i="1"/>
  <c r="H427" i="1" s="1"/>
  <c r="E426" i="1"/>
  <c r="E425" i="1"/>
  <c r="H424" i="1" s="1"/>
  <c r="E424" i="1"/>
  <c r="E423" i="1"/>
  <c r="E422" i="1"/>
  <c r="E421" i="1"/>
  <c r="E420" i="1"/>
  <c r="E419" i="1"/>
  <c r="H419" i="1" s="1"/>
  <c r="E418" i="1"/>
  <c r="E417" i="1"/>
  <c r="E416" i="1"/>
  <c r="E415" i="1"/>
  <c r="E414" i="1"/>
  <c r="G414" i="1" s="1"/>
  <c r="E413" i="1"/>
  <c r="E412" i="1"/>
  <c r="E411" i="1"/>
  <c r="H404" i="1" s="1"/>
  <c r="E410" i="1"/>
  <c r="E409" i="1"/>
  <c r="E408" i="1"/>
  <c r="E407" i="1"/>
  <c r="E406" i="1"/>
  <c r="E405" i="1"/>
  <c r="G404" i="1"/>
  <c r="E404" i="1"/>
  <c r="E403" i="1"/>
  <c r="E402" i="1"/>
  <c r="E401" i="1"/>
  <c r="E400" i="1"/>
  <c r="E399" i="1"/>
  <c r="E398" i="1"/>
  <c r="H398" i="1" s="1"/>
  <c r="E397" i="1"/>
  <c r="E396" i="1"/>
  <c r="E395" i="1"/>
  <c r="E394" i="1"/>
  <c r="E393" i="1"/>
  <c r="E392" i="1"/>
  <c r="E391" i="1"/>
  <c r="E390" i="1"/>
  <c r="E389" i="1"/>
  <c r="E388" i="1"/>
  <c r="G388" i="1" s="1"/>
  <c r="E387" i="1"/>
  <c r="E386" i="1"/>
  <c r="E385" i="1"/>
  <c r="E384" i="1"/>
  <c r="E383" i="1"/>
  <c r="E382" i="1"/>
  <c r="E381" i="1"/>
  <c r="E380" i="1"/>
  <c r="E379" i="1"/>
  <c r="E378" i="1"/>
  <c r="E377" i="1"/>
  <c r="E376" i="1"/>
  <c r="G376" i="1" s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G356" i="1" s="1"/>
  <c r="E355" i="1"/>
  <c r="E354" i="1"/>
  <c r="E353" i="1"/>
  <c r="F347" i="1" s="1"/>
  <c r="E352" i="1"/>
  <c r="G352" i="1" s="1"/>
  <c r="E351" i="1"/>
  <c r="E350" i="1"/>
  <c r="E349" i="1"/>
  <c r="E348" i="1"/>
  <c r="E347" i="1"/>
  <c r="E346" i="1"/>
  <c r="E345" i="1"/>
  <c r="E344" i="1"/>
  <c r="G344" i="1" s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F330" i="1" s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F312" i="1" s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H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H188" i="1" s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F137" i="1" s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H117" i="1" s="1"/>
  <c r="E117" i="1"/>
  <c r="E116" i="1"/>
  <c r="E115" i="1"/>
  <c r="E114" i="1"/>
  <c r="E113" i="1"/>
  <c r="E112" i="1"/>
  <c r="H112" i="1" s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G77" i="1" s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G37" i="1" s="1"/>
  <c r="E39" i="1"/>
  <c r="E38" i="1"/>
  <c r="E37" i="1"/>
  <c r="E36" i="1"/>
  <c r="E35" i="1"/>
  <c r="E34" i="1"/>
  <c r="E33" i="1"/>
  <c r="E32" i="1"/>
  <c r="E31" i="1"/>
  <c r="D29" i="1"/>
  <c r="H128" i="1" l="1"/>
  <c r="H1264" i="1"/>
  <c r="H440" i="1"/>
  <c r="H785" i="1"/>
  <c r="H1080" i="1"/>
  <c r="G112" i="1"/>
  <c r="H164" i="1"/>
  <c r="H178" i="1"/>
  <c r="G362" i="1"/>
  <c r="H390" i="1"/>
  <c r="G419" i="1"/>
  <c r="H105" i="1"/>
  <c r="G406" i="1"/>
  <c r="H464" i="1"/>
  <c r="H579" i="1"/>
  <c r="H678" i="1"/>
  <c r="G1076" i="1"/>
  <c r="H119" i="1"/>
  <c r="F88" i="1"/>
  <c r="H239" i="1"/>
  <c r="H411" i="1"/>
  <c r="H432" i="1"/>
  <c r="H1143" i="1"/>
  <c r="H53" i="1"/>
  <c r="F151" i="1"/>
  <c r="F286" i="1"/>
  <c r="H61" i="1"/>
  <c r="G92" i="1"/>
  <c r="H95" i="1"/>
  <c r="F108" i="1"/>
  <c r="F156" i="1"/>
  <c r="G373" i="1"/>
  <c r="H415" i="1"/>
  <c r="G438" i="1"/>
  <c r="G451" i="1"/>
  <c r="H566" i="1"/>
  <c r="H264" i="1"/>
  <c r="H275" i="1"/>
  <c r="H408" i="1"/>
  <c r="H423" i="1"/>
  <c r="G1013" i="1"/>
  <c r="G63" i="1"/>
  <c r="H65" i="1"/>
  <c r="F314" i="1"/>
  <c r="G410" i="1"/>
  <c r="H431" i="1"/>
  <c r="G470" i="1"/>
  <c r="H514" i="1"/>
  <c r="H529" i="1"/>
  <c r="H561" i="1"/>
  <c r="H592" i="1"/>
  <c r="F604" i="1"/>
  <c r="F672" i="1"/>
  <c r="F214" i="1"/>
  <c r="H169" i="1"/>
  <c r="G312" i="1"/>
  <c r="H330" i="1"/>
  <c r="H344" i="1"/>
  <c r="F362" i="1"/>
  <c r="G372" i="1"/>
  <c r="H382" i="1"/>
  <c r="G383" i="1"/>
  <c r="H388" i="1"/>
  <c r="H506" i="1"/>
  <c r="H192" i="1"/>
  <c r="F290" i="1"/>
  <c r="H331" i="1"/>
  <c r="G331" i="1"/>
  <c r="F329" i="1"/>
  <c r="F324" i="1"/>
  <c r="H326" i="1"/>
  <c r="G326" i="1"/>
  <c r="G330" i="1"/>
  <c r="H378" i="1"/>
  <c r="H383" i="1"/>
  <c r="G399" i="1"/>
  <c r="H504" i="1"/>
  <c r="G504" i="1"/>
  <c r="H502" i="1"/>
  <c r="F1154" i="1"/>
  <c r="H52" i="1"/>
  <c r="H121" i="1"/>
  <c r="H324" i="1"/>
  <c r="H75" i="1"/>
  <c r="H280" i="1"/>
  <c r="F325" i="1"/>
  <c r="H332" i="1"/>
  <c r="F343" i="1"/>
  <c r="F350" i="1"/>
  <c r="H359" i="1"/>
  <c r="G359" i="1"/>
  <c r="F359" i="1"/>
  <c r="F354" i="1"/>
  <c r="G358" i="1"/>
  <c r="G380" i="1"/>
  <c r="H448" i="1"/>
  <c r="H467" i="1"/>
  <c r="H487" i="1"/>
  <c r="G500" i="1"/>
  <c r="G480" i="1"/>
  <c r="G464" i="1"/>
  <c r="G440" i="1"/>
  <c r="H493" i="1"/>
  <c r="H500" i="1"/>
  <c r="G496" i="1"/>
  <c r="G488" i="1"/>
  <c r="G472" i="1"/>
  <c r="G456" i="1"/>
  <c r="G448" i="1"/>
  <c r="G432" i="1"/>
  <c r="G494" i="1"/>
  <c r="H535" i="1"/>
  <c r="G55" i="1"/>
  <c r="H132" i="1"/>
  <c r="H160" i="1"/>
  <c r="H203" i="1"/>
  <c r="F315" i="1"/>
  <c r="F319" i="1"/>
  <c r="H322" i="1"/>
  <c r="F326" i="1"/>
  <c r="F333" i="1"/>
  <c r="H336" i="1"/>
  <c r="H340" i="1"/>
  <c r="F344" i="1"/>
  <c r="F356" i="1"/>
  <c r="H361" i="1"/>
  <c r="G361" i="1"/>
  <c r="F361" i="1"/>
  <c r="H360" i="1"/>
  <c r="G360" i="1"/>
  <c r="F360" i="1"/>
  <c r="H365" i="1"/>
  <c r="G365" i="1"/>
  <c r="F365" i="1"/>
  <c r="F364" i="1"/>
  <c r="H364" i="1"/>
  <c r="H376" i="1"/>
  <c r="H375" i="1"/>
  <c r="H381" i="1"/>
  <c r="G381" i="1"/>
  <c r="H387" i="1"/>
  <c r="G392" i="1"/>
  <c r="H403" i="1"/>
  <c r="G408" i="1"/>
  <c r="H443" i="1"/>
  <c r="H456" i="1"/>
  <c r="H463" i="1"/>
  <c r="H475" i="1"/>
  <c r="H488" i="1"/>
  <c r="H495" i="1"/>
  <c r="H551" i="1"/>
  <c r="G810" i="1"/>
  <c r="H371" i="1"/>
  <c r="H370" i="1"/>
  <c r="G370" i="1"/>
  <c r="G371" i="1"/>
  <c r="H530" i="1"/>
  <c r="H528" i="1"/>
  <c r="G108" i="1"/>
  <c r="F320" i="1"/>
  <c r="F334" i="1"/>
  <c r="H348" i="1"/>
  <c r="F366" i="1"/>
  <c r="H420" i="1"/>
  <c r="G420" i="1"/>
  <c r="H413" i="1"/>
  <c r="H471" i="1"/>
  <c r="H496" i="1"/>
  <c r="H524" i="1"/>
  <c r="G94" i="1"/>
  <c r="H308" i="1"/>
  <c r="F338" i="1"/>
  <c r="H353" i="1"/>
  <c r="G353" i="1"/>
  <c r="F353" i="1"/>
  <c r="H350" i="1"/>
  <c r="F348" i="1"/>
  <c r="G350" i="1"/>
  <c r="F352" i="1"/>
  <c r="G459" i="1"/>
  <c r="G1059" i="1"/>
  <c r="H209" i="1"/>
  <c r="G308" i="1"/>
  <c r="H320" i="1"/>
  <c r="F335" i="1"/>
  <c r="H338" i="1"/>
  <c r="F342" i="1"/>
  <c r="F349" i="1"/>
  <c r="F358" i="1"/>
  <c r="H379" i="1"/>
  <c r="G379" i="1"/>
  <c r="G378" i="1"/>
  <c r="G384" i="1"/>
  <c r="H395" i="1"/>
  <c r="G400" i="1"/>
  <c r="G411" i="1"/>
  <c r="G416" i="1"/>
  <c r="H447" i="1"/>
  <c r="H459" i="1"/>
  <c r="H472" i="1"/>
  <c r="H479" i="1"/>
  <c r="H491" i="1"/>
  <c r="H519" i="1"/>
  <c r="H294" i="1"/>
  <c r="H309" i="1"/>
  <c r="G328" i="1"/>
  <c r="H339" i="1"/>
  <c r="G339" i="1"/>
  <c r="H334" i="1"/>
  <c r="F337" i="1"/>
  <c r="F332" i="1"/>
  <c r="G334" i="1"/>
  <c r="G338" i="1"/>
  <c r="F346" i="1"/>
  <c r="H354" i="1"/>
  <c r="H358" i="1"/>
  <c r="G368" i="1"/>
  <c r="H385" i="1"/>
  <c r="G385" i="1"/>
  <c r="G396" i="1"/>
  <c r="H401" i="1"/>
  <c r="G401" i="1"/>
  <c r="H416" i="1"/>
  <c r="H428" i="1"/>
  <c r="G428" i="1"/>
  <c r="H421" i="1"/>
  <c r="G422" i="1"/>
  <c r="G435" i="1"/>
  <c r="G454" i="1"/>
  <c r="G467" i="1"/>
  <c r="H485" i="1"/>
  <c r="H499" i="1"/>
  <c r="H513" i="1"/>
  <c r="H537" i="1"/>
  <c r="H532" i="1"/>
  <c r="H541" i="1"/>
  <c r="H536" i="1"/>
  <c r="H533" i="1"/>
  <c r="H563" i="1"/>
  <c r="H323" i="1"/>
  <c r="G323" i="1"/>
  <c r="F321" i="1"/>
  <c r="F316" i="1"/>
  <c r="H318" i="1"/>
  <c r="G318" i="1"/>
  <c r="G322" i="1"/>
  <c r="F327" i="1"/>
  <c r="H352" i="1"/>
  <c r="H503" i="1"/>
  <c r="G224" i="1"/>
  <c r="H300" i="1"/>
  <c r="G300" i="1"/>
  <c r="F300" i="1"/>
  <c r="G395" i="1"/>
  <c r="G446" i="1"/>
  <c r="G491" i="1"/>
  <c r="H546" i="1"/>
  <c r="H544" i="1"/>
  <c r="F317" i="1"/>
  <c r="F331" i="1"/>
  <c r="H286" i="1"/>
  <c r="F318" i="1"/>
  <c r="F339" i="1"/>
  <c r="H368" i="1"/>
  <c r="H396" i="1"/>
  <c r="H412" i="1"/>
  <c r="G412" i="1"/>
  <c r="H455" i="1"/>
  <c r="H480" i="1"/>
  <c r="G1053" i="1"/>
  <c r="H393" i="1"/>
  <c r="G393" i="1"/>
  <c r="H183" i="1"/>
  <c r="H316" i="1"/>
  <c r="F323" i="1"/>
  <c r="F341" i="1"/>
  <c r="H356" i="1"/>
  <c r="G377" i="1"/>
  <c r="H483" i="1"/>
  <c r="H517" i="1"/>
  <c r="H51" i="1"/>
  <c r="H98" i="1"/>
  <c r="H247" i="1"/>
  <c r="G320" i="1"/>
  <c r="H373" i="1"/>
  <c r="G427" i="1"/>
  <c r="H477" i="1"/>
  <c r="H521" i="1"/>
  <c r="H525" i="1"/>
  <c r="H520" i="1"/>
  <c r="H115" i="1"/>
  <c r="F328" i="1"/>
  <c r="H362" i="1"/>
  <c r="H303" i="1"/>
  <c r="H314" i="1"/>
  <c r="H328" i="1"/>
  <c r="F336" i="1"/>
  <c r="H346" i="1"/>
  <c r="H407" i="1"/>
  <c r="G407" i="1"/>
  <c r="F406" i="1"/>
  <c r="H406" i="1"/>
  <c r="F839" i="1"/>
  <c r="H34" i="1"/>
  <c r="F96" i="1"/>
  <c r="H146" i="1"/>
  <c r="F160" i="1"/>
  <c r="F220" i="1"/>
  <c r="H258" i="1"/>
  <c r="F304" i="1"/>
  <c r="H315" i="1"/>
  <c r="G315" i="1"/>
  <c r="F313" i="1"/>
  <c r="G314" i="1"/>
  <c r="F322" i="1"/>
  <c r="G336" i="1"/>
  <c r="H347" i="1"/>
  <c r="G347" i="1"/>
  <c r="H342" i="1"/>
  <c r="F340" i="1"/>
  <c r="F345" i="1"/>
  <c r="G342" i="1"/>
  <c r="G346" i="1"/>
  <c r="G364" i="1"/>
  <c r="H369" i="1"/>
  <c r="G369" i="1"/>
  <c r="H366" i="1"/>
  <c r="G366" i="1"/>
  <c r="F368" i="1"/>
  <c r="G375" i="1"/>
  <c r="H380" i="1"/>
  <c r="G387" i="1"/>
  <c r="G391" i="1"/>
  <c r="G403" i="1"/>
  <c r="F408" i="1"/>
  <c r="G424" i="1"/>
  <c r="G430" i="1"/>
  <c r="G443" i="1"/>
  <c r="H461" i="1"/>
  <c r="G475" i="1"/>
  <c r="H557" i="1"/>
  <c r="H553" i="1"/>
  <c r="H548" i="1"/>
  <c r="H552" i="1"/>
  <c r="H549" i="1"/>
  <c r="H684" i="1"/>
  <c r="F769" i="1"/>
  <c r="F960" i="1"/>
  <c r="G418" i="1"/>
  <c r="G426" i="1"/>
  <c r="G434" i="1"/>
  <c r="G442" i="1"/>
  <c r="G450" i="1"/>
  <c r="G458" i="1"/>
  <c r="G462" i="1"/>
  <c r="G466" i="1"/>
  <c r="G474" i="1"/>
  <c r="G478" i="1"/>
  <c r="G482" i="1"/>
  <c r="G486" i="1"/>
  <c r="G490" i="1"/>
  <c r="H498" i="1"/>
  <c r="H507" i="1"/>
  <c r="H518" i="1"/>
  <c r="H523" i="1"/>
  <c r="H539" i="1"/>
  <c r="H555" i="1"/>
  <c r="F644" i="1"/>
  <c r="G1034" i="1"/>
  <c r="G67" i="1"/>
  <c r="H114" i="1"/>
  <c r="F176" i="1"/>
  <c r="H311" i="1"/>
  <c r="H317" i="1"/>
  <c r="G317" i="1"/>
  <c r="H325" i="1"/>
  <c r="G325" i="1"/>
  <c r="H333" i="1"/>
  <c r="G333" i="1"/>
  <c r="H341" i="1"/>
  <c r="G341" i="1"/>
  <c r="H349" i="1"/>
  <c r="G349" i="1"/>
  <c r="H355" i="1"/>
  <c r="G355" i="1"/>
  <c r="F355" i="1"/>
  <c r="F380" i="1"/>
  <c r="H391" i="1"/>
  <c r="H399" i="1"/>
  <c r="H414" i="1"/>
  <c r="H422" i="1"/>
  <c r="H430" i="1"/>
  <c r="H438" i="1"/>
  <c r="H446" i="1"/>
  <c r="H454" i="1"/>
  <c r="H462" i="1"/>
  <c r="H470" i="1"/>
  <c r="H478" i="1"/>
  <c r="H486" i="1"/>
  <c r="H494" i="1"/>
  <c r="H508" i="1"/>
  <c r="G518" i="1"/>
  <c r="H534" i="1"/>
  <c r="H550" i="1"/>
  <c r="G856" i="1"/>
  <c r="H436" i="1"/>
  <c r="G436" i="1"/>
  <c r="H460" i="1"/>
  <c r="G460" i="1"/>
  <c r="H476" i="1"/>
  <c r="G476" i="1"/>
  <c r="H505" i="1"/>
  <c r="H531" i="1"/>
  <c r="H547" i="1"/>
  <c r="H1116" i="1"/>
  <c r="H269" i="1"/>
  <c r="H313" i="1"/>
  <c r="G313" i="1"/>
  <c r="H321" i="1"/>
  <c r="G321" i="1"/>
  <c r="H329" i="1"/>
  <c r="G329" i="1"/>
  <c r="H337" i="1"/>
  <c r="G337" i="1"/>
  <c r="H345" i="1"/>
  <c r="G345" i="1"/>
  <c r="H363" i="1"/>
  <c r="G363" i="1"/>
  <c r="F363" i="1"/>
  <c r="F370" i="1"/>
  <c r="H389" i="1"/>
  <c r="H397" i="1"/>
  <c r="H405" i="1"/>
  <c r="G413" i="1"/>
  <c r="G421" i="1"/>
  <c r="G429" i="1"/>
  <c r="G437" i="1"/>
  <c r="G445" i="1"/>
  <c r="G453" i="1"/>
  <c r="G461" i="1"/>
  <c r="G469" i="1"/>
  <c r="G477" i="1"/>
  <c r="G485" i="1"/>
  <c r="G493" i="1"/>
  <c r="H510" i="1"/>
  <c r="H516" i="1"/>
  <c r="H526" i="1"/>
  <c r="H542" i="1"/>
  <c r="H558" i="1"/>
  <c r="H772" i="1"/>
  <c r="G804" i="1"/>
  <c r="F1148" i="1"/>
  <c r="H217" i="1"/>
  <c r="H374" i="1"/>
  <c r="G374" i="1"/>
  <c r="F374" i="1"/>
  <c r="F382" i="1"/>
  <c r="H409" i="1"/>
  <c r="H429" i="1"/>
  <c r="H441" i="1"/>
  <c r="H453" i="1"/>
  <c r="H469" i="1"/>
  <c r="H501" i="1"/>
  <c r="H511" i="1"/>
  <c r="H527" i="1"/>
  <c r="H543" i="1"/>
  <c r="H444" i="1"/>
  <c r="G444" i="1"/>
  <c r="H452" i="1"/>
  <c r="G452" i="1"/>
  <c r="H468" i="1"/>
  <c r="G468" i="1"/>
  <c r="H484" i="1"/>
  <c r="G484" i="1"/>
  <c r="H492" i="1"/>
  <c r="G492" i="1"/>
  <c r="H515" i="1"/>
  <c r="H48" i="1"/>
  <c r="F167" i="1"/>
  <c r="F222" i="1"/>
  <c r="G234" i="1"/>
  <c r="F234" i="1"/>
  <c r="H357" i="1"/>
  <c r="G357" i="1"/>
  <c r="F357" i="1"/>
  <c r="H417" i="1"/>
  <c r="H425" i="1"/>
  <c r="H433" i="1"/>
  <c r="H437" i="1"/>
  <c r="H445" i="1"/>
  <c r="H449" i="1"/>
  <c r="H457" i="1"/>
  <c r="H465" i="1"/>
  <c r="H473" i="1"/>
  <c r="H481" i="1"/>
  <c r="H489" i="1"/>
  <c r="H497" i="1"/>
  <c r="H76" i="1"/>
  <c r="F110" i="1"/>
  <c r="G316" i="1"/>
  <c r="H319" i="1"/>
  <c r="G319" i="1"/>
  <c r="G324" i="1"/>
  <c r="H327" i="1"/>
  <c r="G327" i="1"/>
  <c r="G332" i="1"/>
  <c r="H335" i="1"/>
  <c r="G335" i="1"/>
  <c r="G340" i="1"/>
  <c r="H343" i="1"/>
  <c r="G343" i="1"/>
  <c r="G348" i="1"/>
  <c r="H351" i="1"/>
  <c r="G351" i="1"/>
  <c r="F351" i="1"/>
  <c r="G354" i="1"/>
  <c r="H367" i="1"/>
  <c r="G367" i="1"/>
  <c r="F367" i="1"/>
  <c r="H386" i="1"/>
  <c r="G386" i="1"/>
  <c r="G390" i="1"/>
  <c r="H394" i="1"/>
  <c r="G394" i="1"/>
  <c r="G398" i="1"/>
  <c r="H402" i="1"/>
  <c r="G402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2" i="1"/>
  <c r="G512" i="1"/>
  <c r="H522" i="1"/>
  <c r="H538" i="1"/>
  <c r="H554" i="1"/>
  <c r="H560" i="1"/>
  <c r="H1222" i="1"/>
  <c r="H266" i="1"/>
  <c r="H292" i="1"/>
  <c r="H372" i="1"/>
  <c r="H377" i="1"/>
  <c r="G382" i="1"/>
  <c r="H384" i="1"/>
  <c r="H392" i="1"/>
  <c r="H400" i="1"/>
  <c r="H410" i="1"/>
  <c r="H418" i="1"/>
  <c r="H426" i="1"/>
  <c r="H434" i="1"/>
  <c r="H442" i="1"/>
  <c r="H450" i="1"/>
  <c r="H458" i="1"/>
  <c r="H466" i="1"/>
  <c r="H474" i="1"/>
  <c r="H482" i="1"/>
  <c r="H490" i="1"/>
  <c r="H512" i="1"/>
  <c r="G873" i="1"/>
  <c r="G1007" i="1"/>
  <c r="H1159" i="1"/>
  <c r="G186" i="1"/>
  <c r="F278" i="1"/>
  <c r="F384" i="1"/>
  <c r="G389" i="1"/>
  <c r="G397" i="1"/>
  <c r="G405" i="1"/>
  <c r="G415" i="1"/>
  <c r="G423" i="1"/>
  <c r="G431" i="1"/>
  <c r="G439" i="1"/>
  <c r="G447" i="1"/>
  <c r="G455" i="1"/>
  <c r="G463" i="1"/>
  <c r="G471" i="1"/>
  <c r="G479" i="1"/>
  <c r="G487" i="1"/>
  <c r="G495" i="1"/>
  <c r="G508" i="1"/>
  <c r="G608" i="1"/>
  <c r="H1160" i="1"/>
  <c r="H256" i="1"/>
  <c r="H746" i="1"/>
  <c r="F1164" i="1"/>
  <c r="F41" i="1"/>
  <c r="H40" i="1"/>
  <c r="H41" i="1"/>
  <c r="F40" i="1"/>
  <c r="H39" i="1"/>
  <c r="G39" i="1"/>
  <c r="G35" i="1"/>
  <c r="G713" i="1"/>
  <c r="H713" i="1"/>
  <c r="F712" i="1"/>
  <c r="F713" i="1"/>
  <c r="G712" i="1"/>
  <c r="H703" i="1"/>
  <c r="H707" i="1"/>
  <c r="H700" i="1"/>
  <c r="F39" i="1"/>
  <c r="H43" i="1"/>
  <c r="G43" i="1"/>
  <c r="F43" i="1"/>
  <c r="H92" i="1"/>
  <c r="G156" i="1"/>
  <c r="G170" i="1"/>
  <c r="H230" i="1"/>
  <c r="F460" i="1"/>
  <c r="H587" i="1"/>
  <c r="G632" i="1"/>
  <c r="G639" i="1"/>
  <c r="H639" i="1"/>
  <c r="F639" i="1"/>
  <c r="G667" i="1"/>
  <c r="H667" i="1"/>
  <c r="H664" i="1"/>
  <c r="F667" i="1"/>
  <c r="F665" i="1"/>
  <c r="G666" i="1"/>
  <c r="F664" i="1"/>
  <c r="H662" i="1"/>
  <c r="G662" i="1"/>
  <c r="F656" i="1"/>
  <c r="H916" i="1"/>
  <c r="G915" i="1"/>
  <c r="F915" i="1"/>
  <c r="G914" i="1"/>
  <c r="F914" i="1"/>
  <c r="H913" i="1"/>
  <c r="G913" i="1"/>
  <c r="G916" i="1"/>
  <c r="F912" i="1"/>
  <c r="H915" i="1"/>
  <c r="F916" i="1"/>
  <c r="H909" i="1"/>
  <c r="G999" i="1"/>
  <c r="F1027" i="1"/>
  <c r="H1028" i="1"/>
  <c r="H1027" i="1"/>
  <c r="G1027" i="1"/>
  <c r="G1026" i="1"/>
  <c r="F1026" i="1"/>
  <c r="G1028" i="1"/>
  <c r="F1028" i="1"/>
  <c r="G1021" i="1"/>
  <c r="H1025" i="1"/>
  <c r="G1020" i="1"/>
  <c r="G1002" i="1"/>
  <c r="H1017" i="1"/>
  <c r="H37" i="1"/>
  <c r="H54" i="1"/>
  <c r="F54" i="1"/>
  <c r="F58" i="1"/>
  <c r="G89" i="1"/>
  <c r="H90" i="1"/>
  <c r="F90" i="1"/>
  <c r="F89" i="1"/>
  <c r="H101" i="1"/>
  <c r="F121" i="1"/>
  <c r="F133" i="1"/>
  <c r="F147" i="1"/>
  <c r="G184" i="1"/>
  <c r="H205" i="1"/>
  <c r="F500" i="1"/>
  <c r="F849" i="1"/>
  <c r="H849" i="1"/>
  <c r="G849" i="1"/>
  <c r="H845" i="1"/>
  <c r="G847" i="1"/>
  <c r="H839" i="1"/>
  <c r="F843" i="1"/>
  <c r="G985" i="1"/>
  <c r="H36" i="1"/>
  <c r="G52" i="1"/>
  <c r="G76" i="1"/>
  <c r="G85" i="1"/>
  <c r="H86" i="1"/>
  <c r="G86" i="1"/>
  <c r="F86" i="1"/>
  <c r="F83" i="1"/>
  <c r="H85" i="1"/>
  <c r="F85" i="1"/>
  <c r="G114" i="1"/>
  <c r="G157" i="1"/>
  <c r="H157" i="1"/>
  <c r="F157" i="1"/>
  <c r="H158" i="1"/>
  <c r="H155" i="1"/>
  <c r="H180" i="1"/>
  <c r="H211" i="1"/>
  <c r="G236" i="1"/>
  <c r="G241" i="1"/>
  <c r="F241" i="1"/>
  <c r="H241" i="1"/>
  <c r="F242" i="1"/>
  <c r="H231" i="1"/>
  <c r="H250" i="1"/>
  <c r="H261" i="1"/>
  <c r="F292" i="1"/>
  <c r="G305" i="1"/>
  <c r="F305" i="1"/>
  <c r="H305" i="1"/>
  <c r="G306" i="1"/>
  <c r="F306" i="1"/>
  <c r="F448" i="1"/>
  <c r="F548" i="1"/>
  <c r="G564" i="1"/>
  <c r="F582" i="1"/>
  <c r="G655" i="1"/>
  <c r="H655" i="1"/>
  <c r="F655" i="1"/>
  <c r="F651" i="1"/>
  <c r="G650" i="1"/>
  <c r="F753" i="1"/>
  <c r="G778" i="1"/>
  <c r="F800" i="1"/>
  <c r="H821" i="1"/>
  <c r="F821" i="1"/>
  <c r="H819" i="1"/>
  <c r="H815" i="1"/>
  <c r="H822" i="1"/>
  <c r="F822" i="1"/>
  <c r="F817" i="1"/>
  <c r="F820" i="1"/>
  <c r="H813" i="1"/>
  <c r="H812" i="1"/>
  <c r="F797" i="1"/>
  <c r="G818" i="1"/>
  <c r="F813" i="1"/>
  <c r="H797" i="1"/>
  <c r="F792" i="1"/>
  <c r="F816" i="1"/>
  <c r="F785" i="1"/>
  <c r="H801" i="1"/>
  <c r="H788" i="1"/>
  <c r="F806" i="1"/>
  <c r="F887" i="1"/>
  <c r="H986" i="1"/>
  <c r="G986" i="1"/>
  <c r="H985" i="1"/>
  <c r="F986" i="1"/>
  <c r="H33" i="1"/>
  <c r="F35" i="1"/>
  <c r="G38" i="1"/>
  <c r="G42" i="1"/>
  <c r="H42" i="1"/>
  <c r="F42" i="1"/>
  <c r="H44" i="1"/>
  <c r="G44" i="1"/>
  <c r="F44" i="1"/>
  <c r="H67" i="1"/>
  <c r="F67" i="1"/>
  <c r="F106" i="1"/>
  <c r="G125" i="1"/>
  <c r="H125" i="1"/>
  <c r="F125" i="1"/>
  <c r="H126" i="1"/>
  <c r="H123" i="1"/>
  <c r="H116" i="1"/>
  <c r="F113" i="1"/>
  <c r="G139" i="1"/>
  <c r="F139" i="1"/>
  <c r="H140" i="1"/>
  <c r="H139" i="1"/>
  <c r="H137" i="1"/>
  <c r="G153" i="1"/>
  <c r="H154" i="1"/>
  <c r="G154" i="1"/>
  <c r="H153" i="1"/>
  <c r="H149" i="1"/>
  <c r="G146" i="1"/>
  <c r="H142" i="1"/>
  <c r="H148" i="1"/>
  <c r="H144" i="1"/>
  <c r="H151" i="1"/>
  <c r="G144" i="1"/>
  <c r="F158" i="1"/>
  <c r="F172" i="1"/>
  <c r="H236" i="1"/>
  <c r="G242" i="1"/>
  <c r="G277" i="1"/>
  <c r="F277" i="1"/>
  <c r="G278" i="1"/>
  <c r="H277" i="1"/>
  <c r="G276" i="1"/>
  <c r="H276" i="1"/>
  <c r="H278" i="1"/>
  <c r="H272" i="1"/>
  <c r="F276" i="1"/>
  <c r="G272" i="1"/>
  <c r="H287" i="1"/>
  <c r="G292" i="1"/>
  <c r="H297" i="1"/>
  <c r="H306" i="1"/>
  <c r="F392" i="1"/>
  <c r="F446" i="1"/>
  <c r="F456" i="1"/>
  <c r="F614" i="1"/>
  <c r="H621" i="1"/>
  <c r="H628" i="1"/>
  <c r="G634" i="1"/>
  <c r="F676" i="1"/>
  <c r="H682" i="1"/>
  <c r="F688" i="1"/>
  <c r="G740" i="1"/>
  <c r="H747" i="1"/>
  <c r="H753" i="1"/>
  <c r="G822" i="1"/>
  <c r="G843" i="1"/>
  <c r="G879" i="1"/>
  <c r="F919" i="1"/>
  <c r="G934" i="1"/>
  <c r="G940" i="1"/>
  <c r="F940" i="1"/>
  <c r="H941" i="1"/>
  <c r="G941" i="1"/>
  <c r="F941" i="1"/>
  <c r="H931" i="1"/>
  <c r="G930" i="1"/>
  <c r="F923" i="1"/>
  <c r="G956" i="1"/>
  <c r="F956" i="1"/>
  <c r="G955" i="1"/>
  <c r="F955" i="1"/>
  <c r="H957" i="1"/>
  <c r="G954" i="1"/>
  <c r="G957" i="1"/>
  <c r="F953" i="1"/>
  <c r="F957" i="1"/>
  <c r="H955" i="1"/>
  <c r="F1229" i="1"/>
  <c r="G1229" i="1"/>
  <c r="H1228" i="1"/>
  <c r="F1228" i="1"/>
  <c r="H1226" i="1"/>
  <c r="F1226" i="1"/>
  <c r="H1229" i="1"/>
  <c r="H1227" i="1"/>
  <c r="F1053" i="1"/>
  <c r="G253" i="1"/>
  <c r="F253" i="1"/>
  <c r="G254" i="1"/>
  <c r="G252" i="1"/>
  <c r="H254" i="1"/>
  <c r="F254" i="1"/>
  <c r="F252" i="1"/>
  <c r="H249" i="1"/>
  <c r="H251" i="1"/>
  <c r="H253" i="1"/>
  <c r="F558" i="1"/>
  <c r="G604" i="1"/>
  <c r="G41" i="1"/>
  <c r="G50" i="1"/>
  <c r="F50" i="1"/>
  <c r="F48" i="1"/>
  <c r="G66" i="1"/>
  <c r="H66" i="1"/>
  <c r="G82" i="1"/>
  <c r="F82" i="1"/>
  <c r="H82" i="1"/>
  <c r="G80" i="1"/>
  <c r="F105" i="1"/>
  <c r="F124" i="1"/>
  <c r="F184" i="1"/>
  <c r="F216" i="1"/>
  <c r="G220" i="1"/>
  <c r="G225" i="1"/>
  <c r="F225" i="1"/>
  <c r="G226" i="1"/>
  <c r="H226" i="1"/>
  <c r="H220" i="1"/>
  <c r="H225" i="1"/>
  <c r="H223" i="1"/>
  <c r="H219" i="1"/>
  <c r="F250" i="1"/>
  <c r="G269" i="1"/>
  <c r="F269" i="1"/>
  <c r="G270" i="1"/>
  <c r="H265" i="1"/>
  <c r="H268" i="1"/>
  <c r="G268" i="1"/>
  <c r="F268" i="1"/>
  <c r="F270" i="1"/>
  <c r="G264" i="1"/>
  <c r="F264" i="1"/>
  <c r="H259" i="1"/>
  <c r="F524" i="1"/>
  <c r="G660" i="1"/>
  <c r="G892" i="1"/>
  <c r="H893" i="1"/>
  <c r="G893" i="1"/>
  <c r="F893" i="1"/>
  <c r="F892" i="1"/>
  <c r="F876" i="1"/>
  <c r="H883" i="1"/>
  <c r="H887" i="1"/>
  <c r="H881" i="1"/>
  <c r="H50" i="1"/>
  <c r="H64" i="1"/>
  <c r="H78" i="1"/>
  <c r="G93" i="1"/>
  <c r="H93" i="1"/>
  <c r="F93" i="1"/>
  <c r="H94" i="1"/>
  <c r="G124" i="1"/>
  <c r="F138" i="1"/>
  <c r="H175" i="1"/>
  <c r="G200" i="1"/>
  <c r="G250" i="1"/>
  <c r="F430" i="1"/>
  <c r="F33" i="1"/>
  <c r="F38" i="1"/>
  <c r="G54" i="1"/>
  <c r="H62" i="1"/>
  <c r="G90" i="1"/>
  <c r="G101" i="1"/>
  <c r="H102" i="1"/>
  <c r="F95" i="1"/>
  <c r="G102" i="1"/>
  <c r="F102" i="1"/>
  <c r="H97" i="1"/>
  <c r="F99" i="1"/>
  <c r="G96" i="1"/>
  <c r="F101" i="1"/>
  <c r="G98" i="1"/>
  <c r="G109" i="1"/>
  <c r="H109" i="1"/>
  <c r="F109" i="1"/>
  <c r="H108" i="1"/>
  <c r="H110" i="1"/>
  <c r="G110" i="1"/>
  <c r="H107" i="1"/>
  <c r="H200" i="1"/>
  <c r="H91" i="1"/>
  <c r="G106" i="1"/>
  <c r="F122" i="1"/>
  <c r="F126" i="1"/>
  <c r="F135" i="1"/>
  <c r="F140" i="1"/>
  <c r="F144" i="1"/>
  <c r="F149" i="1"/>
  <c r="F154" i="1"/>
  <c r="G158" i="1"/>
  <c r="F163" i="1"/>
  <c r="G167" i="1"/>
  <c r="F161" i="1"/>
  <c r="H168" i="1"/>
  <c r="G168" i="1"/>
  <c r="F168" i="1"/>
  <c r="H163" i="1"/>
  <c r="H167" i="1"/>
  <c r="G160" i="1"/>
  <c r="H162" i="1"/>
  <c r="H165" i="1"/>
  <c r="G162" i="1"/>
  <c r="G172" i="1"/>
  <c r="G191" i="1"/>
  <c r="F191" i="1"/>
  <c r="H191" i="1"/>
  <c r="F192" i="1"/>
  <c r="F186" i="1"/>
  <c r="H189" i="1"/>
  <c r="H181" i="1"/>
  <c r="G217" i="1"/>
  <c r="F217" i="1"/>
  <c r="F218" i="1"/>
  <c r="H215" i="1"/>
  <c r="H218" i="1"/>
  <c r="G218" i="1"/>
  <c r="H222" i="1"/>
  <c r="G228" i="1"/>
  <c r="H233" i="1"/>
  <c r="H242" i="1"/>
  <c r="F262" i="1"/>
  <c r="H267" i="1"/>
  <c r="F284" i="1"/>
  <c r="G288" i="1"/>
  <c r="F444" i="1"/>
  <c r="H590" i="1"/>
  <c r="G596" i="1"/>
  <c r="H696" i="1"/>
  <c r="F767" i="1"/>
  <c r="G781" i="1"/>
  <c r="G780" i="1"/>
  <c r="F780" i="1"/>
  <c r="H780" i="1"/>
  <c r="H778" i="1"/>
  <c r="H774" i="1"/>
  <c r="F779" i="1"/>
  <c r="G744" i="1"/>
  <c r="F781" i="1"/>
  <c r="G776" i="1"/>
  <c r="H760" i="1"/>
  <c r="H744" i="1"/>
  <c r="H781" i="1"/>
  <c r="F776" i="1"/>
  <c r="F765" i="1"/>
  <c r="F760" i="1"/>
  <c r="H749" i="1"/>
  <c r="H838" i="1"/>
  <c r="G838" i="1"/>
  <c r="F838" i="1"/>
  <c r="H837" i="1"/>
  <c r="G834" i="1"/>
  <c r="G837" i="1"/>
  <c r="F834" i="1"/>
  <c r="F829" i="1"/>
  <c r="G836" i="1"/>
  <c r="F832" i="1"/>
  <c r="F835" i="1"/>
  <c r="G835" i="1"/>
  <c r="H829" i="1"/>
  <c r="G829" i="1"/>
  <c r="F833" i="1"/>
  <c r="F904" i="1"/>
  <c r="G103" i="1"/>
  <c r="H104" i="1"/>
  <c r="G104" i="1"/>
  <c r="F104" i="1"/>
  <c r="H720" i="1"/>
  <c r="G720" i="1"/>
  <c r="F720" i="1"/>
  <c r="F715" i="1"/>
  <c r="H716" i="1"/>
  <c r="G48" i="1"/>
  <c r="G84" i="1"/>
  <c r="H96" i="1"/>
  <c r="H100" i="1"/>
  <c r="F470" i="1"/>
  <c r="F574" i="1"/>
  <c r="H638" i="1"/>
  <c r="G638" i="1"/>
  <c r="F638" i="1"/>
  <c r="H636" i="1"/>
  <c r="F637" i="1"/>
  <c r="H637" i="1"/>
  <c r="H634" i="1"/>
  <c r="G574" i="1"/>
  <c r="G548" i="1"/>
  <c r="F502" i="1"/>
  <c r="F418" i="1"/>
  <c r="H618" i="1"/>
  <c r="F550" i="1"/>
  <c r="G528" i="1"/>
  <c r="F518" i="1"/>
  <c r="F472" i="1"/>
  <c r="F432" i="1"/>
  <c r="F422" i="1"/>
  <c r="H623" i="1"/>
  <c r="F618" i="1"/>
  <c r="F612" i="1"/>
  <c r="H600" i="1"/>
  <c r="H582" i="1"/>
  <c r="G566" i="1"/>
  <c r="G524" i="1"/>
  <c r="F482" i="1"/>
  <c r="F434" i="1"/>
  <c r="H666" i="1"/>
  <c r="H862" i="1"/>
  <c r="F862" i="1"/>
  <c r="G862" i="1"/>
  <c r="G861" i="1"/>
  <c r="H861" i="1"/>
  <c r="H1041" i="1"/>
  <c r="G1041" i="1"/>
  <c r="F1041" i="1"/>
  <c r="H1042" i="1"/>
  <c r="G1042" i="1"/>
  <c r="F1042" i="1"/>
  <c r="H31" i="1"/>
  <c r="G31" i="1"/>
  <c r="F31" i="1"/>
  <c r="G51" i="1"/>
  <c r="F68" i="1"/>
  <c r="F78" i="1"/>
  <c r="G78" i="1"/>
  <c r="H84" i="1"/>
  <c r="H89" i="1"/>
  <c r="F128" i="1"/>
  <c r="F142" i="1"/>
  <c r="F165" i="1"/>
  <c r="F396" i="1"/>
  <c r="F486" i="1"/>
  <c r="H991" i="1"/>
  <c r="F36" i="1"/>
  <c r="F52" i="1"/>
  <c r="H60" i="1"/>
  <c r="F66" i="1"/>
  <c r="F74" i="1"/>
  <c r="F80" i="1"/>
  <c r="F97" i="1"/>
  <c r="F117" i="1"/>
  <c r="G142" i="1"/>
  <c r="G180" i="1"/>
  <c r="H194" i="1"/>
  <c r="H216" i="1"/>
  <c r="F226" i="1"/>
  <c r="G255" i="1"/>
  <c r="F255" i="1"/>
  <c r="H255" i="1"/>
  <c r="G256" i="1"/>
  <c r="F256" i="1"/>
  <c r="H270" i="1"/>
  <c r="G281" i="1"/>
  <c r="F281" i="1"/>
  <c r="F282" i="1"/>
  <c r="H282" i="1"/>
  <c r="G282" i="1"/>
  <c r="H279" i="1"/>
  <c r="H281" i="1"/>
  <c r="G295" i="1"/>
  <c r="F295" i="1"/>
  <c r="F296" i="1"/>
  <c r="H296" i="1"/>
  <c r="G296" i="1"/>
  <c r="H293" i="1"/>
  <c r="H295" i="1"/>
  <c r="H283" i="1"/>
  <c r="H289" i="1"/>
  <c r="G600" i="1"/>
  <c r="H74" i="1"/>
  <c r="F94" i="1"/>
  <c r="F153" i="1"/>
  <c r="G205" i="1"/>
  <c r="F205" i="1"/>
  <c r="G206" i="1"/>
  <c r="G204" i="1"/>
  <c r="H201" i="1"/>
  <c r="H204" i="1"/>
  <c r="F204" i="1"/>
  <c r="F200" i="1"/>
  <c r="H206" i="1"/>
  <c r="H202" i="1"/>
  <c r="F206" i="1"/>
  <c r="H35" i="1"/>
  <c r="H38" i="1"/>
  <c r="G40" i="1"/>
  <c r="F49" i="1"/>
  <c r="H63" i="1"/>
  <c r="F60" i="1"/>
  <c r="G60" i="1"/>
  <c r="F56" i="1"/>
  <c r="G62" i="1"/>
  <c r="F62" i="1"/>
  <c r="H87" i="1"/>
  <c r="F103" i="1"/>
  <c r="G46" i="1"/>
  <c r="G49" i="1"/>
  <c r="F51" i="1"/>
  <c r="F53" i="1"/>
  <c r="G53" i="1"/>
  <c r="H55" i="1"/>
  <c r="F55" i="1"/>
  <c r="G61" i="1"/>
  <c r="F63" i="1"/>
  <c r="G65" i="1"/>
  <c r="G73" i="1"/>
  <c r="F75" i="1"/>
  <c r="F77" i="1"/>
  <c r="H77" i="1"/>
  <c r="H73" i="1"/>
  <c r="G79" i="1"/>
  <c r="F81" i="1"/>
  <c r="G87" i="1"/>
  <c r="H88" i="1"/>
  <c r="G88" i="1"/>
  <c r="F87" i="1"/>
  <c r="H99" i="1"/>
  <c r="H103" i="1"/>
  <c r="F115" i="1"/>
  <c r="F119" i="1"/>
  <c r="G122" i="1"/>
  <c r="G126" i="1"/>
  <c r="F131" i="1"/>
  <c r="G135" i="1"/>
  <c r="G136" i="1"/>
  <c r="F129" i="1"/>
  <c r="H136" i="1"/>
  <c r="F136" i="1"/>
  <c r="H131" i="1"/>
  <c r="H135" i="1"/>
  <c r="G128" i="1"/>
  <c r="H130" i="1"/>
  <c r="H133" i="1"/>
  <c r="G130" i="1"/>
  <c r="G140" i="1"/>
  <c r="G150" i="1"/>
  <c r="H172" i="1"/>
  <c r="G177" i="1"/>
  <c r="F177" i="1"/>
  <c r="H177" i="1"/>
  <c r="G178" i="1"/>
  <c r="F178" i="1"/>
  <c r="H186" i="1"/>
  <c r="G192" i="1"/>
  <c r="H197" i="1"/>
  <c r="H208" i="1"/>
  <c r="G213" i="1"/>
  <c r="F213" i="1"/>
  <c r="G214" i="1"/>
  <c r="H213" i="1"/>
  <c r="H212" i="1"/>
  <c r="G212" i="1"/>
  <c r="F212" i="1"/>
  <c r="G208" i="1"/>
  <c r="H214" i="1"/>
  <c r="H228" i="1"/>
  <c r="F228" i="1"/>
  <c r="F238" i="1"/>
  <c r="G248" i="1"/>
  <c r="H252" i="1"/>
  <c r="G258" i="1"/>
  <c r="H273" i="1"/>
  <c r="G284" i="1"/>
  <c r="G298" i="1"/>
  <c r="G534" i="1"/>
  <c r="H650" i="1"/>
  <c r="H712" i="1"/>
  <c r="H719" i="1"/>
  <c r="H796" i="1"/>
  <c r="H831" i="1"/>
  <c r="F935" i="1"/>
  <c r="F1018" i="1"/>
  <c r="G1025" i="1"/>
  <c r="H1039" i="1"/>
  <c r="F1039" i="1"/>
  <c r="H1040" i="1"/>
  <c r="G1040" i="1"/>
  <c r="G1037" i="1"/>
  <c r="F1040" i="1"/>
  <c r="G1038" i="1"/>
  <c r="G1039" i="1"/>
  <c r="F64" i="1"/>
  <c r="F72" i="1"/>
  <c r="H79" i="1"/>
  <c r="G91" i="1"/>
  <c r="F91" i="1"/>
  <c r="G119" i="1"/>
  <c r="H120" i="1"/>
  <c r="G120" i="1"/>
  <c r="F120" i="1"/>
  <c r="G169" i="1"/>
  <c r="F169" i="1"/>
  <c r="H170" i="1"/>
  <c r="G197" i="1"/>
  <c r="F197" i="1"/>
  <c r="G198" i="1"/>
  <c r="H196" i="1"/>
  <c r="F196" i="1"/>
  <c r="G196" i="1"/>
  <c r="H193" i="1"/>
  <c r="H198" i="1"/>
  <c r="G210" i="1"/>
  <c r="G239" i="1"/>
  <c r="F239" i="1"/>
  <c r="G240" i="1"/>
  <c r="H240" i="1"/>
  <c r="H237" i="1"/>
  <c r="G247" i="1"/>
  <c r="F247" i="1"/>
  <c r="H248" i="1"/>
  <c r="G297" i="1"/>
  <c r="F297" i="1"/>
  <c r="H298" i="1"/>
  <c r="H741" i="1"/>
  <c r="F741" i="1"/>
  <c r="H742" i="1"/>
  <c r="G742" i="1"/>
  <c r="F742" i="1"/>
  <c r="H740" i="1"/>
  <c r="H737" i="1"/>
  <c r="G794" i="1"/>
  <c r="H868" i="1"/>
  <c r="G867" i="1"/>
  <c r="G866" i="1"/>
  <c r="F866" i="1"/>
  <c r="G868" i="1"/>
  <c r="H867" i="1"/>
  <c r="F867" i="1"/>
  <c r="H865" i="1"/>
  <c r="G865" i="1"/>
  <c r="F864" i="1"/>
  <c r="H944" i="1"/>
  <c r="G944" i="1"/>
  <c r="F943" i="1"/>
  <c r="H943" i="1"/>
  <c r="G943" i="1"/>
  <c r="F944" i="1"/>
  <c r="F981" i="1"/>
  <c r="H981" i="1"/>
  <c r="G980" i="1"/>
  <c r="F980" i="1"/>
  <c r="G978" i="1"/>
  <c r="F978" i="1"/>
  <c r="H977" i="1"/>
  <c r="G975" i="1"/>
  <c r="G1250" i="1"/>
  <c r="F1250" i="1"/>
  <c r="H1250" i="1"/>
  <c r="H1242" i="1"/>
  <c r="H1247" i="1"/>
  <c r="F1240" i="1"/>
  <c r="H1234" i="1"/>
  <c r="H1238" i="1"/>
  <c r="F1238" i="1"/>
  <c r="F1329" i="1"/>
  <c r="G1329" i="1"/>
  <c r="H1329" i="1"/>
  <c r="H1324" i="1"/>
  <c r="H57" i="1"/>
  <c r="G57" i="1"/>
  <c r="H56" i="1"/>
  <c r="F57" i="1"/>
  <c r="G56" i="1"/>
  <c r="F65" i="1"/>
  <c r="G68" i="1"/>
  <c r="H68" i="1"/>
  <c r="G72" i="1"/>
  <c r="F76" i="1"/>
  <c r="F79" i="1"/>
  <c r="F92" i="1"/>
  <c r="G107" i="1"/>
  <c r="F107" i="1"/>
  <c r="G123" i="1"/>
  <c r="F123" i="1"/>
  <c r="H124" i="1"/>
  <c r="G134" i="1"/>
  <c r="G137" i="1"/>
  <c r="G138" i="1"/>
  <c r="H138" i="1"/>
  <c r="G141" i="1"/>
  <c r="H141" i="1"/>
  <c r="F141" i="1"/>
  <c r="G151" i="1"/>
  <c r="F145" i="1"/>
  <c r="H152" i="1"/>
  <c r="G152" i="1"/>
  <c r="F152" i="1"/>
  <c r="H147" i="1"/>
  <c r="G155" i="1"/>
  <c r="F155" i="1"/>
  <c r="H156" i="1"/>
  <c r="G166" i="1"/>
  <c r="F170" i="1"/>
  <c r="H182" i="1"/>
  <c r="G189" i="1"/>
  <c r="F189" i="1"/>
  <c r="G190" i="1"/>
  <c r="G188" i="1"/>
  <c r="H190" i="1"/>
  <c r="F190" i="1"/>
  <c r="F188" i="1"/>
  <c r="H185" i="1"/>
  <c r="H187" i="1"/>
  <c r="G194" i="1"/>
  <c r="F198" i="1"/>
  <c r="G231" i="1"/>
  <c r="F231" i="1"/>
  <c r="H229" i="1"/>
  <c r="H232" i="1"/>
  <c r="G232" i="1"/>
  <c r="F232" i="1"/>
  <c r="F236" i="1"/>
  <c r="F240" i="1"/>
  <c r="G244" i="1"/>
  <c r="F248" i="1"/>
  <c r="G289" i="1"/>
  <c r="F289" i="1"/>
  <c r="H290" i="1"/>
  <c r="G290" i="1"/>
  <c r="F298" i="1"/>
  <c r="G606" i="1"/>
  <c r="H643" i="1"/>
  <c r="H644" i="1"/>
  <c r="G644" i="1"/>
  <c r="G695" i="1"/>
  <c r="H695" i="1"/>
  <c r="F695" i="1"/>
  <c r="G694" i="1"/>
  <c r="F694" i="1"/>
  <c r="H694" i="1"/>
  <c r="H691" i="1"/>
  <c r="G701" i="1"/>
  <c r="G700" i="1"/>
  <c r="F700" i="1"/>
  <c r="H701" i="1"/>
  <c r="G698" i="1"/>
  <c r="F701" i="1"/>
  <c r="H699" i="1"/>
  <c r="G729" i="1"/>
  <c r="H729" i="1"/>
  <c r="F729" i="1"/>
  <c r="H728" i="1"/>
  <c r="G728" i="1"/>
  <c r="H723" i="1"/>
  <c r="F728" i="1"/>
  <c r="H736" i="1"/>
  <c r="G736" i="1"/>
  <c r="F736" i="1"/>
  <c r="H735" i="1"/>
  <c r="H731" i="1"/>
  <c r="H732" i="1"/>
  <c r="G762" i="1"/>
  <c r="F868" i="1"/>
  <c r="H910" i="1"/>
  <c r="G910" i="1"/>
  <c r="F910" i="1"/>
  <c r="G909" i="1"/>
  <c r="F909" i="1"/>
  <c r="G907" i="1"/>
  <c r="H903" i="1"/>
  <c r="F907" i="1"/>
  <c r="F903" i="1"/>
  <c r="G898" i="1"/>
  <c r="G895" i="1"/>
  <c r="F900" i="1"/>
  <c r="H895" i="1"/>
  <c r="G906" i="1"/>
  <c r="G900" i="1"/>
  <c r="F895" i="1"/>
  <c r="H967" i="1"/>
  <c r="G967" i="1"/>
  <c r="F967" i="1"/>
  <c r="G966" i="1"/>
  <c r="F966" i="1"/>
  <c r="H959" i="1"/>
  <c r="H963" i="1"/>
  <c r="G981" i="1"/>
  <c r="H1067" i="1"/>
  <c r="H1068" i="1"/>
  <c r="G1068" i="1"/>
  <c r="G1058" i="1"/>
  <c r="G1055" i="1"/>
  <c r="F1065" i="1"/>
  <c r="F1067" i="1"/>
  <c r="H1056" i="1"/>
  <c r="G1056" i="1"/>
  <c r="H1060" i="1"/>
  <c r="F1056" i="1"/>
  <c r="G1067" i="1"/>
  <c r="G1049" i="1"/>
  <c r="H1064" i="1"/>
  <c r="F1045" i="1"/>
  <c r="F1068" i="1"/>
  <c r="G1063" i="1"/>
  <c r="G1050" i="1"/>
  <c r="G1100" i="1"/>
  <c r="H1243" i="1"/>
  <c r="F1251" i="1"/>
  <c r="G1251" i="1"/>
  <c r="H1251" i="1"/>
  <c r="G64" i="1"/>
  <c r="H70" i="1"/>
  <c r="G70" i="1"/>
  <c r="H69" i="1"/>
  <c r="F70" i="1"/>
  <c r="G69" i="1"/>
  <c r="G75" i="1"/>
  <c r="H81" i="1"/>
  <c r="G81" i="1"/>
  <c r="H80" i="1"/>
  <c r="G105" i="1"/>
  <c r="H106" i="1"/>
  <c r="F112" i="1"/>
  <c r="G117" i="1"/>
  <c r="H118" i="1"/>
  <c r="G118" i="1"/>
  <c r="F118" i="1"/>
  <c r="H113" i="1"/>
  <c r="F111" i="1"/>
  <c r="G121" i="1"/>
  <c r="H122" i="1"/>
  <c r="F132" i="1"/>
  <c r="G175" i="1"/>
  <c r="F175" i="1"/>
  <c r="H176" i="1"/>
  <c r="G176" i="1"/>
  <c r="H173" i="1"/>
  <c r="G183" i="1"/>
  <c r="F183" i="1"/>
  <c r="H184" i="1"/>
  <c r="H195" i="1"/>
  <c r="G233" i="1"/>
  <c r="F233" i="1"/>
  <c r="H234" i="1"/>
  <c r="H245" i="1"/>
  <c r="G261" i="1"/>
  <c r="F261" i="1"/>
  <c r="G262" i="1"/>
  <c r="H260" i="1"/>
  <c r="G260" i="1"/>
  <c r="F260" i="1"/>
  <c r="H257" i="1"/>
  <c r="H262" i="1"/>
  <c r="G303" i="1"/>
  <c r="F303" i="1"/>
  <c r="H301" i="1"/>
  <c r="H304" i="1"/>
  <c r="G304" i="1"/>
  <c r="G311" i="1"/>
  <c r="F311" i="1"/>
  <c r="H312" i="1"/>
  <c r="G627" i="1"/>
  <c r="F627" i="1"/>
  <c r="G626" i="1"/>
  <c r="F626" i="1"/>
  <c r="H627" i="1"/>
  <c r="H609" i="1"/>
  <c r="F598" i="1"/>
  <c r="F532" i="1"/>
  <c r="G516" i="1"/>
  <c r="F454" i="1"/>
  <c r="F428" i="1"/>
  <c r="G614" i="1"/>
  <c r="H601" i="1"/>
  <c r="F588" i="1"/>
  <c r="F542" i="1"/>
  <c r="F492" i="1"/>
  <c r="F480" i="1"/>
  <c r="F416" i="1"/>
  <c r="F390" i="1"/>
  <c r="G697" i="1"/>
  <c r="H697" i="1"/>
  <c r="G696" i="1"/>
  <c r="F696" i="1"/>
  <c r="F697" i="1"/>
  <c r="H724" i="1"/>
  <c r="F731" i="1"/>
  <c r="F778" i="1"/>
  <c r="G790" i="1"/>
  <c r="F810" i="1"/>
  <c r="H857" i="1"/>
  <c r="H855" i="1"/>
  <c r="F855" i="1"/>
  <c r="G857" i="1"/>
  <c r="F856" i="1"/>
  <c r="F857" i="1"/>
  <c r="G853" i="1"/>
  <c r="F969" i="1"/>
  <c r="G1123" i="1"/>
  <c r="H1124" i="1"/>
  <c r="H1122" i="1"/>
  <c r="H1117" i="1"/>
  <c r="F1122" i="1"/>
  <c r="H1119" i="1"/>
  <c r="F1117" i="1"/>
  <c r="G1124" i="1"/>
  <c r="H1118" i="1"/>
  <c r="H1121" i="1"/>
  <c r="G1118" i="1"/>
  <c r="F1115" i="1"/>
  <c r="F1121" i="1"/>
  <c r="F1118" i="1"/>
  <c r="H1123" i="1"/>
  <c r="F1123" i="1"/>
  <c r="G1120" i="1"/>
  <c r="H1103" i="1"/>
  <c r="F1124" i="1"/>
  <c r="F1103" i="1"/>
  <c r="H1120" i="1"/>
  <c r="G1096" i="1"/>
  <c r="H1102" i="1"/>
  <c r="H1112" i="1"/>
  <c r="H1106" i="1"/>
  <c r="F1116" i="1"/>
  <c r="H1110" i="1"/>
  <c r="G1116" i="1"/>
  <c r="F1106" i="1"/>
  <c r="F1210" i="1"/>
  <c r="G245" i="1"/>
  <c r="F245" i="1"/>
  <c r="G246" i="1"/>
  <c r="G273" i="1"/>
  <c r="F273" i="1"/>
  <c r="H284" i="1"/>
  <c r="G309" i="1"/>
  <c r="F309" i="1"/>
  <c r="G310" i="1"/>
  <c r="F629" i="1"/>
  <c r="F657" i="1"/>
  <c r="G679" i="1"/>
  <c r="H679" i="1"/>
  <c r="F679" i="1"/>
  <c r="F678" i="1"/>
  <c r="G678" i="1"/>
  <c r="H709" i="1"/>
  <c r="F709" i="1"/>
  <c r="H710" i="1"/>
  <c r="G710" i="1"/>
  <c r="F710" i="1"/>
  <c r="H786" i="1"/>
  <c r="G786" i="1"/>
  <c r="F786" i="1"/>
  <c r="F784" i="1"/>
  <c r="G806" i="1"/>
  <c r="G904" i="1"/>
  <c r="G924" i="1"/>
  <c r="F924" i="1"/>
  <c r="H925" i="1"/>
  <c r="G925" i="1"/>
  <c r="F925" i="1"/>
  <c r="G922" i="1"/>
  <c r="F920" i="1"/>
  <c r="F1035" i="1"/>
  <c r="H1036" i="1"/>
  <c r="H1035" i="1"/>
  <c r="G1035" i="1"/>
  <c r="H1033" i="1"/>
  <c r="G1036" i="1"/>
  <c r="F1034" i="1"/>
  <c r="G1031" i="1"/>
  <c r="G1083" i="1"/>
  <c r="F1185" i="1"/>
  <c r="G1185" i="1"/>
  <c r="H1185" i="1"/>
  <c r="H1184" i="1"/>
  <c r="F1184" i="1"/>
  <c r="F45" i="1"/>
  <c r="H45" i="1"/>
  <c r="H47" i="1"/>
  <c r="G59" i="1"/>
  <c r="H71" i="1"/>
  <c r="G115" i="1"/>
  <c r="H129" i="1"/>
  <c r="F134" i="1"/>
  <c r="G147" i="1"/>
  <c r="F159" i="1"/>
  <c r="G163" i="1"/>
  <c r="G173" i="1"/>
  <c r="F173" i="1"/>
  <c r="G174" i="1"/>
  <c r="F182" i="1"/>
  <c r="G201" i="1"/>
  <c r="F201" i="1"/>
  <c r="H207" i="1"/>
  <c r="H243" i="1"/>
  <c r="F246" i="1"/>
  <c r="G265" i="1"/>
  <c r="F265" i="1"/>
  <c r="H271" i="1"/>
  <c r="F274" i="1"/>
  <c r="G279" i="1"/>
  <c r="F279" i="1"/>
  <c r="G301" i="1"/>
  <c r="F301" i="1"/>
  <c r="G302" i="1"/>
  <c r="H307" i="1"/>
  <c r="F310" i="1"/>
  <c r="F414" i="1"/>
  <c r="F440" i="1"/>
  <c r="F466" i="1"/>
  <c r="F478" i="1"/>
  <c r="G576" i="1"/>
  <c r="G584" i="1"/>
  <c r="F606" i="1"/>
  <c r="F620" i="1"/>
  <c r="G635" i="1"/>
  <c r="F633" i="1"/>
  <c r="H632" i="1"/>
  <c r="H635" i="1"/>
  <c r="F632" i="1"/>
  <c r="G647" i="1"/>
  <c r="H647" i="1"/>
  <c r="F647" i="1"/>
  <c r="G646" i="1"/>
  <c r="F646" i="1"/>
  <c r="H646" i="1"/>
  <c r="H668" i="1"/>
  <c r="H698" i="1"/>
  <c r="H704" i="1"/>
  <c r="G704" i="1"/>
  <c r="F704" i="1"/>
  <c r="F703" i="1"/>
  <c r="H722" i="1"/>
  <c r="H721" i="1"/>
  <c r="F721" i="1"/>
  <c r="G722" i="1"/>
  <c r="F722" i="1"/>
  <c r="H738" i="1"/>
  <c r="F737" i="1"/>
  <c r="G738" i="1"/>
  <c r="F738" i="1"/>
  <c r="H817" i="1"/>
  <c r="H859" i="1"/>
  <c r="G859" i="1"/>
  <c r="F859" i="1"/>
  <c r="H926" i="1"/>
  <c r="G926" i="1"/>
  <c r="F926" i="1"/>
  <c r="H976" i="1"/>
  <c r="G976" i="1"/>
  <c r="F976" i="1"/>
  <c r="F975" i="1"/>
  <c r="G968" i="1"/>
  <c r="H975" i="1"/>
  <c r="F995" i="1"/>
  <c r="H996" i="1"/>
  <c r="H995" i="1"/>
  <c r="G995" i="1"/>
  <c r="G994" i="1"/>
  <c r="F994" i="1"/>
  <c r="G996" i="1"/>
  <c r="F996" i="1"/>
  <c r="H993" i="1"/>
  <c r="G988" i="1"/>
  <c r="G993" i="1"/>
  <c r="F1036" i="1"/>
  <c r="G1143" i="1"/>
  <c r="H1144" i="1"/>
  <c r="G1144" i="1"/>
  <c r="F1143" i="1"/>
  <c r="F1139" i="1"/>
  <c r="F1141" i="1"/>
  <c r="F1144" i="1"/>
  <c r="G1140" i="1"/>
  <c r="H1141" i="1"/>
  <c r="G1150" i="1"/>
  <c r="F84" i="1"/>
  <c r="H111" i="1"/>
  <c r="F116" i="1"/>
  <c r="H127" i="1"/>
  <c r="G129" i="1"/>
  <c r="G145" i="1"/>
  <c r="F148" i="1"/>
  <c r="H159" i="1"/>
  <c r="G161" i="1"/>
  <c r="F164" i="1"/>
  <c r="H171" i="1"/>
  <c r="F174" i="1"/>
  <c r="G193" i="1"/>
  <c r="F193" i="1"/>
  <c r="H199" i="1"/>
  <c r="F202" i="1"/>
  <c r="G207" i="1"/>
  <c r="F207" i="1"/>
  <c r="H221" i="1"/>
  <c r="G229" i="1"/>
  <c r="F229" i="1"/>
  <c r="G230" i="1"/>
  <c r="H235" i="1"/>
  <c r="H246" i="1"/>
  <c r="G257" i="1"/>
  <c r="F257" i="1"/>
  <c r="H263" i="1"/>
  <c r="F266" i="1"/>
  <c r="G271" i="1"/>
  <c r="F271" i="1"/>
  <c r="G274" i="1"/>
  <c r="F280" i="1"/>
  <c r="H285" i="1"/>
  <c r="G293" i="1"/>
  <c r="F293" i="1"/>
  <c r="G294" i="1"/>
  <c r="H299" i="1"/>
  <c r="F302" i="1"/>
  <c r="H310" i="1"/>
  <c r="F400" i="1"/>
  <c r="F412" i="1"/>
  <c r="F438" i="1"/>
  <c r="F464" i="1"/>
  <c r="F476" i="1"/>
  <c r="G510" i="1"/>
  <c r="G526" i="1"/>
  <c r="G536" i="1"/>
  <c r="G556" i="1"/>
  <c r="G572" i="1"/>
  <c r="H576" i="1"/>
  <c r="G580" i="1"/>
  <c r="H598" i="1"/>
  <c r="G621" i="1"/>
  <c r="G620" i="1"/>
  <c r="F619" i="1"/>
  <c r="H620" i="1"/>
  <c r="H631" i="1"/>
  <c r="F635" i="1"/>
  <c r="H642" i="1"/>
  <c r="G642" i="1"/>
  <c r="H641" i="1"/>
  <c r="F641" i="1"/>
  <c r="H657" i="1"/>
  <c r="H660" i="1"/>
  <c r="H659" i="1"/>
  <c r="H675" i="1"/>
  <c r="G681" i="1"/>
  <c r="H681" i="1"/>
  <c r="H680" i="1"/>
  <c r="G680" i="1"/>
  <c r="F680" i="1"/>
  <c r="F681" i="1"/>
  <c r="H750" i="1"/>
  <c r="G750" i="1"/>
  <c r="F750" i="1"/>
  <c r="F744" i="1"/>
  <c r="H765" i="1"/>
  <c r="H771" i="1"/>
  <c r="F770" i="1"/>
  <c r="H762" i="1"/>
  <c r="H769" i="1"/>
  <c r="G760" i="1"/>
  <c r="F756" i="1"/>
  <c r="G772" i="1"/>
  <c r="F763" i="1"/>
  <c r="G792" i="1"/>
  <c r="G809" i="1"/>
  <c r="H809" i="1"/>
  <c r="H808" i="1"/>
  <c r="G808" i="1"/>
  <c r="F808" i="1"/>
  <c r="H806" i="1"/>
  <c r="H803" i="1"/>
  <c r="F801" i="1"/>
  <c r="H825" i="1"/>
  <c r="G824" i="1"/>
  <c r="F824" i="1"/>
  <c r="F825" i="1"/>
  <c r="H873" i="1"/>
  <c r="F872" i="1"/>
  <c r="F870" i="1"/>
  <c r="G872" i="1"/>
  <c r="H878" i="1"/>
  <c r="F878" i="1"/>
  <c r="G878" i="1"/>
  <c r="G889" i="1"/>
  <c r="H965" i="1"/>
  <c r="G965" i="1"/>
  <c r="F965" i="1"/>
  <c r="G964" i="1"/>
  <c r="F964" i="1"/>
  <c r="G962" i="1"/>
  <c r="G971" i="1"/>
  <c r="G989" i="1"/>
  <c r="F1003" i="1"/>
  <c r="H1004" i="1"/>
  <c r="H1003" i="1"/>
  <c r="G1003" i="1"/>
  <c r="H1001" i="1"/>
  <c r="G1004" i="1"/>
  <c r="F1002" i="1"/>
  <c r="H999" i="1"/>
  <c r="F1004" i="1"/>
  <c r="H1023" i="1"/>
  <c r="G1093" i="1"/>
  <c r="G1092" i="1"/>
  <c r="H1094" i="1"/>
  <c r="F1092" i="1"/>
  <c r="H1089" i="1"/>
  <c r="G1094" i="1"/>
  <c r="H1088" i="1"/>
  <c r="H1085" i="1"/>
  <c r="H1091" i="1"/>
  <c r="G1088" i="1"/>
  <c r="F1085" i="1"/>
  <c r="F1091" i="1"/>
  <c r="G1086" i="1"/>
  <c r="H1090" i="1"/>
  <c r="F1086" i="1"/>
  <c r="H1093" i="1"/>
  <c r="F1093" i="1"/>
  <c r="H1087" i="1"/>
  <c r="F1090" i="1"/>
  <c r="F1079" i="1"/>
  <c r="F1171" i="1"/>
  <c r="G1171" i="1"/>
  <c r="H1171" i="1"/>
  <c r="H1163" i="1"/>
  <c r="F1159" i="1"/>
  <c r="F1158" i="1"/>
  <c r="H1161" i="1"/>
  <c r="F1168" i="1"/>
  <c r="G1156" i="1"/>
  <c r="G1158" i="1"/>
  <c r="H1168" i="1"/>
  <c r="G1160" i="1"/>
  <c r="F1233" i="1"/>
  <c r="G1233" i="1"/>
  <c r="H1233" i="1"/>
  <c r="H1232" i="1"/>
  <c r="F1232" i="1"/>
  <c r="H1230" i="1"/>
  <c r="G1318" i="1"/>
  <c r="H1318" i="1"/>
  <c r="F1316" i="1"/>
  <c r="F1308" i="1"/>
  <c r="H1312" i="1"/>
  <c r="H1298" i="1"/>
  <c r="F1318" i="1"/>
  <c r="F1312" i="1"/>
  <c r="H1282" i="1"/>
  <c r="G133" i="1"/>
  <c r="G149" i="1"/>
  <c r="G165" i="1"/>
  <c r="G181" i="1"/>
  <c r="F181" i="1"/>
  <c r="G182" i="1"/>
  <c r="G209" i="1"/>
  <c r="F209" i="1"/>
  <c r="G223" i="1"/>
  <c r="F223" i="1"/>
  <c r="G287" i="1"/>
  <c r="F287" i="1"/>
  <c r="G624" i="1"/>
  <c r="G622" i="1"/>
  <c r="F623" i="1"/>
  <c r="F624" i="1"/>
  <c r="G685" i="1"/>
  <c r="G684" i="1"/>
  <c r="F684" i="1"/>
  <c r="H683" i="1"/>
  <c r="F683" i="1"/>
  <c r="G682" i="1"/>
  <c r="H685" i="1"/>
  <c r="F685" i="1"/>
  <c r="H919" i="1"/>
  <c r="G919" i="1"/>
  <c r="G918" i="1"/>
  <c r="H951" i="1"/>
  <c r="G951" i="1"/>
  <c r="G950" i="1"/>
  <c r="F950" i="1"/>
  <c r="H947" i="1"/>
  <c r="F951" i="1"/>
  <c r="H1021" i="1"/>
  <c r="G1127" i="1"/>
  <c r="H1127" i="1"/>
  <c r="F1127" i="1"/>
  <c r="H1128" i="1"/>
  <c r="G1128" i="1"/>
  <c r="H1125" i="1"/>
  <c r="F1128" i="1"/>
  <c r="H1126" i="1"/>
  <c r="G1126" i="1"/>
  <c r="F1126" i="1"/>
  <c r="H1155" i="1"/>
  <c r="F1177" i="1"/>
  <c r="G1177" i="1"/>
  <c r="H1176" i="1"/>
  <c r="H1177" i="1"/>
  <c r="F1176" i="1"/>
  <c r="F1192" i="1"/>
  <c r="F1209" i="1"/>
  <c r="G1209" i="1"/>
  <c r="H1208" i="1"/>
  <c r="H1209" i="1"/>
  <c r="H1207" i="1"/>
  <c r="H1206" i="1"/>
  <c r="F1206" i="1"/>
  <c r="F1208" i="1"/>
  <c r="H1198" i="1"/>
  <c r="F1223" i="1"/>
  <c r="G1223" i="1"/>
  <c r="H1218" i="1"/>
  <c r="H1223" i="1"/>
  <c r="F1331" i="1"/>
  <c r="G1331" i="1"/>
  <c r="H1331" i="1"/>
  <c r="H1330" i="1"/>
  <c r="F32" i="1"/>
  <c r="F46" i="1"/>
  <c r="G58" i="1"/>
  <c r="G99" i="1"/>
  <c r="F127" i="1"/>
  <c r="G131" i="1"/>
  <c r="F143" i="1"/>
  <c r="H145" i="1"/>
  <c r="F150" i="1"/>
  <c r="H161" i="1"/>
  <c r="F166" i="1"/>
  <c r="H179" i="1"/>
  <c r="F210" i="1"/>
  <c r="G215" i="1"/>
  <c r="F215" i="1"/>
  <c r="F224" i="1"/>
  <c r="G237" i="1"/>
  <c r="F237" i="1"/>
  <c r="G238" i="1"/>
  <c r="F288" i="1"/>
  <c r="F376" i="1"/>
  <c r="F402" i="1"/>
  <c r="F510" i="1"/>
  <c r="G542" i="1"/>
  <c r="F556" i="1"/>
  <c r="F572" i="1"/>
  <c r="F580" i="1"/>
  <c r="G598" i="1"/>
  <c r="H624" i="1"/>
  <c r="H692" i="1"/>
  <c r="G692" i="1"/>
  <c r="G690" i="1"/>
  <c r="F689" i="1"/>
  <c r="F692" i="1"/>
  <c r="G32" i="1"/>
  <c r="G34" i="1"/>
  <c r="G45" i="1"/>
  <c r="F47" i="1"/>
  <c r="F59" i="1"/>
  <c r="F71" i="1"/>
  <c r="G83" i="1"/>
  <c r="G97" i="1"/>
  <c r="F100" i="1"/>
  <c r="G113" i="1"/>
  <c r="H143" i="1"/>
  <c r="H32" i="1"/>
  <c r="G33" i="1"/>
  <c r="F34" i="1"/>
  <c r="G36" i="1"/>
  <c r="H46" i="1"/>
  <c r="G47" i="1"/>
  <c r="H49" i="1"/>
  <c r="H58" i="1"/>
  <c r="H59" i="1"/>
  <c r="F61" i="1"/>
  <c r="G71" i="1"/>
  <c r="F73" i="1"/>
  <c r="H72" i="1"/>
  <c r="G74" i="1"/>
  <c r="H83" i="1"/>
  <c r="G95" i="1"/>
  <c r="F98" i="1"/>
  <c r="G100" i="1"/>
  <c r="G111" i="1"/>
  <c r="F114" i="1"/>
  <c r="G116" i="1"/>
  <c r="G127" i="1"/>
  <c r="F130" i="1"/>
  <c r="G132" i="1"/>
  <c r="H134" i="1"/>
  <c r="G143" i="1"/>
  <c r="F146" i="1"/>
  <c r="G148" i="1"/>
  <c r="H150" i="1"/>
  <c r="G159" i="1"/>
  <c r="F162" i="1"/>
  <c r="G164" i="1"/>
  <c r="H166" i="1"/>
  <c r="G171" i="1"/>
  <c r="F171" i="1"/>
  <c r="H174" i="1"/>
  <c r="F180" i="1"/>
  <c r="G185" i="1"/>
  <c r="F185" i="1"/>
  <c r="F194" i="1"/>
  <c r="G199" i="1"/>
  <c r="F199" i="1"/>
  <c r="G202" i="1"/>
  <c r="F208" i="1"/>
  <c r="H210" i="1"/>
  <c r="G216" i="1"/>
  <c r="G221" i="1"/>
  <c r="F221" i="1"/>
  <c r="G222" i="1"/>
  <c r="H224" i="1"/>
  <c r="H227" i="1"/>
  <c r="F230" i="1"/>
  <c r="H238" i="1"/>
  <c r="F244" i="1"/>
  <c r="G249" i="1"/>
  <c r="F249" i="1"/>
  <c r="F258" i="1"/>
  <c r="G263" i="1"/>
  <c r="F263" i="1"/>
  <c r="G266" i="1"/>
  <c r="F272" i="1"/>
  <c r="H274" i="1"/>
  <c r="G280" i="1"/>
  <c r="G285" i="1"/>
  <c r="F285" i="1"/>
  <c r="G286" i="1"/>
  <c r="H288" i="1"/>
  <c r="H291" i="1"/>
  <c r="F294" i="1"/>
  <c r="H302" i="1"/>
  <c r="F308" i="1"/>
  <c r="F386" i="1"/>
  <c r="F398" i="1"/>
  <c r="F424" i="1"/>
  <c r="F450" i="1"/>
  <c r="F462" i="1"/>
  <c r="F488" i="1"/>
  <c r="G520" i="1"/>
  <c r="F540" i="1"/>
  <c r="G560" i="1"/>
  <c r="F564" i="1"/>
  <c r="G568" i="1"/>
  <c r="H585" i="1"/>
  <c r="G590" i="1"/>
  <c r="H595" i="1"/>
  <c r="H603" i="1"/>
  <c r="H606" i="1"/>
  <c r="G616" i="1"/>
  <c r="H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617" i="1"/>
  <c r="F616" i="1"/>
  <c r="H613" i="1"/>
  <c r="H610" i="1"/>
  <c r="F608" i="1"/>
  <c r="H605" i="1"/>
  <c r="H602" i="1"/>
  <c r="F600" i="1"/>
  <c r="H597" i="1"/>
  <c r="H594" i="1"/>
  <c r="F592" i="1"/>
  <c r="H589" i="1"/>
  <c r="H586" i="1"/>
  <c r="F584" i="1"/>
  <c r="H581" i="1"/>
  <c r="H578" i="1"/>
  <c r="F576" i="1"/>
  <c r="H573" i="1"/>
  <c r="H570" i="1"/>
  <c r="F568" i="1"/>
  <c r="H565" i="1"/>
  <c r="H562" i="1"/>
  <c r="F560" i="1"/>
  <c r="F552" i="1"/>
  <c r="F544" i="1"/>
  <c r="F536" i="1"/>
  <c r="F528" i="1"/>
  <c r="F520" i="1"/>
  <c r="F512" i="1"/>
  <c r="F504" i="1"/>
  <c r="F494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F496" i="1"/>
  <c r="H615" i="1"/>
  <c r="H612" i="1"/>
  <c r="F610" i="1"/>
  <c r="H607" i="1"/>
  <c r="H604" i="1"/>
  <c r="F602" i="1"/>
  <c r="H599" i="1"/>
  <c r="H596" i="1"/>
  <c r="F594" i="1"/>
  <c r="H591" i="1"/>
  <c r="H588" i="1"/>
  <c r="F586" i="1"/>
  <c r="H583" i="1"/>
  <c r="H580" i="1"/>
  <c r="F578" i="1"/>
  <c r="H575" i="1"/>
  <c r="H572" i="1"/>
  <c r="F570" i="1"/>
  <c r="H567" i="1"/>
  <c r="H564" i="1"/>
  <c r="F562" i="1"/>
  <c r="H559" i="1"/>
  <c r="F554" i="1"/>
  <c r="F546" i="1"/>
  <c r="F538" i="1"/>
  <c r="F530" i="1"/>
  <c r="F522" i="1"/>
  <c r="F514" i="1"/>
  <c r="F506" i="1"/>
  <c r="F498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H616" i="1"/>
  <c r="G612" i="1"/>
  <c r="H608" i="1"/>
  <c r="H593" i="1"/>
  <c r="F590" i="1"/>
  <c r="G582" i="1"/>
  <c r="H574" i="1"/>
  <c r="H571" i="1"/>
  <c r="G550" i="1"/>
  <c r="G544" i="1"/>
  <c r="G532" i="1"/>
  <c r="F526" i="1"/>
  <c r="F508" i="1"/>
  <c r="F484" i="1"/>
  <c r="F468" i="1"/>
  <c r="F452" i="1"/>
  <c r="F436" i="1"/>
  <c r="F420" i="1"/>
  <c r="F404" i="1"/>
  <c r="F388" i="1"/>
  <c r="F372" i="1"/>
  <c r="H614" i="1"/>
  <c r="H611" i="1"/>
  <c r="F596" i="1"/>
  <c r="G592" i="1"/>
  <c r="G588" i="1"/>
  <c r="H584" i="1"/>
  <c r="H569" i="1"/>
  <c r="F566" i="1"/>
  <c r="G558" i="1"/>
  <c r="G552" i="1"/>
  <c r="G540" i="1"/>
  <c r="F534" i="1"/>
  <c r="F516" i="1"/>
  <c r="F490" i="1"/>
  <c r="F474" i="1"/>
  <c r="F458" i="1"/>
  <c r="F442" i="1"/>
  <c r="F426" i="1"/>
  <c r="F410" i="1"/>
  <c r="F394" i="1"/>
  <c r="F378" i="1"/>
  <c r="F621" i="1"/>
  <c r="F642" i="1"/>
  <c r="H654" i="1"/>
  <c r="G654" i="1"/>
  <c r="F654" i="1"/>
  <c r="H653" i="1"/>
  <c r="F653" i="1"/>
  <c r="F660" i="1"/>
  <c r="H670" i="1"/>
  <c r="G670" i="1"/>
  <c r="F670" i="1"/>
  <c r="H669" i="1"/>
  <c r="F669" i="1"/>
  <c r="G674" i="1"/>
  <c r="F674" i="1"/>
  <c r="H676" i="1"/>
  <c r="H673" i="1"/>
  <c r="F673" i="1"/>
  <c r="G676" i="1"/>
  <c r="H688" i="1"/>
  <c r="G688" i="1"/>
  <c r="H687" i="1"/>
  <c r="G717" i="1"/>
  <c r="G716" i="1"/>
  <c r="F716" i="1"/>
  <c r="H717" i="1"/>
  <c r="H714" i="1"/>
  <c r="F717" i="1"/>
  <c r="H715" i="1"/>
  <c r="F740" i="1"/>
  <c r="G756" i="1"/>
  <c r="F772" i="1"/>
  <c r="F788" i="1"/>
  <c r="F794" i="1"/>
  <c r="F804" i="1"/>
  <c r="F809" i="1"/>
  <c r="G825" i="1"/>
  <c r="H854" i="1"/>
  <c r="G854" i="1"/>
  <c r="F854" i="1"/>
  <c r="F873" i="1"/>
  <c r="H885" i="1"/>
  <c r="F885" i="1"/>
  <c r="G885" i="1"/>
  <c r="G884" i="1"/>
  <c r="F884" i="1"/>
  <c r="G881" i="1"/>
  <c r="H891" i="1"/>
  <c r="G891" i="1"/>
  <c r="F891" i="1"/>
  <c r="G886" i="1"/>
  <c r="F889" i="1"/>
  <c r="H896" i="1"/>
  <c r="G896" i="1"/>
  <c r="F896" i="1"/>
  <c r="H927" i="1"/>
  <c r="G946" i="1"/>
  <c r="H960" i="1"/>
  <c r="G960" i="1"/>
  <c r="F959" i="1"/>
  <c r="G959" i="1"/>
  <c r="H971" i="1"/>
  <c r="H1031" i="1"/>
  <c r="F1094" i="1"/>
  <c r="H1164" i="1"/>
  <c r="G179" i="1"/>
  <c r="F179" i="1"/>
  <c r="G187" i="1"/>
  <c r="F187" i="1"/>
  <c r="G195" i="1"/>
  <c r="F195" i="1"/>
  <c r="G203" i="1"/>
  <c r="F203" i="1"/>
  <c r="G211" i="1"/>
  <c r="F211" i="1"/>
  <c r="G219" i="1"/>
  <c r="F219" i="1"/>
  <c r="G227" i="1"/>
  <c r="F227" i="1"/>
  <c r="G235" i="1"/>
  <c r="F235" i="1"/>
  <c r="G243" i="1"/>
  <c r="F243" i="1"/>
  <c r="G251" i="1"/>
  <c r="F251" i="1"/>
  <c r="G259" i="1"/>
  <c r="F259" i="1"/>
  <c r="G267" i="1"/>
  <c r="F267" i="1"/>
  <c r="G275" i="1"/>
  <c r="F275" i="1"/>
  <c r="G283" i="1"/>
  <c r="F283" i="1"/>
  <c r="G291" i="1"/>
  <c r="F291" i="1"/>
  <c r="G299" i="1"/>
  <c r="F299" i="1"/>
  <c r="G307" i="1"/>
  <c r="F307" i="1"/>
  <c r="G651" i="1"/>
  <c r="H651" i="1"/>
  <c r="G648" i="1"/>
  <c r="H672" i="1"/>
  <c r="G672" i="1"/>
  <c r="H671" i="1"/>
  <c r="F671" i="1"/>
  <c r="H708" i="1"/>
  <c r="G708" i="1"/>
  <c r="H705" i="1"/>
  <c r="F708" i="1"/>
  <c r="G706" i="1"/>
  <c r="F706" i="1"/>
  <c r="H748" i="1"/>
  <c r="H754" i="1"/>
  <c r="F752" i="1"/>
  <c r="H751" i="1"/>
  <c r="G754" i="1"/>
  <c r="F751" i="1"/>
  <c r="F754" i="1"/>
  <c r="H776" i="1"/>
  <c r="G797" i="1"/>
  <c r="G796" i="1"/>
  <c r="F796" i="1"/>
  <c r="H794" i="1"/>
  <c r="H790" i="1"/>
  <c r="H787" i="1"/>
  <c r="H840" i="1"/>
  <c r="G845" i="1"/>
  <c r="H853" i="1"/>
  <c r="F853" i="1"/>
  <c r="G852" i="1"/>
  <c r="F852" i="1"/>
  <c r="H851" i="1"/>
  <c r="F851" i="1"/>
  <c r="G850" i="1"/>
  <c r="F850" i="1"/>
  <c r="H939" i="1"/>
  <c r="G939" i="1"/>
  <c r="G936" i="1"/>
  <c r="F939" i="1"/>
  <c r="G937" i="1"/>
  <c r="F937" i="1"/>
  <c r="G938" i="1"/>
  <c r="G990" i="1"/>
  <c r="F1017" i="1"/>
  <c r="H1018" i="1"/>
  <c r="G1012" i="1"/>
  <c r="H1015" i="1"/>
  <c r="F1012" i="1"/>
  <c r="G1018" i="1"/>
  <c r="G1010" i="1"/>
  <c r="F1010" i="1"/>
  <c r="G1006" i="1"/>
  <c r="G1014" i="1"/>
  <c r="G1017" i="1"/>
  <c r="H1009" i="1"/>
  <c r="H1129" i="1"/>
  <c r="G1137" i="1"/>
  <c r="G1138" i="1"/>
  <c r="H1137" i="1"/>
  <c r="F1137" i="1"/>
  <c r="H1135" i="1"/>
  <c r="H1138" i="1"/>
  <c r="H1136" i="1"/>
  <c r="G1136" i="1"/>
  <c r="H1130" i="1"/>
  <c r="F1134" i="1"/>
  <c r="G1130" i="1"/>
  <c r="H1133" i="1"/>
  <c r="F1133" i="1"/>
  <c r="F1138" i="1"/>
  <c r="G1210" i="1"/>
  <c r="H1210" i="1"/>
  <c r="F1217" i="1"/>
  <c r="G1217" i="1"/>
  <c r="H1217" i="1"/>
  <c r="H1215" i="1"/>
  <c r="H1216" i="1"/>
  <c r="F648" i="1"/>
  <c r="G663" i="1"/>
  <c r="H663" i="1"/>
  <c r="F663" i="1"/>
  <c r="H725" i="1"/>
  <c r="F725" i="1"/>
  <c r="G724" i="1"/>
  <c r="F724" i="1"/>
  <c r="H726" i="1"/>
  <c r="G726" i="1"/>
  <c r="F726" i="1"/>
  <c r="G745" i="1"/>
  <c r="H745" i="1"/>
  <c r="F745" i="1"/>
  <c r="G788" i="1"/>
  <c r="F793" i="1"/>
  <c r="G813" i="1"/>
  <c r="G812" i="1"/>
  <c r="F812" i="1"/>
  <c r="H811" i="1"/>
  <c r="F811" i="1"/>
  <c r="H810" i="1"/>
  <c r="G826" i="1"/>
  <c r="F826" i="1"/>
  <c r="H827" i="1"/>
  <c r="G827" i="1"/>
  <c r="F827" i="1"/>
  <c r="H843" i="1"/>
  <c r="H847" i="1"/>
  <c r="G876" i="1"/>
  <c r="H877" i="1"/>
  <c r="G877" i="1"/>
  <c r="F877" i="1"/>
  <c r="G875" i="1"/>
  <c r="H875" i="1"/>
  <c r="F899" i="1"/>
  <c r="H935" i="1"/>
  <c r="G935" i="1"/>
  <c r="F934" i="1"/>
  <c r="F932" i="1"/>
  <c r="H1007" i="1"/>
  <c r="H1013" i="1"/>
  <c r="F1099" i="1"/>
  <c r="G1153" i="1"/>
  <c r="G1154" i="1"/>
  <c r="H1152" i="1"/>
  <c r="F1150" i="1"/>
  <c r="G1152" i="1"/>
  <c r="F1147" i="1"/>
  <c r="H1154" i="1"/>
  <c r="H1149" i="1"/>
  <c r="F1149" i="1"/>
  <c r="G1146" i="1"/>
  <c r="F1146" i="1"/>
  <c r="H1151" i="1"/>
  <c r="H1148" i="1"/>
  <c r="H1153" i="1"/>
  <c r="H1145" i="1"/>
  <c r="F1153" i="1"/>
  <c r="G1148" i="1"/>
  <c r="F1151" i="1"/>
  <c r="H1146" i="1"/>
  <c r="H1150" i="1"/>
  <c r="F1181" i="1"/>
  <c r="G1181" i="1"/>
  <c r="H1181" i="1"/>
  <c r="H1179" i="1"/>
  <c r="H1180" i="1"/>
  <c r="F1180" i="1"/>
  <c r="F1189" i="1"/>
  <c r="G1189" i="1"/>
  <c r="H1189" i="1"/>
  <c r="F1204" i="1"/>
  <c r="G618" i="1"/>
  <c r="H619" i="1"/>
  <c r="G619" i="1"/>
  <c r="H626" i="1"/>
  <c r="H625" i="1"/>
  <c r="F625" i="1"/>
  <c r="G653" i="1"/>
  <c r="G652" i="1"/>
  <c r="F652" i="1"/>
  <c r="H652" i="1"/>
  <c r="G664" i="1"/>
  <c r="G669" i="1"/>
  <c r="G668" i="1"/>
  <c r="F668" i="1"/>
  <c r="H693" i="1"/>
  <c r="F693" i="1"/>
  <c r="F705" i="1"/>
  <c r="H734" i="1"/>
  <c r="G734" i="1"/>
  <c r="F734" i="1"/>
  <c r="H733" i="1"/>
  <c r="F733" i="1"/>
  <c r="G751" i="1"/>
  <c r="H757" i="1"/>
  <c r="F757" i="1"/>
  <c r="H758" i="1"/>
  <c r="G758" i="1"/>
  <c r="H755" i="1"/>
  <c r="F758" i="1"/>
  <c r="H770" i="1"/>
  <c r="G770" i="1"/>
  <c r="H782" i="1"/>
  <c r="G782" i="1"/>
  <c r="F782" i="1"/>
  <c r="H798" i="1"/>
  <c r="G798" i="1"/>
  <c r="F798" i="1"/>
  <c r="H832" i="1"/>
  <c r="G832" i="1"/>
  <c r="G831" i="1"/>
  <c r="F831" i="1"/>
  <c r="G830" i="1"/>
  <c r="H835" i="1"/>
  <c r="F865" i="1"/>
  <c r="H870" i="1"/>
  <c r="G870" i="1"/>
  <c r="H884" i="1"/>
  <c r="G883" i="1"/>
  <c r="F883" i="1"/>
  <c r="F882" i="1"/>
  <c r="H897" i="1"/>
  <c r="H907" i="1"/>
  <c r="G901" i="1"/>
  <c r="H912" i="1"/>
  <c r="G912" i="1"/>
  <c r="H911" i="1"/>
  <c r="G911" i="1"/>
  <c r="F911" i="1"/>
  <c r="H932" i="1"/>
  <c r="G931" i="1"/>
  <c r="F931" i="1"/>
  <c r="G932" i="1"/>
  <c r="G929" i="1"/>
  <c r="F936" i="1"/>
  <c r="H953" i="1"/>
  <c r="G952" i="1"/>
  <c r="F952" i="1"/>
  <c r="G953" i="1"/>
  <c r="G982" i="1"/>
  <c r="F1089" i="1"/>
  <c r="F1305" i="1"/>
  <c r="G1305" i="1"/>
  <c r="H1304" i="1"/>
  <c r="F1304" i="1"/>
  <c r="H1305" i="1"/>
  <c r="F1296" i="1"/>
  <c r="F1290" i="1"/>
  <c r="H1287" i="1"/>
  <c r="H1286" i="1"/>
  <c r="F1325" i="1"/>
  <c r="G1325" i="1"/>
  <c r="H1323" i="1"/>
  <c r="F1324" i="1"/>
  <c r="H1325" i="1"/>
  <c r="F37" i="1"/>
  <c r="F69" i="1"/>
  <c r="H629" i="1"/>
  <c r="G628" i="1"/>
  <c r="H630" i="1"/>
  <c r="F628" i="1"/>
  <c r="G630" i="1"/>
  <c r="H648" i="1"/>
  <c r="F682" i="1"/>
  <c r="H689" i="1"/>
  <c r="F698" i="1"/>
  <c r="F714" i="1"/>
  <c r="G719" i="1"/>
  <c r="G735" i="1"/>
  <c r="G747" i="1"/>
  <c r="G746" i="1"/>
  <c r="G759" i="1"/>
  <c r="H759" i="1"/>
  <c r="F759" i="1"/>
  <c r="H766" i="1"/>
  <c r="G766" i="1"/>
  <c r="F766" i="1"/>
  <c r="H764" i="1"/>
  <c r="G783" i="1"/>
  <c r="H783" i="1"/>
  <c r="F783" i="1"/>
  <c r="G823" i="1"/>
  <c r="H823" i="1"/>
  <c r="F823" i="1"/>
  <c r="F828" i="1"/>
  <c r="H842" i="1"/>
  <c r="F842" i="1"/>
  <c r="G841" i="1"/>
  <c r="F841" i="1"/>
  <c r="G840" i="1"/>
  <c r="F840" i="1"/>
  <c r="F860" i="1"/>
  <c r="H879" i="1"/>
  <c r="F888" i="1"/>
  <c r="H928" i="1"/>
  <c r="G928" i="1"/>
  <c r="G927" i="1"/>
  <c r="F927" i="1"/>
  <c r="G972" i="1"/>
  <c r="F972" i="1"/>
  <c r="H973" i="1"/>
  <c r="G973" i="1"/>
  <c r="F1031" i="1"/>
  <c r="H1032" i="1"/>
  <c r="G1032" i="1"/>
  <c r="F1032" i="1"/>
  <c r="G1030" i="1"/>
  <c r="G1029" i="1"/>
  <c r="H1053" i="1"/>
  <c r="H1054" i="1"/>
  <c r="G1054" i="1"/>
  <c r="F1054" i="1"/>
  <c r="F1051" i="1"/>
  <c r="H1052" i="1"/>
  <c r="H1083" i="1"/>
  <c r="H1084" i="1"/>
  <c r="G1084" i="1"/>
  <c r="F1076" i="1"/>
  <c r="G1081" i="1"/>
  <c r="H1078" i="1"/>
  <c r="F1083" i="1"/>
  <c r="F1077" i="1"/>
  <c r="H1076" i="1"/>
  <c r="F1205" i="1"/>
  <c r="G1205" i="1"/>
  <c r="H1205" i="1"/>
  <c r="H1203" i="1"/>
  <c r="F1196" i="1"/>
  <c r="H1200" i="1"/>
  <c r="F1200" i="1"/>
  <c r="H1194" i="1"/>
  <c r="G1264" i="1"/>
  <c r="H1263" i="1"/>
  <c r="H1260" i="1"/>
  <c r="G1270" i="1"/>
  <c r="H1270" i="1"/>
  <c r="F1277" i="1"/>
  <c r="G1277" i="1"/>
  <c r="H1275" i="1"/>
  <c r="H1276" i="1"/>
  <c r="F1276" i="1"/>
  <c r="H1273" i="1"/>
  <c r="F1274" i="1"/>
  <c r="F630" i="1"/>
  <c r="F650" i="1"/>
  <c r="H658" i="1"/>
  <c r="G658" i="1"/>
  <c r="F658" i="1"/>
  <c r="F666" i="1"/>
  <c r="G714" i="1"/>
  <c r="F719" i="1"/>
  <c r="G731" i="1"/>
  <c r="H730" i="1"/>
  <c r="G730" i="1"/>
  <c r="F735" i="1"/>
  <c r="F747" i="1"/>
  <c r="G763" i="1"/>
  <c r="F761" i="1"/>
  <c r="G767" i="1"/>
  <c r="H767" i="1"/>
  <c r="G775" i="1"/>
  <c r="H775" i="1"/>
  <c r="F775" i="1"/>
  <c r="G774" i="1"/>
  <c r="F774" i="1"/>
  <c r="G779" i="1"/>
  <c r="H779" i="1"/>
  <c r="G791" i="1"/>
  <c r="H791" i="1"/>
  <c r="F791" i="1"/>
  <c r="G795" i="1"/>
  <c r="H795" i="1"/>
  <c r="H792" i="1"/>
  <c r="F795" i="1"/>
  <c r="H800" i="1"/>
  <c r="G800" i="1"/>
  <c r="H799" i="1"/>
  <c r="F799" i="1"/>
  <c r="G802" i="1"/>
  <c r="F802" i="1"/>
  <c r="H804" i="1"/>
  <c r="G807" i="1"/>
  <c r="H807" i="1"/>
  <c r="F807" i="1"/>
  <c r="H816" i="1"/>
  <c r="G816" i="1"/>
  <c r="H820" i="1"/>
  <c r="G820" i="1"/>
  <c r="H833" i="1"/>
  <c r="G833" i="1"/>
  <c r="G842" i="1"/>
  <c r="H846" i="1"/>
  <c r="F846" i="1"/>
  <c r="G846" i="1"/>
  <c r="F881" i="1"/>
  <c r="F879" i="1"/>
  <c r="H923" i="1"/>
  <c r="G923" i="1"/>
  <c r="G921" i="1"/>
  <c r="F928" i="1"/>
  <c r="H948" i="1"/>
  <c r="G947" i="1"/>
  <c r="F947" i="1"/>
  <c r="G948" i="1"/>
  <c r="H945" i="1"/>
  <c r="F948" i="1"/>
  <c r="F946" i="1"/>
  <c r="H969" i="1"/>
  <c r="F968" i="1"/>
  <c r="G969" i="1"/>
  <c r="F973" i="1"/>
  <c r="F989" i="1"/>
  <c r="H989" i="1"/>
  <c r="F988" i="1"/>
  <c r="F999" i="1"/>
  <c r="H1000" i="1"/>
  <c r="G1000" i="1"/>
  <c r="F1000" i="1"/>
  <c r="G998" i="1"/>
  <c r="G997" i="1"/>
  <c r="H1044" i="1"/>
  <c r="H1049" i="1"/>
  <c r="H1050" i="1"/>
  <c r="G1048" i="1"/>
  <c r="F1050" i="1"/>
  <c r="F1049" i="1"/>
  <c r="H1046" i="1"/>
  <c r="G1046" i="1"/>
  <c r="G1043" i="1"/>
  <c r="H1048" i="1"/>
  <c r="G1044" i="1"/>
  <c r="G1047" i="1"/>
  <c r="F1044" i="1"/>
  <c r="F1047" i="1"/>
  <c r="F1048" i="1"/>
  <c r="H1073" i="1"/>
  <c r="G1073" i="1"/>
  <c r="F1073" i="1"/>
  <c r="H1074" i="1"/>
  <c r="G1074" i="1"/>
  <c r="F1074" i="1"/>
  <c r="G1071" i="1"/>
  <c r="G1079" i="1"/>
  <c r="F1084" i="1"/>
  <c r="H1139" i="1"/>
  <c r="F1256" i="1"/>
  <c r="F1264" i="1"/>
  <c r="F1270" i="1"/>
  <c r="H1277" i="1"/>
  <c r="H622" i="1"/>
  <c r="F622" i="1"/>
  <c r="G633" i="1"/>
  <c r="H633" i="1"/>
  <c r="H645" i="1"/>
  <c r="F645" i="1"/>
  <c r="G671" i="1"/>
  <c r="H674" i="1"/>
  <c r="G683" i="1"/>
  <c r="H686" i="1"/>
  <c r="G686" i="1"/>
  <c r="F686" i="1"/>
  <c r="G711" i="1"/>
  <c r="H711" i="1"/>
  <c r="F711" i="1"/>
  <c r="F730" i="1"/>
  <c r="G733" i="1"/>
  <c r="G732" i="1"/>
  <c r="F732" i="1"/>
  <c r="H739" i="1"/>
  <c r="H752" i="1"/>
  <c r="G752" i="1"/>
  <c r="G761" i="1"/>
  <c r="H761" i="1"/>
  <c r="H773" i="1"/>
  <c r="F773" i="1"/>
  <c r="G799" i="1"/>
  <c r="H802" i="1"/>
  <c r="G811" i="1"/>
  <c r="H814" i="1"/>
  <c r="G814" i="1"/>
  <c r="F814" i="1"/>
  <c r="H830" i="1"/>
  <c r="F830" i="1"/>
  <c r="G828" i="1"/>
  <c r="F837" i="1"/>
  <c r="H874" i="1"/>
  <c r="F874" i="1"/>
  <c r="G874" i="1"/>
  <c r="H882" i="1"/>
  <c r="G882" i="1"/>
  <c r="H901" i="1"/>
  <c r="F901" i="1"/>
  <c r="H899" i="1"/>
  <c r="F913" i="1"/>
  <c r="G920" i="1"/>
  <c r="F929" i="1"/>
  <c r="F945" i="1"/>
  <c r="H950" i="1"/>
  <c r="H966" i="1"/>
  <c r="H978" i="1"/>
  <c r="G977" i="1"/>
  <c r="H1005" i="1"/>
  <c r="F1009" i="1"/>
  <c r="H1010" i="1"/>
  <c r="G1009" i="1"/>
  <c r="G1005" i="1"/>
  <c r="H1037" i="1"/>
  <c r="G1107" i="1"/>
  <c r="H1108" i="1"/>
  <c r="H1107" i="1"/>
  <c r="F1107" i="1"/>
  <c r="G1108" i="1"/>
  <c r="F1108" i="1"/>
  <c r="H1100" i="1"/>
  <c r="H1113" i="1"/>
  <c r="G1194" i="1"/>
  <c r="F1194" i="1"/>
  <c r="F1190" i="1"/>
  <c r="F1212" i="1"/>
  <c r="G1234" i="1"/>
  <c r="F1234" i="1"/>
  <c r="F1239" i="1"/>
  <c r="G1239" i="1"/>
  <c r="H1239" i="1"/>
  <c r="F1244" i="1"/>
  <c r="F1260" i="1"/>
  <c r="F1292" i="1"/>
  <c r="H640" i="1"/>
  <c r="G640" i="1"/>
  <c r="G649" i="1"/>
  <c r="H649" i="1"/>
  <c r="H661" i="1"/>
  <c r="F661" i="1"/>
  <c r="G687" i="1"/>
  <c r="H690" i="1"/>
  <c r="G699" i="1"/>
  <c r="H702" i="1"/>
  <c r="G702" i="1"/>
  <c r="F702" i="1"/>
  <c r="G727" i="1"/>
  <c r="H727" i="1"/>
  <c r="F727" i="1"/>
  <c r="F746" i="1"/>
  <c r="G749" i="1"/>
  <c r="G748" i="1"/>
  <c r="F748" i="1"/>
  <c r="H768" i="1"/>
  <c r="G768" i="1"/>
  <c r="G777" i="1"/>
  <c r="H777" i="1"/>
  <c r="H789" i="1"/>
  <c r="F789" i="1"/>
  <c r="G815" i="1"/>
  <c r="H818" i="1"/>
  <c r="G844" i="1"/>
  <c r="F844" i="1"/>
  <c r="H848" i="1"/>
  <c r="G848" i="1"/>
  <c r="F847" i="1"/>
  <c r="G871" i="1"/>
  <c r="H871" i="1"/>
  <c r="F875" i="1"/>
  <c r="H890" i="1"/>
  <c r="F890" i="1"/>
  <c r="G888" i="1"/>
  <c r="H898" i="1"/>
  <c r="G945" i="1"/>
  <c r="H962" i="1"/>
  <c r="H961" i="1"/>
  <c r="G961" i="1"/>
  <c r="F983" i="1"/>
  <c r="H983" i="1"/>
  <c r="G983" i="1"/>
  <c r="H992" i="1"/>
  <c r="G992" i="1"/>
  <c r="F992" i="1"/>
  <c r="G1001" i="1"/>
  <c r="F1023" i="1"/>
  <c r="H1024" i="1"/>
  <c r="G1024" i="1"/>
  <c r="F1024" i="1"/>
  <c r="G1023" i="1"/>
  <c r="G1022" i="1"/>
  <c r="G1033" i="1"/>
  <c r="G1097" i="1"/>
  <c r="F1097" i="1"/>
  <c r="H1097" i="1"/>
  <c r="H1098" i="1"/>
  <c r="G1098" i="1"/>
  <c r="F1098" i="1"/>
  <c r="F1119" i="1"/>
  <c r="G1214" i="1"/>
  <c r="F1214" i="1"/>
  <c r="H1245" i="1"/>
  <c r="F1281" i="1"/>
  <c r="G1281" i="1"/>
  <c r="H1281" i="1"/>
  <c r="H1280" i="1"/>
  <c r="F1280" i="1"/>
  <c r="H1279" i="1"/>
  <c r="H1293" i="1"/>
  <c r="G623" i="1"/>
  <c r="G631" i="1"/>
  <c r="F631" i="1"/>
  <c r="F634" i="1"/>
  <c r="G637" i="1"/>
  <c r="G636" i="1"/>
  <c r="F636" i="1"/>
  <c r="F640" i="1"/>
  <c r="F649" i="1"/>
  <c r="H656" i="1"/>
  <c r="G656" i="1"/>
  <c r="F662" i="1"/>
  <c r="G665" i="1"/>
  <c r="H665" i="1"/>
  <c r="H677" i="1"/>
  <c r="F677" i="1"/>
  <c r="F687" i="1"/>
  <c r="F690" i="1"/>
  <c r="F699" i="1"/>
  <c r="G703" i="1"/>
  <c r="H706" i="1"/>
  <c r="G715" i="1"/>
  <c r="H718" i="1"/>
  <c r="G718" i="1"/>
  <c r="F718" i="1"/>
  <c r="G743" i="1"/>
  <c r="H743" i="1"/>
  <c r="F743" i="1"/>
  <c r="F749" i="1"/>
  <c r="F762" i="1"/>
  <c r="G765" i="1"/>
  <c r="G764" i="1"/>
  <c r="F764" i="1"/>
  <c r="F768" i="1"/>
  <c r="F777" i="1"/>
  <c r="H784" i="1"/>
  <c r="G784" i="1"/>
  <c r="F790" i="1"/>
  <c r="G793" i="1"/>
  <c r="H793" i="1"/>
  <c r="H805" i="1"/>
  <c r="F805" i="1"/>
  <c r="F815" i="1"/>
  <c r="F818" i="1"/>
  <c r="F845" i="1"/>
  <c r="F848" i="1"/>
  <c r="H864" i="1"/>
  <c r="G864" i="1"/>
  <c r="H863" i="1"/>
  <c r="G863" i="1"/>
  <c r="F863" i="1"/>
  <c r="F871" i="1"/>
  <c r="G887" i="1"/>
  <c r="G890" i="1"/>
  <c r="F898" i="1"/>
  <c r="H902" i="1"/>
  <c r="G902" i="1"/>
  <c r="F902" i="1"/>
  <c r="H906" i="1"/>
  <c r="F906" i="1"/>
  <c r="G905" i="1"/>
  <c r="F905" i="1"/>
  <c r="H929" i="1"/>
  <c r="F962" i="1"/>
  <c r="F971" i="1"/>
  <c r="G1015" i="1"/>
  <c r="F1020" i="1"/>
  <c r="F1061" i="1"/>
  <c r="H1071" i="1"/>
  <c r="F1071" i="1"/>
  <c r="H1072" i="1"/>
  <c r="G1072" i="1"/>
  <c r="G1069" i="1"/>
  <c r="F1072" i="1"/>
  <c r="G1070" i="1"/>
  <c r="F1070" i="1"/>
  <c r="H1214" i="1"/>
  <c r="F1235" i="1"/>
  <c r="G1235" i="1"/>
  <c r="H1235" i="1"/>
  <c r="H1308" i="1"/>
  <c r="G629" i="1"/>
  <c r="G645" i="1"/>
  <c r="G661" i="1"/>
  <c r="G677" i="1"/>
  <c r="G693" i="1"/>
  <c r="G709" i="1"/>
  <c r="G725" i="1"/>
  <c r="G741" i="1"/>
  <c r="G757" i="1"/>
  <c r="G773" i="1"/>
  <c r="G789" i="1"/>
  <c r="G805" i="1"/>
  <c r="G821" i="1"/>
  <c r="H826" i="1"/>
  <c r="H841" i="1"/>
  <c r="H852" i="1"/>
  <c r="G851" i="1"/>
  <c r="G855" i="1"/>
  <c r="H866" i="1"/>
  <c r="H905" i="1"/>
  <c r="H914" i="1"/>
  <c r="H917" i="1"/>
  <c r="G917" i="1"/>
  <c r="F917" i="1"/>
  <c r="H942" i="1"/>
  <c r="G942" i="1"/>
  <c r="F942" i="1"/>
  <c r="F961" i="1"/>
  <c r="H964" i="1"/>
  <c r="G963" i="1"/>
  <c r="F963" i="1"/>
  <c r="G970" i="1"/>
  <c r="H980" i="1"/>
  <c r="H979" i="1"/>
  <c r="G979" i="1"/>
  <c r="H994" i="1"/>
  <c r="F1007" i="1"/>
  <c r="H1008" i="1"/>
  <c r="G1008" i="1"/>
  <c r="F1008" i="1"/>
  <c r="F1011" i="1"/>
  <c r="H1012" i="1"/>
  <c r="H1011" i="1"/>
  <c r="G1011" i="1"/>
  <c r="F1025" i="1"/>
  <c r="H1026" i="1"/>
  <c r="F1058" i="1"/>
  <c r="F1069" i="1"/>
  <c r="F1081" i="1"/>
  <c r="G1103" i="1"/>
  <c r="F1104" i="1"/>
  <c r="G1102" i="1"/>
  <c r="H1104" i="1"/>
  <c r="F1102" i="1"/>
  <c r="G1104" i="1"/>
  <c r="H1101" i="1"/>
  <c r="F1101" i="1"/>
  <c r="F1109" i="1"/>
  <c r="F1135" i="1"/>
  <c r="G1184" i="1"/>
  <c r="H1183" i="1"/>
  <c r="G1190" i="1"/>
  <c r="H1190" i="1"/>
  <c r="G1218" i="1"/>
  <c r="F1218" i="1"/>
  <c r="F1265" i="1"/>
  <c r="G1265" i="1"/>
  <c r="H1265" i="1"/>
  <c r="G1296" i="1"/>
  <c r="H1295" i="1"/>
  <c r="H1296" i="1"/>
  <c r="F1313" i="1"/>
  <c r="G1313" i="1"/>
  <c r="H1313" i="1"/>
  <c r="H1311" i="1"/>
  <c r="G643" i="1"/>
  <c r="G659" i="1"/>
  <c r="G675" i="1"/>
  <c r="G691" i="1"/>
  <c r="G707" i="1"/>
  <c r="G723" i="1"/>
  <c r="G739" i="1"/>
  <c r="G755" i="1"/>
  <c r="G771" i="1"/>
  <c r="G787" i="1"/>
  <c r="G803" i="1"/>
  <c r="G819" i="1"/>
  <c r="H836" i="1"/>
  <c r="H858" i="1"/>
  <c r="F858" i="1"/>
  <c r="G860" i="1"/>
  <c r="H869" i="1"/>
  <c r="F869" i="1"/>
  <c r="H880" i="1"/>
  <c r="G880" i="1"/>
  <c r="H886" i="1"/>
  <c r="H894" i="1"/>
  <c r="F894" i="1"/>
  <c r="F897" i="1"/>
  <c r="H918" i="1"/>
  <c r="H921" i="1"/>
  <c r="H930" i="1"/>
  <c r="H933" i="1"/>
  <c r="G933" i="1"/>
  <c r="F933" i="1"/>
  <c r="H958" i="1"/>
  <c r="G958" i="1"/>
  <c r="F958" i="1"/>
  <c r="F977" i="1"/>
  <c r="F991" i="1"/>
  <c r="H997" i="1"/>
  <c r="H1029" i="1"/>
  <c r="H1061" i="1"/>
  <c r="F1062" i="1"/>
  <c r="G1061" i="1"/>
  <c r="G1060" i="1"/>
  <c r="F1060" i="1"/>
  <c r="F1057" i="1"/>
  <c r="H1062" i="1"/>
  <c r="G1065" i="1"/>
  <c r="G1077" i="1"/>
  <c r="G1095" i="1"/>
  <c r="H1096" i="1"/>
  <c r="H1095" i="1"/>
  <c r="F1095" i="1"/>
  <c r="H1109" i="1"/>
  <c r="G1113" i="1"/>
  <c r="F1113" i="1"/>
  <c r="G1112" i="1"/>
  <c r="H1114" i="1"/>
  <c r="F1112" i="1"/>
  <c r="G1114" i="1"/>
  <c r="H1111" i="1"/>
  <c r="F1111" i="1"/>
  <c r="F1131" i="1"/>
  <c r="F1157" i="1"/>
  <c r="F1213" i="1"/>
  <c r="G1213" i="1"/>
  <c r="H1212" i="1"/>
  <c r="H1211" i="1"/>
  <c r="F1255" i="1"/>
  <c r="G1255" i="1"/>
  <c r="G1286" i="1"/>
  <c r="F1284" i="1"/>
  <c r="H1283" i="1"/>
  <c r="F1303" i="1"/>
  <c r="G1303" i="1"/>
  <c r="H1303" i="1"/>
  <c r="H1302" i="1"/>
  <c r="F1302" i="1"/>
  <c r="F1309" i="1"/>
  <c r="G1309" i="1"/>
  <c r="H1307" i="1"/>
  <c r="F1321" i="1"/>
  <c r="G1321" i="1"/>
  <c r="H1320" i="1"/>
  <c r="F1320" i="1"/>
  <c r="H1321" i="1"/>
  <c r="G625" i="1"/>
  <c r="G641" i="1"/>
  <c r="F643" i="1"/>
  <c r="G657" i="1"/>
  <c r="F659" i="1"/>
  <c r="G673" i="1"/>
  <c r="F675" i="1"/>
  <c r="G689" i="1"/>
  <c r="F691" i="1"/>
  <c r="G705" i="1"/>
  <c r="F707" i="1"/>
  <c r="G721" i="1"/>
  <c r="F723" i="1"/>
  <c r="G737" i="1"/>
  <c r="F739" i="1"/>
  <c r="G753" i="1"/>
  <c r="F755" i="1"/>
  <c r="G769" i="1"/>
  <c r="F771" i="1"/>
  <c r="G785" i="1"/>
  <c r="F787" i="1"/>
  <c r="G801" i="1"/>
  <c r="F803" i="1"/>
  <c r="G817" i="1"/>
  <c r="F819" i="1"/>
  <c r="H824" i="1"/>
  <c r="H834" i="1"/>
  <c r="F836" i="1"/>
  <c r="G839" i="1"/>
  <c r="H850" i="1"/>
  <c r="G858" i="1"/>
  <c r="F861" i="1"/>
  <c r="G869" i="1"/>
  <c r="F880" i="1"/>
  <c r="F886" i="1"/>
  <c r="H889" i="1"/>
  <c r="G894" i="1"/>
  <c r="G897" i="1"/>
  <c r="H900" i="1"/>
  <c r="G899" i="1"/>
  <c r="G903" i="1"/>
  <c r="G908" i="1"/>
  <c r="F908" i="1"/>
  <c r="F918" i="1"/>
  <c r="F921" i="1"/>
  <c r="F930" i="1"/>
  <c r="H934" i="1"/>
  <c r="H937" i="1"/>
  <c r="H946" i="1"/>
  <c r="H949" i="1"/>
  <c r="G949" i="1"/>
  <c r="F949" i="1"/>
  <c r="H974" i="1"/>
  <c r="G974" i="1"/>
  <c r="F974" i="1"/>
  <c r="H984" i="1"/>
  <c r="G984" i="1"/>
  <c r="F984" i="1"/>
  <c r="H988" i="1"/>
  <c r="H987" i="1"/>
  <c r="G987" i="1"/>
  <c r="G991" i="1"/>
  <c r="F1001" i="1"/>
  <c r="H1002" i="1"/>
  <c r="F1015" i="1"/>
  <c r="H1016" i="1"/>
  <c r="G1016" i="1"/>
  <c r="F1016" i="1"/>
  <c r="F1019" i="1"/>
  <c r="H1020" i="1"/>
  <c r="H1019" i="1"/>
  <c r="G1019" i="1"/>
  <c r="F1033" i="1"/>
  <c r="H1034" i="1"/>
  <c r="G1051" i="1"/>
  <c r="H1055" i="1"/>
  <c r="F1055" i="1"/>
  <c r="H1058" i="1"/>
  <c r="G1062" i="1"/>
  <c r="F1096" i="1"/>
  <c r="G1105" i="1"/>
  <c r="G1106" i="1"/>
  <c r="H1105" i="1"/>
  <c r="F1105" i="1"/>
  <c r="G1110" i="1"/>
  <c r="F1114" i="1"/>
  <c r="H1166" i="1"/>
  <c r="G1174" i="1"/>
  <c r="H1174" i="1"/>
  <c r="F1174" i="1"/>
  <c r="F1172" i="1"/>
  <c r="H1196" i="1"/>
  <c r="H1213" i="1"/>
  <c r="F1219" i="1"/>
  <c r="G1219" i="1"/>
  <c r="H1219" i="1"/>
  <c r="G1248" i="1"/>
  <c r="H1248" i="1"/>
  <c r="F1248" i="1"/>
  <c r="H1255" i="1"/>
  <c r="F1261" i="1"/>
  <c r="G1261" i="1"/>
  <c r="H1259" i="1"/>
  <c r="H1261" i="1"/>
  <c r="F1286" i="1"/>
  <c r="H1290" i="1"/>
  <c r="H1309" i="1"/>
  <c r="H1314" i="1"/>
  <c r="H828" i="1"/>
  <c r="H844" i="1"/>
  <c r="H860" i="1"/>
  <c r="H876" i="1"/>
  <c r="H892" i="1"/>
  <c r="H908" i="1"/>
  <c r="H924" i="1"/>
  <c r="H940" i="1"/>
  <c r="H956" i="1"/>
  <c r="H972" i="1"/>
  <c r="F979" i="1"/>
  <c r="F987" i="1"/>
  <c r="H1045" i="1"/>
  <c r="F1046" i="1"/>
  <c r="G1045" i="1"/>
  <c r="F1059" i="1"/>
  <c r="G1078" i="1"/>
  <c r="G1087" i="1"/>
  <c r="F1088" i="1"/>
  <c r="F1087" i="1"/>
  <c r="H1086" i="1"/>
  <c r="G1141" i="1"/>
  <c r="H1142" i="1"/>
  <c r="G1142" i="1"/>
  <c r="F1142" i="1"/>
  <c r="G1145" i="1"/>
  <c r="F1145" i="1"/>
  <c r="H1158" i="1"/>
  <c r="G1161" i="1"/>
  <c r="F1161" i="1"/>
  <c r="H1162" i="1"/>
  <c r="G1162" i="1"/>
  <c r="H1157" i="1"/>
  <c r="F1162" i="1"/>
  <c r="G1172" i="1"/>
  <c r="H1172" i="1"/>
  <c r="G1226" i="1"/>
  <c r="G1230" i="1"/>
  <c r="F1230" i="1"/>
  <c r="G1236" i="1"/>
  <c r="H1236" i="1"/>
  <c r="F1236" i="1"/>
  <c r="F1273" i="1"/>
  <c r="G1273" i="1"/>
  <c r="H1272" i="1"/>
  <c r="F1272" i="1"/>
  <c r="H1271" i="1"/>
  <c r="G1278" i="1"/>
  <c r="H1278" i="1"/>
  <c r="F1278" i="1"/>
  <c r="F1299" i="1"/>
  <c r="G1299" i="1"/>
  <c r="H1299" i="1"/>
  <c r="G1326" i="1"/>
  <c r="H1326" i="1"/>
  <c r="F1326" i="1"/>
  <c r="H922" i="1"/>
  <c r="H938" i="1"/>
  <c r="H954" i="1"/>
  <c r="H970" i="1"/>
  <c r="H982" i="1"/>
  <c r="H990" i="1"/>
  <c r="F997" i="1"/>
  <c r="H998" i="1"/>
  <c r="F1005" i="1"/>
  <c r="H1006" i="1"/>
  <c r="F1013" i="1"/>
  <c r="H1014" i="1"/>
  <c r="F1021" i="1"/>
  <c r="H1022" i="1"/>
  <c r="F1029" i="1"/>
  <c r="H1030" i="1"/>
  <c r="F1037" i="1"/>
  <c r="H1038" i="1"/>
  <c r="H1051" i="1"/>
  <c r="G1052" i="1"/>
  <c r="H1065" i="1"/>
  <c r="H1066" i="1"/>
  <c r="G1064" i="1"/>
  <c r="G1066" i="1"/>
  <c r="F1064" i="1"/>
  <c r="F1066" i="1"/>
  <c r="F1075" i="1"/>
  <c r="G1131" i="1"/>
  <c r="H1131" i="1"/>
  <c r="H1132" i="1"/>
  <c r="G1132" i="1"/>
  <c r="F1132" i="1"/>
  <c r="G1155" i="1"/>
  <c r="H1156" i="1"/>
  <c r="F1155" i="1"/>
  <c r="G1178" i="1"/>
  <c r="H1178" i="1"/>
  <c r="F1178" i="1"/>
  <c r="G1188" i="1"/>
  <c r="H1188" i="1"/>
  <c r="F1193" i="1"/>
  <c r="G1193" i="1"/>
  <c r="H1192" i="1"/>
  <c r="H1191" i="1"/>
  <c r="F1197" i="1"/>
  <c r="G1197" i="1"/>
  <c r="H1197" i="1"/>
  <c r="H1195" i="1"/>
  <c r="G1202" i="1"/>
  <c r="F1202" i="1"/>
  <c r="H1199" i="1"/>
  <c r="G1222" i="1"/>
  <c r="G1246" i="1"/>
  <c r="F1246" i="1"/>
  <c r="H1246" i="1"/>
  <c r="H1244" i="1"/>
  <c r="H1241" i="1"/>
  <c r="G1252" i="1"/>
  <c r="H1252" i="1"/>
  <c r="F1257" i="1"/>
  <c r="G1257" i="1"/>
  <c r="H1256" i="1"/>
  <c r="H1257" i="1"/>
  <c r="G1268" i="1"/>
  <c r="H1268" i="1"/>
  <c r="G1294" i="1"/>
  <c r="H1294" i="1"/>
  <c r="F1294" i="1"/>
  <c r="H1292" i="1"/>
  <c r="G1300" i="1"/>
  <c r="H1300" i="1"/>
  <c r="G1306" i="1"/>
  <c r="H1306" i="1"/>
  <c r="F1306" i="1"/>
  <c r="G1322" i="1"/>
  <c r="H1322" i="1"/>
  <c r="H856" i="1"/>
  <c r="H872" i="1"/>
  <c r="H888" i="1"/>
  <c r="H904" i="1"/>
  <c r="H920" i="1"/>
  <c r="F922" i="1"/>
  <c r="H936" i="1"/>
  <c r="F938" i="1"/>
  <c r="H952" i="1"/>
  <c r="F954" i="1"/>
  <c r="H968" i="1"/>
  <c r="F970" i="1"/>
  <c r="F982" i="1"/>
  <c r="F985" i="1"/>
  <c r="F990" i="1"/>
  <c r="F993" i="1"/>
  <c r="F998" i="1"/>
  <c r="F1006" i="1"/>
  <c r="F1014" i="1"/>
  <c r="F1022" i="1"/>
  <c r="F1030" i="1"/>
  <c r="F1038" i="1"/>
  <c r="F1043" i="1"/>
  <c r="F1052" i="1"/>
  <c r="H1057" i="1"/>
  <c r="G1057" i="1"/>
  <c r="F1063" i="1"/>
  <c r="H1069" i="1"/>
  <c r="H1070" i="1"/>
  <c r="H1081" i="1"/>
  <c r="H1082" i="1"/>
  <c r="G1080" i="1"/>
  <c r="G1082" i="1"/>
  <c r="F1080" i="1"/>
  <c r="G1075" i="1"/>
  <c r="F1082" i="1"/>
  <c r="G1115" i="1"/>
  <c r="H1115" i="1"/>
  <c r="G1125" i="1"/>
  <c r="F1125" i="1"/>
  <c r="G1135" i="1"/>
  <c r="F1136" i="1"/>
  <c r="H1134" i="1"/>
  <c r="G1134" i="1"/>
  <c r="F1156" i="1"/>
  <c r="G1168" i="1"/>
  <c r="H1167" i="1"/>
  <c r="H1165" i="1"/>
  <c r="F1173" i="1"/>
  <c r="G1173" i="1"/>
  <c r="H1173" i="1"/>
  <c r="F1188" i="1"/>
  <c r="H1193" i="1"/>
  <c r="G1198" i="1"/>
  <c r="F1198" i="1"/>
  <c r="H1202" i="1"/>
  <c r="F1222" i="1"/>
  <c r="F1242" i="1"/>
  <c r="F1252" i="1"/>
  <c r="F1268" i="1"/>
  <c r="G1274" i="1"/>
  <c r="H1274" i="1"/>
  <c r="G1290" i="1"/>
  <c r="F1300" i="1"/>
  <c r="F1322" i="1"/>
  <c r="H1327" i="1"/>
  <c r="H1047" i="1"/>
  <c r="H1063" i="1"/>
  <c r="H1079" i="1"/>
  <c r="G1091" i="1"/>
  <c r="H1092" i="1"/>
  <c r="G1111" i="1"/>
  <c r="G1121" i="1"/>
  <c r="G1122" i="1"/>
  <c r="G1151" i="1"/>
  <c r="F1152" i="1"/>
  <c r="F1165" i="1"/>
  <c r="G1165" i="1"/>
  <c r="F1169" i="1"/>
  <c r="G1169" i="1"/>
  <c r="H1169" i="1"/>
  <c r="G1186" i="1"/>
  <c r="F1186" i="1"/>
  <c r="H1186" i="1"/>
  <c r="F1191" i="1"/>
  <c r="G1191" i="1"/>
  <c r="F1203" i="1"/>
  <c r="G1203" i="1"/>
  <c r="F1207" i="1"/>
  <c r="G1207" i="1"/>
  <c r="G1232" i="1"/>
  <c r="H1231" i="1"/>
  <c r="F1241" i="1"/>
  <c r="G1241" i="1"/>
  <c r="H1240" i="1"/>
  <c r="F1253" i="1"/>
  <c r="G1253" i="1"/>
  <c r="H1253" i="1"/>
  <c r="F1271" i="1"/>
  <c r="G1271" i="1"/>
  <c r="G1280" i="1"/>
  <c r="G1284" i="1"/>
  <c r="H1284" i="1"/>
  <c r="G1302" i="1"/>
  <c r="G1310" i="1"/>
  <c r="H1310" i="1"/>
  <c r="F1310" i="1"/>
  <c r="G1332" i="1"/>
  <c r="H1332" i="1"/>
  <c r="F1332" i="1"/>
  <c r="H1077" i="1"/>
  <c r="G1099" i="1"/>
  <c r="H1099" i="1"/>
  <c r="G1109" i="1"/>
  <c r="G1129" i="1"/>
  <c r="F1129" i="1"/>
  <c r="G1139" i="1"/>
  <c r="H1140" i="1"/>
  <c r="G1159" i="1"/>
  <c r="G1170" i="1"/>
  <c r="F1170" i="1"/>
  <c r="G1182" i="1"/>
  <c r="F1182" i="1"/>
  <c r="H1182" i="1"/>
  <c r="F1187" i="1"/>
  <c r="G1187" i="1"/>
  <c r="G1220" i="1"/>
  <c r="H1220" i="1"/>
  <c r="F1220" i="1"/>
  <c r="F1225" i="1"/>
  <c r="G1225" i="1"/>
  <c r="H1224" i="1"/>
  <c r="F1224" i="1"/>
  <c r="F1237" i="1"/>
  <c r="G1237" i="1"/>
  <c r="H1237" i="1"/>
  <c r="G1254" i="1"/>
  <c r="H1254" i="1"/>
  <c r="G1258" i="1"/>
  <c r="F1258" i="1"/>
  <c r="F1267" i="1"/>
  <c r="G1267" i="1"/>
  <c r="H1266" i="1"/>
  <c r="F1289" i="1"/>
  <c r="G1289" i="1"/>
  <c r="H1288" i="1"/>
  <c r="F1288" i="1"/>
  <c r="F1297" i="1"/>
  <c r="G1297" i="1"/>
  <c r="H1297" i="1"/>
  <c r="F1315" i="1"/>
  <c r="G1315" i="1"/>
  <c r="F1319" i="1"/>
  <c r="G1319" i="1"/>
  <c r="G1328" i="1"/>
  <c r="F1328" i="1"/>
  <c r="H1043" i="1"/>
  <c r="H1059" i="1"/>
  <c r="H1075" i="1"/>
  <c r="F1078" i="1"/>
  <c r="G1089" i="1"/>
  <c r="G1090" i="1"/>
  <c r="F1100" i="1"/>
  <c r="F1110" i="1"/>
  <c r="G1119" i="1"/>
  <c r="F1120" i="1"/>
  <c r="F1130" i="1"/>
  <c r="F1140" i="1"/>
  <c r="G1147" i="1"/>
  <c r="H1147" i="1"/>
  <c r="G1157" i="1"/>
  <c r="F1160" i="1"/>
  <c r="G1166" i="1"/>
  <c r="F1166" i="1"/>
  <c r="H1170" i="1"/>
  <c r="F1175" i="1"/>
  <c r="G1175" i="1"/>
  <c r="H1175" i="1"/>
  <c r="H1187" i="1"/>
  <c r="G1200" i="1"/>
  <c r="G1204" i="1"/>
  <c r="H1204" i="1"/>
  <c r="G1216" i="1"/>
  <c r="F1216" i="1"/>
  <c r="F1221" i="1"/>
  <c r="G1221" i="1"/>
  <c r="H1221" i="1"/>
  <c r="H1225" i="1"/>
  <c r="G1238" i="1"/>
  <c r="G1242" i="1"/>
  <c r="F1245" i="1"/>
  <c r="G1245" i="1"/>
  <c r="F1249" i="1"/>
  <c r="G1249" i="1"/>
  <c r="H1249" i="1"/>
  <c r="F1254" i="1"/>
  <c r="H1258" i="1"/>
  <c r="H1267" i="1"/>
  <c r="H1289" i="1"/>
  <c r="F1293" i="1"/>
  <c r="G1293" i="1"/>
  <c r="H1291" i="1"/>
  <c r="H1315" i="1"/>
  <c r="H1319" i="1"/>
  <c r="H1328" i="1"/>
  <c r="G1085" i="1"/>
  <c r="G1101" i="1"/>
  <c r="G1117" i="1"/>
  <c r="G1133" i="1"/>
  <c r="G1149" i="1"/>
  <c r="F1201" i="1"/>
  <c r="G1201" i="1"/>
  <c r="H1201" i="1"/>
  <c r="G1206" i="1"/>
  <c r="G1262" i="1"/>
  <c r="H1262" i="1"/>
  <c r="F1262" i="1"/>
  <c r="F1283" i="1"/>
  <c r="G1283" i="1"/>
  <c r="F1287" i="1"/>
  <c r="G1287" i="1"/>
  <c r="G1312" i="1"/>
  <c r="G1316" i="1"/>
  <c r="H1316" i="1"/>
  <c r="F1163" i="1"/>
  <c r="G1163" i="1"/>
  <c r="G1176" i="1"/>
  <c r="F1179" i="1"/>
  <c r="G1179" i="1"/>
  <c r="G1192" i="1"/>
  <c r="F1195" i="1"/>
  <c r="G1195" i="1"/>
  <c r="G1208" i="1"/>
  <c r="F1211" i="1"/>
  <c r="G1211" i="1"/>
  <c r="G1224" i="1"/>
  <c r="F1227" i="1"/>
  <c r="G1227" i="1"/>
  <c r="G1240" i="1"/>
  <c r="F1243" i="1"/>
  <c r="G1243" i="1"/>
  <c r="G1256" i="1"/>
  <c r="F1259" i="1"/>
  <c r="G1259" i="1"/>
  <c r="G1272" i="1"/>
  <c r="F1275" i="1"/>
  <c r="G1275" i="1"/>
  <c r="G1288" i="1"/>
  <c r="F1291" i="1"/>
  <c r="G1291" i="1"/>
  <c r="G1304" i="1"/>
  <c r="F1307" i="1"/>
  <c r="G1307" i="1"/>
  <c r="G1320" i="1"/>
  <c r="F1323" i="1"/>
  <c r="G1323" i="1"/>
  <c r="G1266" i="1"/>
  <c r="F1269" i="1"/>
  <c r="G1269" i="1"/>
  <c r="G1282" i="1"/>
  <c r="F1285" i="1"/>
  <c r="G1285" i="1"/>
  <c r="G1298" i="1"/>
  <c r="F1301" i="1"/>
  <c r="G1301" i="1"/>
  <c r="G1314" i="1"/>
  <c r="F1317" i="1"/>
  <c r="G1317" i="1"/>
  <c r="G1330" i="1"/>
  <c r="G1164" i="1"/>
  <c r="F1167" i="1"/>
  <c r="G1167" i="1"/>
  <c r="G1180" i="1"/>
  <c r="F1183" i="1"/>
  <c r="G1183" i="1"/>
  <c r="G1196" i="1"/>
  <c r="F1199" i="1"/>
  <c r="G1199" i="1"/>
  <c r="G1212" i="1"/>
  <c r="F1215" i="1"/>
  <c r="G1215" i="1"/>
  <c r="G1228" i="1"/>
  <c r="F1231" i="1"/>
  <c r="G1231" i="1"/>
  <c r="G1244" i="1"/>
  <c r="F1247" i="1"/>
  <c r="G1247" i="1"/>
  <c r="G1260" i="1"/>
  <c r="F1263" i="1"/>
  <c r="G1263" i="1"/>
  <c r="F1266" i="1"/>
  <c r="H1269" i="1"/>
  <c r="G1276" i="1"/>
  <c r="F1279" i="1"/>
  <c r="G1279" i="1"/>
  <c r="F1282" i="1"/>
  <c r="H1285" i="1"/>
  <c r="G1292" i="1"/>
  <c r="F1295" i="1"/>
  <c r="G1295" i="1"/>
  <c r="F1298" i="1"/>
  <c r="H1301" i="1"/>
  <c r="G1308" i="1"/>
  <c r="F1311" i="1"/>
  <c r="G1311" i="1"/>
  <c r="F1314" i="1"/>
  <c r="H1317" i="1"/>
  <c r="G1324" i="1"/>
  <c r="F1327" i="1"/>
  <c r="G1327" i="1"/>
  <c r="F1330" i="1"/>
  <c r="N30" i="1"/>
  <c r="M30" i="1"/>
  <c r="L30" i="1"/>
  <c r="K30" i="1"/>
  <c r="J30" i="1"/>
  <c r="I30" i="1"/>
  <c r="H30" i="1"/>
  <c r="G30" i="1"/>
  <c r="F30" i="1"/>
  <c r="C28" i="1"/>
  <c r="C27" i="1" s="1"/>
  <c r="C31" i="1"/>
  <c r="K75" i="1" l="1"/>
  <c r="N75" i="1" s="1"/>
  <c r="J37" i="1"/>
  <c r="M37" i="1" s="1"/>
  <c r="K76" i="1"/>
  <c r="N76" i="1" s="1"/>
  <c r="K53" i="1"/>
  <c r="N53" i="1" s="1"/>
  <c r="J55" i="1"/>
  <c r="M55" i="1" s="1"/>
  <c r="K51" i="1"/>
  <c r="N51" i="1" s="1"/>
  <c r="J63" i="1"/>
  <c r="M63" i="1" s="1"/>
  <c r="I34" i="1"/>
  <c r="L34" i="1" s="1"/>
  <c r="I60" i="1"/>
  <c r="L60" i="1" s="1"/>
  <c r="J78" i="1"/>
  <c r="M78" i="1" s="1"/>
  <c r="I59" i="1"/>
  <c r="L59" i="1" s="1"/>
  <c r="I81" i="1"/>
  <c r="L81" i="1"/>
  <c r="I78" i="1"/>
  <c r="L78" i="1" s="1"/>
  <c r="I54" i="1"/>
  <c r="L54" i="1" s="1"/>
  <c r="I47" i="1"/>
  <c r="L47" i="1" s="1"/>
  <c r="I45" i="1"/>
  <c r="L45" i="1" s="1"/>
  <c r="J61" i="1"/>
  <c r="M61" i="1" s="1"/>
  <c r="I80" i="1"/>
  <c r="L80" i="1" s="1"/>
  <c r="J66" i="1"/>
  <c r="M66" i="1"/>
  <c r="K54" i="1"/>
  <c r="N54" i="1" s="1"/>
  <c r="I43" i="1"/>
  <c r="L43" i="1" s="1"/>
  <c r="I37" i="1"/>
  <c r="L37" i="1" s="1"/>
  <c r="K58" i="1"/>
  <c r="N58" i="1" s="1"/>
  <c r="J69" i="1"/>
  <c r="M69" i="1" s="1"/>
  <c r="I55" i="1"/>
  <c r="L55" i="1"/>
  <c r="I74" i="1"/>
  <c r="L74" i="1" s="1"/>
  <c r="O74" i="1" s="1"/>
  <c r="K42" i="1"/>
  <c r="N42" i="1"/>
  <c r="J52" i="1"/>
  <c r="M52" i="1" s="1"/>
  <c r="K37" i="1"/>
  <c r="N37" i="1" s="1"/>
  <c r="J43" i="1"/>
  <c r="M43" i="1"/>
  <c r="J35" i="1"/>
  <c r="M35" i="1"/>
  <c r="K34" i="1"/>
  <c r="N34" i="1" s="1"/>
  <c r="K83" i="1"/>
  <c r="N83" i="1" s="1"/>
  <c r="K49" i="1"/>
  <c r="N49" i="1" s="1"/>
  <c r="J34" i="1"/>
  <c r="M34" i="1" s="1"/>
  <c r="I70" i="1"/>
  <c r="L70" i="1" s="1"/>
  <c r="I79" i="1"/>
  <c r="L79" i="1" s="1"/>
  <c r="K56" i="1"/>
  <c r="N56" i="1" s="1"/>
  <c r="K77" i="1"/>
  <c r="N77" i="1" s="1"/>
  <c r="K55" i="1"/>
  <c r="N55" i="1" s="1"/>
  <c r="I62" i="1"/>
  <c r="L62" i="1" s="1"/>
  <c r="K38" i="1"/>
  <c r="N38" i="1"/>
  <c r="I66" i="1"/>
  <c r="L66" i="1" s="1"/>
  <c r="J48" i="1"/>
  <c r="M48" i="1" s="1"/>
  <c r="I48" i="1"/>
  <c r="L48" i="1" s="1"/>
  <c r="J42" i="1"/>
  <c r="M42" i="1" s="1"/>
  <c r="K36" i="1"/>
  <c r="N36" i="1" s="1"/>
  <c r="K43" i="1"/>
  <c r="N43" i="1" s="1"/>
  <c r="J39" i="1"/>
  <c r="M39" i="1" s="1"/>
  <c r="K48" i="1"/>
  <c r="N48" i="1" s="1"/>
  <c r="I71" i="1"/>
  <c r="L71" i="1" s="1"/>
  <c r="J64" i="1"/>
  <c r="M64" i="1" s="1"/>
  <c r="J68" i="1"/>
  <c r="M68" i="1" s="1"/>
  <c r="J49" i="1"/>
  <c r="M49" i="1"/>
  <c r="K62" i="1"/>
  <c r="N62" i="1" s="1"/>
  <c r="K81" i="1"/>
  <c r="N81" i="1" s="1"/>
  <c r="J46" i="1"/>
  <c r="M46" i="1" s="1"/>
  <c r="I41" i="1"/>
  <c r="L41" i="1" s="1"/>
  <c r="I69" i="1"/>
  <c r="L69" i="1" s="1"/>
  <c r="K32" i="1"/>
  <c r="N32" i="1" s="1"/>
  <c r="I72" i="1"/>
  <c r="L72" i="1" s="1"/>
  <c r="I42" i="1"/>
  <c r="L42" i="1" s="1"/>
  <c r="J74" i="1"/>
  <c r="M74" i="1" s="1"/>
  <c r="J47" i="1"/>
  <c r="M47" i="1" s="1"/>
  <c r="J32" i="1"/>
  <c r="M32" i="1" s="1"/>
  <c r="J58" i="1"/>
  <c r="M58" i="1" s="1"/>
  <c r="K69" i="1"/>
  <c r="N69" i="1" s="1"/>
  <c r="I76" i="1"/>
  <c r="L76" i="1"/>
  <c r="J57" i="1"/>
  <c r="M57" i="1" s="1"/>
  <c r="I77" i="1"/>
  <c r="L77" i="1" s="1"/>
  <c r="J53" i="1"/>
  <c r="M53" i="1" s="1"/>
  <c r="J62" i="1"/>
  <c r="M62" i="1" s="1"/>
  <c r="K35" i="1"/>
  <c r="N35" i="1" s="1"/>
  <c r="K60" i="1"/>
  <c r="N60" i="1" s="1"/>
  <c r="I31" i="1"/>
  <c r="L31" i="1"/>
  <c r="J80" i="1"/>
  <c r="M80" i="1" s="1"/>
  <c r="I50" i="1"/>
  <c r="L50" i="1" s="1"/>
  <c r="I67" i="1"/>
  <c r="L67" i="1" s="1"/>
  <c r="J38" i="1"/>
  <c r="M38" i="1" s="1"/>
  <c r="I83" i="1"/>
  <c r="L83" i="1" s="1"/>
  <c r="I39" i="1"/>
  <c r="L39" i="1" s="1"/>
  <c r="K39" i="1"/>
  <c r="N39" i="1" s="1"/>
  <c r="J65" i="1"/>
  <c r="M65" i="1"/>
  <c r="J82" i="1"/>
  <c r="M82" i="1" s="1"/>
  <c r="J44" i="1"/>
  <c r="M44" i="1" s="1"/>
  <c r="I58" i="1"/>
  <c r="L58" i="1" s="1"/>
  <c r="K40" i="1"/>
  <c r="N40" i="1" s="1"/>
  <c r="I61" i="1"/>
  <c r="L61" i="1" s="1"/>
  <c r="K45" i="1"/>
  <c r="N45" i="1" s="1"/>
  <c r="I63" i="1"/>
  <c r="L63" i="1" s="1"/>
  <c r="K63" i="1"/>
  <c r="N63" i="1" s="1"/>
  <c r="K66" i="1"/>
  <c r="N66" i="1"/>
  <c r="K59" i="1"/>
  <c r="N59" i="1" s="1"/>
  <c r="J79" i="1"/>
  <c r="M79" i="1" s="1"/>
  <c r="J76" i="1"/>
  <c r="M76" i="1" s="1"/>
  <c r="J45" i="1"/>
  <c r="M45" i="1" s="1"/>
  <c r="I57" i="1"/>
  <c r="L57" i="1" s="1"/>
  <c r="K73" i="1"/>
  <c r="N73" i="1" s="1"/>
  <c r="K74" i="1"/>
  <c r="N74" i="1" s="1"/>
  <c r="K61" i="1"/>
  <c r="N61" i="1" s="1"/>
  <c r="N72" i="1"/>
  <c r="K72" i="1"/>
  <c r="K46" i="1"/>
  <c r="N46" i="1"/>
  <c r="I46" i="1"/>
  <c r="L46" i="1"/>
  <c r="K71" i="1"/>
  <c r="N71" i="1"/>
  <c r="J70" i="1"/>
  <c r="M70" i="1" s="1"/>
  <c r="J72" i="1"/>
  <c r="M72" i="1" s="1"/>
  <c r="K57" i="1"/>
  <c r="N57" i="1"/>
  <c r="I75" i="1"/>
  <c r="L75" i="1" s="1"/>
  <c r="I53" i="1"/>
  <c r="L53" i="1" s="1"/>
  <c r="I56" i="1"/>
  <c r="L56" i="1" s="1"/>
  <c r="I52" i="1"/>
  <c r="L52" i="1" s="1"/>
  <c r="J31" i="1"/>
  <c r="M31" i="1"/>
  <c r="K78" i="1"/>
  <c r="N78" i="1" s="1"/>
  <c r="K82" i="1"/>
  <c r="N82" i="1" s="1"/>
  <c r="J50" i="1"/>
  <c r="M50" i="1" s="1"/>
  <c r="K67" i="1"/>
  <c r="N67" i="1" s="1"/>
  <c r="I35" i="1"/>
  <c r="L35" i="1" s="1"/>
  <c r="J77" i="1"/>
  <c r="M77" i="1" s="1"/>
  <c r="I40" i="1"/>
  <c r="L40" i="1" s="1"/>
  <c r="J71" i="1"/>
  <c r="M71" i="1"/>
  <c r="K47" i="1"/>
  <c r="N47" i="1" s="1"/>
  <c r="J81" i="1"/>
  <c r="M81" i="1" s="1"/>
  <c r="K50" i="1"/>
  <c r="N50" i="1" s="1"/>
  <c r="J33" i="1"/>
  <c r="M33" i="1" s="1"/>
  <c r="I65" i="1"/>
  <c r="L65" i="1" s="1"/>
  <c r="K79" i="1"/>
  <c r="N79" i="1" s="1"/>
  <c r="J54" i="1"/>
  <c r="M54" i="1" s="1"/>
  <c r="K44" i="1"/>
  <c r="N44" i="1" s="1"/>
  <c r="J75" i="1"/>
  <c r="M75" i="1" s="1"/>
  <c r="J56" i="1"/>
  <c r="M56" i="1" s="1"/>
  <c r="I49" i="1"/>
  <c r="L49" i="1" s="1"/>
  <c r="I68" i="1"/>
  <c r="L68" i="1"/>
  <c r="I38" i="1"/>
  <c r="L38" i="1" s="1"/>
  <c r="I64" i="1"/>
  <c r="L64" i="1" s="1"/>
  <c r="J40" i="1"/>
  <c r="M40" i="1" s="1"/>
  <c r="J51" i="1"/>
  <c r="M51" i="1" s="1"/>
  <c r="I33" i="1"/>
  <c r="L33" i="1" s="1"/>
  <c r="I73" i="1"/>
  <c r="L73" i="1" s="1"/>
  <c r="J36" i="1"/>
  <c r="M36" i="1" s="1"/>
  <c r="J83" i="1"/>
  <c r="M83" i="1"/>
  <c r="I32" i="1"/>
  <c r="L32" i="1" s="1"/>
  <c r="M59" i="1"/>
  <c r="J59" i="1"/>
  <c r="K80" i="1"/>
  <c r="N80" i="1"/>
  <c r="K70" i="1"/>
  <c r="N70" i="1"/>
  <c r="K68" i="1"/>
  <c r="N68" i="1" s="1"/>
  <c r="J73" i="1"/>
  <c r="M73" i="1" s="1"/>
  <c r="I51" i="1"/>
  <c r="L51" i="1" s="1"/>
  <c r="J60" i="1"/>
  <c r="M60" i="1" s="1"/>
  <c r="I36" i="1"/>
  <c r="L36" i="1" s="1"/>
  <c r="K31" i="1"/>
  <c r="N31" i="1" s="1"/>
  <c r="K65" i="1"/>
  <c r="N65" i="1" s="1"/>
  <c r="K64" i="1"/>
  <c r="N64" i="1" s="1"/>
  <c r="I82" i="1"/>
  <c r="L82" i="1" s="1"/>
  <c r="J41" i="1"/>
  <c r="M41" i="1" s="1"/>
  <c r="I44" i="1"/>
  <c r="L44" i="1"/>
  <c r="K33" i="1"/>
  <c r="N33" i="1" s="1"/>
  <c r="K41" i="1"/>
  <c r="N41" i="1" s="1"/>
  <c r="J67" i="1"/>
  <c r="M67" i="1" s="1"/>
  <c r="K52" i="1"/>
  <c r="N52" i="1" s="1"/>
  <c r="D18" i="1"/>
  <c r="E18" i="1"/>
  <c r="D19" i="1"/>
  <c r="D23" i="1"/>
  <c r="O53" i="1" l="1"/>
  <c r="O35" i="1"/>
  <c r="O83" i="1"/>
  <c r="D12" i="1" s="1"/>
  <c r="O32" i="1"/>
  <c r="O58" i="1"/>
  <c r="O38" i="1"/>
  <c r="O62" i="1"/>
  <c r="O57" i="1"/>
  <c r="O78" i="1"/>
  <c r="O56" i="1"/>
  <c r="O67" i="1"/>
  <c r="O59" i="1"/>
  <c r="O73" i="1"/>
  <c r="O76" i="1"/>
  <c r="O42" i="1"/>
  <c r="O66" i="1"/>
  <c r="O51" i="1"/>
  <c r="O49" i="1"/>
  <c r="O65" i="1"/>
  <c r="O61" i="1"/>
  <c r="O71" i="1"/>
  <c r="O60" i="1"/>
  <c r="D24" i="1"/>
  <c r="O37" i="1"/>
  <c r="O79" i="1"/>
  <c r="O54" i="1"/>
  <c r="O63" i="1"/>
  <c r="O41" i="1"/>
  <c r="O45" i="1"/>
  <c r="O40" i="1"/>
  <c r="O75" i="1"/>
  <c r="O43" i="1"/>
  <c r="O47" i="1"/>
  <c r="O34" i="1"/>
  <c r="O70" i="1"/>
  <c r="O55" i="1"/>
  <c r="O68" i="1"/>
  <c r="O69" i="1"/>
  <c r="O80" i="1"/>
  <c r="O77" i="1"/>
  <c r="O48" i="1"/>
  <c r="O52" i="1"/>
  <c r="O46" i="1"/>
  <c r="O44" i="1"/>
  <c r="O81" i="1"/>
  <c r="O36" i="1"/>
  <c r="D11" i="1" s="1"/>
  <c r="O33" i="1"/>
  <c r="O82" i="1"/>
  <c r="O31" i="1"/>
  <c r="D10" i="1" s="1"/>
  <c r="D13" i="1" s="1"/>
  <c r="O64" i="1"/>
  <c r="O39" i="1"/>
  <c r="O50" i="1"/>
  <c r="O72" i="1"/>
  <c r="D14" i="1"/>
  <c r="D15" i="1" s="1"/>
  <c r="E12" i="1"/>
  <c r="E11" i="1"/>
  <c r="E10" i="1"/>
  <c r="D4" i="1"/>
  <c r="D17" i="1" l="1"/>
  <c r="D20" i="1" s="1"/>
  <c r="D22" i="1" s="1"/>
</calcChain>
</file>

<file path=xl/sharedStrings.xml><?xml version="1.0" encoding="utf-8"?>
<sst xmlns="http://schemas.openxmlformats.org/spreadsheetml/2006/main" count="40" uniqueCount="37">
  <si>
    <t>Start Date</t>
  </si>
  <si>
    <t>End Date</t>
  </si>
  <si>
    <t>CL1 Comdty</t>
  </si>
  <si>
    <t>Dates</t>
  </si>
  <si>
    <t>PX_LAST</t>
  </si>
  <si>
    <t>AVG RET</t>
  </si>
  <si>
    <t>250D</t>
  </si>
  <si>
    <t>120D</t>
  </si>
  <si>
    <t>60D</t>
  </si>
  <si>
    <t>AVG RET SD</t>
  </si>
  <si>
    <t>1D RET</t>
  </si>
  <si>
    <t>250D (w=250)</t>
  </si>
  <si>
    <t>120D (w=120)</t>
  </si>
  <si>
    <t>60D (w=60)</t>
  </si>
  <si>
    <t>s</t>
  </si>
  <si>
    <t>Signal</t>
  </si>
  <si>
    <t>Signal Today</t>
  </si>
  <si>
    <t>Signal 1W ago</t>
  </si>
  <si>
    <t>Signal 1M ago</t>
  </si>
  <si>
    <t>Strategy Nominal (USD)</t>
  </si>
  <si>
    <t>Weight-% for this asset</t>
  </si>
  <si>
    <t>Nominal for this asset (USD)</t>
  </si>
  <si>
    <t>Current Contract</t>
  </si>
  <si>
    <t>First Notice</t>
  </si>
  <si>
    <t>Days until expiration</t>
  </si>
  <si>
    <t>Target Position</t>
  </si>
  <si>
    <t>Current Contract Nominal</t>
  </si>
  <si>
    <t>Current Position</t>
  </si>
  <si>
    <t>How many contracts to trade?</t>
  </si>
  <si>
    <t>Target Volatility per annum</t>
  </si>
  <si>
    <t>Current Realized per annum</t>
  </si>
  <si>
    <t>Volatility Leverage</t>
  </si>
  <si>
    <t>Volatility Leverage Cap</t>
  </si>
  <si>
    <t>Target Nominal (USD)</t>
  </si>
  <si>
    <t>SIGNAL</t>
  </si>
  <si>
    <t>POSITION</t>
  </si>
  <si>
    <t>Signal Scaled Nominal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</si>
</sst>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.m\.yyyy"/>
    <numFmt numFmtId="166" formatCode="_-[$$-409]* #,##0.00_ ;_-[$$-409]* \-#,##0.00\ ;_-[$$-409]* &quot;-&quot;??_ ;_-@_ 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1" applyNumberFormat="1" applyFont="1"/>
    <xf numFmtId="0" fontId="0" fillId="0" borderId="0" xfId="0" applyFont="1"/>
    <xf numFmtId="14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0" fontId="3" fillId="0" borderId="0" xfId="0" applyFont="1"/>
    <xf numFmtId="10" fontId="0" fillId="2" borderId="2" xfId="1" applyNumberFormat="1" applyFont="1" applyFill="1" applyBorder="1" applyAlignment="1">
      <alignment horizontal="center" vertical="center"/>
    </xf>
    <xf numFmtId="10" fontId="0" fillId="2" borderId="3" xfId="0" applyNumberFormat="1" applyFont="1" applyFill="1" applyBorder="1" applyAlignment="1">
      <alignment horizontal="center" vertical="center"/>
    </xf>
    <xf numFmtId="10" fontId="0" fillId="2" borderId="4" xfId="0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2" borderId="0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2" borderId="8" xfId="0" applyNumberFormat="1" applyFont="1" applyFill="1" applyBorder="1" applyAlignment="1">
      <alignment horizontal="center" vertical="center"/>
    </xf>
    <xf numFmtId="10" fontId="0" fillId="2" borderId="9" xfId="0" applyNumberFormat="1" applyFont="1" applyFill="1" applyBorder="1" applyAlignment="1">
      <alignment horizontal="center" vertical="center"/>
    </xf>
    <xf numFmtId="10" fontId="0" fillId="4" borderId="2" xfId="1" applyNumberFormat="1" applyFont="1" applyFill="1" applyBorder="1"/>
    <xf numFmtId="10" fontId="0" fillId="4" borderId="3" xfId="1" applyNumberFormat="1" applyFont="1" applyFill="1" applyBorder="1"/>
    <xf numFmtId="10" fontId="0" fillId="4" borderId="5" xfId="1" applyNumberFormat="1" applyFont="1" applyFill="1" applyBorder="1"/>
    <xf numFmtId="10" fontId="0" fillId="4" borderId="0" xfId="1" applyNumberFormat="1" applyFont="1" applyFill="1" applyBorder="1"/>
    <xf numFmtId="10" fontId="0" fillId="4" borderId="7" xfId="1" applyNumberFormat="1" applyFont="1" applyFill="1" applyBorder="1"/>
    <xf numFmtId="10" fontId="0" fillId="4" borderId="8" xfId="1" applyNumberFormat="1" applyFont="1" applyFill="1" applyBorder="1"/>
    <xf numFmtId="0" fontId="4" fillId="0" borderId="13" xfId="0" applyFont="1" applyBorder="1" applyAlignment="1">
      <alignment horizontal="center" vertical="center" wrapText="1"/>
    </xf>
    <xf numFmtId="10" fontId="0" fillId="3" borderId="3" xfId="1" applyNumberFormat="1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2" fontId="0" fillId="4" borderId="13" xfId="0" applyNumberFormat="1" applyFont="1" applyFill="1" applyBorder="1" applyAlignment="1">
      <alignment horizontal="center"/>
    </xf>
    <xf numFmtId="2" fontId="0" fillId="4" borderId="14" xfId="0" applyNumberFormat="1" applyFont="1" applyFill="1" applyBorder="1" applyAlignment="1">
      <alignment horizontal="center"/>
    </xf>
    <xf numFmtId="2" fontId="0" fillId="4" borderId="15" xfId="0" applyNumberFormat="1" applyFont="1" applyFill="1" applyBorder="1" applyAlignment="1">
      <alignment horizontal="center"/>
    </xf>
    <xf numFmtId="166" fontId="0" fillId="0" borderId="1" xfId="0" applyNumberFormat="1" applyFont="1" applyBorder="1"/>
    <xf numFmtId="10" fontId="0" fillId="0" borderId="1" xfId="1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3" fillId="0" borderId="0" xfId="0" applyNumberFormat="1" applyFont="1"/>
    <xf numFmtId="10" fontId="0" fillId="0" borderId="1" xfId="1" applyNumberFormat="1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/>
    <xf numFmtId="2" fontId="0" fillId="0" borderId="1" xfId="0" applyNumberFormat="1" applyFont="1" applyBorder="1" applyAlignment="1">
      <alignment horizontal="center" vertical="center"/>
    </xf>
    <xf numFmtId="166" fontId="0" fillId="8" borderId="1" xfId="0" applyNumberFormat="1" applyFont="1" applyFill="1" applyBorder="1"/>
    <xf numFmtId="9" fontId="0" fillId="8" borderId="1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 textRotation="90"/>
    </xf>
    <xf numFmtId="0" fontId="5" fillId="7" borderId="6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  <color rgb="FFFF505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24.4.2019</v>
        <stp/>
        <stp>##V3_BDPV12</stp>
        <stp>CLK9 Comdty</stp>
        <stp>FUT_NOTICE_FIRST</stp>
        <stp>[light commod.xlsx]Sheet 1!R23C4</stp>
        <tr r="D23" s="1"/>
      </tp>
    </main>
    <main first="bloomberg.rtd">
      <tp t="s">
        <v>CLK9</v>
        <stp/>
        <stp>##V3_BDPV12</stp>
        <stp>CL1 Comdty</stp>
        <stp>FUT_CUR_GEN_TICKER</stp>
        <stp>[light commod.xlsx]Sheet 1!R18C4</stp>
        <tr r="D18" s="1"/>
      </tp>
    </main>
    <main first="bloomberg.rtd">
      <tp>
        <v>43542</v>
        <stp/>
        <stp>##V3_BDHV12</stp>
        <stp>CL1 Comdty</stp>
        <stp>PX_LAST</stp>
        <stp>18.11.2012</stp>
        <stp>18.3.2019</stp>
        <stp>[light commod.xlsx]Sheet 1!R31C3</stp>
        <stp>Dir=V</stp>
        <stp>Dts=S</stp>
        <stp>Sort=R</stp>
        <stp>cols=2;rows=1592</stp>
        <tr r="C31" s="1"/>
      </tp>
    </main>
    <main first="bloomberg.rtd">
      <tp>
        <v>58670</v>
        <stp/>
        <stp>##V3_BDPV12</stp>
        <stp>CLK9 Comdty</stp>
        <stp>FUT_NOMINAL_CONTRACT_VALUE</stp>
        <stp>[light commod.xlsx]Sheet 1!R19C4</stp>
        <tr r="D19" s="1"/>
      </tp>
    </main>
    <main first="bloomberg.rtd">
      <tp t="s">
        <v>WTI CRUDE FUTURE  May19</v>
        <stp/>
        <stp>##V3_BDPV12</stp>
        <stp>CLK9 Comdty</stp>
        <stp>NAME</stp>
        <stp>[light commod.xlsx]Sheet 1!R18C5</stp>
        <tr r="E18" s="1"/>
      </tp>
    </main>
    <main first="bloomberg.rtd">
      <tp t="s">
        <v>Last Price</v>
        <stp/>
        <stp>##V3_BFIELDINFOV12</stp>
        <stp>[light commod.xlsx]Sheet 1!R29C4</stp>
        <stp>PX_LAST</stp>
        <tr r="D2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21</xdr:row>
      <xdr:rowOff>116147</xdr:rowOff>
    </xdr:from>
    <xdr:ext cx="2145897" cy="753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B9CB-609B-4816-969B-DA18684DCD6C}"/>
                </a:ext>
              </a:extLst>
            </xdr:cNvPr>
            <xdr:cNvSpPr txBox="1"/>
          </xdr:nvSpPr>
          <xdr:spPr>
            <a:xfrm>
              <a:off x="4381500" y="297122"/>
              <a:ext cx="2145897" cy="75398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fi-FI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fi-FI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subSup"/>
                        <m:ctrlPr>
                          <a:rPr lang="fi-FI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25"/>
                              </m:rPr>
                              <a:rPr lang="fi-FI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=0,</m:t>
                            </m:r>
                          </m:e>
                          <m:e>
                            <m:r>
                              <m:rPr>
                                <m:brk m:alnAt="25"/>
                              </m:rPr>
                              <a:rPr lang="fi-FI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eqArr>
                      </m:sub>
                      <m:sup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p>
                      <m:e>
                        <m:f>
                          <m:fPr>
                            <m:ctrlPr>
                              <a:rPr lang="fi-FI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type m:val="lin"/>
                                <m:ctrlPr>
                                  <a:rPr lang="fi-FI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fi-FI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fi-FI" sz="1100"/>
            </a:p>
            <a:p>
              <a:endParaRPr lang="fi-FI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B9CB-609B-4816-969B-DA18684DCD6C}"/>
                </a:ext>
              </a:extLst>
            </xdr:cNvPr>
            <xdr:cNvSpPr txBox="1"/>
          </xdr:nvSpPr>
          <xdr:spPr>
            <a:xfrm>
              <a:off x="4381500" y="297122"/>
              <a:ext cx="2145897" cy="75398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fi-FI" sz="1100" b="0" i="1">
                <a:latin typeface="Cambria Math" panose="02040503050406030204" pitchFamily="18" charset="0"/>
              </a:endParaRPr>
            </a:p>
            <a:p>
              <a:r>
                <a:rPr lang="fi-FI" sz="1100" b="0" i="0">
                  <a:latin typeface="Cambria Math" panose="02040503050406030204" pitchFamily="18" charset="0"/>
                </a:rPr>
                <a:t>𝜇_(𝑡,𝑤)</a:t>
              </a:r>
              <a:r>
                <a:rPr lang="fi-FI" sz="1100" i="0">
                  <a:latin typeface="Cambria Math" panose="02040503050406030204" pitchFamily="18" charset="0"/>
                </a:rPr>
                <a:t>=∑26_</a:t>
              </a:r>
              <a:r>
                <a:rPr lang="fi-FI" sz="1100" b="0" i="0">
                  <a:latin typeface="Cambria Math" panose="02040503050406030204" pitchFamily="18" charset="0"/>
                </a:rPr>
                <a:t>█26(𝑗=0,@𝑘=𝑡−𝑤+𝑗)^𝑤▒(𝑆_𝑘∕𝑆_(𝑘−1) )/𝑤</a:t>
              </a:r>
              <a:endParaRPr lang="fi-FI" sz="1100"/>
            </a:p>
            <a:p>
              <a:endParaRPr lang="fi-FI" sz="1100"/>
            </a:p>
          </xdr:txBody>
        </xdr:sp>
      </mc:Fallback>
    </mc:AlternateContent>
    <xdr:clientData/>
  </xdr:oneCellAnchor>
  <xdr:oneCellAnchor>
    <xdr:from>
      <xdr:col>8</xdr:col>
      <xdr:colOff>298154</xdr:colOff>
      <xdr:row>21</xdr:row>
      <xdr:rowOff>77893</xdr:rowOff>
    </xdr:from>
    <xdr:ext cx="2816521" cy="879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01D836-C90D-4194-83B6-7FA5D74CFFD5}"/>
                </a:ext>
              </a:extLst>
            </xdr:cNvPr>
            <xdr:cNvSpPr txBox="1"/>
          </xdr:nvSpPr>
          <xdr:spPr>
            <a:xfrm>
              <a:off x="7327604" y="258868"/>
              <a:ext cx="2816521" cy="879087"/>
            </a:xfrm>
            <a:prstGeom prst="rect">
              <a:avLst/>
            </a:prstGeom>
            <a:solidFill>
              <a:schemeClr val="accent1">
                <a:lumMod val="10000"/>
                <a:lumOff val="9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d>
                      <m:d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d>
                    <m:r>
                      <a:rPr lang="fi-FI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fi-FI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fi-FI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eqArr>
                                  <m:eqArr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eqArrPr>
                                  <m:e>
                                    <m:r>
                                      <m:rPr>
                                        <m:brk m:alnAt="25"/>
                                      </m:r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=0,</m:t>
                                    </m:r>
                                  </m:e>
                                  <m:e>
                                    <m:r>
                                      <m:rPr>
                                        <m:brk m:alnAt="25"/>
                                      </m:r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−1250+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e>
                                </m:eqArr>
                              </m:sub>
                              <m:sup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1250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fi-FI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fi-FI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𝜇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𝑘</m:t>
                                                </m:r>
                                                <m: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𝑤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fi-FI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fi-FI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𝜇</m:t>
                                            </m:r>
                                            <m:d>
                                              <m:dPr>
                                                <m:ctrlPr>
                                                  <a:rPr lang="fi-FI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fi-FI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fi-FI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𝜇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fi-FI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𝑤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d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1250</m:t>
                                    </m:r>
                                  </m:den>
                                </m:f>
                              </m:e>
                            </m:nary>
                          </m:e>
                        </m:d>
                      </m:e>
                      <m:sup>
                        <m:f>
                          <m:f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fi-FI" sz="1100"/>
            </a:p>
            <a:p>
              <a:endParaRPr lang="fi-FI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01D836-C90D-4194-83B6-7FA5D74CFFD5}"/>
                </a:ext>
              </a:extLst>
            </xdr:cNvPr>
            <xdr:cNvSpPr txBox="1"/>
          </xdr:nvSpPr>
          <xdr:spPr>
            <a:xfrm>
              <a:off x="7327604" y="258868"/>
              <a:ext cx="2816521" cy="879087"/>
            </a:xfrm>
            <a:prstGeom prst="rect">
              <a:avLst/>
            </a:prstGeom>
            <a:solidFill>
              <a:schemeClr val="accent1">
                <a:lumMod val="10000"/>
                <a:lumOff val="9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𝜎_𝑡 (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𝜇_𝑤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fi-FI" sz="1100" i="0">
                  <a:latin typeface="Cambria Math" panose="02040503050406030204" pitchFamily="18" charset="0"/>
                </a:rPr>
                <a:t>=[</a:t>
              </a:r>
              <a:r>
                <a:rPr lang="fi-F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_█(𝑗=0,@𝑘=𝑡−1250+𝑗)^1250▒(𝜇_(𝑘,𝑤)−𝜇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𝜇_𝑤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)^2/1250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]^(</a:t>
              </a:r>
              <a:r>
                <a:rPr lang="fi-FI" sz="1100" b="0" i="0">
                  <a:latin typeface="Cambria Math" panose="02040503050406030204" pitchFamily="18" charset="0"/>
                </a:rPr>
                <a:t>1/2)</a:t>
              </a:r>
              <a:endParaRPr lang="fi-FI" sz="1100"/>
            </a:p>
            <a:p>
              <a:endParaRPr lang="fi-FI" sz="1100"/>
            </a:p>
          </xdr:txBody>
        </xdr:sp>
      </mc:Fallback>
    </mc:AlternateContent>
    <xdr:clientData/>
  </xdr:oneCellAnchor>
  <xdr:oneCellAnchor>
    <xdr:from>
      <xdr:col>11</xdr:col>
      <xdr:colOff>96930</xdr:colOff>
      <xdr:row>19</xdr:row>
      <xdr:rowOff>165287</xdr:rowOff>
    </xdr:from>
    <xdr:ext cx="2800351" cy="1145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50C1D3-52A5-4167-92D4-333C70DCA328}"/>
                </a:ext>
              </a:extLst>
            </xdr:cNvPr>
            <xdr:cNvSpPr txBox="1"/>
          </xdr:nvSpPr>
          <xdr:spPr>
            <a:xfrm>
              <a:off x="12053606" y="2137522"/>
              <a:ext cx="2800351" cy="114557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fi-FI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fi-FI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𝑀𝑎𝑥</m:t>
                    </m:r>
                    <m:d>
                      <m:d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−1;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𝑀𝑖𝑛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1;</m:t>
                            </m:r>
                            <m:f>
                              <m:fPr>
                                <m:ctrlPr>
                                  <a:rPr lang="fi-FI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fi-FI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fi-FI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fi-FI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nary>
                      <m:naryPr>
                        <m:chr m:val="∑"/>
                        <m:limLoc m:val="subSup"/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fi-FI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fi-FI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sub>
                        </m:sSub>
                      </m:e>
                    </m:nary>
                    <m:r>
                      <a:rPr lang="fi-FI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60,120,250</m:t>
                        </m:r>
                      </m:e>
                    </m:d>
                  </m:oMath>
                </m:oMathPara>
              </a14:m>
              <a:endParaRPr lang="fi-FI" sz="1100"/>
            </a:p>
            <a:p>
              <a:endParaRPr lang="fi-FI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850C1D3-52A5-4167-92D4-333C70DCA328}"/>
                </a:ext>
              </a:extLst>
            </xdr:cNvPr>
            <xdr:cNvSpPr txBox="1"/>
          </xdr:nvSpPr>
          <xdr:spPr>
            <a:xfrm>
              <a:off x="12053606" y="2137522"/>
              <a:ext cx="2800351" cy="114557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fi-FI" sz="1100" b="0" i="1">
                <a:latin typeface="Cambria Math" panose="02040503050406030204" pitchFamily="18" charset="0"/>
              </a:endParaRPr>
            </a:p>
            <a:p>
              <a:r>
                <a:rPr lang="fi-FI" sz="1100" b="0" i="0">
                  <a:latin typeface="Cambria Math" panose="02040503050406030204" pitchFamily="18" charset="0"/>
                </a:rPr>
                <a:t>𝑆_(𝑡,𝑤)</a:t>
              </a:r>
              <a:r>
                <a:rPr lang="fi-FI" sz="1100" i="0">
                  <a:latin typeface="Cambria Math" panose="02040503050406030204" pitchFamily="18" charset="0"/>
                </a:rPr>
                <a:t>=</a:t>
              </a:r>
              <a:r>
                <a:rPr lang="fi-FI" sz="1100" b="0" i="0">
                  <a:latin typeface="Cambria Math" panose="02040503050406030204" pitchFamily="18" charset="0"/>
                </a:rPr>
                <a:t>𝑀𝑎𝑥(−1; 𝑀𝑖𝑛(1;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𝜇_(𝑡,𝑤)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𝜎_𝑡 (𝜇_𝑤 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)))</a:t>
              </a:r>
              <a:endParaRPr lang="fi-FI" sz="1100" b="0" i="1">
                <a:latin typeface="Cambria Math" panose="02040503050406030204" pitchFamily="18" charset="0"/>
              </a:endParaRPr>
            </a:p>
            <a:p>
              <a:r>
                <a:rPr lang="fi-FI" sz="1100" b="0" i="0">
                  <a:latin typeface="Cambria Math" panose="02040503050406030204" pitchFamily="18" charset="0"/>
                </a:rPr>
                <a:t>𝑠_𝑡=1/3 ∑26_(𝑗=1)^3▒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𝑆_(𝑡,𝑤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i-FI" sz="1100" b="0" i="0">
                  <a:latin typeface="Cambria Math" panose="02040503050406030204" pitchFamily="18" charset="0"/>
                </a:rPr>
                <a:t>,𝑤={60,120,250}</a:t>
              </a:r>
              <a:endParaRPr lang="fi-FI" sz="1100"/>
            </a:p>
            <a:p>
              <a:endParaRPr lang="fi-F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Ilmarinen">
  <a:themeElements>
    <a:clrScheme name="Ilmarinen">
      <a:dk1>
        <a:srgbClr val="000000"/>
      </a:dk1>
      <a:lt1>
        <a:sysClr val="window" lastClr="FFFFFF"/>
      </a:lt1>
      <a:dk2>
        <a:srgbClr val="00274B"/>
      </a:dk2>
      <a:lt2>
        <a:srgbClr val="EBEBEC"/>
      </a:lt2>
      <a:accent1>
        <a:srgbClr val="00274B"/>
      </a:accent1>
      <a:accent2>
        <a:srgbClr val="3A8DA9"/>
      </a:accent2>
      <a:accent3>
        <a:srgbClr val="DE6328"/>
      </a:accent3>
      <a:accent4>
        <a:srgbClr val="84D2DF"/>
      </a:accent4>
      <a:accent5>
        <a:srgbClr val="FFE180"/>
      </a:accent5>
      <a:accent6>
        <a:srgbClr val="F37B8A"/>
      </a:accent6>
      <a:hlink>
        <a:srgbClr val="DE6328"/>
      </a:hlink>
      <a:folHlink>
        <a:srgbClr val="3A8DA9"/>
      </a:folHlink>
    </a:clrScheme>
    <a:fontScheme name="Ilmarinen">
      <a:majorFont>
        <a:latin typeface="Franklin Gothic Demi Cond"/>
        <a:ea typeface=""/>
        <a:cs typeface=""/>
      </a:majorFont>
      <a:minorFont>
        <a:latin typeface="Arial"/>
        <a:ea typeface=""/>
        <a:cs typeface=""/>
      </a:minorFont>
    </a:fontScheme>
    <a:fmtScheme name="Office-teem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lmarinen" id="{55651751-E603-4FD3-9799-CB799C2DEC77}" vid="{288CD8AD-C11D-4487-98EE-C25A0EFC4FA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FFFF00"/>
  </sheetPr>
  <dimension ref="B2:AD1622"/>
  <sheetViews>
    <sheetView showGridLines="0" tabSelected="1" zoomScale="85" zoomScaleNormal="85" workbookViewId="0">
      <selection activeCell="H12" sqref="H12"/>
    </sheetView>
  </sheetViews>
  <sheetFormatPr defaultRowHeight="14.25" x14ac:dyDescent="0.2"/>
  <cols>
    <col min="1" max="1" width="9" style="2"/>
    <col min="2" max="2" width="3.375" style="2" customWidth="1"/>
    <col min="3" max="3" width="31.5" style="2" bestFit="1" customWidth="1"/>
    <col min="4" max="4" width="15.875" style="2" bestFit="1" customWidth="1"/>
    <col min="5" max="5" width="10.25" style="2" bestFit="1" customWidth="1"/>
    <col min="6" max="6" width="15.5" style="2" customWidth="1"/>
    <col min="7" max="7" width="14.625" style="2" customWidth="1"/>
    <col min="8" max="8" width="14.25" style="2" customWidth="1"/>
    <col min="9" max="10" width="17.25" style="2" bestFit="1" customWidth="1"/>
    <col min="11" max="11" width="16.125" style="2" bestFit="1" customWidth="1"/>
    <col min="12" max="12" width="12.5" style="2" bestFit="1" customWidth="1"/>
    <col min="13" max="13" width="11.875" style="2" bestFit="1" customWidth="1"/>
    <col min="14" max="15" width="12.5" style="2" bestFit="1" customWidth="1"/>
    <col min="16" max="28" width="9" style="2"/>
    <col min="29" max="29" width="8.875" style="2" bestFit="1" customWidth="1"/>
    <col min="30" max="30" width="11.125" style="2" bestFit="1" customWidth="1"/>
    <col min="31" max="16384" width="9" style="2"/>
  </cols>
  <sheetData>
    <row r="2" spans="2:5" ht="15" x14ac:dyDescent="0.2">
      <c r="C2" s="43" t="s">
        <v>19</v>
      </c>
      <c r="D2" s="46">
        <v>22900000</v>
      </c>
    </row>
    <row r="3" spans="2:5" ht="15" x14ac:dyDescent="0.2">
      <c r="C3" s="43" t="s">
        <v>20</v>
      </c>
      <c r="D3" s="47">
        <v>0.05</v>
      </c>
    </row>
    <row r="4" spans="2:5" ht="15" x14ac:dyDescent="0.2">
      <c r="C4" s="43" t="s">
        <v>21</v>
      </c>
      <c r="D4" s="46">
        <f>D2*D3</f>
        <v>1145000</v>
      </c>
    </row>
    <row r="5" spans="2:5" ht="15" x14ac:dyDescent="0.2">
      <c r="C5" s="43" t="s">
        <v>29</v>
      </c>
      <c r="D5" s="47">
        <v>0.1</v>
      </c>
    </row>
    <row r="6" spans="2:5" ht="15" x14ac:dyDescent="0.2">
      <c r="C6" s="43" t="s">
        <v>32</v>
      </c>
      <c r="D6" s="47">
        <v>2</v>
      </c>
    </row>
    <row r="8" spans="2:5" ht="9.75" customHeight="1" x14ac:dyDescent="0.2"/>
    <row r="9" spans="2:5" ht="15" customHeight="1" x14ac:dyDescent="0.2"/>
    <row r="10" spans="2:5" ht="18" customHeight="1" x14ac:dyDescent="0.2">
      <c r="B10" s="57" t="s">
        <v>34</v>
      </c>
      <c r="C10" s="43" t="s">
        <v>16</v>
      </c>
      <c r="D10" s="45">
        <f>O31</f>
        <v>0.46419914189502498</v>
      </c>
      <c r="E10" s="3">
        <f ca="1">C31</f>
        <v>43542</v>
      </c>
    </row>
    <row r="11" spans="2:5" ht="18.75" customHeight="1" x14ac:dyDescent="0.2">
      <c r="B11" s="58"/>
      <c r="C11" s="43" t="s">
        <v>17</v>
      </c>
      <c r="D11" s="45">
        <f ca="1">VLOOKUP(WORKDAY(C31,-5),$C$31:$O$83,13,FALSE)</f>
        <v>-0.67934977951543019</v>
      </c>
      <c r="E11" s="3">
        <f ca="1">WORKDAY(C31,-5)</f>
        <v>43535</v>
      </c>
    </row>
    <row r="12" spans="2:5" ht="15" customHeight="1" x14ac:dyDescent="0.2">
      <c r="B12" s="58"/>
      <c r="C12" s="43" t="s">
        <v>18</v>
      </c>
      <c r="D12" s="45">
        <f ca="1">VLOOKUP(WORKDAY(C31,-20),$C$31:$O$83,13,TRUE)</f>
        <v>-8.8778065500850225</v>
      </c>
      <c r="E12" s="3">
        <f ca="1">WORKDAY(C31,-20)</f>
        <v>43514</v>
      </c>
    </row>
    <row r="13" spans="2:5" ht="14.25" customHeight="1" x14ac:dyDescent="0.25">
      <c r="B13" s="58"/>
      <c r="C13" s="44" t="s">
        <v>36</v>
      </c>
      <c r="D13" s="36">
        <f>D4*D10/10</f>
        <v>53150.80174698036</v>
      </c>
      <c r="E13" s="3"/>
    </row>
    <row r="14" spans="2:5" ht="16.5" customHeight="1" x14ac:dyDescent="0.25">
      <c r="B14" s="58"/>
      <c r="C14" s="44" t="s">
        <v>30</v>
      </c>
      <c r="D14" s="42">
        <f>_xlfn.STDEV.S(E31:E1280)*SQRT(250)</f>
        <v>0.36201226734099978</v>
      </c>
    </row>
    <row r="15" spans="2:5" ht="14.25" customHeight="1" x14ac:dyDescent="0.25">
      <c r="B15" s="58"/>
      <c r="C15" s="44" t="s">
        <v>31</v>
      </c>
      <c r="D15" s="37">
        <f>MIN(D6,D5/D14)</f>
        <v>0.27623373300166199</v>
      </c>
    </row>
    <row r="17" spans="2:30" ht="15" customHeight="1" x14ac:dyDescent="0.25">
      <c r="B17" s="58" t="s">
        <v>35</v>
      </c>
      <c r="C17" s="44" t="s">
        <v>33</v>
      </c>
      <c r="D17" s="36">
        <f>D13*D15</f>
        <v>14682.044378599641</v>
      </c>
    </row>
    <row r="18" spans="2:30" ht="15" x14ac:dyDescent="0.25">
      <c r="B18" s="58"/>
      <c r="C18" s="44" t="s">
        <v>22</v>
      </c>
      <c r="D18" s="38" t="str">
        <f>_xlfn.CONCAT(_xll.BDP(D28,"FUT_CUR_GEN_TICKER")," Comdty")</f>
        <v>CLK9 Comdty</v>
      </c>
      <c r="E18" s="2" t="str">
        <f>_xll.BDP(D18,"NAME")</f>
        <v>WTI CRUDE FUTURE  May19</v>
      </c>
    </row>
    <row r="19" spans="2:30" ht="15" x14ac:dyDescent="0.25">
      <c r="B19" s="58"/>
      <c r="C19" s="44" t="s">
        <v>26</v>
      </c>
      <c r="D19" s="36">
        <f>_xll.BDP(D18,"FUT_NOMINAL_CONTRACT_VALUE")</f>
        <v>58670</v>
      </c>
    </row>
    <row r="20" spans="2:30" ht="15" x14ac:dyDescent="0.25">
      <c r="B20" s="58"/>
      <c r="C20" s="44" t="s">
        <v>25</v>
      </c>
      <c r="D20" s="39">
        <f>ROUNDDOWN(D17/D19,0)</f>
        <v>0</v>
      </c>
    </row>
    <row r="21" spans="2:30" ht="15" x14ac:dyDescent="0.25">
      <c r="B21" s="58"/>
      <c r="C21" s="44" t="s">
        <v>27</v>
      </c>
      <c r="D21" s="40">
        <v>10</v>
      </c>
    </row>
    <row r="22" spans="2:30" ht="17.25" customHeight="1" x14ac:dyDescent="0.25">
      <c r="B22" s="58"/>
      <c r="C22" s="44" t="s">
        <v>28</v>
      </c>
      <c r="D22" s="40">
        <f>D20-D21</f>
        <v>-10</v>
      </c>
    </row>
    <row r="23" spans="2:30" ht="15" x14ac:dyDescent="0.25">
      <c r="B23" s="58"/>
      <c r="C23" s="44" t="s">
        <v>23</v>
      </c>
      <c r="D23" s="38" t="str">
        <f>_xll.BDP(D18,"FUT_NOTICE_FIRST")</f>
        <v>24.4.2019</v>
      </c>
    </row>
    <row r="24" spans="2:30" ht="15" x14ac:dyDescent="0.25">
      <c r="B24" s="58"/>
      <c r="C24" s="44" t="s">
        <v>24</v>
      </c>
      <c r="D24" s="38">
        <f ca="1">D23-TODAY()</f>
        <v>37</v>
      </c>
    </row>
    <row r="25" spans="2:30" x14ac:dyDescent="0.2">
      <c r="C25" s="7" t="s">
        <v>0</v>
      </c>
    </row>
    <row r="26" spans="2:30" x14ac:dyDescent="0.2">
      <c r="C26" s="7" t="s">
        <v>1</v>
      </c>
    </row>
    <row r="27" spans="2:30" x14ac:dyDescent="0.2">
      <c r="C27" s="41">
        <f ca="1">EDATE(C28,-72-4)</f>
        <v>41231</v>
      </c>
      <c r="AD27" s="3"/>
    </row>
    <row r="28" spans="2:30" ht="15" x14ac:dyDescent="0.25">
      <c r="C28" s="41">
        <f ca="1">TODAY()</f>
        <v>43542</v>
      </c>
      <c r="D28" s="2" t="s">
        <v>2</v>
      </c>
      <c r="F28" s="48" t="s">
        <v>5</v>
      </c>
      <c r="G28" s="49"/>
      <c r="H28" s="50"/>
      <c r="I28" s="51" t="s">
        <v>9</v>
      </c>
      <c r="J28" s="52"/>
      <c r="K28" s="53"/>
      <c r="L28" s="54" t="s">
        <v>15</v>
      </c>
      <c r="M28" s="55"/>
      <c r="N28" s="55"/>
      <c r="O28" s="56"/>
    </row>
    <row r="29" spans="2:30" x14ac:dyDescent="0.2">
      <c r="D29" s="2" t="str">
        <f>_xll.BFieldInfo(D$30)</f>
        <v>Last Price</v>
      </c>
      <c r="F29" s="7" t="s">
        <v>11</v>
      </c>
      <c r="G29" s="7" t="s">
        <v>12</v>
      </c>
      <c r="H29" s="7" t="s">
        <v>13</v>
      </c>
      <c r="I29" s="7" t="s">
        <v>11</v>
      </c>
      <c r="J29" s="7" t="s">
        <v>12</v>
      </c>
      <c r="K29" s="7" t="s">
        <v>13</v>
      </c>
      <c r="L29" s="7" t="s">
        <v>6</v>
      </c>
      <c r="M29" s="7" t="s">
        <v>7</v>
      </c>
      <c r="N29" s="7" t="s">
        <v>8</v>
      </c>
      <c r="O29" s="7"/>
    </row>
    <row r="30" spans="2:30" ht="25.5" x14ac:dyDescent="0.2">
      <c r="C30" s="14" t="s">
        <v>3</v>
      </c>
      <c r="D30" s="31" t="s">
        <v>4</v>
      </c>
      <c r="E30" s="31" t="s">
        <v>10</v>
      </c>
      <c r="F30" s="24" t="str">
        <f>_xlfn.CONCAT(F29," ",$F$28)</f>
        <v>250D (w=250) AVG RET</v>
      </c>
      <c r="G30" s="24" t="str">
        <f t="shared" ref="G30:H30" si="0">_xlfn.CONCAT(G29," ",$F$28)</f>
        <v>120D (w=120) AVG RET</v>
      </c>
      <c r="H30" s="24" t="str">
        <f t="shared" si="0"/>
        <v>60D (w=60) AVG RET</v>
      </c>
      <c r="I30" s="24" t="str">
        <f>_xlfn.CONCAT(I$29," ",$I$28)</f>
        <v>250D (w=250) AVG RET SD</v>
      </c>
      <c r="J30" s="24" t="str">
        <f t="shared" ref="J30:K30" si="1">_xlfn.CONCAT(J$29," ",$I$28)</f>
        <v>120D (w=120) AVG RET SD</v>
      </c>
      <c r="K30" s="24" t="str">
        <f t="shared" si="1"/>
        <v>60D (w=60) AVG RET SD</v>
      </c>
      <c r="L30" s="24" t="str">
        <f>_xlfn.CONCAT(L$29," ",$L$28)</f>
        <v>250D Signal</v>
      </c>
      <c r="M30" s="24" t="str">
        <f t="shared" ref="M30:N30" si="2">_xlfn.CONCAT(M$29," ",$L$28)</f>
        <v>120D Signal</v>
      </c>
      <c r="N30" s="24" t="str">
        <f t="shared" si="2"/>
        <v>60D Signal</v>
      </c>
      <c r="O30" s="24" t="s">
        <v>14</v>
      </c>
    </row>
    <row r="31" spans="2:30" x14ac:dyDescent="0.2">
      <c r="C31" s="3">
        <f ca="1">_xll.BDH(D$28,D$30,$C27,$C28,"Dir=V","Dts=S","Sort=R","cols=2;rows=1592")</f>
        <v>43542</v>
      </c>
      <c r="D31" s="2">
        <v>58.67</v>
      </c>
      <c r="E31" s="1">
        <f t="shared" ref="E31:E94" si="3">D31/D32-1</f>
        <v>-2.5501530091804891E-3</v>
      </c>
      <c r="F31" s="8">
        <f t="shared" ref="F31:F94" si="4">AVERAGE(E31:E280)</f>
        <v>-8.9548270886788739E-5</v>
      </c>
      <c r="G31" s="9">
        <f>AVERAGE(E31:E150)</f>
        <v>-1.6280744138494924E-3</v>
      </c>
      <c r="H31" s="10">
        <f>AVERAGE(E31:E90)</f>
        <v>3.8227730147953496E-3</v>
      </c>
      <c r="I31" s="25">
        <f t="shared" ref="I31:I61" si="5">_xlfn.STDEV.S(F31:F1280)</f>
        <v>1.3866614324684391E-3</v>
      </c>
      <c r="J31" s="25">
        <f t="shared" ref="J31:J61" si="6">_xlfn.STDEV.S(G31:G1280)</f>
        <v>2.0449036118516482E-3</v>
      </c>
      <c r="K31" s="26">
        <f t="shared" ref="K31:K61" si="7">_xlfn.STDEV.S(H31:H1280)</f>
        <v>3.1089915755469154E-3</v>
      </c>
      <c r="L31" s="18">
        <f>MAX(-1,MIN(1,F31/I31))</f>
        <v>-6.4578323727790626E-2</v>
      </c>
      <c r="M31" s="19">
        <f t="shared" ref="M31:N31" si="8">MAX(-1,MIN(1,G31/J31))</f>
        <v>-0.79616193370370192</v>
      </c>
      <c r="N31" s="19">
        <f t="shared" si="8"/>
        <v>1</v>
      </c>
      <c r="O31" s="33">
        <f>AVERAGE(L31:N31)*10</f>
        <v>0.46419914189502498</v>
      </c>
    </row>
    <row r="32" spans="2:30" x14ac:dyDescent="0.2">
      <c r="C32" s="3">
        <v>43539</v>
      </c>
      <c r="D32" s="2">
        <v>58.82</v>
      </c>
      <c r="E32" s="1">
        <f t="shared" si="3"/>
        <v>-1.5277542013240053E-3</v>
      </c>
      <c r="F32" s="11">
        <f t="shared" si="4"/>
        <v>1.1193974132956529E-5</v>
      </c>
      <c r="G32" s="12">
        <f t="shared" ref="G32:G95" si="9">AVERAGE(E32:E151)</f>
        <v>-1.4530334862916947E-3</v>
      </c>
      <c r="H32" s="13">
        <f t="shared" ref="H32:H95" si="10">AVERAGE(E32:E91)</f>
        <v>2.6713041419692994E-3</v>
      </c>
      <c r="I32" s="27">
        <f t="shared" si="5"/>
        <v>1.3868166781021397E-3</v>
      </c>
      <c r="J32" s="27">
        <f t="shared" si="6"/>
        <v>2.044727374458061E-3</v>
      </c>
      <c r="K32" s="28">
        <f t="shared" si="7"/>
        <v>3.1068358395179778E-3</v>
      </c>
      <c r="L32" s="20">
        <f t="shared" ref="L32:L60" si="11">MAX(-1,MIN(1,F32/I32))</f>
        <v>8.0717042920737704E-3</v>
      </c>
      <c r="M32" s="21">
        <f t="shared" ref="M32:M60" si="12">MAX(-1,MIN(1,G32/J32))</f>
        <v>-0.71062455779798506</v>
      </c>
      <c r="N32" s="21">
        <f t="shared" ref="N32:N60" si="13">MAX(-1,MIN(1,H32/K32))</f>
        <v>0.85981502723483105</v>
      </c>
      <c r="O32" s="34">
        <f t="shared" ref="O32:O60" si="14">AVERAGE(L32:N32)*10</f>
        <v>0.5242072457630661</v>
      </c>
    </row>
    <row r="33" spans="3:29" x14ac:dyDescent="0.2">
      <c r="C33" s="3">
        <v>43538</v>
      </c>
      <c r="D33" s="2">
        <v>58.91</v>
      </c>
      <c r="E33" s="1">
        <f t="shared" si="3"/>
        <v>5.9767759562840972E-3</v>
      </c>
      <c r="F33" s="11">
        <f t="shared" si="4"/>
        <v>-7.2172723332331048E-7</v>
      </c>
      <c r="G33" s="12">
        <f t="shared" si="9"/>
        <v>-1.3860096220365992E-3</v>
      </c>
      <c r="H33" s="13">
        <f t="shared" si="10"/>
        <v>2.283201782297406E-3</v>
      </c>
      <c r="I33" s="27">
        <f t="shared" si="5"/>
        <v>1.3868928031068992E-3</v>
      </c>
      <c r="J33" s="27">
        <f>_xlfn.STDEV.S(G33:G1282)</f>
        <v>2.0446070169791017E-3</v>
      </c>
      <c r="K33" s="28">
        <f t="shared" si="7"/>
        <v>3.105637461266035E-3</v>
      </c>
      <c r="L33" s="20">
        <f t="shared" si="11"/>
        <v>-5.203915051736562E-4</v>
      </c>
      <c r="M33" s="21">
        <f t="shared" si="12"/>
        <v>-0.67788558413754374</v>
      </c>
      <c r="N33" s="21">
        <f t="shared" si="13"/>
        <v>0.73517975319844409</v>
      </c>
      <c r="O33" s="34">
        <f t="shared" si="14"/>
        <v>0.1892459251857555</v>
      </c>
      <c r="AC33" s="4"/>
    </row>
    <row r="34" spans="3:29" x14ac:dyDescent="0.2">
      <c r="C34" s="3">
        <v>43537</v>
      </c>
      <c r="D34" s="2">
        <v>58.56</v>
      </c>
      <c r="E34" s="1">
        <f t="shared" si="3"/>
        <v>2.4492652204338716E-2</v>
      </c>
      <c r="F34" s="11">
        <f t="shared" si="4"/>
        <v>5.1474170417676656E-5</v>
      </c>
      <c r="G34" s="12">
        <f t="shared" si="9"/>
        <v>-1.4886168229578825E-3</v>
      </c>
      <c r="H34" s="13">
        <f t="shared" si="10"/>
        <v>1.7467858757149771E-3</v>
      </c>
      <c r="I34" s="27">
        <f t="shared" si="5"/>
        <v>1.3869682314326813E-3</v>
      </c>
      <c r="J34" s="27">
        <f t="shared" si="6"/>
        <v>2.0445099152466822E-3</v>
      </c>
      <c r="K34" s="28">
        <f t="shared" si="7"/>
        <v>3.1046854366977138E-3</v>
      </c>
      <c r="L34" s="20">
        <f t="shared" si="11"/>
        <v>3.711272489962221E-2</v>
      </c>
      <c r="M34" s="21">
        <f t="shared" si="12"/>
        <v>-0.72810447719363203</v>
      </c>
      <c r="N34" s="21">
        <f t="shared" si="13"/>
        <v>0.56262893981714901</v>
      </c>
      <c r="O34" s="34">
        <f t="shared" si="14"/>
        <v>-0.42787604158953585</v>
      </c>
      <c r="AC34" s="3"/>
    </row>
    <row r="35" spans="3:29" x14ac:dyDescent="0.2">
      <c r="C35" s="3">
        <v>43536</v>
      </c>
      <c r="D35" s="2">
        <v>57.16</v>
      </c>
      <c r="E35" s="1">
        <f t="shared" si="3"/>
        <v>1.4015416958654825E-3</v>
      </c>
      <c r="F35" s="11">
        <f t="shared" si="4"/>
        <v>-3.1349912222529584E-5</v>
      </c>
      <c r="G35" s="12">
        <f t="shared" si="9"/>
        <v>-1.5514793201409315E-3</v>
      </c>
      <c r="H35" s="13">
        <f t="shared" si="10"/>
        <v>1.8034839344415409E-3</v>
      </c>
      <c r="I35" s="27">
        <f t="shared" si="5"/>
        <v>1.3870074226135069E-3</v>
      </c>
      <c r="J35" s="27">
        <f t="shared" si="6"/>
        <v>2.0443592872587636E-3</v>
      </c>
      <c r="K35" s="28">
        <f t="shared" si="7"/>
        <v>3.1040196871452027E-3</v>
      </c>
      <c r="L35" s="20">
        <f t="shared" si="11"/>
        <v>-2.2602555481251608E-2</v>
      </c>
      <c r="M35" s="21">
        <f t="shared" si="12"/>
        <v>-0.75890736516342783</v>
      </c>
      <c r="N35" s="21">
        <f t="shared" si="13"/>
        <v>0.58101562367995896</v>
      </c>
      <c r="O35" s="34">
        <f t="shared" si="14"/>
        <v>-0.6683143232157347</v>
      </c>
      <c r="AC35" s="3"/>
    </row>
    <row r="36" spans="3:29" x14ac:dyDescent="0.2">
      <c r="C36" s="3">
        <v>43535</v>
      </c>
      <c r="D36" s="2">
        <v>57.08</v>
      </c>
      <c r="E36" s="1">
        <f t="shared" si="3"/>
        <v>1.2775017743080097E-2</v>
      </c>
      <c r="F36" s="11">
        <f t="shared" si="4"/>
        <v>-2.0424420880681194E-5</v>
      </c>
      <c r="G36" s="12">
        <f t="shared" si="9"/>
        <v>-1.453167349742913E-3</v>
      </c>
      <c r="H36" s="13">
        <f t="shared" si="10"/>
        <v>1.6192923612386111E-3</v>
      </c>
      <c r="I36" s="27">
        <f t="shared" si="5"/>
        <v>1.3870660920032992E-3</v>
      </c>
      <c r="J36" s="27">
        <f t="shared" si="6"/>
        <v>2.0441936773172029E-3</v>
      </c>
      <c r="K36" s="28">
        <f t="shared" si="7"/>
        <v>3.1033081297973555E-3</v>
      </c>
      <c r="L36" s="20">
        <f t="shared" si="11"/>
        <v>-1.4724908206200035E-2</v>
      </c>
      <c r="M36" s="21">
        <f t="shared" si="12"/>
        <v>-0.71087557204953689</v>
      </c>
      <c r="N36" s="21">
        <f t="shared" si="13"/>
        <v>0.52179554640110781</v>
      </c>
      <c r="O36" s="34">
        <f t="shared" si="14"/>
        <v>-0.67934977951543019</v>
      </c>
      <c r="AC36" s="3"/>
    </row>
    <row r="37" spans="3:29" x14ac:dyDescent="0.2">
      <c r="C37" s="3">
        <v>43532</v>
      </c>
      <c r="D37" s="2">
        <v>56.36</v>
      </c>
      <c r="E37" s="1">
        <f t="shared" si="3"/>
        <v>-1.0359964881475059E-2</v>
      </c>
      <c r="F37" s="11">
        <f t="shared" si="4"/>
        <v>-1.1404984350494774E-4</v>
      </c>
      <c r="G37" s="12">
        <f t="shared" si="9"/>
        <v>-1.5702565892626752E-3</v>
      </c>
      <c r="H37" s="13">
        <f t="shared" si="10"/>
        <v>1.6203782096371299E-3</v>
      </c>
      <c r="I37" s="27">
        <f t="shared" si="5"/>
        <v>1.3871319716926434E-3</v>
      </c>
      <c r="J37" s="27">
        <f t="shared" si="6"/>
        <v>2.044064612878687E-3</v>
      </c>
      <c r="K37" s="28">
        <f t="shared" si="7"/>
        <v>3.1027326963774847E-3</v>
      </c>
      <c r="L37" s="20">
        <f t="shared" si="11"/>
        <v>-8.2219893876268144E-2</v>
      </c>
      <c r="M37" s="21">
        <f t="shared" si="12"/>
        <v>-0.76820301049645356</v>
      </c>
      <c r="N37" s="21">
        <f t="shared" si="13"/>
        <v>0.52224228388380367</v>
      </c>
      <c r="O37" s="34">
        <f t="shared" si="14"/>
        <v>-1.0939354016297269</v>
      </c>
      <c r="AC37" s="3"/>
    </row>
    <row r="38" spans="3:29" x14ac:dyDescent="0.2">
      <c r="C38" s="3">
        <v>43531</v>
      </c>
      <c r="D38" s="2">
        <v>56.95</v>
      </c>
      <c r="E38" s="1">
        <f t="shared" si="3"/>
        <v>7.7862325252169295E-3</v>
      </c>
      <c r="F38" s="11">
        <f t="shared" si="4"/>
        <v>-1.1660868989946138E-4</v>
      </c>
      <c r="G38" s="12">
        <f t="shared" si="9"/>
        <v>-1.435211448973414E-3</v>
      </c>
      <c r="H38" s="13">
        <f t="shared" si="10"/>
        <v>1.2821767450169681E-3</v>
      </c>
      <c r="I38" s="27">
        <f t="shared" si="5"/>
        <v>1.3872474634095734E-3</v>
      </c>
      <c r="J38" s="27">
        <f t="shared" si="6"/>
        <v>2.0438854312210325E-3</v>
      </c>
      <c r="K38" s="28">
        <f t="shared" si="7"/>
        <v>3.1021623053383296E-3</v>
      </c>
      <c r="L38" s="20">
        <f t="shared" si="11"/>
        <v>-8.4057598211685194E-2</v>
      </c>
      <c r="M38" s="21">
        <f t="shared" si="12"/>
        <v>-0.70219760219926219</v>
      </c>
      <c r="N38" s="21">
        <f t="shared" si="13"/>
        <v>0.41331710555909507</v>
      </c>
      <c r="O38" s="34">
        <f t="shared" si="14"/>
        <v>-1.243126982839508</v>
      </c>
      <c r="AC38" s="3"/>
    </row>
    <row r="39" spans="3:29" x14ac:dyDescent="0.2">
      <c r="C39" s="3">
        <v>43530</v>
      </c>
      <c r="D39" s="2">
        <v>56.51</v>
      </c>
      <c r="E39" s="1">
        <f t="shared" si="3"/>
        <v>-5.9806508355321197E-3</v>
      </c>
      <c r="F39" s="11">
        <f t="shared" si="4"/>
        <v>-1.9539930517858296E-5</v>
      </c>
      <c r="G39" s="12">
        <f t="shared" si="9"/>
        <v>-1.7108619599650072E-3</v>
      </c>
      <c r="H39" s="13">
        <f t="shared" si="10"/>
        <v>1.5162381442107057E-3</v>
      </c>
      <c r="I39" s="27">
        <f t="shared" si="5"/>
        <v>1.3873743642902009E-3</v>
      </c>
      <c r="J39" s="27">
        <f t="shared" si="6"/>
        <v>2.0437491454003086E-3</v>
      </c>
      <c r="K39" s="28">
        <f t="shared" si="7"/>
        <v>3.101742156000625E-3</v>
      </c>
      <c r="L39" s="20">
        <f t="shared" si="11"/>
        <v>-1.4084108097135832E-2</v>
      </c>
      <c r="M39" s="21">
        <f t="shared" si="12"/>
        <v>-0.8371193518615031</v>
      </c>
      <c r="N39" s="21">
        <f t="shared" si="13"/>
        <v>0.48883436080507014</v>
      </c>
      <c r="O39" s="34">
        <f t="shared" si="14"/>
        <v>-1.2078969971785625</v>
      </c>
      <c r="AC39" s="3"/>
    </row>
    <row r="40" spans="3:29" x14ac:dyDescent="0.2">
      <c r="C40" s="3">
        <v>43529</v>
      </c>
      <c r="D40" s="2">
        <v>56.85</v>
      </c>
      <c r="E40" s="1">
        <f t="shared" si="3"/>
        <v>-5.2742616033751855E-4</v>
      </c>
      <c r="F40" s="11">
        <f t="shared" si="4"/>
        <v>-6.3235905872595306E-5</v>
      </c>
      <c r="G40" s="12">
        <f t="shared" si="9"/>
        <v>-1.5268803055156544E-3</v>
      </c>
      <c r="H40" s="13">
        <f t="shared" si="10"/>
        <v>1.172456678091895E-3</v>
      </c>
      <c r="I40" s="27">
        <f t="shared" si="5"/>
        <v>1.3875061214159348E-3</v>
      </c>
      <c r="J40" s="27">
        <f t="shared" si="6"/>
        <v>2.0435094286004075E-3</v>
      </c>
      <c r="K40" s="28">
        <f t="shared" si="7"/>
        <v>3.1012155442905935E-3</v>
      </c>
      <c r="L40" s="20">
        <f t="shared" si="11"/>
        <v>-4.557522658571319E-2</v>
      </c>
      <c r="M40" s="21">
        <f t="shared" si="12"/>
        <v>-0.74718534896186384</v>
      </c>
      <c r="N40" s="21">
        <f t="shared" si="13"/>
        <v>0.37806358872746326</v>
      </c>
      <c r="O40" s="34">
        <f t="shared" si="14"/>
        <v>-1.3823232894003792</v>
      </c>
      <c r="AC40" s="3"/>
    </row>
    <row r="41" spans="3:29" x14ac:dyDescent="0.2">
      <c r="C41" s="3">
        <v>43528</v>
      </c>
      <c r="D41" s="2">
        <v>56.88</v>
      </c>
      <c r="E41" s="1">
        <f t="shared" si="3"/>
        <v>1.4084507042253502E-2</v>
      </c>
      <c r="F41" s="11">
        <f t="shared" si="4"/>
        <v>-1.5410471998725717E-4</v>
      </c>
      <c r="G41" s="12">
        <f t="shared" si="9"/>
        <v>-1.3113466289442406E-3</v>
      </c>
      <c r="H41" s="13">
        <f t="shared" si="10"/>
        <v>1.071114955507213E-3</v>
      </c>
      <c r="I41" s="27">
        <f t="shared" si="5"/>
        <v>1.3876233166011838E-3</v>
      </c>
      <c r="J41" s="27">
        <f t="shared" si="6"/>
        <v>2.0433388299879712E-3</v>
      </c>
      <c r="K41" s="28">
        <f t="shared" si="7"/>
        <v>3.1008917805646222E-3</v>
      </c>
      <c r="L41" s="20">
        <f t="shared" si="11"/>
        <v>-0.11105659449764661</v>
      </c>
      <c r="M41" s="21">
        <f t="shared" si="12"/>
        <v>-0.64176660752439196</v>
      </c>
      <c r="N41" s="21">
        <f t="shared" si="13"/>
        <v>0.34542158556471142</v>
      </c>
      <c r="O41" s="34">
        <f t="shared" si="14"/>
        <v>-1.3580053881910905</v>
      </c>
      <c r="AC41" s="3"/>
    </row>
    <row r="42" spans="3:29" x14ac:dyDescent="0.2">
      <c r="C42" s="3">
        <v>43525</v>
      </c>
      <c r="D42" s="2">
        <v>56.09</v>
      </c>
      <c r="E42" s="1">
        <f t="shared" si="3"/>
        <v>-2.4691358024691246E-2</v>
      </c>
      <c r="F42" s="11">
        <f t="shared" si="4"/>
        <v>-2.0851812907046475E-4</v>
      </c>
      <c r="G42" s="12">
        <f t="shared" si="9"/>
        <v>-1.453977336205515E-3</v>
      </c>
      <c r="H42" s="13">
        <f t="shared" si="10"/>
        <v>9.2865814747555842E-4</v>
      </c>
      <c r="I42" s="27">
        <f t="shared" si="5"/>
        <v>1.3877582028596033E-3</v>
      </c>
      <c r="J42" s="27">
        <f t="shared" si="6"/>
        <v>2.0432321036609343E-3</v>
      </c>
      <c r="K42" s="28">
        <f t="shared" si="7"/>
        <v>3.1005890704727552E-3</v>
      </c>
      <c r="L42" s="20">
        <f t="shared" si="11"/>
        <v>-0.15025537492107341</v>
      </c>
      <c r="M42" s="21">
        <f t="shared" si="12"/>
        <v>-0.7116065441612679</v>
      </c>
      <c r="N42" s="21">
        <f t="shared" si="13"/>
        <v>0.29951023059433135</v>
      </c>
      <c r="O42" s="34">
        <f t="shared" si="14"/>
        <v>-1.8745056282933668</v>
      </c>
      <c r="AC42" s="3"/>
    </row>
    <row r="43" spans="3:29" x14ac:dyDescent="0.2">
      <c r="C43" s="3">
        <v>43524</v>
      </c>
      <c r="D43" s="2">
        <v>57.51</v>
      </c>
      <c r="E43" s="1">
        <f t="shared" si="3"/>
        <v>4.8925388782108392E-3</v>
      </c>
      <c r="F43" s="11">
        <f t="shared" si="4"/>
        <v>-2.3237868198964674E-5</v>
      </c>
      <c r="G43" s="12">
        <f t="shared" si="9"/>
        <v>-1.25062102173809E-3</v>
      </c>
      <c r="H43" s="13">
        <f t="shared" si="10"/>
        <v>2.0022418059757389E-3</v>
      </c>
      <c r="I43" s="27">
        <f t="shared" si="5"/>
        <v>1.3878909441917308E-3</v>
      </c>
      <c r="J43" s="27">
        <f t="shared" si="6"/>
        <v>2.0430795034956633E-3</v>
      </c>
      <c r="K43" s="28">
        <f t="shared" si="7"/>
        <v>3.1003708918392833E-3</v>
      </c>
      <c r="L43" s="20">
        <f t="shared" si="11"/>
        <v>-1.6743295498983003E-2</v>
      </c>
      <c r="M43" s="21">
        <f t="shared" si="12"/>
        <v>-0.61212547999150568</v>
      </c>
      <c r="N43" s="21">
        <f t="shared" si="13"/>
        <v>0.64580718753552635</v>
      </c>
      <c r="O43" s="34">
        <f t="shared" si="14"/>
        <v>5.6461373483458852E-2</v>
      </c>
      <c r="AC43" s="3"/>
    </row>
    <row r="44" spans="3:29" x14ac:dyDescent="0.2">
      <c r="C44" s="3">
        <v>43523</v>
      </c>
      <c r="D44" s="2">
        <v>57.23</v>
      </c>
      <c r="E44" s="1">
        <f t="shared" si="3"/>
        <v>2.5994980279669955E-2</v>
      </c>
      <c r="F44" s="11">
        <f t="shared" si="4"/>
        <v>-2.5694316290383324E-5</v>
      </c>
      <c r="G44" s="12">
        <f t="shared" si="9"/>
        <v>-1.407594038286262E-3</v>
      </c>
      <c r="H44" s="13">
        <f t="shared" si="10"/>
        <v>1.7528930070430456E-3</v>
      </c>
      <c r="I44" s="27">
        <f t="shared" si="5"/>
        <v>1.3879729119468686E-3</v>
      </c>
      <c r="J44" s="27">
        <f t="shared" si="6"/>
        <v>2.0429906916163026E-3</v>
      </c>
      <c r="K44" s="28">
        <f t="shared" si="7"/>
        <v>3.0995705300367452E-3</v>
      </c>
      <c r="L44" s="20">
        <f t="shared" si="11"/>
        <v>-1.8512116532838286E-2</v>
      </c>
      <c r="M44" s="21">
        <f t="shared" si="12"/>
        <v>-0.68898700520884437</v>
      </c>
      <c r="N44" s="21">
        <f t="shared" si="13"/>
        <v>0.56552770458243617</v>
      </c>
      <c r="O44" s="34">
        <f t="shared" si="14"/>
        <v>-0.47323805719748813</v>
      </c>
      <c r="AC44" s="3"/>
    </row>
    <row r="45" spans="3:29" x14ac:dyDescent="0.2">
      <c r="C45" s="3">
        <v>43522</v>
      </c>
      <c r="D45" s="2">
        <v>55.78</v>
      </c>
      <c r="E45" s="1">
        <f t="shared" si="3"/>
        <v>3.5868005738892705E-4</v>
      </c>
      <c r="F45" s="11">
        <f t="shared" si="4"/>
        <v>-1.7200572552368375E-4</v>
      </c>
      <c r="G45" s="12">
        <f t="shared" si="9"/>
        <v>-1.7606779362314944E-3</v>
      </c>
      <c r="H45" s="13">
        <f t="shared" si="10"/>
        <v>1.7018171924324033E-3</v>
      </c>
      <c r="I45" s="27">
        <f t="shared" si="5"/>
        <v>1.3880595731241741E-3</v>
      </c>
      <c r="J45" s="27">
        <f t="shared" si="6"/>
        <v>2.0428633496858547E-3</v>
      </c>
      <c r="K45" s="28">
        <f t="shared" si="7"/>
        <v>3.0988915818826951E-3</v>
      </c>
      <c r="L45" s="20">
        <f t="shared" si="11"/>
        <v>-0.12391811479426779</v>
      </c>
      <c r="M45" s="21">
        <f t="shared" si="12"/>
        <v>-0.8618676998156759</v>
      </c>
      <c r="N45" s="21">
        <f t="shared" si="13"/>
        <v>0.54916964581203076</v>
      </c>
      <c r="O45" s="34">
        <f t="shared" si="14"/>
        <v>-1.4553872293263761</v>
      </c>
      <c r="AC45" s="3"/>
    </row>
    <row r="46" spans="3:29" x14ac:dyDescent="0.2">
      <c r="C46" s="3">
        <v>43521</v>
      </c>
      <c r="D46" s="2">
        <v>55.76</v>
      </c>
      <c r="E46" s="1">
        <f t="shared" si="3"/>
        <v>-3.1103388357949568E-2</v>
      </c>
      <c r="F46" s="11">
        <f t="shared" si="4"/>
        <v>-2.6009224568952495E-4</v>
      </c>
      <c r="G46" s="12">
        <f t="shared" si="9"/>
        <v>-1.7554947129308986E-3</v>
      </c>
      <c r="H46" s="13">
        <f t="shared" si="10"/>
        <v>1.2851745465428924E-3</v>
      </c>
      <c r="I46" s="27">
        <f t="shared" si="5"/>
        <v>1.3882298065047581E-3</v>
      </c>
      <c r="J46" s="27">
        <f t="shared" si="6"/>
        <v>2.0425883339480443E-3</v>
      </c>
      <c r="K46" s="28">
        <f t="shared" si="7"/>
        <v>3.0983268363637441E-3</v>
      </c>
      <c r="L46" s="20">
        <f t="shared" si="11"/>
        <v>-0.18735532436403821</v>
      </c>
      <c r="M46" s="21">
        <f t="shared" si="12"/>
        <v>-0.85944616629517656</v>
      </c>
      <c r="N46" s="21">
        <f t="shared" si="13"/>
        <v>0.41479631246753745</v>
      </c>
      <c r="O46" s="34">
        <f t="shared" si="14"/>
        <v>-2.1066839273055908</v>
      </c>
      <c r="AC46" s="3"/>
    </row>
    <row r="47" spans="3:29" x14ac:dyDescent="0.2">
      <c r="C47" s="3">
        <v>43518</v>
      </c>
      <c r="D47" s="2">
        <v>57.55</v>
      </c>
      <c r="E47" s="1">
        <f t="shared" si="3"/>
        <v>5.2401746724890508E-3</v>
      </c>
      <c r="F47" s="11">
        <f t="shared" si="4"/>
        <v>-1.9221135557430946E-4</v>
      </c>
      <c r="G47" s="12">
        <f t="shared" si="9"/>
        <v>-1.5496591269487288E-3</v>
      </c>
      <c r="H47" s="13">
        <f t="shared" si="10"/>
        <v>1.7814809403060552E-3</v>
      </c>
      <c r="I47" s="27">
        <f t="shared" si="5"/>
        <v>1.3884367999474113E-3</v>
      </c>
      <c r="J47" s="27">
        <f t="shared" si="6"/>
        <v>2.0423142842225933E-3</v>
      </c>
      <c r="K47" s="28">
        <f t="shared" si="7"/>
        <v>3.097993015667439E-3</v>
      </c>
      <c r="L47" s="20">
        <f t="shared" si="11"/>
        <v>-0.13843723789342785</v>
      </c>
      <c r="M47" s="21">
        <f t="shared" si="12"/>
        <v>-0.75877603115262271</v>
      </c>
      <c r="N47" s="21">
        <f t="shared" si="13"/>
        <v>0.57504356249242505</v>
      </c>
      <c r="O47" s="34">
        <f t="shared" si="14"/>
        <v>-1.0738990218454185</v>
      </c>
      <c r="AC47" s="3"/>
    </row>
    <row r="48" spans="3:29" x14ac:dyDescent="0.2">
      <c r="C48" s="3">
        <v>43517</v>
      </c>
      <c r="D48" s="2">
        <v>57.25</v>
      </c>
      <c r="E48" s="1">
        <f t="shared" si="3"/>
        <v>-3.4812880765884291E-3</v>
      </c>
      <c r="F48" s="11">
        <f t="shared" si="4"/>
        <v>-1.9043042444746172E-4</v>
      </c>
      <c r="G48" s="12">
        <f t="shared" si="9"/>
        <v>-1.5042257673211397E-3</v>
      </c>
      <c r="H48" s="13">
        <f t="shared" si="10"/>
        <v>2.0947391262097453E-3</v>
      </c>
      <c r="I48" s="27">
        <f t="shared" si="5"/>
        <v>1.3886734029963977E-3</v>
      </c>
      <c r="J48" s="27">
        <f t="shared" si="6"/>
        <v>2.042128052509876E-3</v>
      </c>
      <c r="K48" s="28">
        <f t="shared" si="7"/>
        <v>3.0975267919215151E-3</v>
      </c>
      <c r="L48" s="20">
        <f t="shared" si="11"/>
        <v>-0.13713118148339426</v>
      </c>
      <c r="M48" s="21">
        <f t="shared" si="12"/>
        <v>-0.73659718129446983</v>
      </c>
      <c r="N48" s="21">
        <f t="shared" si="13"/>
        <v>0.6762618265878817</v>
      </c>
      <c r="O48" s="34">
        <f t="shared" si="14"/>
        <v>-0.65822178729994119</v>
      </c>
      <c r="AC48" s="3"/>
    </row>
    <row r="49" spans="3:29" x14ac:dyDescent="0.2">
      <c r="C49" s="3">
        <v>43516</v>
      </c>
      <c r="D49" s="2">
        <v>57.45</v>
      </c>
      <c r="E49" s="1">
        <f t="shared" si="3"/>
        <v>1.2513218188227038E-2</v>
      </c>
      <c r="F49" s="11">
        <f t="shared" si="4"/>
        <v>-1.2726466462711938E-4</v>
      </c>
      <c r="G49" s="12">
        <f t="shared" si="9"/>
        <v>-1.3563033134104526E-3</v>
      </c>
      <c r="H49" s="13">
        <f t="shared" si="10"/>
        <v>8.6772779749218307E-4</v>
      </c>
      <c r="I49" s="27">
        <f t="shared" si="5"/>
        <v>1.3888901192569171E-3</v>
      </c>
      <c r="J49" s="27">
        <f t="shared" si="6"/>
        <v>2.0419553919446801E-3</v>
      </c>
      <c r="K49" s="28">
        <f t="shared" si="7"/>
        <v>3.0967683976973383E-3</v>
      </c>
      <c r="L49" s="20">
        <f t="shared" si="11"/>
        <v>-9.1630477359294929E-2</v>
      </c>
      <c r="M49" s="21">
        <f t="shared" si="12"/>
        <v>-0.66421789563128575</v>
      </c>
      <c r="N49" s="21">
        <f t="shared" si="13"/>
        <v>0.2802042923640653</v>
      </c>
      <c r="O49" s="34">
        <f t="shared" si="14"/>
        <v>-1.5854802687550515</v>
      </c>
      <c r="AC49" s="3"/>
    </row>
    <row r="50" spans="3:29" x14ac:dyDescent="0.2">
      <c r="C50" s="3">
        <v>43515</v>
      </c>
      <c r="D50" s="2">
        <v>56.74</v>
      </c>
      <c r="E50" s="1">
        <f t="shared" si="3"/>
        <v>8.3525857472899201E-3</v>
      </c>
      <c r="F50" s="11">
        <f t="shared" si="4"/>
        <v>-1.0637708830746062E-4</v>
      </c>
      <c r="G50" s="12">
        <f t="shared" si="9"/>
        <v>-1.5019924086109868E-3</v>
      </c>
      <c r="H50" s="13">
        <f t="shared" si="10"/>
        <v>1.0341512965622468E-3</v>
      </c>
      <c r="I50" s="27">
        <f t="shared" si="5"/>
        <v>1.3891001665216056E-3</v>
      </c>
      <c r="J50" s="27">
        <f t="shared" si="6"/>
        <v>2.041834022705408E-3</v>
      </c>
      <c r="K50" s="28">
        <f t="shared" si="7"/>
        <v>3.0966994256579048E-3</v>
      </c>
      <c r="L50" s="20">
        <f t="shared" si="11"/>
        <v>-7.6579854261939626E-2</v>
      </c>
      <c r="M50" s="21">
        <f t="shared" si="12"/>
        <v>-0.73560945302540459</v>
      </c>
      <c r="N50" s="21">
        <f t="shared" si="13"/>
        <v>0.33395275240267713</v>
      </c>
      <c r="O50" s="34">
        <f t="shared" si="14"/>
        <v>-1.5941218496155569</v>
      </c>
      <c r="AC50" s="3"/>
    </row>
    <row r="51" spans="3:29" x14ac:dyDescent="0.2">
      <c r="C51" s="3">
        <v>43511</v>
      </c>
      <c r="D51" s="2">
        <v>56.27</v>
      </c>
      <c r="E51" s="1">
        <f t="shared" si="3"/>
        <v>2.1790448520065508E-2</v>
      </c>
      <c r="F51" s="11">
        <f t="shared" si="4"/>
        <v>-1.4693376879865028E-4</v>
      </c>
      <c r="G51" s="12">
        <f t="shared" si="9"/>
        <v>-1.553811290976706E-3</v>
      </c>
      <c r="H51" s="13">
        <f t="shared" si="10"/>
        <v>-2.0420989820649771E-4</v>
      </c>
      <c r="I51" s="27">
        <f t="shared" si="5"/>
        <v>1.3893759616734756E-3</v>
      </c>
      <c r="J51" s="27">
        <f t="shared" si="6"/>
        <v>2.0416737039999325E-3</v>
      </c>
      <c r="K51" s="28">
        <f t="shared" si="7"/>
        <v>3.0966912708207967E-3</v>
      </c>
      <c r="L51" s="20">
        <f t="shared" si="11"/>
        <v>-0.10575522598049809</v>
      </c>
      <c r="M51" s="21">
        <f t="shared" si="12"/>
        <v>-0.76104780501045111</v>
      </c>
      <c r="N51" s="21">
        <f t="shared" si="13"/>
        <v>-6.5944545434899179E-2</v>
      </c>
      <c r="O51" s="34">
        <f t="shared" si="14"/>
        <v>-3.109158588086161</v>
      </c>
      <c r="AC51" s="3"/>
    </row>
    <row r="52" spans="3:29" x14ac:dyDescent="0.2">
      <c r="C52" s="3">
        <v>43510</v>
      </c>
      <c r="D52" s="2">
        <v>55.07</v>
      </c>
      <c r="E52" s="1">
        <f t="shared" si="3"/>
        <v>9.3475073313782353E-3</v>
      </c>
      <c r="F52" s="11">
        <f t="shared" si="4"/>
        <v>-2.184425382580093E-4</v>
      </c>
      <c r="G52" s="12">
        <f t="shared" si="9"/>
        <v>-1.6260811739516887E-3</v>
      </c>
      <c r="H52" s="13">
        <f t="shared" si="10"/>
        <v>-4.1218486793650848E-4</v>
      </c>
      <c r="I52" s="27">
        <f t="shared" si="5"/>
        <v>1.3896879878451465E-3</v>
      </c>
      <c r="J52" s="27">
        <f t="shared" si="6"/>
        <v>2.0414900709245297E-3</v>
      </c>
      <c r="K52" s="28">
        <f t="shared" si="7"/>
        <v>3.097251451389981E-3</v>
      </c>
      <c r="L52" s="20">
        <f t="shared" si="11"/>
        <v>-0.15718818912490337</v>
      </c>
      <c r="M52" s="21">
        <f t="shared" si="12"/>
        <v>-0.79651681735355451</v>
      </c>
      <c r="N52" s="21">
        <f t="shared" si="13"/>
        <v>-0.13308085391372684</v>
      </c>
      <c r="O52" s="34">
        <f t="shared" si="14"/>
        <v>-3.622619534640616</v>
      </c>
      <c r="AC52" s="3"/>
    </row>
    <row r="53" spans="3:29" x14ac:dyDescent="0.2">
      <c r="C53" s="3">
        <v>43509</v>
      </c>
      <c r="D53" s="2">
        <v>54.56</v>
      </c>
      <c r="E53" s="1">
        <f t="shared" si="3"/>
        <v>1.5069767441860504E-2</v>
      </c>
      <c r="F53" s="11">
        <f t="shared" si="4"/>
        <v>-2.3089409342437594E-4</v>
      </c>
      <c r="G53" s="12">
        <f t="shared" si="9"/>
        <v>-1.7075793738553456E-3</v>
      </c>
      <c r="H53" s="13">
        <f t="shared" si="10"/>
        <v>-5.679766567928124E-4</v>
      </c>
      <c r="I53" s="27">
        <f t="shared" si="5"/>
        <v>1.3899766511666846E-3</v>
      </c>
      <c r="J53" s="27">
        <f t="shared" si="6"/>
        <v>2.0412687096928056E-3</v>
      </c>
      <c r="K53" s="28">
        <f t="shared" si="7"/>
        <v>3.0978387327722581E-3</v>
      </c>
      <c r="L53" s="20">
        <f t="shared" si="11"/>
        <v>-0.16611364890955091</v>
      </c>
      <c r="M53" s="21">
        <f t="shared" si="12"/>
        <v>-0.83652846180761897</v>
      </c>
      <c r="N53" s="21">
        <f t="shared" si="13"/>
        <v>-0.18334610216605099</v>
      </c>
      <c r="O53" s="34">
        <f t="shared" si="14"/>
        <v>-3.9532940429440693</v>
      </c>
    </row>
    <row r="54" spans="3:29" x14ac:dyDescent="0.2">
      <c r="C54" s="3">
        <v>43508</v>
      </c>
      <c r="D54" s="2">
        <v>53.75</v>
      </c>
      <c r="E54" s="1">
        <f t="shared" si="3"/>
        <v>1.3195098963242335E-2</v>
      </c>
      <c r="F54" s="11">
        <f t="shared" si="4"/>
        <v>-2.4268428906362071E-4</v>
      </c>
      <c r="G54" s="12">
        <f t="shared" si="9"/>
        <v>-1.5769599671842799E-3</v>
      </c>
      <c r="H54" s="13">
        <f t="shared" si="10"/>
        <v>-7.4987537822641666E-4</v>
      </c>
      <c r="I54" s="27">
        <f t="shared" si="5"/>
        <v>1.3902482300540344E-3</v>
      </c>
      <c r="J54" s="27">
        <f t="shared" si="6"/>
        <v>2.0410128341072551E-3</v>
      </c>
      <c r="K54" s="28">
        <f t="shared" si="7"/>
        <v>3.0985279531651243E-3</v>
      </c>
      <c r="L54" s="20">
        <f t="shared" si="11"/>
        <v>-0.17456183997744659</v>
      </c>
      <c r="M54" s="21">
        <f t="shared" si="12"/>
        <v>-0.77263598779575859</v>
      </c>
      <c r="N54" s="21">
        <f t="shared" si="13"/>
        <v>-0.24201020276755106</v>
      </c>
      <c r="O54" s="34">
        <f t="shared" si="14"/>
        <v>-3.964026768469187</v>
      </c>
    </row>
    <row r="55" spans="3:29" x14ac:dyDescent="0.2">
      <c r="C55" s="3">
        <v>43507</v>
      </c>
      <c r="D55" s="2">
        <v>53.05</v>
      </c>
      <c r="E55" s="1">
        <f t="shared" si="3"/>
        <v>-5.8095952023988762E-3</v>
      </c>
      <c r="F55" s="11">
        <f t="shared" si="4"/>
        <v>-1.9956262744337126E-4</v>
      </c>
      <c r="G55" s="12">
        <f t="shared" si="9"/>
        <v>-1.6333565940702946E-3</v>
      </c>
      <c r="H55" s="13">
        <f t="shared" si="10"/>
        <v>-8.0070734363034694E-4</v>
      </c>
      <c r="I55" s="27">
        <f t="shared" si="5"/>
        <v>1.3904917117729136E-3</v>
      </c>
      <c r="J55" s="27">
        <f t="shared" si="6"/>
        <v>2.0408178276224002E-3</v>
      </c>
      <c r="K55" s="28">
        <f t="shared" si="7"/>
        <v>3.0992808277816976E-3</v>
      </c>
      <c r="L55" s="20">
        <f t="shared" si="11"/>
        <v>-0.14351946563487505</v>
      </c>
      <c r="M55" s="21">
        <f t="shared" si="12"/>
        <v>-0.80034414241333462</v>
      </c>
      <c r="N55" s="21">
        <f t="shared" si="13"/>
        <v>-0.25835262698780709</v>
      </c>
      <c r="O55" s="34">
        <f t="shared" si="14"/>
        <v>-4.0073874501200564</v>
      </c>
    </row>
    <row r="56" spans="3:29" x14ac:dyDescent="0.2">
      <c r="C56" s="3">
        <v>43504</v>
      </c>
      <c r="D56" s="2">
        <v>53.36</v>
      </c>
      <c r="E56" s="1">
        <f t="shared" si="3"/>
        <v>1.5015015015014122E-3</v>
      </c>
      <c r="F56" s="11">
        <f t="shared" si="4"/>
        <v>-1.8311426530632691E-4</v>
      </c>
      <c r="G56" s="12">
        <f t="shared" si="9"/>
        <v>-1.5587024850024695E-3</v>
      </c>
      <c r="H56" s="13">
        <f t="shared" si="10"/>
        <v>-1.8848764771685659E-3</v>
      </c>
      <c r="I56" s="27">
        <f t="shared" si="5"/>
        <v>1.3906950773458552E-3</v>
      </c>
      <c r="J56" s="27">
        <f t="shared" si="6"/>
        <v>2.0405918213388507E-3</v>
      </c>
      <c r="K56" s="28">
        <f t="shared" si="7"/>
        <v>3.0998176559031108E-3</v>
      </c>
      <c r="L56" s="20">
        <f t="shared" si="11"/>
        <v>-0.13167103866923935</v>
      </c>
      <c r="M56" s="21">
        <f t="shared" si="12"/>
        <v>-0.76384824672079243</v>
      </c>
      <c r="N56" s="21">
        <f t="shared" si="13"/>
        <v>-0.60806043658055753</v>
      </c>
      <c r="O56" s="34">
        <f t="shared" si="14"/>
        <v>-5.011932406568631</v>
      </c>
    </row>
    <row r="57" spans="3:29" x14ac:dyDescent="0.2">
      <c r="C57" s="3">
        <v>43503</v>
      </c>
      <c r="D57" s="2">
        <v>53.28</v>
      </c>
      <c r="E57" s="1">
        <f t="shared" si="3"/>
        <v>-2.5425278946405672E-2</v>
      </c>
      <c r="F57" s="11">
        <f t="shared" si="4"/>
        <v>-1.8299990409029919E-4</v>
      </c>
      <c r="G57" s="12">
        <f t="shared" si="9"/>
        <v>-1.5285121590321868E-3</v>
      </c>
      <c r="H57" s="13">
        <f t="shared" si="10"/>
        <v>-1.9800315124433587E-3</v>
      </c>
      <c r="I57" s="27">
        <f t="shared" si="5"/>
        <v>1.3909185734255595E-3</v>
      </c>
      <c r="J57" s="27">
        <f t="shared" si="6"/>
        <v>2.0404021514624699E-3</v>
      </c>
      <c r="K57" s="28">
        <f t="shared" si="7"/>
        <v>3.1002073559597246E-3</v>
      </c>
      <c r="L57" s="20">
        <f t="shared" si="11"/>
        <v>-0.13156766153435304</v>
      </c>
      <c r="M57" s="21">
        <f t="shared" si="12"/>
        <v>-0.74912298927768572</v>
      </c>
      <c r="N57" s="21">
        <f t="shared" si="13"/>
        <v>-0.63867712223732998</v>
      </c>
      <c r="O57" s="34">
        <f t="shared" si="14"/>
        <v>-5.0645592434978957</v>
      </c>
    </row>
    <row r="58" spans="3:29" x14ac:dyDescent="0.2">
      <c r="C58" s="3">
        <v>43502</v>
      </c>
      <c r="D58" s="2">
        <v>54.67</v>
      </c>
      <c r="E58" s="1">
        <f t="shared" si="3"/>
        <v>6.6286135150064318E-3</v>
      </c>
      <c r="F58" s="11">
        <f t="shared" si="4"/>
        <v>-2.0901439067465643E-4</v>
      </c>
      <c r="G58" s="12">
        <f t="shared" si="9"/>
        <v>-1.2584570634462777E-3</v>
      </c>
      <c r="H58" s="13">
        <f t="shared" si="10"/>
        <v>-1.6900597070247233E-3</v>
      </c>
      <c r="I58" s="27">
        <f t="shared" si="5"/>
        <v>1.3911181044860392E-3</v>
      </c>
      <c r="J58" s="27">
        <f t="shared" si="6"/>
        <v>2.0402175774308058E-3</v>
      </c>
      <c r="K58" s="28">
        <f t="shared" si="7"/>
        <v>3.1004426226381976E-3</v>
      </c>
      <c r="L58" s="20">
        <f t="shared" si="11"/>
        <v>-0.15024920601682387</v>
      </c>
      <c r="M58" s="21">
        <f t="shared" si="12"/>
        <v>-0.6168249295406133</v>
      </c>
      <c r="N58" s="21">
        <f t="shared" si="13"/>
        <v>-0.54510272007118599</v>
      </c>
      <c r="O58" s="34">
        <f t="shared" si="14"/>
        <v>-4.3739228520954105</v>
      </c>
    </row>
    <row r="59" spans="3:29" x14ac:dyDescent="0.2">
      <c r="C59" s="3">
        <v>43501</v>
      </c>
      <c r="D59" s="2">
        <v>54.31</v>
      </c>
      <c r="E59" s="1">
        <f t="shared" si="3"/>
        <v>-1.647953639985511E-2</v>
      </c>
      <c r="F59" s="11">
        <f t="shared" si="4"/>
        <v>-2.7722265580960094E-4</v>
      </c>
      <c r="G59" s="12">
        <f t="shared" si="9"/>
        <v>-1.5663322521076329E-3</v>
      </c>
      <c r="H59" s="13">
        <f t="shared" si="10"/>
        <v>-2.0690565799871461E-3</v>
      </c>
      <c r="I59" s="27">
        <f t="shared" si="5"/>
        <v>1.3913329739646367E-3</v>
      </c>
      <c r="J59" s="27">
        <f t="shared" si="6"/>
        <v>2.0401210398917694E-3</v>
      </c>
      <c r="K59" s="28">
        <f t="shared" si="7"/>
        <v>3.1007569933222856E-3</v>
      </c>
      <c r="L59" s="20">
        <f t="shared" si="11"/>
        <v>-0.19924968429350765</v>
      </c>
      <c r="M59" s="21">
        <f t="shared" si="12"/>
        <v>-0.76776437352497895</v>
      </c>
      <c r="N59" s="21">
        <f t="shared" si="13"/>
        <v>-0.66727466371696198</v>
      </c>
      <c r="O59" s="34">
        <f t="shared" si="14"/>
        <v>-5.4476290717848288</v>
      </c>
    </row>
    <row r="60" spans="3:29" x14ac:dyDescent="0.2">
      <c r="C60" s="3">
        <v>43500</v>
      </c>
      <c r="D60" s="2">
        <v>55.22</v>
      </c>
      <c r="E60" s="1">
        <f t="shared" si="3"/>
        <v>-1.2694439477918817E-2</v>
      </c>
      <c r="F60" s="11">
        <f t="shared" si="4"/>
        <v>-3.1227291789394005E-4</v>
      </c>
      <c r="G60" s="12">
        <f t="shared" si="9"/>
        <v>-1.4485789579028981E-3</v>
      </c>
      <c r="H60" s="13">
        <f t="shared" si="10"/>
        <v>-1.9405278002108432E-3</v>
      </c>
      <c r="I60" s="27">
        <f t="shared" si="5"/>
        <v>1.3915671035220744E-3</v>
      </c>
      <c r="J60" s="27">
        <f t="shared" si="6"/>
        <v>2.0399220507515948E-3</v>
      </c>
      <c r="K60" s="28">
        <f t="shared" si="7"/>
        <v>3.1011036564911228E-3</v>
      </c>
      <c r="L60" s="20">
        <f t="shared" si="11"/>
        <v>-0.22440377981311374</v>
      </c>
      <c r="M60" s="21">
        <f t="shared" si="12"/>
        <v>-0.71011485824626464</v>
      </c>
      <c r="N60" s="21">
        <f t="shared" si="13"/>
        <v>-0.62575392994329537</v>
      </c>
      <c r="O60" s="34">
        <f t="shared" si="14"/>
        <v>-5.2009085600089122</v>
      </c>
    </row>
    <row r="61" spans="3:29" x14ac:dyDescent="0.2">
      <c r="C61" s="3">
        <v>43497</v>
      </c>
      <c r="D61" s="2">
        <v>55.93</v>
      </c>
      <c r="E61" s="1">
        <f t="shared" si="3"/>
        <v>2.7180899908172629E-2</v>
      </c>
      <c r="F61" s="11">
        <f t="shared" si="4"/>
        <v>-3.0856136644602381E-4</v>
      </c>
      <c r="G61" s="12">
        <f t="shared" si="9"/>
        <v>-1.3962808997687703E-3</v>
      </c>
      <c r="H61" s="13">
        <f t="shared" si="10"/>
        <v>-1.9630795678913051E-3</v>
      </c>
      <c r="I61" s="27">
        <f t="shared" si="5"/>
        <v>1.3917409712259996E-3</v>
      </c>
      <c r="J61" s="27">
        <f t="shared" si="6"/>
        <v>2.039778807277627E-3</v>
      </c>
      <c r="K61" s="28">
        <f t="shared" si="7"/>
        <v>3.1014231884497253E-3</v>
      </c>
      <c r="L61" s="20">
        <f t="shared" ref="L61:L83" si="15">MAX(-1,MIN(1,F61/I61))</f>
        <v>-0.22170890476423122</v>
      </c>
      <c r="M61" s="21">
        <f t="shared" ref="M61:M83" si="16">MAX(-1,MIN(1,G61/J61))</f>
        <v>-0.68452564306828168</v>
      </c>
      <c r="N61" s="21">
        <f t="shared" ref="N61:N83" si="17">MAX(-1,MIN(1,H61/K61))</f>
        <v>-0.63296088557091379</v>
      </c>
      <c r="O61" s="34">
        <f t="shared" ref="O61:O83" si="18">AVERAGE(L61:N61)*10</f>
        <v>-5.1306514446780893</v>
      </c>
    </row>
    <row r="62" spans="3:29" x14ac:dyDescent="0.2">
      <c r="C62" s="3">
        <v>43496</v>
      </c>
      <c r="D62" s="2">
        <v>54.45</v>
      </c>
      <c r="E62" s="1">
        <f t="shared" si="3"/>
        <v>-8.0160320641282645E-3</v>
      </c>
      <c r="F62" s="11">
        <f t="shared" si="4"/>
        <v>-4.9663295931260624E-4</v>
      </c>
      <c r="G62" s="12">
        <f t="shared" si="9"/>
        <v>-1.5206521517107682E-3</v>
      </c>
      <c r="H62" s="13">
        <f t="shared" si="10"/>
        <v>-2.4263794578552413E-3</v>
      </c>
      <c r="I62" s="27">
        <f>_xlfn.STDEV.S(F62:F1311)</f>
        <v>1.3918490383835833E-3</v>
      </c>
      <c r="J62" s="27">
        <f t="shared" ref="J62:K62" si="19">_xlfn.STDEV.S(G62:G1311)</f>
        <v>2.0396403843326348E-3</v>
      </c>
      <c r="K62" s="28">
        <f t="shared" si="19"/>
        <v>3.1015911166117236E-3</v>
      </c>
      <c r="L62" s="20">
        <f t="shared" si="15"/>
        <v>-0.35681524764306938</v>
      </c>
      <c r="M62" s="21">
        <f t="shared" si="16"/>
        <v>-0.74554914846340514</v>
      </c>
      <c r="N62" s="21">
        <f t="shared" si="17"/>
        <v>-0.78230152416282872</v>
      </c>
      <c r="O62" s="34">
        <f t="shared" si="18"/>
        <v>-6.2822197342310107</v>
      </c>
    </row>
    <row r="63" spans="3:29" x14ac:dyDescent="0.2">
      <c r="C63" s="3">
        <v>43495</v>
      </c>
      <c r="D63" s="2">
        <v>54.89</v>
      </c>
      <c r="E63" s="1">
        <f t="shared" si="3"/>
        <v>1.7234988880652224E-2</v>
      </c>
      <c r="F63" s="11">
        <f t="shared" si="4"/>
        <v>-4.8598210728735623E-4</v>
      </c>
      <c r="G63" s="12">
        <f t="shared" si="9"/>
        <v>-1.4698184774843978E-3</v>
      </c>
      <c r="H63" s="13">
        <f t="shared" si="10"/>
        <v>-2.4380610766875457E-3</v>
      </c>
      <c r="I63" s="27">
        <f t="shared" ref="I63:I74" si="20">_xlfn.STDEV.S(F63:F1312)</f>
        <v>1.3919812462455446E-3</v>
      </c>
      <c r="J63" s="27">
        <f t="shared" ref="J63:J74" si="21">_xlfn.STDEV.S(G63:G1312)</f>
        <v>2.0394625822776902E-3</v>
      </c>
      <c r="K63" s="28">
        <f t="shared" ref="K63:K74" si="22">_xlfn.STDEV.S(H63:H1312)</f>
        <v>3.101512299387738E-3</v>
      </c>
      <c r="L63" s="20">
        <f t="shared" si="15"/>
        <v>-0.34912978073386292</v>
      </c>
      <c r="M63" s="21">
        <f t="shared" si="16"/>
        <v>-0.72068911205171082</v>
      </c>
      <c r="N63" s="21">
        <f t="shared" si="17"/>
        <v>-0.78608783114251635</v>
      </c>
      <c r="O63" s="34">
        <f t="shared" si="18"/>
        <v>-6.1863557464269672</v>
      </c>
    </row>
    <row r="64" spans="3:29" x14ac:dyDescent="0.2">
      <c r="C64" s="3">
        <v>43494</v>
      </c>
      <c r="D64" s="2">
        <v>53.96</v>
      </c>
      <c r="E64" s="1">
        <f t="shared" si="3"/>
        <v>2.5465602432535261E-2</v>
      </c>
      <c r="F64" s="11">
        <f t="shared" si="4"/>
        <v>-4.890016648000146E-4</v>
      </c>
      <c r="G64" s="12">
        <f t="shared" si="9"/>
        <v>-1.8820688780956441E-3</v>
      </c>
      <c r="H64" s="13">
        <f t="shared" si="10"/>
        <v>-3.1379382838582453E-3</v>
      </c>
      <c r="I64" s="27">
        <f t="shared" si="20"/>
        <v>1.3920911234273547E-3</v>
      </c>
      <c r="J64" s="27">
        <f t="shared" si="21"/>
        <v>2.0393113531571084E-3</v>
      </c>
      <c r="K64" s="28">
        <f t="shared" si="22"/>
        <v>3.1014330474962749E-3</v>
      </c>
      <c r="L64" s="20">
        <f t="shared" si="15"/>
        <v>-0.35127130442156923</v>
      </c>
      <c r="M64" s="21">
        <f t="shared" si="16"/>
        <v>-0.92289432664706483</v>
      </c>
      <c r="N64" s="21">
        <f t="shared" si="17"/>
        <v>-1</v>
      </c>
      <c r="O64" s="34">
        <f t="shared" si="18"/>
        <v>-7.5805521035621126</v>
      </c>
    </row>
    <row r="65" spans="3:15" x14ac:dyDescent="0.2">
      <c r="C65" s="3">
        <v>43493</v>
      </c>
      <c r="D65" s="2">
        <v>52.62</v>
      </c>
      <c r="E65" s="1">
        <f t="shared" si="3"/>
        <v>-3.1652557968347539E-2</v>
      </c>
      <c r="F65" s="11">
        <f t="shared" si="4"/>
        <v>-5.7650926098670177E-4</v>
      </c>
      <c r="G65" s="12">
        <f t="shared" si="9"/>
        <v>-2.0752209974851886E-3</v>
      </c>
      <c r="H65" s="13">
        <f t="shared" si="10"/>
        <v>-3.7806948899975954E-3</v>
      </c>
      <c r="I65" s="27">
        <f t="shared" si="20"/>
        <v>1.3921992161127909E-3</v>
      </c>
      <c r="J65" s="27">
        <f t="shared" si="21"/>
        <v>2.0389671834577321E-3</v>
      </c>
      <c r="K65" s="28">
        <f t="shared" si="22"/>
        <v>3.1009241120599816E-3</v>
      </c>
      <c r="L65" s="20">
        <f t="shared" si="15"/>
        <v>-0.41409968797166391</v>
      </c>
      <c r="M65" s="21">
        <f t="shared" si="16"/>
        <v>-1</v>
      </c>
      <c r="N65" s="21">
        <f t="shared" si="17"/>
        <v>-1</v>
      </c>
      <c r="O65" s="34">
        <f t="shared" si="18"/>
        <v>-8.0469989599055456</v>
      </c>
    </row>
    <row r="66" spans="3:15" x14ac:dyDescent="0.2">
      <c r="C66" s="3">
        <v>43490</v>
      </c>
      <c r="D66" s="2">
        <v>54.34</v>
      </c>
      <c r="E66" s="1">
        <f t="shared" si="3"/>
        <v>1.0412792859799236E-2</v>
      </c>
      <c r="F66" s="11">
        <f t="shared" si="4"/>
        <v>-5.1437554124103622E-4</v>
      </c>
      <c r="G66" s="12">
        <f t="shared" si="9"/>
        <v>-1.7478272859992223E-3</v>
      </c>
      <c r="H66" s="13">
        <f t="shared" si="10"/>
        <v>-3.468659061395396E-3</v>
      </c>
      <c r="I66" s="27">
        <f t="shared" si="20"/>
        <v>1.3923009140585977E-3</v>
      </c>
      <c r="J66" s="27">
        <f t="shared" si="21"/>
        <v>2.0385107146198675E-3</v>
      </c>
      <c r="K66" s="28">
        <f t="shared" si="22"/>
        <v>3.1000123176305808E-3</v>
      </c>
      <c r="L66" s="20">
        <f t="shared" si="15"/>
        <v>-0.36944279505040084</v>
      </c>
      <c r="M66" s="21">
        <f t="shared" si="16"/>
        <v>-0.85740402219330469</v>
      </c>
      <c r="N66" s="21">
        <f t="shared" si="17"/>
        <v>-1</v>
      </c>
      <c r="O66" s="34">
        <f t="shared" si="18"/>
        <v>-7.4228227241456857</v>
      </c>
    </row>
    <row r="67" spans="3:15" x14ac:dyDescent="0.2">
      <c r="C67" s="3">
        <v>43489</v>
      </c>
      <c r="D67" s="2">
        <v>53.78</v>
      </c>
      <c r="E67" s="1">
        <f t="shared" si="3"/>
        <v>9.7634247089748438E-3</v>
      </c>
      <c r="F67" s="11">
        <f t="shared" si="4"/>
        <v>-5.9132799082995909E-4</v>
      </c>
      <c r="G67" s="12">
        <f t="shared" si="9"/>
        <v>-1.8918251664117129E-3</v>
      </c>
      <c r="H67" s="13">
        <f t="shared" si="10"/>
        <v>-3.7767110613333007E-3</v>
      </c>
      <c r="I67" s="27">
        <f t="shared" si="20"/>
        <v>1.3924078068208779E-3</v>
      </c>
      <c r="J67" s="27">
        <f t="shared" si="21"/>
        <v>2.0382291277783707E-3</v>
      </c>
      <c r="K67" s="28">
        <f t="shared" si="22"/>
        <v>3.0991840469434409E-3</v>
      </c>
      <c r="L67" s="20">
        <f t="shared" si="15"/>
        <v>-0.4246801748261303</v>
      </c>
      <c r="M67" s="21">
        <f t="shared" si="16"/>
        <v>-0.92817099933890401</v>
      </c>
      <c r="N67" s="21">
        <f t="shared" si="17"/>
        <v>-1</v>
      </c>
      <c r="O67" s="34">
        <f t="shared" si="18"/>
        <v>-7.8428372472167807</v>
      </c>
    </row>
    <row r="68" spans="3:15" x14ac:dyDescent="0.2">
      <c r="C68" s="3">
        <v>43488</v>
      </c>
      <c r="D68" s="2">
        <v>53.26</v>
      </c>
      <c r="E68" s="1">
        <f t="shared" si="3"/>
        <v>-7.4543421543048494E-3</v>
      </c>
      <c r="F68" s="11">
        <f t="shared" si="4"/>
        <v>-5.916660651459633E-4</v>
      </c>
      <c r="G68" s="12">
        <f t="shared" si="9"/>
        <v>-1.8127904218969723E-3</v>
      </c>
      <c r="H68" s="13">
        <f t="shared" si="10"/>
        <v>-3.8743306398162148E-3</v>
      </c>
      <c r="I68" s="27">
        <f t="shared" si="20"/>
        <v>1.3925030700520237E-3</v>
      </c>
      <c r="J68" s="27">
        <f t="shared" si="21"/>
        <v>2.0378837697139431E-3</v>
      </c>
      <c r="K68" s="28">
        <f t="shared" si="22"/>
        <v>3.0980368871656818E-3</v>
      </c>
      <c r="L68" s="20">
        <f t="shared" si="15"/>
        <v>-0.42489390355445233</v>
      </c>
      <c r="M68" s="21">
        <f t="shared" si="16"/>
        <v>-0.88954554172215272</v>
      </c>
      <c r="N68" s="21">
        <f t="shared" si="17"/>
        <v>-1</v>
      </c>
      <c r="O68" s="34">
        <f t="shared" si="18"/>
        <v>-7.7147981509220163</v>
      </c>
    </row>
    <row r="69" spans="3:15" x14ac:dyDescent="0.2">
      <c r="C69" s="3">
        <v>43487</v>
      </c>
      <c r="D69" s="2">
        <v>53.66</v>
      </c>
      <c r="E69" s="1">
        <f t="shared" si="3"/>
        <v>-1.9012797074954402E-2</v>
      </c>
      <c r="F69" s="11">
        <f t="shared" si="4"/>
        <v>-5.6798460694445162E-4</v>
      </c>
      <c r="G69" s="12">
        <f t="shared" si="9"/>
        <v>-1.8834015683152165E-3</v>
      </c>
      <c r="H69" s="13">
        <f t="shared" si="10"/>
        <v>-3.6237553551259033E-3</v>
      </c>
      <c r="I69" s="27">
        <f t="shared" si="20"/>
        <v>1.392590416996181E-3</v>
      </c>
      <c r="J69" s="27">
        <f t="shared" si="21"/>
        <v>2.0375786426375772E-3</v>
      </c>
      <c r="K69" s="28">
        <f t="shared" si="22"/>
        <v>3.09680232836541E-3</v>
      </c>
      <c r="L69" s="20">
        <f t="shared" si="15"/>
        <v>-0.40786192408934924</v>
      </c>
      <c r="M69" s="21">
        <f t="shared" si="16"/>
        <v>-0.92433319082949184</v>
      </c>
      <c r="N69" s="21">
        <f t="shared" si="17"/>
        <v>-1</v>
      </c>
      <c r="O69" s="34">
        <f t="shared" si="18"/>
        <v>-7.7739837163961365</v>
      </c>
    </row>
    <row r="70" spans="3:15" x14ac:dyDescent="0.2">
      <c r="C70" s="3">
        <v>43483</v>
      </c>
      <c r="D70" s="2">
        <v>54.7</v>
      </c>
      <c r="E70" s="1">
        <f t="shared" si="3"/>
        <v>3.2075471698113311E-2</v>
      </c>
      <c r="F70" s="11">
        <f t="shared" si="4"/>
        <v>-4.2137456756751932E-4</v>
      </c>
      <c r="G70" s="12">
        <f t="shared" si="9"/>
        <v>-1.8879235135309637E-3</v>
      </c>
      <c r="H70" s="13">
        <f t="shared" si="10"/>
        <v>-3.2091236932217308E-3</v>
      </c>
      <c r="I70" s="27">
        <f t="shared" si="20"/>
        <v>1.3926659706803906E-3</v>
      </c>
      <c r="J70" s="27">
        <f t="shared" si="21"/>
        <v>2.0372383399827206E-3</v>
      </c>
      <c r="K70" s="28">
        <f t="shared" si="22"/>
        <v>3.0957327647198785E-3</v>
      </c>
      <c r="L70" s="20">
        <f t="shared" si="15"/>
        <v>-0.30256685841304476</v>
      </c>
      <c r="M70" s="21">
        <f t="shared" si="16"/>
        <v>-0.92670723718412673</v>
      </c>
      <c r="N70" s="21">
        <f t="shared" si="17"/>
        <v>-1</v>
      </c>
      <c r="O70" s="34">
        <f t="shared" si="18"/>
        <v>-7.4309136519905703</v>
      </c>
    </row>
    <row r="71" spans="3:15" x14ac:dyDescent="0.2">
      <c r="C71" s="3">
        <v>43482</v>
      </c>
      <c r="D71" s="2">
        <v>53</v>
      </c>
      <c r="E71" s="1">
        <f t="shared" si="3"/>
        <v>-4.5078888054095323E-3</v>
      </c>
      <c r="F71" s="11">
        <f t="shared" si="4"/>
        <v>-4.9332058923412167E-4</v>
      </c>
      <c r="G71" s="12">
        <f t="shared" si="9"/>
        <v>-1.980460899773261E-3</v>
      </c>
      <c r="H71" s="13">
        <f t="shared" si="10"/>
        <v>-4.4482039580774719E-3</v>
      </c>
      <c r="I71" s="27">
        <f t="shared" si="20"/>
        <v>1.3927303831338109E-3</v>
      </c>
      <c r="J71" s="27">
        <f t="shared" si="21"/>
        <v>2.0368960788301194E-3</v>
      </c>
      <c r="K71" s="28">
        <f t="shared" si="22"/>
        <v>3.0949910398784439E-3</v>
      </c>
      <c r="L71" s="20">
        <f t="shared" si="15"/>
        <v>-0.35421112026298368</v>
      </c>
      <c r="M71" s="21">
        <f t="shared" si="16"/>
        <v>-0.97229354033158544</v>
      </c>
      <c r="N71" s="21">
        <f t="shared" si="17"/>
        <v>-1</v>
      </c>
      <c r="O71" s="34">
        <f t="shared" si="18"/>
        <v>-7.7550155353152306</v>
      </c>
    </row>
    <row r="72" spans="3:15" x14ac:dyDescent="0.2">
      <c r="C72" s="3">
        <v>43481</v>
      </c>
      <c r="D72" s="2">
        <v>53.24</v>
      </c>
      <c r="E72" s="1">
        <f t="shared" si="3"/>
        <v>3.7707390648566985E-3</v>
      </c>
      <c r="F72" s="11">
        <f t="shared" si="4"/>
        <v>-4.587574810002435E-4</v>
      </c>
      <c r="G72" s="12">
        <f t="shared" si="9"/>
        <v>-2.0527463291115972E-3</v>
      </c>
      <c r="H72" s="13">
        <f t="shared" si="10"/>
        <v>-4.3543274571334776E-3</v>
      </c>
      <c r="I72" s="27">
        <f t="shared" si="20"/>
        <v>1.3928157274617221E-3</v>
      </c>
      <c r="J72" s="27">
        <f t="shared" si="21"/>
        <v>2.0364950589922301E-3</v>
      </c>
      <c r="K72" s="28">
        <f t="shared" si="22"/>
        <v>3.0932031120206272E-3</v>
      </c>
      <c r="L72" s="20">
        <f t="shared" si="15"/>
        <v>-0.32937413898699047</v>
      </c>
      <c r="M72" s="21">
        <f t="shared" si="16"/>
        <v>-1</v>
      </c>
      <c r="N72" s="21">
        <f t="shared" si="17"/>
        <v>-1</v>
      </c>
      <c r="O72" s="34">
        <f t="shared" si="18"/>
        <v>-7.7645804632899686</v>
      </c>
    </row>
    <row r="73" spans="3:15" x14ac:dyDescent="0.2">
      <c r="C73" s="3">
        <v>43480</v>
      </c>
      <c r="D73" s="2">
        <v>53.04</v>
      </c>
      <c r="E73" s="1">
        <f t="shared" si="3"/>
        <v>3.1705893794981677E-2</v>
      </c>
      <c r="F73" s="11">
        <f t="shared" si="4"/>
        <v>-5.0975726145626777E-4</v>
      </c>
      <c r="G73" s="12">
        <f t="shared" si="9"/>
        <v>-2.0473904910226085E-3</v>
      </c>
      <c r="H73" s="13">
        <f t="shared" si="10"/>
        <v>-4.277772295436807E-3</v>
      </c>
      <c r="I73" s="27">
        <f t="shared" si="20"/>
        <v>1.3928894867327121E-3</v>
      </c>
      <c r="J73" s="27">
        <f t="shared" si="21"/>
        <v>2.0360505645679872E-3</v>
      </c>
      <c r="K73" s="28">
        <f t="shared" si="22"/>
        <v>3.0915356116944645E-3</v>
      </c>
      <c r="L73" s="20">
        <f t="shared" si="15"/>
        <v>-0.36597107402397061</v>
      </c>
      <c r="M73" s="21">
        <f t="shared" si="16"/>
        <v>-1</v>
      </c>
      <c r="N73" s="21">
        <f t="shared" si="17"/>
        <v>-1</v>
      </c>
      <c r="O73" s="34">
        <f t="shared" si="18"/>
        <v>-7.8865702467465679</v>
      </c>
    </row>
    <row r="74" spans="3:15" x14ac:dyDescent="0.2">
      <c r="C74" s="3">
        <v>43479</v>
      </c>
      <c r="D74" s="2">
        <v>51.41</v>
      </c>
      <c r="E74" s="1">
        <f t="shared" si="3"/>
        <v>-2.0948390782708048E-2</v>
      </c>
      <c r="F74" s="11">
        <f t="shared" si="4"/>
        <v>-6.3847030286198563E-4</v>
      </c>
      <c r="G74" s="12">
        <f t="shared" si="9"/>
        <v>-2.2168138560407853E-3</v>
      </c>
      <c r="H74" s="13">
        <f t="shared" si="10"/>
        <v>-5.0437667429794018E-3</v>
      </c>
      <c r="I74" s="27">
        <f t="shared" si="20"/>
        <v>1.3929571061788981E-3</v>
      </c>
      <c r="J74" s="27">
        <f t="shared" si="21"/>
        <v>2.0356054162501136E-3</v>
      </c>
      <c r="K74" s="28">
        <f t="shared" si="22"/>
        <v>3.0898354354920578E-3</v>
      </c>
      <c r="L74" s="20">
        <f t="shared" si="15"/>
        <v>-0.45835603984491002</v>
      </c>
      <c r="M74" s="21">
        <f t="shared" si="16"/>
        <v>-1</v>
      </c>
      <c r="N74" s="21">
        <f t="shared" si="17"/>
        <v>-1</v>
      </c>
      <c r="O74" s="34">
        <f t="shared" si="18"/>
        <v>-8.1945201328163666</v>
      </c>
    </row>
    <row r="75" spans="3:15" x14ac:dyDescent="0.2">
      <c r="C75" s="3">
        <v>43476</v>
      </c>
      <c r="D75" s="2">
        <v>52.51</v>
      </c>
      <c r="E75" s="1">
        <f t="shared" si="3"/>
        <v>-1.9054735662245581E-2</v>
      </c>
      <c r="F75" s="11">
        <f t="shared" si="4"/>
        <v>-5.4013818094480733E-4</v>
      </c>
      <c r="G75" s="12">
        <f t="shared" si="9"/>
        <v>-1.9647358187208541E-3</v>
      </c>
      <c r="H75" s="13">
        <f t="shared" si="10"/>
        <v>-5.1961178155491578E-3</v>
      </c>
      <c r="I75" s="27">
        <f t="shared" ref="I75:I83" si="23">_xlfn.STDEV.S(F75:F1324)</f>
        <v>1.3930155992580532E-3</v>
      </c>
      <c r="J75" s="27">
        <f t="shared" ref="J75:J83" si="24">_xlfn.STDEV.S(G75:G1324)</f>
        <v>2.0350551562633656E-3</v>
      </c>
      <c r="K75" s="28">
        <f t="shared" ref="K75:K83" si="25">_xlfn.STDEV.S(H75:H1324)</f>
        <v>3.0873138290386736E-3</v>
      </c>
      <c r="L75" s="20">
        <f t="shared" si="15"/>
        <v>-0.38774740299569888</v>
      </c>
      <c r="M75" s="21">
        <f t="shared" si="16"/>
        <v>-0.96544597952242872</v>
      </c>
      <c r="N75" s="21">
        <f t="shared" si="17"/>
        <v>-1</v>
      </c>
      <c r="O75" s="34">
        <f t="shared" si="18"/>
        <v>-7.8439779417270916</v>
      </c>
    </row>
    <row r="76" spans="3:15" x14ac:dyDescent="0.2">
      <c r="C76" s="3">
        <v>43475</v>
      </c>
      <c r="D76" s="2">
        <v>53.53</v>
      </c>
      <c r="E76" s="1">
        <f t="shared" si="3"/>
        <v>4.5036592231189054E-3</v>
      </c>
      <c r="F76" s="11">
        <f t="shared" si="4"/>
        <v>-4.9900695759407074E-4</v>
      </c>
      <c r="G76" s="12">
        <f t="shared" si="9"/>
        <v>-1.8517140476953233E-3</v>
      </c>
      <c r="H76" s="13">
        <f t="shared" si="10"/>
        <v>-4.8468532097715534E-3</v>
      </c>
      <c r="I76" s="27">
        <f t="shared" si="23"/>
        <v>1.3930642509782216E-3</v>
      </c>
      <c r="J76" s="27">
        <f t="shared" si="24"/>
        <v>2.034679248130731E-3</v>
      </c>
      <c r="K76" s="28">
        <f t="shared" si="25"/>
        <v>3.0845650980444064E-3</v>
      </c>
      <c r="L76" s="20">
        <f t="shared" si="15"/>
        <v>-0.35820814240525073</v>
      </c>
      <c r="M76" s="21">
        <f t="shared" si="16"/>
        <v>-0.91007663708985154</v>
      </c>
      <c r="N76" s="21">
        <f t="shared" si="17"/>
        <v>-1</v>
      </c>
      <c r="O76" s="34">
        <f t="shared" si="18"/>
        <v>-7.560949264983674</v>
      </c>
    </row>
    <row r="77" spans="3:15" x14ac:dyDescent="0.2">
      <c r="C77" s="3">
        <v>43474</v>
      </c>
      <c r="D77" s="2">
        <v>53.29</v>
      </c>
      <c r="E77" s="1">
        <f t="shared" si="3"/>
        <v>5.170712453128079E-2</v>
      </c>
      <c r="F77" s="11">
        <f t="shared" si="4"/>
        <v>-4.8608236796720883E-4</v>
      </c>
      <c r="G77" s="12">
        <f t="shared" si="9"/>
        <v>-1.8868350187886602E-3</v>
      </c>
      <c r="H77" s="13">
        <f t="shared" si="10"/>
        <v>-4.8194411813842668E-3</v>
      </c>
      <c r="I77" s="27">
        <f t="shared" si="23"/>
        <v>1.3931351006462045E-3</v>
      </c>
      <c r="J77" s="27">
        <f t="shared" si="24"/>
        <v>2.0343575860972971E-3</v>
      </c>
      <c r="K77" s="28">
        <f t="shared" si="25"/>
        <v>3.082212950106859E-3</v>
      </c>
      <c r="L77" s="20">
        <f t="shared" si="15"/>
        <v>-0.34891258410023546</v>
      </c>
      <c r="M77" s="21">
        <f t="shared" si="16"/>
        <v>-0.92748444603996905</v>
      </c>
      <c r="N77" s="21">
        <f t="shared" si="17"/>
        <v>-1</v>
      </c>
      <c r="O77" s="34">
        <f t="shared" si="18"/>
        <v>-7.5879901004673478</v>
      </c>
    </row>
    <row r="78" spans="3:15" x14ac:dyDescent="0.2">
      <c r="C78" s="3">
        <v>43473</v>
      </c>
      <c r="D78" s="2">
        <v>50.67</v>
      </c>
      <c r="E78" s="1">
        <f t="shared" si="3"/>
        <v>2.6123936816524918E-2</v>
      </c>
      <c r="F78" s="11">
        <f t="shared" si="4"/>
        <v>-6.7833545417851713E-4</v>
      </c>
      <c r="G78" s="12">
        <f t="shared" si="9"/>
        <v>-2.2570510570347471E-3</v>
      </c>
      <c r="H78" s="13">
        <f t="shared" si="10"/>
        <v>-5.5942422016476388E-3</v>
      </c>
      <c r="I78" s="27">
        <f t="shared" si="23"/>
        <v>1.393221132399502E-3</v>
      </c>
      <c r="J78" s="27">
        <f t="shared" si="24"/>
        <v>2.034018952707781E-3</v>
      </c>
      <c r="K78" s="28">
        <f t="shared" si="25"/>
        <v>3.0799003862326253E-3</v>
      </c>
      <c r="L78" s="20">
        <f t="shared" si="15"/>
        <v>-0.48688283460805737</v>
      </c>
      <c r="M78" s="21">
        <f t="shared" si="16"/>
        <v>-1</v>
      </c>
      <c r="N78" s="21">
        <f t="shared" si="17"/>
        <v>-1</v>
      </c>
      <c r="O78" s="34">
        <f t="shared" si="18"/>
        <v>-8.2896094486935255</v>
      </c>
    </row>
    <row r="79" spans="3:15" x14ac:dyDescent="0.2">
      <c r="C79" s="3">
        <v>43472</v>
      </c>
      <c r="D79" s="2">
        <v>49.38</v>
      </c>
      <c r="E79" s="1">
        <f t="shared" si="3"/>
        <v>1.1677934849416038E-2</v>
      </c>
      <c r="F79" s="11">
        <f t="shared" si="4"/>
        <v>-7.4379744684535296E-4</v>
      </c>
      <c r="G79" s="12">
        <f t="shared" si="9"/>
        <v>-2.4012967329444532E-3</v>
      </c>
      <c r="H79" s="13">
        <f t="shared" si="10"/>
        <v>-6.5313950671546141E-3</v>
      </c>
      <c r="I79" s="27">
        <f t="shared" si="23"/>
        <v>1.3932907936287527E-3</v>
      </c>
      <c r="J79" s="27">
        <f t="shared" si="24"/>
        <v>2.0334406342527177E-3</v>
      </c>
      <c r="K79" s="28">
        <f t="shared" si="25"/>
        <v>3.076651255401703E-3</v>
      </c>
      <c r="L79" s="20">
        <f t="shared" si="15"/>
        <v>-0.5338422174657248</v>
      </c>
      <c r="M79" s="21">
        <f t="shared" si="16"/>
        <v>-1</v>
      </c>
      <c r="N79" s="21">
        <f t="shared" si="17"/>
        <v>-1</v>
      </c>
      <c r="O79" s="34">
        <f t="shared" si="18"/>
        <v>-8.4461407248857494</v>
      </c>
    </row>
    <row r="80" spans="3:15" x14ac:dyDescent="0.2">
      <c r="C80" s="3">
        <v>43469</v>
      </c>
      <c r="D80" s="2">
        <v>48.81</v>
      </c>
      <c r="E80" s="1">
        <f t="shared" si="3"/>
        <v>1.836010849155012E-2</v>
      </c>
      <c r="F80" s="11">
        <f t="shared" si="4"/>
        <v>-7.1088771455106101E-4</v>
      </c>
      <c r="G80" s="12">
        <f t="shared" si="9"/>
        <v>-2.487580200025864E-3</v>
      </c>
      <c r="H80" s="13">
        <f t="shared" si="10"/>
        <v>-7.1226463003405925E-3</v>
      </c>
      <c r="I80" s="27">
        <f t="shared" si="23"/>
        <v>1.3933401536143978E-3</v>
      </c>
      <c r="J80" s="27">
        <f t="shared" si="24"/>
        <v>2.0327592863631431E-3</v>
      </c>
      <c r="K80" s="28">
        <f t="shared" si="25"/>
        <v>3.0720362223370891E-3</v>
      </c>
      <c r="L80" s="20">
        <f t="shared" si="15"/>
        <v>-0.51020399627971735</v>
      </c>
      <c r="M80" s="21">
        <f t="shared" si="16"/>
        <v>-1</v>
      </c>
      <c r="N80" s="21">
        <f t="shared" si="17"/>
        <v>-1</v>
      </c>
      <c r="O80" s="34">
        <f t="shared" si="18"/>
        <v>-8.3673466542657238</v>
      </c>
    </row>
    <row r="81" spans="3:15" x14ac:dyDescent="0.2">
      <c r="C81" s="3">
        <v>43468</v>
      </c>
      <c r="D81" s="2">
        <v>47.93</v>
      </c>
      <c r="E81" s="1">
        <f t="shared" si="3"/>
        <v>1.1821828161283632E-2</v>
      </c>
      <c r="F81" s="11">
        <f t="shared" si="4"/>
        <v>-7.6531175507463841E-4</v>
      </c>
      <c r="G81" s="12">
        <f t="shared" si="9"/>
        <v>-2.9837874981042492E-3</v>
      </c>
      <c r="H81" s="13">
        <f t="shared" si="10"/>
        <v>-7.277749276358836E-3</v>
      </c>
      <c r="I81" s="27">
        <f t="shared" si="23"/>
        <v>1.3933743328620107E-3</v>
      </c>
      <c r="J81" s="27">
        <f t="shared" si="24"/>
        <v>2.032024418808104E-3</v>
      </c>
      <c r="K81" s="28">
        <f t="shared" si="25"/>
        <v>3.0664454918639191E-3</v>
      </c>
      <c r="L81" s="20">
        <f t="shared" si="15"/>
        <v>-0.54925064788776268</v>
      </c>
      <c r="M81" s="21">
        <f t="shared" si="16"/>
        <v>-1</v>
      </c>
      <c r="N81" s="21">
        <f t="shared" si="17"/>
        <v>-1</v>
      </c>
      <c r="O81" s="34">
        <f t="shared" si="18"/>
        <v>-8.497502159625876</v>
      </c>
    </row>
    <row r="82" spans="3:15" x14ac:dyDescent="0.2">
      <c r="C82" s="3">
        <v>43467</v>
      </c>
      <c r="D82" s="2">
        <v>47.37</v>
      </c>
      <c r="E82" s="1">
        <f t="shared" si="3"/>
        <v>2.4881003894418052E-2</v>
      </c>
      <c r="F82" s="11">
        <f t="shared" si="4"/>
        <v>-8.4963008932120233E-4</v>
      </c>
      <c r="G82" s="12">
        <f t="shared" si="9"/>
        <v>-3.0016039764918568E-3</v>
      </c>
      <c r="H82" s="13">
        <f t="shared" si="10"/>
        <v>-7.4878910607784639E-3</v>
      </c>
      <c r="I82" s="27">
        <f t="shared" si="23"/>
        <v>1.3934025699247864E-3</v>
      </c>
      <c r="J82" s="27">
        <f t="shared" si="24"/>
        <v>2.0308644023352158E-3</v>
      </c>
      <c r="K82" s="28">
        <f t="shared" si="25"/>
        <v>3.0605982647425576E-3</v>
      </c>
      <c r="L82" s="20">
        <f t="shared" si="15"/>
        <v>-0.60975206136376225</v>
      </c>
      <c r="M82" s="21">
        <f t="shared" si="16"/>
        <v>-1</v>
      </c>
      <c r="N82" s="21">
        <f t="shared" si="17"/>
        <v>-1</v>
      </c>
      <c r="O82" s="34">
        <f t="shared" si="18"/>
        <v>-8.6991735378792079</v>
      </c>
    </row>
    <row r="83" spans="3:15" x14ac:dyDescent="0.2">
      <c r="C83" s="3">
        <v>43465</v>
      </c>
      <c r="D83" s="2">
        <v>46.22</v>
      </c>
      <c r="E83" s="1">
        <f t="shared" si="3"/>
        <v>1.7338534893800439E-3</v>
      </c>
      <c r="F83" s="11">
        <f t="shared" si="4"/>
        <v>-9.2431344466027362E-4</v>
      </c>
      <c r="G83" s="12">
        <f t="shared" si="9"/>
        <v>-3.2148751855973017E-3</v>
      </c>
      <c r="H83" s="13">
        <f t="shared" si="10"/>
        <v>-7.9003889532927411E-3</v>
      </c>
      <c r="I83" s="29">
        <f t="shared" si="23"/>
        <v>1.3934192217504768E-3</v>
      </c>
      <c r="J83" s="29">
        <f t="shared" si="24"/>
        <v>2.0296914053861241E-3</v>
      </c>
      <c r="K83" s="30">
        <f t="shared" si="25"/>
        <v>3.0543894325757992E-3</v>
      </c>
      <c r="L83" s="22">
        <f t="shared" si="15"/>
        <v>-0.66334196502550669</v>
      </c>
      <c r="M83" s="23">
        <f t="shared" si="16"/>
        <v>-1</v>
      </c>
      <c r="N83" s="23">
        <f t="shared" si="17"/>
        <v>-1</v>
      </c>
      <c r="O83" s="35">
        <f t="shared" si="18"/>
        <v>-8.8778065500850225</v>
      </c>
    </row>
    <row r="84" spans="3:15" x14ac:dyDescent="0.2">
      <c r="C84" s="3">
        <v>43462</v>
      </c>
      <c r="D84" s="2">
        <v>46.14</v>
      </c>
      <c r="E84" s="1">
        <f t="shared" si="3"/>
        <v>1.6299559471365743E-2</v>
      </c>
      <c r="F84" s="11">
        <f t="shared" si="4"/>
        <v>-8.4783210853437742E-4</v>
      </c>
      <c r="G84" s="12">
        <f t="shared" si="9"/>
        <v>-3.6482995019102302E-3</v>
      </c>
      <c r="H84" s="13">
        <f t="shared" si="10"/>
        <v>-8.3821503971487823E-3</v>
      </c>
      <c r="I84" s="32"/>
      <c r="J84" s="32"/>
      <c r="K84" s="32"/>
    </row>
    <row r="85" spans="3:15" x14ac:dyDescent="0.2">
      <c r="C85" s="3">
        <v>43461</v>
      </c>
      <c r="D85" s="2">
        <v>45.4</v>
      </c>
      <c r="E85" s="1">
        <f t="shared" si="3"/>
        <v>-3.4863945578231359E-2</v>
      </c>
      <c r="F85" s="11">
        <f t="shared" si="4"/>
        <v>-9.1636423540133766E-4</v>
      </c>
      <c r="G85" s="12">
        <f t="shared" si="9"/>
        <v>-3.7547426638777481E-3</v>
      </c>
      <c r="H85" s="13">
        <f t="shared" si="10"/>
        <v>-8.392515776780813E-3</v>
      </c>
      <c r="I85" s="32"/>
      <c r="J85" s="32"/>
      <c r="K85" s="32"/>
    </row>
    <row r="86" spans="3:15" x14ac:dyDescent="0.2">
      <c r="C86" s="3">
        <v>43460</v>
      </c>
      <c r="D86" s="2">
        <v>47.04</v>
      </c>
      <c r="E86" s="1">
        <f t="shared" si="3"/>
        <v>8.6625086625086611E-2</v>
      </c>
      <c r="F86" s="11">
        <f t="shared" si="4"/>
        <v>-7.3785778821717812E-4</v>
      </c>
      <c r="G86" s="12">
        <f t="shared" si="9"/>
        <v>-3.4585546990066746E-3</v>
      </c>
      <c r="H86" s="13">
        <f t="shared" si="10"/>
        <v>-7.8265524982655214E-3</v>
      </c>
      <c r="I86" s="32"/>
      <c r="J86" s="32"/>
      <c r="K86" s="32"/>
    </row>
    <row r="87" spans="3:15" x14ac:dyDescent="0.2">
      <c r="C87" s="3">
        <v>43458</v>
      </c>
      <c r="D87" s="2">
        <v>43.29</v>
      </c>
      <c r="E87" s="1">
        <f t="shared" si="3"/>
        <v>-6.7025862068965547E-2</v>
      </c>
      <c r="F87" s="11">
        <f t="shared" si="4"/>
        <v>-1.0715246325223205E-3</v>
      </c>
      <c r="G87" s="12">
        <f t="shared" si="9"/>
        <v>-4.0831719651178294E-3</v>
      </c>
      <c r="H87" s="13">
        <f t="shared" si="10"/>
        <v>-8.8045687457428481E-3</v>
      </c>
      <c r="I87" s="32"/>
      <c r="J87" s="32"/>
      <c r="K87" s="32"/>
    </row>
    <row r="88" spans="3:15" x14ac:dyDescent="0.2">
      <c r="C88" s="3">
        <v>43455</v>
      </c>
      <c r="D88" s="2">
        <v>46.4</v>
      </c>
      <c r="E88" s="1">
        <f t="shared" si="3"/>
        <v>-6.4239828693790635E-3</v>
      </c>
      <c r="F88" s="11">
        <f t="shared" si="4"/>
        <v>-8.2491933674897757E-4</v>
      </c>
      <c r="G88" s="12">
        <f t="shared" si="9"/>
        <v>-3.658595914687222E-3</v>
      </c>
      <c r="H88" s="13">
        <f t="shared" si="10"/>
        <v>-7.4261744729846443E-3</v>
      </c>
      <c r="I88" s="32"/>
      <c r="J88" s="32"/>
      <c r="K88" s="32"/>
    </row>
    <row r="89" spans="3:15" x14ac:dyDescent="0.2">
      <c r="C89" s="3">
        <v>43454</v>
      </c>
      <c r="D89" s="2">
        <v>46.7</v>
      </c>
      <c r="E89" s="1">
        <f t="shared" si="3"/>
        <v>-4.7521925351825423E-2</v>
      </c>
      <c r="F89" s="11">
        <f t="shared" si="4"/>
        <v>-6.9655329329902389E-4</v>
      </c>
      <c r="G89" s="12">
        <f t="shared" si="9"/>
        <v>-3.5824852834877314E-3</v>
      </c>
      <c r="H89" s="13">
        <f t="shared" si="10"/>
        <v>-7.1897155557346217E-3</v>
      </c>
      <c r="I89" s="32"/>
      <c r="J89" s="32"/>
      <c r="K89" s="32"/>
    </row>
    <row r="90" spans="3:15" x14ac:dyDescent="0.2">
      <c r="C90" s="3">
        <v>43453</v>
      </c>
      <c r="D90" s="2">
        <v>49.03</v>
      </c>
      <c r="E90" s="1">
        <f t="shared" si="3"/>
        <v>3.373392367699779E-2</v>
      </c>
      <c r="F90" s="11">
        <f t="shared" si="4"/>
        <v>-4.9887152906811182E-4</v>
      </c>
      <c r="G90" s="12">
        <f t="shared" si="9"/>
        <v>-3.2101083041330071E-3</v>
      </c>
      <c r="H90" s="13">
        <f t="shared" si="10"/>
        <v>-6.5617652826759909E-3</v>
      </c>
      <c r="I90" s="32"/>
      <c r="J90" s="32"/>
      <c r="K90" s="32"/>
    </row>
    <row r="91" spans="3:15" x14ac:dyDescent="0.2">
      <c r="C91" s="3">
        <v>43452</v>
      </c>
      <c r="D91" s="2">
        <v>47.43</v>
      </c>
      <c r="E91" s="1">
        <f t="shared" si="3"/>
        <v>-7.1638285378743505E-2</v>
      </c>
      <c r="F91" s="11">
        <f t="shared" si="4"/>
        <v>-6.1577671059995915E-4</v>
      </c>
      <c r="G91" s="12">
        <f t="shared" si="9"/>
        <v>-3.4128223713167879E-3</v>
      </c>
      <c r="H91" s="13">
        <f t="shared" si="10"/>
        <v>-7.0789218424943349E-3</v>
      </c>
      <c r="I91" s="32"/>
      <c r="J91" s="32"/>
      <c r="K91" s="32"/>
    </row>
    <row r="92" spans="3:15" x14ac:dyDescent="0.2">
      <c r="C92" s="3">
        <v>43451</v>
      </c>
      <c r="D92" s="2">
        <v>51.09</v>
      </c>
      <c r="E92" s="1">
        <f t="shared" si="3"/>
        <v>-2.4813895781637618E-2</v>
      </c>
      <c r="F92" s="11">
        <f t="shared" si="4"/>
        <v>-2.9212820600537005E-4</v>
      </c>
      <c r="G92" s="12">
        <f t="shared" si="9"/>
        <v>-2.7366900665719246E-3</v>
      </c>
      <c r="H92" s="13">
        <f t="shared" si="10"/>
        <v>-5.5773711145526888E-3</v>
      </c>
      <c r="I92" s="32"/>
      <c r="J92" s="32"/>
      <c r="K92" s="32"/>
    </row>
    <row r="93" spans="3:15" x14ac:dyDescent="0.2">
      <c r="C93" s="3">
        <v>43448</v>
      </c>
      <c r="D93" s="2">
        <v>52.39</v>
      </c>
      <c r="E93" s="1">
        <f t="shared" si="3"/>
        <v>-2.6208178438661633E-2</v>
      </c>
      <c r="F93" s="11">
        <f t="shared" si="4"/>
        <v>-1.6893317559841181E-4</v>
      </c>
      <c r="G93" s="12">
        <f t="shared" si="9"/>
        <v>-2.2660147682496052E-3</v>
      </c>
      <c r="H93" s="13">
        <f t="shared" si="10"/>
        <v>-5.055221026370604E-3</v>
      </c>
      <c r="I93" s="14"/>
      <c r="J93" s="14"/>
      <c r="K93" s="14"/>
    </row>
    <row r="94" spans="3:15" x14ac:dyDescent="0.2">
      <c r="C94" s="3">
        <v>43447</v>
      </c>
      <c r="D94" s="2">
        <v>53.8</v>
      </c>
      <c r="E94" s="1">
        <f t="shared" si="3"/>
        <v>2.7894535727932546E-2</v>
      </c>
      <c r="F94" s="11">
        <f t="shared" si="4"/>
        <v>-7.183060941930996E-5</v>
      </c>
      <c r="G94" s="12">
        <f t="shared" si="9"/>
        <v>-1.7472356636843757E-3</v>
      </c>
      <c r="H94" s="13">
        <f t="shared" si="10"/>
        <v>-4.7240195216307424E-3</v>
      </c>
      <c r="I94" s="14"/>
      <c r="J94" s="14"/>
      <c r="K94" s="14"/>
    </row>
    <row r="95" spans="3:15" x14ac:dyDescent="0.2">
      <c r="C95" s="3">
        <v>43446</v>
      </c>
      <c r="D95" s="2">
        <v>52.34</v>
      </c>
      <c r="E95" s="1">
        <f t="shared" ref="E95:E158" si="26">D95/D96-1</f>
        <v>-9.6499526963103044E-3</v>
      </c>
      <c r="F95" s="11">
        <f t="shared" ref="F95:F158" si="27">AVERAGE(E95:E344)</f>
        <v>-1.6576273150873533E-4</v>
      </c>
      <c r="G95" s="12">
        <f t="shared" si="9"/>
        <v>-2.0405440300360067E-3</v>
      </c>
      <c r="H95" s="13">
        <f t="shared" si="10"/>
        <v>-4.9064425747234039E-3</v>
      </c>
      <c r="I95" s="14"/>
      <c r="J95" s="14"/>
      <c r="K95" s="14"/>
    </row>
    <row r="96" spans="3:15" x14ac:dyDescent="0.2">
      <c r="C96" s="3">
        <v>43445</v>
      </c>
      <c r="D96" s="2">
        <v>52.85</v>
      </c>
      <c r="E96" s="1">
        <f t="shared" si="26"/>
        <v>1.2840168646991224E-2</v>
      </c>
      <c r="F96" s="11">
        <f t="shared" si="27"/>
        <v>-9.6579705929753074E-5</v>
      </c>
      <c r="G96" s="12">
        <f t="shared" ref="G96:G159" si="28">AVERAGE(E96:E215)</f>
        <v>-1.5742781243149207E-3</v>
      </c>
      <c r="H96" s="13">
        <f t="shared" ref="H96:H159" si="29">AVERAGE(E96:E155)</f>
        <v>-4.5256270607244376E-3</v>
      </c>
      <c r="I96" s="14"/>
      <c r="J96" s="14"/>
      <c r="K96" s="14"/>
    </row>
    <row r="97" spans="3:11" x14ac:dyDescent="0.2">
      <c r="C97" s="3">
        <v>43444</v>
      </c>
      <c r="D97" s="2">
        <v>52.18</v>
      </c>
      <c r="E97" s="1">
        <f t="shared" si="26"/>
        <v>-3.0652052758684767E-2</v>
      </c>
      <c r="F97" s="11">
        <f t="shared" si="27"/>
        <v>-1.8528404794769849E-4</v>
      </c>
      <c r="G97" s="12">
        <f t="shared" si="28"/>
        <v>-1.7028717666622627E-3</v>
      </c>
      <c r="H97" s="13">
        <f t="shared" si="29"/>
        <v>-4.7608913881624802E-3</v>
      </c>
      <c r="I97" s="14"/>
      <c r="J97" s="14"/>
      <c r="K97" s="14"/>
    </row>
    <row r="98" spans="3:11" x14ac:dyDescent="0.2">
      <c r="C98" s="3">
        <v>43441</v>
      </c>
      <c r="D98" s="2">
        <v>53.83</v>
      </c>
      <c r="E98" s="1">
        <f t="shared" si="26"/>
        <v>2.1829916476841182E-2</v>
      </c>
      <c r="F98" s="11">
        <f t="shared" si="27"/>
        <v>-1.2168312604867593E-4</v>
      </c>
      <c r="G98" s="12">
        <f t="shared" si="28"/>
        <v>-1.3432713270065566E-3</v>
      </c>
      <c r="H98" s="13">
        <f t="shared" si="29"/>
        <v>-4.1525996429637967E-3</v>
      </c>
      <c r="I98" s="14"/>
      <c r="J98" s="14"/>
      <c r="K98" s="14"/>
    </row>
    <row r="99" spans="3:11" x14ac:dyDescent="0.2">
      <c r="C99" s="3">
        <v>43440</v>
      </c>
      <c r="D99" s="2">
        <v>52.68</v>
      </c>
      <c r="E99" s="1">
        <f t="shared" si="26"/>
        <v>-2.6607538802660757E-2</v>
      </c>
      <c r="F99" s="11">
        <f t="shared" si="27"/>
        <v>-1.6478450804658306E-4</v>
      </c>
      <c r="G99" s="12">
        <f t="shared" si="28"/>
        <v>-1.6255582891598341E-3</v>
      </c>
      <c r="H99" s="13">
        <f t="shared" si="29"/>
        <v>-4.9379620641407202E-3</v>
      </c>
      <c r="I99" s="14"/>
      <c r="J99" s="14"/>
      <c r="K99" s="14"/>
    </row>
    <row r="100" spans="3:11" x14ac:dyDescent="0.2">
      <c r="C100" s="3">
        <v>43439</v>
      </c>
      <c r="D100" s="2">
        <v>54.12</v>
      </c>
      <c r="E100" s="1">
        <f t="shared" si="26"/>
        <v>-6.6079295154184425E-3</v>
      </c>
      <c r="F100" s="11">
        <f t="shared" si="27"/>
        <v>-1.1487674334253572E-5</v>
      </c>
      <c r="G100" s="12">
        <f t="shared" si="28"/>
        <v>-1.2957206910295524E-3</v>
      </c>
      <c r="H100" s="13">
        <f t="shared" si="29"/>
        <v>-4.2262172891232037E-3</v>
      </c>
      <c r="I100" s="14"/>
      <c r="J100" s="14"/>
      <c r="K100" s="14"/>
    </row>
    <row r="101" spans="3:11" x14ac:dyDescent="0.2">
      <c r="C101" s="3">
        <v>43438</v>
      </c>
      <c r="D101" s="2">
        <v>54.48</v>
      </c>
      <c r="E101" s="1">
        <f t="shared" si="26"/>
        <v>5.5370985603542255E-3</v>
      </c>
      <c r="F101" s="11">
        <f t="shared" si="27"/>
        <v>6.7462029338930752E-5</v>
      </c>
      <c r="G101" s="12">
        <f t="shared" si="28"/>
        <v>-1.4684849657477174E-3</v>
      </c>
      <c r="H101" s="13">
        <f t="shared" si="29"/>
        <v>-3.6938082133956942E-3</v>
      </c>
      <c r="I101" s="14"/>
      <c r="J101" s="14"/>
      <c r="K101" s="14"/>
    </row>
    <row r="102" spans="3:11" x14ac:dyDescent="0.2">
      <c r="C102" s="3">
        <v>43437</v>
      </c>
      <c r="D102" s="2">
        <v>54.18</v>
      </c>
      <c r="E102" s="1">
        <f t="shared" si="26"/>
        <v>3.9723661485319584E-2</v>
      </c>
      <c r="F102" s="11">
        <f t="shared" si="27"/>
        <v>-6.997020769724571E-5</v>
      </c>
      <c r="G102" s="12">
        <f t="shared" si="28"/>
        <v>-1.4832141043337012E-3</v>
      </c>
      <c r="H102" s="13">
        <f t="shared" si="29"/>
        <v>-3.8366128198865884E-3</v>
      </c>
      <c r="I102" s="14"/>
      <c r="J102" s="14"/>
      <c r="K102" s="14"/>
    </row>
    <row r="103" spans="3:11" x14ac:dyDescent="0.2">
      <c r="C103" s="3">
        <v>43434</v>
      </c>
      <c r="D103" s="2">
        <v>52.11</v>
      </c>
      <c r="E103" s="1">
        <f t="shared" si="26"/>
        <v>-1.006838905775076E-2</v>
      </c>
      <c r="F103" s="11">
        <f t="shared" si="27"/>
        <v>-2.1835697272784137E-4</v>
      </c>
      <c r="G103" s="12">
        <f t="shared" si="28"/>
        <v>-1.7789124947650717E-3</v>
      </c>
      <c r="H103" s="13">
        <f t="shared" si="29"/>
        <v>-4.5034838494519185E-3</v>
      </c>
      <c r="I103" s="14"/>
      <c r="J103" s="14"/>
      <c r="K103" s="14"/>
    </row>
    <row r="104" spans="3:11" x14ac:dyDescent="0.2">
      <c r="C104" s="3">
        <v>43433</v>
      </c>
      <c r="D104" s="2">
        <v>52.64</v>
      </c>
      <c r="E104" s="1">
        <f t="shared" si="26"/>
        <v>2.2930431403031415E-2</v>
      </c>
      <c r="F104" s="11">
        <f t="shared" si="27"/>
        <v>-2.3947331130628812E-4</v>
      </c>
      <c r="G104" s="12">
        <f t="shared" si="28"/>
        <v>-1.6620711762008115E-3</v>
      </c>
      <c r="H104" s="13">
        <f t="shared" si="29"/>
        <v>-4.5680810836155701E-3</v>
      </c>
      <c r="I104" s="14"/>
      <c r="J104" s="14"/>
      <c r="K104" s="14"/>
    </row>
    <row r="105" spans="3:11" x14ac:dyDescent="0.2">
      <c r="C105" s="3">
        <v>43432</v>
      </c>
      <c r="D105" s="2">
        <v>51.46</v>
      </c>
      <c r="E105" s="1">
        <f t="shared" si="26"/>
        <v>-2.4639878695981721E-2</v>
      </c>
      <c r="F105" s="11">
        <f t="shared" si="27"/>
        <v>-2.6386205427769791E-4</v>
      </c>
      <c r="G105" s="12">
        <f t="shared" si="28"/>
        <v>-1.8085812030361507E-3</v>
      </c>
      <c r="H105" s="13">
        <f t="shared" si="29"/>
        <v>-5.2231730648953922E-3</v>
      </c>
      <c r="I105" s="14"/>
      <c r="J105" s="14"/>
      <c r="K105" s="14"/>
    </row>
    <row r="106" spans="3:11" x14ac:dyDescent="0.2">
      <c r="C106" s="3">
        <v>43431</v>
      </c>
      <c r="D106" s="2">
        <v>52.76</v>
      </c>
      <c r="E106" s="1">
        <f t="shared" si="26"/>
        <v>-1.3250047321597958E-3</v>
      </c>
      <c r="F106" s="11">
        <f t="shared" si="27"/>
        <v>-1.5827636700123637E-4</v>
      </c>
      <c r="G106" s="12">
        <f t="shared" si="28"/>
        <v>-1.6286437711176569E-3</v>
      </c>
      <c r="H106" s="13">
        <f t="shared" si="29"/>
        <v>-4.7961639724046897E-3</v>
      </c>
      <c r="I106" s="14"/>
      <c r="J106" s="14"/>
      <c r="K106" s="14"/>
    </row>
    <row r="107" spans="3:11" x14ac:dyDescent="0.2">
      <c r="C107" s="3">
        <v>43430</v>
      </c>
      <c r="D107" s="2">
        <v>52.83</v>
      </c>
      <c r="E107" s="1">
        <f t="shared" si="26"/>
        <v>2.4035665826710462E-2</v>
      </c>
      <c r="F107" s="11">
        <f t="shared" si="27"/>
        <v>-2.0087638278276732E-4</v>
      </c>
      <c r="G107" s="12">
        <f t="shared" si="28"/>
        <v>-1.4610771762654203E-3</v>
      </c>
      <c r="H107" s="13">
        <f t="shared" si="29"/>
        <v>-4.8807991942035134E-3</v>
      </c>
      <c r="I107" s="14"/>
      <c r="J107" s="14"/>
      <c r="K107" s="14"/>
    </row>
    <row r="108" spans="3:11" x14ac:dyDescent="0.2">
      <c r="C108" s="3">
        <v>43427</v>
      </c>
      <c r="D108" s="2">
        <v>51.59</v>
      </c>
      <c r="E108" s="1">
        <f t="shared" si="26"/>
        <v>-7.7101967799642179E-2</v>
      </c>
      <c r="F108" s="11">
        <f t="shared" si="27"/>
        <v>-3.0533217390394984E-4</v>
      </c>
      <c r="G108" s="12">
        <f t="shared" si="28"/>
        <v>-1.7623302775995433E-3</v>
      </c>
      <c r="H108" s="13">
        <f t="shared" si="29"/>
        <v>-5.1031906608520246E-3</v>
      </c>
      <c r="I108" s="14"/>
      <c r="J108" s="14"/>
      <c r="K108" s="14"/>
    </row>
    <row r="109" spans="3:11" x14ac:dyDescent="0.2">
      <c r="C109" s="3">
        <v>43425</v>
      </c>
      <c r="D109" s="2">
        <v>55.9</v>
      </c>
      <c r="E109" s="1">
        <f t="shared" si="26"/>
        <v>2.2498628132430865E-2</v>
      </c>
      <c r="F109" s="11">
        <f t="shared" si="27"/>
        <v>-5.3608612078780203E-5</v>
      </c>
      <c r="G109" s="12">
        <f t="shared" si="28"/>
        <v>-1.0202380464531368E-3</v>
      </c>
      <c r="H109" s="13">
        <f t="shared" si="29"/>
        <v>-3.5803344243130883E-3</v>
      </c>
      <c r="I109" s="14"/>
      <c r="J109" s="14"/>
      <c r="K109" s="14"/>
    </row>
    <row r="110" spans="3:11" x14ac:dyDescent="0.2">
      <c r="C110" s="3">
        <v>43424</v>
      </c>
      <c r="D110" s="2">
        <v>54.67</v>
      </c>
      <c r="E110" s="1">
        <f t="shared" si="26"/>
        <v>-6.5949085938834751E-2</v>
      </c>
      <c r="F110" s="11">
        <f t="shared" si="27"/>
        <v>-7.9769646724722415E-5</v>
      </c>
      <c r="G110" s="12">
        <f t="shared" si="28"/>
        <v>-1.3425866651139799E-3</v>
      </c>
      <c r="H110" s="13">
        <f t="shared" si="29"/>
        <v>-4.0381361137842202E-3</v>
      </c>
      <c r="I110" s="14"/>
      <c r="J110" s="14"/>
      <c r="K110" s="14"/>
    </row>
    <row r="111" spans="3:11" x14ac:dyDescent="0.2">
      <c r="C111" s="3">
        <v>43423</v>
      </c>
      <c r="D111" s="2">
        <v>58.53</v>
      </c>
      <c r="E111" s="1">
        <f t="shared" si="26"/>
        <v>9.3119503362648626E-3</v>
      </c>
      <c r="F111" s="11">
        <f t="shared" si="27"/>
        <v>2.676109010327412E-4</v>
      </c>
      <c r="G111" s="12">
        <f t="shared" si="28"/>
        <v>-9.4538904647900601E-4</v>
      </c>
      <c r="H111" s="13">
        <f t="shared" si="29"/>
        <v>-2.9034126837469143E-3</v>
      </c>
      <c r="I111" s="14"/>
      <c r="J111" s="14"/>
      <c r="K111" s="14"/>
    </row>
    <row r="112" spans="3:11" x14ac:dyDescent="0.2">
      <c r="C112" s="3">
        <v>43420</v>
      </c>
      <c r="D112" s="2">
        <v>57.99</v>
      </c>
      <c r="E112" s="1">
        <f t="shared" si="26"/>
        <v>0</v>
      </c>
      <c r="F112" s="11">
        <f t="shared" si="27"/>
        <v>2.5961747000519873E-4</v>
      </c>
      <c r="G112" s="12">
        <f t="shared" si="28"/>
        <v>-1.1653968038972016E-3</v>
      </c>
      <c r="H112" s="13">
        <f t="shared" si="29"/>
        <v>-2.8399774799668692E-3</v>
      </c>
      <c r="I112" s="14"/>
      <c r="J112" s="14"/>
      <c r="K112" s="14"/>
    </row>
    <row r="113" spans="3:11" x14ac:dyDescent="0.2">
      <c r="C113" s="3">
        <v>43419</v>
      </c>
      <c r="D113" s="2">
        <v>57.99</v>
      </c>
      <c r="E113" s="1">
        <f t="shared" si="26"/>
        <v>4.155844155844246E-3</v>
      </c>
      <c r="F113" s="11">
        <f t="shared" si="27"/>
        <v>2.390318444506292E-4</v>
      </c>
      <c r="G113" s="12">
        <f t="shared" si="28"/>
        <v>-9.8093663223630754E-4</v>
      </c>
      <c r="H113" s="13">
        <f t="shared" si="29"/>
        <v>-2.8471820909178789E-3</v>
      </c>
      <c r="I113" s="14"/>
      <c r="J113" s="14"/>
      <c r="K113" s="14"/>
    </row>
    <row r="114" spans="3:11" x14ac:dyDescent="0.2">
      <c r="C114" s="3">
        <v>43418</v>
      </c>
      <c r="D114" s="2">
        <v>57.75</v>
      </c>
      <c r="E114" s="1">
        <f t="shared" si="26"/>
        <v>1.0145181039006523E-2</v>
      </c>
      <c r="F114" s="11">
        <f t="shared" si="27"/>
        <v>3.2133554547773445E-4</v>
      </c>
      <c r="G114" s="12">
        <f t="shared" si="28"/>
        <v>-1.1574178873143667E-3</v>
      </c>
      <c r="H114" s="13">
        <f t="shared" si="29"/>
        <v>-2.4040445561421429E-3</v>
      </c>
      <c r="I114" s="14"/>
      <c r="J114" s="14"/>
      <c r="K114" s="14"/>
    </row>
    <row r="115" spans="3:11" x14ac:dyDescent="0.2">
      <c r="C115" s="3">
        <v>43417</v>
      </c>
      <c r="D115" s="2">
        <v>57.17</v>
      </c>
      <c r="E115" s="1">
        <f t="shared" si="26"/>
        <v>-7.0859743214692017E-2</v>
      </c>
      <c r="F115" s="11">
        <f t="shared" si="27"/>
        <v>2.6842704757261513E-4</v>
      </c>
      <c r="G115" s="12">
        <f t="shared" si="28"/>
        <v>-1.5747259719284174E-3</v>
      </c>
      <c r="H115" s="13">
        <f t="shared" si="29"/>
        <v>-2.466005844510242E-3</v>
      </c>
      <c r="I115" s="14"/>
      <c r="J115" s="14"/>
      <c r="K115" s="14"/>
    </row>
    <row r="116" spans="3:11" x14ac:dyDescent="0.2">
      <c r="C116" s="3">
        <v>43416</v>
      </c>
      <c r="D116" s="2">
        <v>61.53</v>
      </c>
      <c r="E116" s="1">
        <f t="shared" si="26"/>
        <v>-4.2078006149861569E-3</v>
      </c>
      <c r="F116" s="11">
        <f t="shared" si="27"/>
        <v>5.252137603917646E-4</v>
      </c>
      <c r="G116" s="12">
        <f t="shared" si="28"/>
        <v>-1.1159297435076154E-3</v>
      </c>
      <c r="H116" s="13">
        <f t="shared" si="29"/>
        <v>-1.2325284928363729E-3</v>
      </c>
      <c r="I116" s="14"/>
      <c r="J116" s="14"/>
      <c r="K116" s="14"/>
    </row>
    <row r="117" spans="3:11" x14ac:dyDescent="0.2">
      <c r="C117" s="3">
        <v>43413</v>
      </c>
      <c r="D117" s="2">
        <v>61.79</v>
      </c>
      <c r="E117" s="1">
        <f t="shared" si="26"/>
        <v>-8.0269706212875436E-3</v>
      </c>
      <c r="F117" s="11">
        <f t="shared" si="27"/>
        <v>4.6712006445976686E-4</v>
      </c>
      <c r="G117" s="12">
        <f t="shared" si="28"/>
        <v>-1.1214585681206099E-3</v>
      </c>
      <c r="H117" s="13">
        <f t="shared" si="29"/>
        <v>-1.0769928056210151E-3</v>
      </c>
      <c r="I117" s="14"/>
      <c r="J117" s="14"/>
      <c r="K117" s="14"/>
    </row>
    <row r="118" spans="3:11" x14ac:dyDescent="0.2">
      <c r="C118" s="3">
        <v>43412</v>
      </c>
      <c r="D118" s="2">
        <v>62.29</v>
      </c>
      <c r="E118" s="1">
        <f t="shared" si="26"/>
        <v>-1.6111198862738929E-2</v>
      </c>
      <c r="F118" s="11">
        <f t="shared" si="27"/>
        <v>5.0064212407060224E-4</v>
      </c>
      <c r="G118" s="12">
        <f t="shared" si="28"/>
        <v>-1.0719282573876591E-3</v>
      </c>
      <c r="H118" s="13">
        <f t="shared" si="29"/>
        <v>-8.2685441986783215E-4</v>
      </c>
      <c r="I118" s="14"/>
      <c r="J118" s="14"/>
      <c r="K118" s="14"/>
    </row>
    <row r="119" spans="3:11" x14ac:dyDescent="0.2">
      <c r="C119" s="3">
        <v>43411</v>
      </c>
      <c r="D119" s="2">
        <v>63.31</v>
      </c>
      <c r="E119" s="1">
        <f t="shared" si="26"/>
        <v>-8.7678096132769445E-3</v>
      </c>
      <c r="F119" s="11">
        <f t="shared" si="27"/>
        <v>5.3491148092506659E-4</v>
      </c>
      <c r="G119" s="12">
        <f t="shared" si="28"/>
        <v>-8.2386658682353695E-4</v>
      </c>
      <c r="H119" s="13">
        <f t="shared" si="29"/>
        <v>-1.0636079242281197E-3</v>
      </c>
      <c r="I119" s="14"/>
      <c r="J119" s="14"/>
      <c r="K119" s="14"/>
    </row>
    <row r="120" spans="3:11" x14ac:dyDescent="0.2">
      <c r="C120" s="3">
        <v>43410</v>
      </c>
      <c r="D120" s="2">
        <v>63.87</v>
      </c>
      <c r="E120" s="1">
        <f t="shared" si="26"/>
        <v>-1.4047545538746542E-2</v>
      </c>
      <c r="F120" s="11">
        <f t="shared" si="27"/>
        <v>5.9540644819173409E-4</v>
      </c>
      <c r="G120" s="12">
        <f t="shared" si="28"/>
        <v>-7.7419988754494253E-4</v>
      </c>
      <c r="H120" s="13">
        <f t="shared" si="29"/>
        <v>-9.5663011559495308E-4</v>
      </c>
      <c r="I120" s="14"/>
      <c r="J120" s="14"/>
      <c r="K120" s="14"/>
    </row>
    <row r="121" spans="3:11" x14ac:dyDescent="0.2">
      <c r="C121" s="3">
        <v>43409</v>
      </c>
      <c r="D121" s="2">
        <v>64.78</v>
      </c>
      <c r="E121" s="1">
        <f t="shared" si="26"/>
        <v>-6.1709348966354494E-4</v>
      </c>
      <c r="F121" s="11">
        <f t="shared" si="27"/>
        <v>6.2424260614892945E-4</v>
      </c>
      <c r="G121" s="12">
        <f t="shared" si="28"/>
        <v>-6.5713700805538808E-4</v>
      </c>
      <c r="H121" s="13">
        <f t="shared" si="29"/>
        <v>-8.2948223164623538E-4</v>
      </c>
      <c r="I121" s="14"/>
      <c r="J121" s="14"/>
      <c r="K121" s="14"/>
    </row>
    <row r="122" spans="3:11" x14ac:dyDescent="0.2">
      <c r="C122" s="3">
        <v>43406</v>
      </c>
      <c r="D122" s="2">
        <v>64.819999999999993</v>
      </c>
      <c r="E122" s="1">
        <f t="shared" si="26"/>
        <v>-8.716929194066525E-3</v>
      </c>
      <c r="F122" s="11">
        <f t="shared" si="27"/>
        <v>6.1621780067421558E-4</v>
      </c>
      <c r="G122" s="12">
        <f t="shared" si="28"/>
        <v>-6.3088266927511518E-4</v>
      </c>
      <c r="H122" s="13">
        <f t="shared" si="29"/>
        <v>-6.1492484556629481E-4</v>
      </c>
      <c r="I122" s="14"/>
      <c r="J122" s="14"/>
      <c r="K122" s="14"/>
    </row>
    <row r="123" spans="3:11" x14ac:dyDescent="0.2">
      <c r="C123" s="3">
        <v>43405</v>
      </c>
      <c r="D123" s="2">
        <v>65.39</v>
      </c>
      <c r="E123" s="1">
        <f t="shared" si="26"/>
        <v>-2.4757643549589758E-2</v>
      </c>
      <c r="F123" s="11">
        <f t="shared" si="27"/>
        <v>7.7439541469223453E-4</v>
      </c>
      <c r="G123" s="12">
        <f t="shared" si="28"/>
        <v>-5.1698746724535287E-4</v>
      </c>
      <c r="H123" s="13">
        <f t="shared" si="29"/>
        <v>-5.0157587828125001E-4</v>
      </c>
      <c r="I123" s="14"/>
      <c r="J123" s="14"/>
      <c r="K123" s="14"/>
    </row>
    <row r="124" spans="3:11" x14ac:dyDescent="0.2">
      <c r="C124" s="3">
        <v>43404</v>
      </c>
      <c r="D124" s="2">
        <v>67.05</v>
      </c>
      <c r="E124" s="1">
        <f t="shared" si="26"/>
        <v>-1.3099793935825721E-2</v>
      </c>
      <c r="F124" s="11">
        <f t="shared" si="27"/>
        <v>9.5360252438158265E-4</v>
      </c>
      <c r="G124" s="12">
        <f t="shared" si="28"/>
        <v>-2.7991473257363378E-4</v>
      </c>
      <c r="H124" s="13">
        <f t="shared" si="29"/>
        <v>-6.261994723330426E-4</v>
      </c>
      <c r="I124" s="14"/>
      <c r="J124" s="14"/>
      <c r="K124" s="14"/>
    </row>
    <row r="125" spans="3:11" x14ac:dyDescent="0.2">
      <c r="C125" s="3">
        <v>43403</v>
      </c>
      <c r="D125" s="2">
        <v>67.94</v>
      </c>
      <c r="E125" s="1">
        <f t="shared" si="26"/>
        <v>-1.2930408252215586E-2</v>
      </c>
      <c r="F125" s="11">
        <f t="shared" si="27"/>
        <v>1.0237335065526657E-3</v>
      </c>
      <c r="G125" s="12">
        <f t="shared" si="28"/>
        <v>-2.4810561995792699E-4</v>
      </c>
      <c r="H125" s="13">
        <f t="shared" si="29"/>
        <v>-3.6974710497278223E-4</v>
      </c>
      <c r="I125" s="14"/>
      <c r="J125" s="14"/>
      <c r="K125" s="14"/>
    </row>
    <row r="126" spans="3:11" x14ac:dyDescent="0.2">
      <c r="C126" s="3">
        <v>43402</v>
      </c>
      <c r="D126" s="2">
        <v>68.83</v>
      </c>
      <c r="E126" s="1">
        <f t="shared" si="26"/>
        <v>-8.0703271364750417E-3</v>
      </c>
      <c r="F126" s="11">
        <f t="shared" si="27"/>
        <v>1.0695532583368879E-3</v>
      </c>
      <c r="G126" s="12">
        <f t="shared" si="28"/>
        <v>-1.1448690559126932E-4</v>
      </c>
      <c r="H126" s="13">
        <f t="shared" si="29"/>
        <v>-2.6995510603048759E-5</v>
      </c>
      <c r="I126" s="14"/>
      <c r="J126" s="14"/>
      <c r="K126" s="14"/>
    </row>
    <row r="127" spans="3:11" x14ac:dyDescent="0.2">
      <c r="C127" s="3">
        <v>43399</v>
      </c>
      <c r="D127" s="2">
        <v>69.39</v>
      </c>
      <c r="E127" s="1">
        <f t="shared" si="26"/>
        <v>3.90625E-3</v>
      </c>
      <c r="F127" s="11">
        <f t="shared" si="27"/>
        <v>1.1188747595110521E-3</v>
      </c>
      <c r="G127" s="12">
        <f t="shared" si="28"/>
        <v>2.0345612718749757E-4</v>
      </c>
      <c r="H127" s="13">
        <f t="shared" si="29"/>
        <v>-6.9392714901250766E-6</v>
      </c>
      <c r="I127" s="14"/>
      <c r="J127" s="14"/>
      <c r="K127" s="14"/>
    </row>
    <row r="128" spans="3:11" x14ac:dyDescent="0.2">
      <c r="C128" s="3">
        <v>43398</v>
      </c>
      <c r="D128" s="2">
        <v>69.12</v>
      </c>
      <c r="E128" s="1">
        <f t="shared" si="26"/>
        <v>7.5801749271138252E-3</v>
      </c>
      <c r="F128" s="11">
        <f t="shared" si="27"/>
        <v>1.1218578726483797E-3</v>
      </c>
      <c r="G128" s="12">
        <f t="shared" si="28"/>
        <v>-2.5396982587347348E-5</v>
      </c>
      <c r="H128" s="13">
        <f t="shared" si="29"/>
        <v>2.4874979602227028E-4</v>
      </c>
      <c r="I128" s="14"/>
      <c r="J128" s="14"/>
      <c r="K128" s="14"/>
    </row>
    <row r="129" spans="3:11" x14ac:dyDescent="0.2">
      <c r="C129" s="3">
        <v>43397</v>
      </c>
      <c r="D129" s="2">
        <v>68.599999999999994</v>
      </c>
      <c r="E129" s="1">
        <f t="shared" si="26"/>
        <v>5.8651026392959604E-3</v>
      </c>
      <c r="F129" s="11">
        <f t="shared" si="27"/>
        <v>1.1875737583057786E-3</v>
      </c>
      <c r="G129" s="12">
        <f t="shared" si="28"/>
        <v>3.260775030000755E-5</v>
      </c>
      <c r="H129" s="13">
        <f t="shared" si="29"/>
        <v>-1.4304778150452945E-4</v>
      </c>
      <c r="I129" s="14"/>
      <c r="J129" s="14"/>
      <c r="K129" s="14"/>
    </row>
    <row r="130" spans="3:11" x14ac:dyDescent="0.2">
      <c r="C130" s="3">
        <v>43396</v>
      </c>
      <c r="D130" s="2">
        <v>68.2</v>
      </c>
      <c r="E130" s="1">
        <f t="shared" si="26"/>
        <v>-4.226934419323114E-2</v>
      </c>
      <c r="F130" s="11">
        <f t="shared" si="27"/>
        <v>1.1994843588981521E-3</v>
      </c>
      <c r="G130" s="12">
        <f t="shared" si="28"/>
        <v>1.4018051138008821E-4</v>
      </c>
      <c r="H130" s="13">
        <f t="shared" si="29"/>
        <v>-5.6672333384019669E-4</v>
      </c>
      <c r="I130" s="14"/>
      <c r="J130" s="14"/>
      <c r="K130" s="14"/>
    </row>
    <row r="131" spans="3:11" x14ac:dyDescent="0.2">
      <c r="C131" s="3">
        <v>43395</v>
      </c>
      <c r="D131" s="2">
        <v>71.209999999999994</v>
      </c>
      <c r="E131" s="1">
        <f t="shared" si="26"/>
        <v>1.124701251230098E-3</v>
      </c>
      <c r="F131" s="11">
        <f t="shared" si="27"/>
        <v>1.3463862434133821E-3</v>
      </c>
      <c r="G131" s="12">
        <f t="shared" si="28"/>
        <v>5.5398927012194712E-4</v>
      </c>
      <c r="H131" s="13">
        <f t="shared" si="29"/>
        <v>4.8728215853094945E-4</v>
      </c>
      <c r="I131" s="14"/>
      <c r="J131" s="14"/>
      <c r="K131" s="14"/>
    </row>
    <row r="132" spans="3:11" x14ac:dyDescent="0.2">
      <c r="C132" s="3">
        <v>43392</v>
      </c>
      <c r="D132" s="2">
        <v>71.13</v>
      </c>
      <c r="E132" s="1">
        <f t="shared" si="26"/>
        <v>8.3640487666569729E-3</v>
      </c>
      <c r="F132" s="11">
        <f t="shared" si="27"/>
        <v>1.3859539246860034E-3</v>
      </c>
      <c r="G132" s="12">
        <f t="shared" si="28"/>
        <v>6.291938741228918E-4</v>
      </c>
      <c r="H132" s="13">
        <f t="shared" si="29"/>
        <v>2.4883479891028387E-4</v>
      </c>
      <c r="I132" s="14"/>
      <c r="J132" s="14"/>
      <c r="K132" s="14"/>
    </row>
    <row r="133" spans="3:11" x14ac:dyDescent="0.2">
      <c r="C133" s="3">
        <v>43391</v>
      </c>
      <c r="D133" s="2">
        <v>70.540000000000006</v>
      </c>
      <c r="E133" s="1">
        <f t="shared" si="26"/>
        <v>-1.4253773057574026E-2</v>
      </c>
      <c r="F133" s="11">
        <f t="shared" si="27"/>
        <v>1.3571416924676733E-3</v>
      </c>
      <c r="G133" s="12">
        <f t="shared" si="28"/>
        <v>3.9848644197296076E-4</v>
      </c>
      <c r="H133" s="13">
        <f t="shared" si="29"/>
        <v>1.8299131339158948E-4</v>
      </c>
      <c r="I133" s="14"/>
      <c r="J133" s="14"/>
      <c r="K133" s="14"/>
    </row>
    <row r="134" spans="3:11" x14ac:dyDescent="0.2">
      <c r="C134" s="3">
        <v>43390</v>
      </c>
      <c r="D134" s="2">
        <v>71.56</v>
      </c>
      <c r="E134" s="1">
        <f t="shared" si="26"/>
        <v>-3.0089455136893428E-2</v>
      </c>
      <c r="F134" s="11">
        <f t="shared" si="27"/>
        <v>1.4398627243279597E-3</v>
      </c>
      <c r="G134" s="12">
        <f t="shared" si="28"/>
        <v>5.7499325872024574E-4</v>
      </c>
      <c r="H134" s="13">
        <f t="shared" si="29"/>
        <v>6.1013903089783084E-4</v>
      </c>
      <c r="I134" s="14"/>
      <c r="J134" s="14"/>
      <c r="K134" s="14"/>
    </row>
    <row r="135" spans="3:11" x14ac:dyDescent="0.2">
      <c r="C135" s="3">
        <v>43389</v>
      </c>
      <c r="D135" s="2">
        <v>73.78</v>
      </c>
      <c r="E135" s="1">
        <f t="shared" si="26"/>
        <v>1.9011406844107182E-3</v>
      </c>
      <c r="F135" s="11">
        <f t="shared" si="27"/>
        <v>1.5026389709791802E-3</v>
      </c>
      <c r="G135" s="12">
        <f t="shared" si="28"/>
        <v>8.1469956600124609E-4</v>
      </c>
      <c r="H135" s="13">
        <f t="shared" si="29"/>
        <v>1.26664617810745E-3</v>
      </c>
      <c r="I135" s="14"/>
      <c r="J135" s="14"/>
      <c r="K135" s="14"/>
    </row>
    <row r="136" spans="3:11" x14ac:dyDescent="0.2">
      <c r="C136" s="3">
        <v>43388</v>
      </c>
      <c r="D136" s="2">
        <v>73.64</v>
      </c>
      <c r="E136" s="1">
        <f t="shared" si="26"/>
        <v>6.1483809263560563E-3</v>
      </c>
      <c r="F136" s="11">
        <f t="shared" si="27"/>
        <v>1.5065839751327785E-3</v>
      </c>
      <c r="G136" s="12">
        <f t="shared" si="28"/>
        <v>8.1606419992417501E-4</v>
      </c>
      <c r="H136" s="13">
        <f t="shared" si="29"/>
        <v>1.1434251143809064E-3</v>
      </c>
      <c r="I136" s="14"/>
      <c r="J136" s="14"/>
      <c r="K136" s="14"/>
    </row>
    <row r="137" spans="3:11" x14ac:dyDescent="0.2">
      <c r="C137" s="3">
        <v>43385</v>
      </c>
      <c r="D137" s="2">
        <v>73.19</v>
      </c>
      <c r="E137" s="1">
        <f t="shared" si="26"/>
        <v>5.2190633154785004E-3</v>
      </c>
      <c r="F137" s="11">
        <f t="shared" si="27"/>
        <v>1.4796818712041922E-3</v>
      </c>
      <c r="G137" s="12">
        <f t="shared" si="28"/>
        <v>8.0806959979040638E-4</v>
      </c>
      <c r="H137" s="13">
        <f t="shared" si="29"/>
        <v>1.0457711438069468E-3</v>
      </c>
      <c r="I137" s="14"/>
      <c r="J137" s="14"/>
      <c r="K137" s="14"/>
    </row>
    <row r="138" spans="3:11" x14ac:dyDescent="0.2">
      <c r="C138" s="3">
        <v>43384</v>
      </c>
      <c r="D138" s="2">
        <v>72.81</v>
      </c>
      <c r="E138" s="1">
        <f t="shared" si="26"/>
        <v>-3.0105235113893625E-2</v>
      </c>
      <c r="F138" s="11">
        <f t="shared" si="27"/>
        <v>1.4906070528850743E-3</v>
      </c>
      <c r="G138" s="12">
        <f t="shared" si="28"/>
        <v>6.5003824284914176E-4</v>
      </c>
      <c r="H138" s="13">
        <f t="shared" si="29"/>
        <v>1.0801400875781444E-3</v>
      </c>
      <c r="I138" s="14"/>
      <c r="J138" s="14"/>
      <c r="K138" s="14"/>
    </row>
    <row r="139" spans="3:11" x14ac:dyDescent="0.2">
      <c r="C139" s="3">
        <v>43383</v>
      </c>
      <c r="D139" s="2">
        <v>75.069999999999993</v>
      </c>
      <c r="E139" s="1">
        <f t="shared" si="26"/>
        <v>-2.379713914174264E-2</v>
      </c>
      <c r="F139" s="11">
        <f t="shared" si="27"/>
        <v>1.6780626936561064E-3</v>
      </c>
      <c r="G139" s="12">
        <f t="shared" si="28"/>
        <v>9.3026223074494101E-4</v>
      </c>
      <c r="H139" s="13">
        <f t="shared" si="29"/>
        <v>1.7288016012657079E-3</v>
      </c>
      <c r="I139" s="14"/>
      <c r="J139" s="14"/>
      <c r="K139" s="14"/>
    </row>
    <row r="140" spans="3:11" x14ac:dyDescent="0.2">
      <c r="C140" s="3">
        <v>43382</v>
      </c>
      <c r="D140" s="2">
        <v>76.900000000000006</v>
      </c>
      <c r="E140" s="1">
        <f t="shared" si="26"/>
        <v>9.0539299304555065E-3</v>
      </c>
      <c r="F140" s="11">
        <f t="shared" si="27"/>
        <v>1.7187977301919605E-3</v>
      </c>
      <c r="G140" s="12">
        <f t="shared" si="28"/>
        <v>1.1371400745524517E-3</v>
      </c>
      <c r="H140" s="13">
        <f t="shared" si="29"/>
        <v>2.1474859002888645E-3</v>
      </c>
      <c r="I140" s="14"/>
      <c r="J140" s="14"/>
      <c r="K140" s="14"/>
    </row>
    <row r="141" spans="3:11" x14ac:dyDescent="0.2">
      <c r="C141" s="3">
        <v>43381</v>
      </c>
      <c r="D141" s="2">
        <v>76.209999999999994</v>
      </c>
      <c r="E141" s="1">
        <f t="shared" si="26"/>
        <v>-7.8667890389405581E-4</v>
      </c>
      <c r="F141" s="11">
        <f t="shared" si="27"/>
        <v>1.7123625747334614E-3</v>
      </c>
      <c r="G141" s="12">
        <f t="shared" si="28"/>
        <v>1.0445891242133927E-3</v>
      </c>
      <c r="H141" s="13">
        <f t="shared" si="29"/>
        <v>1.3101742801503373E-3</v>
      </c>
      <c r="I141" s="14"/>
      <c r="J141" s="14"/>
      <c r="K141" s="14"/>
    </row>
    <row r="142" spans="3:11" x14ac:dyDescent="0.2">
      <c r="C142" s="3">
        <v>43378</v>
      </c>
      <c r="D142" s="2">
        <v>76.27</v>
      </c>
      <c r="E142" s="1">
        <f t="shared" si="26"/>
        <v>1.3113034356138087E-4</v>
      </c>
      <c r="F142" s="11">
        <f t="shared" si="27"/>
        <v>1.8233563728440071E-3</v>
      </c>
      <c r="G142" s="12">
        <f t="shared" si="28"/>
        <v>1.2963537752572372E-3</v>
      </c>
      <c r="H142" s="13">
        <f t="shared" si="29"/>
        <v>1.4846831077947504E-3</v>
      </c>
      <c r="I142" s="14"/>
      <c r="J142" s="14"/>
      <c r="K142" s="14"/>
    </row>
    <row r="143" spans="3:11" x14ac:dyDescent="0.2">
      <c r="C143" s="3">
        <v>43377</v>
      </c>
      <c r="D143" s="2">
        <v>76.260000000000005</v>
      </c>
      <c r="E143" s="1">
        <f t="shared" si="26"/>
        <v>-2.7171833141982349E-2</v>
      </c>
      <c r="F143" s="11">
        <f t="shared" si="27"/>
        <v>1.8463088804112719E-3</v>
      </c>
      <c r="G143" s="12">
        <f t="shared" si="28"/>
        <v>1.3344261729905465E-3</v>
      </c>
      <c r="H143" s="13">
        <f t="shared" si="29"/>
        <v>1.4706385820981382E-3</v>
      </c>
      <c r="I143" s="14"/>
      <c r="J143" s="14"/>
      <c r="K143" s="14"/>
    </row>
    <row r="144" spans="3:11" x14ac:dyDescent="0.2">
      <c r="C144" s="3">
        <v>43376</v>
      </c>
      <c r="D144" s="2">
        <v>78.39</v>
      </c>
      <c r="E144" s="1">
        <f t="shared" si="26"/>
        <v>1.5677636693443908E-2</v>
      </c>
      <c r="F144" s="11">
        <f t="shared" si="27"/>
        <v>1.8371411746763138E-3</v>
      </c>
      <c r="G144" s="12">
        <f t="shared" si="28"/>
        <v>1.4217207674007248E-3</v>
      </c>
      <c r="H144" s="13">
        <f t="shared" si="29"/>
        <v>1.0855513933283212E-3</v>
      </c>
      <c r="I144" s="14"/>
      <c r="J144" s="14"/>
      <c r="K144" s="14"/>
    </row>
    <row r="145" spans="3:11" x14ac:dyDescent="0.2">
      <c r="C145" s="3">
        <v>43375</v>
      </c>
      <c r="D145" s="2">
        <v>77.180000000000007</v>
      </c>
      <c r="E145" s="1">
        <f t="shared" si="26"/>
        <v>-9.0614886731388289E-4</v>
      </c>
      <c r="F145" s="11">
        <f t="shared" si="27"/>
        <v>1.8391012865851724E-3</v>
      </c>
      <c r="G145" s="12">
        <f t="shared" si="28"/>
        <v>1.3310178732457508E-3</v>
      </c>
      <c r="H145" s="13">
        <f t="shared" si="29"/>
        <v>8.8303044902531642E-4</v>
      </c>
      <c r="I145" s="14"/>
      <c r="J145" s="14"/>
      <c r="K145" s="14"/>
    </row>
    <row r="146" spans="3:11" x14ac:dyDescent="0.2">
      <c r="C146" s="3">
        <v>43374</v>
      </c>
      <c r="D146" s="2">
        <v>77.25</v>
      </c>
      <c r="E146" s="1">
        <f t="shared" si="26"/>
        <v>2.7944111776446956E-2</v>
      </c>
      <c r="F146" s="11">
        <f t="shared" si="27"/>
        <v>1.8079019801945152E-3</v>
      </c>
      <c r="G146" s="12">
        <f t="shared" si="28"/>
        <v>1.3686352593268447E-3</v>
      </c>
      <c r="H146" s="13">
        <f t="shared" si="29"/>
        <v>9.0944310025217192E-4</v>
      </c>
      <c r="I146" s="14"/>
      <c r="J146" s="14"/>
      <c r="K146" s="14"/>
    </row>
    <row r="147" spans="3:11" x14ac:dyDescent="0.2">
      <c r="C147" s="3">
        <v>43371</v>
      </c>
      <c r="D147" s="2">
        <v>75.150000000000006</v>
      </c>
      <c r="E147" s="1">
        <f t="shared" si="26"/>
        <v>1.5677794296526715E-2</v>
      </c>
      <c r="F147" s="11">
        <f t="shared" si="27"/>
        <v>1.6835022589269913E-3</v>
      </c>
      <c r="G147" s="12">
        <f t="shared" si="28"/>
        <v>1.3031755229696777E-3</v>
      </c>
      <c r="H147" s="13">
        <f t="shared" si="29"/>
        <v>6.3822481550718973E-4</v>
      </c>
      <c r="I147" s="14"/>
      <c r="J147" s="14"/>
      <c r="K147" s="14"/>
    </row>
    <row r="148" spans="3:11" x14ac:dyDescent="0.2">
      <c r="C148" s="3">
        <v>43370</v>
      </c>
      <c r="D148" s="2">
        <v>73.989999999999995</v>
      </c>
      <c r="E148" s="1">
        <f t="shared" si="26"/>
        <v>7.7635521656223005E-3</v>
      </c>
      <c r="F148" s="11">
        <f t="shared" si="27"/>
        <v>1.5366049454211316E-3</v>
      </c>
      <c r="G148" s="12">
        <f t="shared" si="28"/>
        <v>1.4470929481320745E-3</v>
      </c>
      <c r="H148" s="13">
        <f t="shared" si="29"/>
        <v>1.0898264361020038E-4</v>
      </c>
      <c r="I148" s="14"/>
      <c r="J148" s="14"/>
      <c r="K148" s="14"/>
    </row>
    <row r="149" spans="3:11" x14ac:dyDescent="0.2">
      <c r="C149" s="3">
        <v>43369</v>
      </c>
      <c r="D149" s="2">
        <v>73.42</v>
      </c>
      <c r="E149" s="1">
        <f t="shared" si="26"/>
        <v>-9.8449089683075863E-3</v>
      </c>
      <c r="F149" s="11">
        <f t="shared" si="27"/>
        <v>1.5140646686471872E-3</v>
      </c>
      <c r="G149" s="12">
        <f t="shared" si="28"/>
        <v>1.5644944463526231E-3</v>
      </c>
      <c r="H149" s="13">
        <f t="shared" si="29"/>
        <v>2.4744988759158502E-5</v>
      </c>
      <c r="I149" s="14"/>
      <c r="J149" s="14"/>
      <c r="K149" s="14"/>
    </row>
    <row r="150" spans="3:11" x14ac:dyDescent="0.2">
      <c r="C150" s="3">
        <v>43368</v>
      </c>
      <c r="D150" s="2">
        <v>74.150000000000006</v>
      </c>
      <c r="E150" s="1">
        <f t="shared" si="26"/>
        <v>2.7045300878971723E-3</v>
      </c>
      <c r="F150" s="11">
        <f t="shared" si="27"/>
        <v>1.5082941227718045E-3</v>
      </c>
      <c r="G150" s="12">
        <f t="shared" si="28"/>
        <v>1.4528594650937902E-3</v>
      </c>
      <c r="H150" s="13">
        <f t="shared" si="29"/>
        <v>1.4154867440997662E-4</v>
      </c>
      <c r="I150" s="14"/>
      <c r="J150" s="14"/>
      <c r="K150" s="14"/>
    </row>
    <row r="151" spans="3:11" x14ac:dyDescent="0.2">
      <c r="C151" s="3">
        <v>43367</v>
      </c>
      <c r="D151" s="2">
        <v>73.95</v>
      </c>
      <c r="E151" s="1">
        <f t="shared" si="26"/>
        <v>1.8454758297755225E-2</v>
      </c>
      <c r="F151" s="11">
        <f t="shared" si="27"/>
        <v>1.5174721570058729E-3</v>
      </c>
      <c r="G151" s="12">
        <f t="shared" si="28"/>
        <v>1.4527799684302216E-3</v>
      </c>
      <c r="H151" s="13">
        <f t="shared" si="29"/>
        <v>2.5327709986075844E-4</v>
      </c>
      <c r="I151" s="14"/>
      <c r="J151" s="14"/>
      <c r="K151" s="14"/>
    </row>
    <row r="152" spans="3:11" x14ac:dyDescent="0.2">
      <c r="C152" s="3">
        <v>43364</v>
      </c>
      <c r="D152" s="2">
        <v>72.61</v>
      </c>
      <c r="E152" s="1">
        <f t="shared" si="26"/>
        <v>6.5151095092874645E-3</v>
      </c>
      <c r="F152" s="11">
        <f t="shared" si="27"/>
        <v>1.4176741362312796E-3</v>
      </c>
      <c r="G152" s="12">
        <f t="shared" si="28"/>
        <v>1.2805362402344912E-3</v>
      </c>
      <c r="H152" s="13">
        <f t="shared" si="29"/>
        <v>1.0399098140883948E-4</v>
      </c>
      <c r="I152" s="14"/>
      <c r="J152" s="14"/>
      <c r="K152" s="14"/>
    </row>
    <row r="153" spans="3:11" x14ac:dyDescent="0.2">
      <c r="C153" s="3">
        <v>43363</v>
      </c>
      <c r="D153" s="2">
        <v>72.14</v>
      </c>
      <c r="E153" s="1">
        <f t="shared" si="26"/>
        <v>-6.3360881542698921E-3</v>
      </c>
      <c r="F153" s="11">
        <f t="shared" si="27"/>
        <v>1.5152844347045668E-3</v>
      </c>
      <c r="G153" s="12">
        <f t="shared" si="28"/>
        <v>1.2926764841196805E-3</v>
      </c>
      <c r="H153" s="13">
        <f t="shared" si="29"/>
        <v>5.231914898713941E-4</v>
      </c>
      <c r="I153" s="14"/>
      <c r="J153" s="14"/>
      <c r="K153" s="14"/>
    </row>
    <row r="154" spans="3:11" x14ac:dyDescent="0.2">
      <c r="C154" s="3">
        <v>43362</v>
      </c>
      <c r="D154" s="2">
        <v>72.599999999999994</v>
      </c>
      <c r="E154" s="1">
        <f t="shared" si="26"/>
        <v>1.6949152542372836E-2</v>
      </c>
      <c r="F154" s="11">
        <f t="shared" si="27"/>
        <v>1.5493124265559071E-3</v>
      </c>
      <c r="G154" s="12">
        <f t="shared" si="28"/>
        <v>1.0979524662633486E-3</v>
      </c>
      <c r="H154" s="13">
        <f t="shared" si="29"/>
        <v>1.2295481942619904E-3</v>
      </c>
      <c r="I154" s="14"/>
      <c r="J154" s="14"/>
      <c r="K154" s="14"/>
    </row>
    <row r="155" spans="3:11" x14ac:dyDescent="0.2">
      <c r="C155" s="3">
        <v>43361</v>
      </c>
      <c r="D155" s="2">
        <v>71.39</v>
      </c>
      <c r="E155" s="1">
        <f t="shared" si="26"/>
        <v>1.3198978143627693E-2</v>
      </c>
      <c r="F155" s="11">
        <f t="shared" si="27"/>
        <v>1.4704943639164295E-3</v>
      </c>
      <c r="G155" s="12">
        <f t="shared" si="28"/>
        <v>1.0282235451575231E-3</v>
      </c>
      <c r="H155" s="13">
        <f t="shared" si="29"/>
        <v>8.2535451465139034E-4</v>
      </c>
      <c r="I155" s="14"/>
      <c r="J155" s="14"/>
      <c r="K155" s="14"/>
    </row>
    <row r="156" spans="3:11" x14ac:dyDescent="0.2">
      <c r="C156" s="3">
        <v>43360</v>
      </c>
      <c r="D156" s="2">
        <v>70.459999999999994</v>
      </c>
      <c r="E156" s="1">
        <f t="shared" si="26"/>
        <v>-1.2756909992913679E-3</v>
      </c>
      <c r="F156" s="11">
        <f t="shared" si="27"/>
        <v>1.480873181449875E-3</v>
      </c>
      <c r="G156" s="12">
        <f t="shared" si="28"/>
        <v>8.0789077245690488E-4</v>
      </c>
      <c r="H156" s="13">
        <f t="shared" si="29"/>
        <v>1.377070812094596E-3</v>
      </c>
      <c r="I156" s="14"/>
      <c r="J156" s="14"/>
      <c r="K156" s="14"/>
    </row>
    <row r="157" spans="3:11" x14ac:dyDescent="0.2">
      <c r="C157" s="3">
        <v>43357</v>
      </c>
      <c r="D157" s="2">
        <v>70.55</v>
      </c>
      <c r="E157" s="1">
        <f t="shared" si="26"/>
        <v>5.8454519532362692E-3</v>
      </c>
      <c r="F157" s="11">
        <f t="shared" si="27"/>
        <v>1.4503111941096124E-3</v>
      </c>
      <c r="G157" s="12">
        <f t="shared" si="28"/>
        <v>7.8020735453912245E-4</v>
      </c>
      <c r="H157" s="13">
        <f t="shared" si="29"/>
        <v>1.3551478548379551E-3</v>
      </c>
      <c r="I157" s="14"/>
      <c r="J157" s="14"/>
      <c r="K157" s="14"/>
    </row>
    <row r="158" spans="3:11" x14ac:dyDescent="0.2">
      <c r="C158" s="3">
        <v>43356</v>
      </c>
      <c r="D158" s="2">
        <v>70.14</v>
      </c>
      <c r="E158" s="1">
        <f t="shared" si="26"/>
        <v>-2.5291828793774229E-2</v>
      </c>
      <c r="F158" s="11">
        <f t="shared" si="27"/>
        <v>1.4198091331321101E-3</v>
      </c>
      <c r="G158" s="12">
        <f t="shared" si="28"/>
        <v>6.8956173861287051E-4</v>
      </c>
      <c r="H158" s="13">
        <f t="shared" si="29"/>
        <v>1.4660569889506832E-3</v>
      </c>
      <c r="I158" s="14"/>
      <c r="J158" s="14"/>
      <c r="K158" s="14"/>
    </row>
    <row r="159" spans="3:11" x14ac:dyDescent="0.2">
      <c r="C159" s="3">
        <v>43355</v>
      </c>
      <c r="D159" s="2">
        <v>71.959999999999994</v>
      </c>
      <c r="E159" s="1">
        <f t="shared" ref="E159:E222" si="30">D159/D160-1</f>
        <v>1.6097147698390213E-2</v>
      </c>
      <c r="F159" s="11">
        <f t="shared" ref="F159:F222" si="31">AVERAGE(E159:E408)</f>
        <v>1.520976448307207E-3</v>
      </c>
      <c r="G159" s="12">
        <f t="shared" si="28"/>
        <v>1.1047221251526665E-3</v>
      </c>
      <c r="H159" s="13">
        <f t="shared" si="29"/>
        <v>1.6868454858210518E-3</v>
      </c>
      <c r="I159" s="14"/>
      <c r="J159" s="14"/>
      <c r="K159" s="14"/>
    </row>
    <row r="160" spans="3:11" x14ac:dyDescent="0.2">
      <c r="C160" s="3">
        <v>43354</v>
      </c>
      <c r="D160" s="2">
        <v>70.819999999999993</v>
      </c>
      <c r="E160" s="1">
        <f t="shared" si="30"/>
        <v>2.5336615028232146E-2</v>
      </c>
      <c r="F160" s="11">
        <f t="shared" si="31"/>
        <v>1.5046262882582417E-3</v>
      </c>
      <c r="G160" s="12">
        <f t="shared" ref="G160:G223" si="32">AVERAGE(E160:E279)</f>
        <v>8.6010186267969824E-4</v>
      </c>
      <c r="H160" s="13">
        <f t="shared" ref="H160:H223" si="33">AVERAGE(E160:E219)</f>
        <v>1.6347759070640992E-3</v>
      </c>
      <c r="I160" s="14"/>
      <c r="J160" s="14"/>
      <c r="K160" s="14"/>
    </row>
    <row r="161" spans="3:11" x14ac:dyDescent="0.2">
      <c r="C161" s="3">
        <v>43353</v>
      </c>
      <c r="D161" s="2">
        <v>69.069999999999993</v>
      </c>
      <c r="E161" s="1">
        <f t="shared" si="30"/>
        <v>-3.0311778290994518E-3</v>
      </c>
      <c r="F161" s="11">
        <f t="shared" si="31"/>
        <v>1.491659533546295E-3</v>
      </c>
      <c r="G161" s="12">
        <f t="shared" si="32"/>
        <v>8.6240213928896281E-4</v>
      </c>
      <c r="H161" s="13">
        <f t="shared" si="33"/>
        <v>7.5683828190025912E-4</v>
      </c>
      <c r="I161" s="14"/>
      <c r="J161" s="14"/>
      <c r="K161" s="14"/>
    </row>
    <row r="162" spans="3:11" x14ac:dyDescent="0.2">
      <c r="C162" s="3">
        <v>43350</v>
      </c>
      <c r="D162" s="2">
        <v>69.28</v>
      </c>
      <c r="E162" s="1">
        <f t="shared" si="30"/>
        <v>-2.8860028860022702E-4</v>
      </c>
      <c r="F162" s="11">
        <f t="shared" si="31"/>
        <v>1.5169205338610508E-3</v>
      </c>
      <c r="G162" s="12">
        <f t="shared" si="32"/>
        <v>1.0762903565794235E-3</v>
      </c>
      <c r="H162" s="13">
        <f t="shared" si="33"/>
        <v>8.7018461121918613E-4</v>
      </c>
      <c r="I162" s="14"/>
      <c r="J162" s="14"/>
      <c r="K162" s="14"/>
    </row>
    <row r="163" spans="3:11" x14ac:dyDescent="0.2">
      <c r="C163" s="3">
        <v>43349</v>
      </c>
      <c r="D163" s="2">
        <v>69.3</v>
      </c>
      <c r="E163" s="1">
        <f t="shared" si="30"/>
        <v>-1.394422310756982E-2</v>
      </c>
      <c r="F163" s="11">
        <f t="shared" si="31"/>
        <v>1.56795024673615E-3</v>
      </c>
      <c r="G163" s="12">
        <f t="shared" si="32"/>
        <v>1.0411396961269757E-3</v>
      </c>
      <c r="H163" s="13">
        <f t="shared" si="33"/>
        <v>9.4565885992177565E-4</v>
      </c>
      <c r="I163" s="14"/>
      <c r="J163" s="14"/>
      <c r="K163" s="14"/>
    </row>
    <row r="164" spans="3:11" x14ac:dyDescent="0.2">
      <c r="C164" s="3">
        <v>43348</v>
      </c>
      <c r="D164" s="2">
        <v>70.28</v>
      </c>
      <c r="E164" s="1">
        <f t="shared" si="30"/>
        <v>-1.6375087473757932E-2</v>
      </c>
      <c r="F164" s="11">
        <f t="shared" si="31"/>
        <v>1.4926718627845195E-3</v>
      </c>
      <c r="G164" s="12">
        <f t="shared" si="32"/>
        <v>1.315889475098675E-3</v>
      </c>
      <c r="H164" s="13">
        <f t="shared" si="33"/>
        <v>1.2439387312139468E-3</v>
      </c>
      <c r="I164" s="14"/>
      <c r="J164" s="14"/>
      <c r="K164" s="14"/>
    </row>
    <row r="165" spans="3:11" x14ac:dyDescent="0.2">
      <c r="C165" s="3">
        <v>43347</v>
      </c>
      <c r="D165" s="2">
        <v>71.45</v>
      </c>
      <c r="E165" s="1">
        <f t="shared" si="30"/>
        <v>9.8066685346043236E-4</v>
      </c>
      <c r="F165" s="11">
        <f t="shared" si="31"/>
        <v>1.5525519798413336E-3</v>
      </c>
      <c r="G165" s="12">
        <f t="shared" si="32"/>
        <v>1.4839038002490506E-3</v>
      </c>
      <c r="H165" s="13">
        <f t="shared" si="33"/>
        <v>1.6060106588230909E-3</v>
      </c>
      <c r="I165" s="14"/>
      <c r="J165" s="14"/>
      <c r="K165" s="14"/>
    </row>
    <row r="166" spans="3:11" x14ac:dyDescent="0.2">
      <c r="C166" s="3">
        <v>43343</v>
      </c>
      <c r="D166" s="2">
        <v>71.38</v>
      </c>
      <c r="E166" s="1">
        <f t="shared" si="30"/>
        <v>-6.4031180400891952E-3</v>
      </c>
      <c r="F166" s="11">
        <f t="shared" si="31"/>
        <v>1.589180812833007E-3</v>
      </c>
      <c r="G166" s="12">
        <f t="shared" si="32"/>
        <v>1.5101725308979436E-3</v>
      </c>
      <c r="H166" s="13">
        <f t="shared" si="33"/>
        <v>1.5388764301693763E-3</v>
      </c>
      <c r="I166" s="14"/>
      <c r="J166" s="14"/>
      <c r="K166" s="14"/>
    </row>
    <row r="167" spans="3:11" x14ac:dyDescent="0.2">
      <c r="C167" s="3">
        <v>43342</v>
      </c>
      <c r="D167" s="2">
        <v>71.84</v>
      </c>
      <c r="E167" s="1">
        <f t="shared" si="30"/>
        <v>1.0692177827799743E-2</v>
      </c>
      <c r="F167" s="11">
        <f t="shared" si="31"/>
        <v>1.7307957886445217E-3</v>
      </c>
      <c r="G167" s="12">
        <f t="shared" si="32"/>
        <v>1.4749373652904658E-3</v>
      </c>
      <c r="H167" s="13">
        <f t="shared" si="33"/>
        <v>1.9586448416726724E-3</v>
      </c>
      <c r="I167" s="14"/>
      <c r="J167" s="14"/>
      <c r="K167" s="14"/>
    </row>
    <row r="168" spans="3:11" x14ac:dyDescent="0.2">
      <c r="C168" s="3">
        <v>43341</v>
      </c>
      <c r="D168" s="2">
        <v>71.08</v>
      </c>
      <c r="E168" s="1">
        <f t="shared" si="30"/>
        <v>1.4269406392694028E-2</v>
      </c>
      <c r="F168" s="11">
        <f t="shared" si="31"/>
        <v>1.6930406557749355E-3</v>
      </c>
      <c r="G168" s="12">
        <f t="shared" si="32"/>
        <v>1.2941719127246055E-3</v>
      </c>
      <c r="H168" s="13">
        <f t="shared" si="33"/>
        <v>1.5785301056529385E-3</v>
      </c>
      <c r="I168" s="14"/>
      <c r="J168" s="14"/>
      <c r="K168" s="14"/>
    </row>
    <row r="169" spans="3:11" x14ac:dyDescent="0.2">
      <c r="C169" s="3">
        <v>43340</v>
      </c>
      <c r="D169" s="2">
        <v>70.08</v>
      </c>
      <c r="E169" s="1">
        <f t="shared" si="30"/>
        <v>-4.9694732358370741E-3</v>
      </c>
      <c r="F169" s="11">
        <f t="shared" si="31"/>
        <v>1.7467401877825192E-3</v>
      </c>
      <c r="G169" s="12">
        <f t="shared" si="32"/>
        <v>1.4423720458739695E-3</v>
      </c>
      <c r="H169" s="13">
        <f t="shared" si="33"/>
        <v>1.5398583314068144E-3</v>
      </c>
      <c r="I169" s="14"/>
      <c r="J169" s="14"/>
      <c r="K169" s="14"/>
    </row>
    <row r="170" spans="3:11" x14ac:dyDescent="0.2">
      <c r="C170" s="3">
        <v>43339</v>
      </c>
      <c r="D170" s="2">
        <v>70.430000000000007</v>
      </c>
      <c r="E170" s="1">
        <f t="shared" si="30"/>
        <v>2.134319863403622E-3</v>
      </c>
      <c r="F170" s="11">
        <f t="shared" si="31"/>
        <v>1.7249779702521049E-3</v>
      </c>
      <c r="G170" s="12">
        <f t="shared" si="32"/>
        <v>1.3429122838874753E-3</v>
      </c>
      <c r="H170" s="13">
        <f t="shared" si="33"/>
        <v>1.3529627835562608E-3</v>
      </c>
      <c r="I170" s="14"/>
      <c r="J170" s="14"/>
      <c r="K170" s="14"/>
    </row>
    <row r="171" spans="3:11" x14ac:dyDescent="0.2">
      <c r="C171" s="3">
        <v>43336</v>
      </c>
      <c r="D171" s="2">
        <v>70.28</v>
      </c>
      <c r="E171" s="1">
        <f t="shared" si="30"/>
        <v>1.3118062563067578E-2</v>
      </c>
      <c r="F171" s="11">
        <f t="shared" si="31"/>
        <v>1.705423741645948E-3</v>
      </c>
      <c r="G171" s="12">
        <f t="shared" si="32"/>
        <v>1.1314210376174203E-3</v>
      </c>
      <c r="H171" s="13">
        <f t="shared" si="33"/>
        <v>1.0126345907889023E-3</v>
      </c>
      <c r="I171" s="14"/>
      <c r="J171" s="14"/>
      <c r="K171" s="14"/>
    </row>
    <row r="172" spans="3:11" x14ac:dyDescent="0.2">
      <c r="C172" s="3">
        <v>43335</v>
      </c>
      <c r="D172" s="2">
        <v>69.37</v>
      </c>
      <c r="E172" s="1">
        <f t="shared" si="30"/>
        <v>-4.3227665706058183E-4</v>
      </c>
      <c r="F172" s="11">
        <f t="shared" si="31"/>
        <v>1.5449325262318556E-3</v>
      </c>
      <c r="G172" s="12">
        <f t="shared" si="32"/>
        <v>1.0261134726872873E-3</v>
      </c>
      <c r="H172" s="13">
        <f t="shared" si="33"/>
        <v>5.0918387217246583E-4</v>
      </c>
      <c r="I172" s="14"/>
      <c r="J172" s="14"/>
      <c r="K172" s="14"/>
    </row>
    <row r="173" spans="3:11" x14ac:dyDescent="0.2">
      <c r="C173" s="3">
        <v>43334</v>
      </c>
      <c r="D173" s="2">
        <v>69.400000000000006</v>
      </c>
      <c r="E173" s="1">
        <f t="shared" si="30"/>
        <v>3.0744096242388386E-2</v>
      </c>
      <c r="F173" s="11">
        <f t="shared" si="31"/>
        <v>1.5832749051713107E-3</v>
      </c>
      <c r="G173" s="12">
        <f t="shared" si="32"/>
        <v>1.2099550047726569E-3</v>
      </c>
      <c r="H173" s="13">
        <f t="shared" si="33"/>
        <v>8.8530882644526358E-4</v>
      </c>
      <c r="I173" s="14"/>
      <c r="J173" s="14"/>
      <c r="K173" s="14"/>
    </row>
    <row r="174" spans="3:11" x14ac:dyDescent="0.2">
      <c r="C174" s="3">
        <v>43333</v>
      </c>
      <c r="D174" s="2">
        <v>67.33</v>
      </c>
      <c r="E174" s="1">
        <f t="shared" si="30"/>
        <v>6.4275037369205812E-3</v>
      </c>
      <c r="F174" s="11">
        <f t="shared" si="31"/>
        <v>1.3795810314125192E-3</v>
      </c>
      <c r="G174" s="12">
        <f t="shared" si="32"/>
        <v>9.894077598807218E-4</v>
      </c>
      <c r="H174" s="13">
        <f t="shared" si="33"/>
        <v>8.9208781513409424E-5</v>
      </c>
      <c r="I174" s="14"/>
      <c r="J174" s="14"/>
      <c r="K174" s="14"/>
    </row>
    <row r="175" spans="3:11" x14ac:dyDescent="0.2">
      <c r="C175" s="3">
        <v>43332</v>
      </c>
      <c r="D175" s="2">
        <v>66.900000000000006</v>
      </c>
      <c r="E175" s="1">
        <f t="shared" si="30"/>
        <v>3.1488978857401317E-3</v>
      </c>
      <c r="F175" s="11">
        <f t="shared" si="31"/>
        <v>1.4025609277501681E-3</v>
      </c>
      <c r="G175" s="12">
        <f t="shared" si="32"/>
        <v>8.4765462850092403E-4</v>
      </c>
      <c r="H175" s="13">
        <f t="shared" si="33"/>
        <v>-6.8344609934659257E-4</v>
      </c>
      <c r="I175" s="14"/>
      <c r="J175" s="14"/>
      <c r="K175" s="14"/>
    </row>
    <row r="176" spans="3:11" x14ac:dyDescent="0.2">
      <c r="C176" s="3">
        <v>43329</v>
      </c>
      <c r="D176" s="2">
        <v>66.69</v>
      </c>
      <c r="E176" s="1">
        <f t="shared" si="30"/>
        <v>5.124340617935319E-3</v>
      </c>
      <c r="F176" s="11">
        <f t="shared" si="31"/>
        <v>1.4148771070189156E-3</v>
      </c>
      <c r="G176" s="12">
        <f t="shared" si="32"/>
        <v>6.4088922958582817E-4</v>
      </c>
      <c r="H176" s="13">
        <f t="shared" si="33"/>
        <v>-9.9933099417885782E-4</v>
      </c>
      <c r="I176" s="14"/>
      <c r="J176" s="14"/>
      <c r="K176" s="14"/>
    </row>
    <row r="177" spans="3:11" x14ac:dyDescent="0.2">
      <c r="C177" s="3">
        <v>43328</v>
      </c>
      <c r="D177" s="2">
        <v>66.349999999999994</v>
      </c>
      <c r="E177" s="1">
        <f t="shared" si="30"/>
        <v>6.9813325239034274E-3</v>
      </c>
      <c r="F177" s="11">
        <f t="shared" si="31"/>
        <v>1.3011112936144901E-3</v>
      </c>
      <c r="G177" s="12">
        <f t="shared" si="32"/>
        <v>4.8041000919348632E-4</v>
      </c>
      <c r="H177" s="13">
        <f t="shared" si="33"/>
        <v>-1.1659243306202049E-3</v>
      </c>
      <c r="I177" s="14"/>
      <c r="J177" s="14"/>
      <c r="K177" s="14"/>
    </row>
    <row r="178" spans="3:11" x14ac:dyDescent="0.2">
      <c r="C178" s="3">
        <v>43327</v>
      </c>
      <c r="D178" s="2">
        <v>65.89</v>
      </c>
      <c r="E178" s="1">
        <f t="shared" si="30"/>
        <v>-3.0316409124356181E-2</v>
      </c>
      <c r="F178" s="11">
        <f t="shared" si="31"/>
        <v>1.3934867153985757E-3</v>
      </c>
      <c r="G178" s="12">
        <f t="shared" si="32"/>
        <v>4.6961063361263266E-4</v>
      </c>
      <c r="H178" s="13">
        <f t="shared" si="33"/>
        <v>-1.317002094907486E-3</v>
      </c>
      <c r="I178" s="14"/>
      <c r="J178" s="14"/>
      <c r="K178" s="14"/>
    </row>
    <row r="179" spans="3:11" x14ac:dyDescent="0.2">
      <c r="C179" s="3">
        <v>43326</v>
      </c>
      <c r="D179" s="2">
        <v>67.95</v>
      </c>
      <c r="E179" s="1">
        <f t="shared" si="30"/>
        <v>-2.349141095286944E-3</v>
      </c>
      <c r="F179" s="11">
        <f t="shared" si="31"/>
        <v>1.5416657244780026E-3</v>
      </c>
      <c r="G179" s="12">
        <f t="shared" si="32"/>
        <v>8.2483197530307717E-4</v>
      </c>
      <c r="H179" s="13">
        <f t="shared" si="33"/>
        <v>-5.8412524941895414E-4</v>
      </c>
      <c r="I179" s="14"/>
      <c r="J179" s="14"/>
      <c r="K179" s="14"/>
    </row>
    <row r="180" spans="3:11" x14ac:dyDescent="0.2">
      <c r="C180" s="3">
        <v>43325</v>
      </c>
      <c r="D180" s="2">
        <v>68.11</v>
      </c>
      <c r="E180" s="1">
        <f t="shared" si="30"/>
        <v>-6.4186725018234858E-3</v>
      </c>
      <c r="F180" s="11">
        <f t="shared" si="31"/>
        <v>1.4865194671793817E-3</v>
      </c>
      <c r="G180" s="12">
        <f t="shared" si="32"/>
        <v>9.9220075333164939E-4</v>
      </c>
      <c r="H180" s="13">
        <f t="shared" si="33"/>
        <v>-5.917696594949321E-4</v>
      </c>
      <c r="I180" s="14"/>
      <c r="J180" s="14"/>
      <c r="K180" s="14"/>
    </row>
    <row r="181" spans="3:11" x14ac:dyDescent="0.2">
      <c r="C181" s="3">
        <v>43322</v>
      </c>
      <c r="D181" s="2">
        <v>68.55</v>
      </c>
      <c r="E181" s="1">
        <f t="shared" si="30"/>
        <v>1.2256349675132894E-2</v>
      </c>
      <c r="F181" s="11">
        <f t="shared" si="31"/>
        <v>1.5088870054710908E-3</v>
      </c>
      <c r="G181" s="12">
        <f t="shared" si="32"/>
        <v>1.0308014877176161E-3</v>
      </c>
      <c r="H181" s="13">
        <f t="shared" si="33"/>
        <v>-4.8479178446454073E-4</v>
      </c>
      <c r="I181" s="14"/>
      <c r="J181" s="14"/>
      <c r="K181" s="14"/>
    </row>
    <row r="182" spans="3:11" x14ac:dyDescent="0.2">
      <c r="C182" s="3">
        <v>43321</v>
      </c>
      <c r="D182" s="2">
        <v>67.72</v>
      </c>
      <c r="E182" s="1">
        <f t="shared" si="30"/>
        <v>-1.9159911569638366E-3</v>
      </c>
      <c r="F182" s="11">
        <f t="shared" si="31"/>
        <v>1.3583305834023078E-3</v>
      </c>
      <c r="G182" s="12">
        <f t="shared" si="32"/>
        <v>9.6127570838505649E-4</v>
      </c>
      <c r="H182" s="13">
        <f t="shared" si="33"/>
        <v>-6.4684049298393555E-4</v>
      </c>
      <c r="I182" s="14"/>
      <c r="J182" s="14"/>
      <c r="K182" s="14"/>
    </row>
    <row r="183" spans="3:11" x14ac:dyDescent="0.2">
      <c r="C183" s="3">
        <v>43320</v>
      </c>
      <c r="D183" s="2">
        <v>67.849999999999994</v>
      </c>
      <c r="E183" s="1">
        <f t="shared" si="30"/>
        <v>-3.2235059192697313E-2</v>
      </c>
      <c r="F183" s="11">
        <f t="shared" si="31"/>
        <v>1.3854277464107306E-3</v>
      </c>
      <c r="G183" s="12">
        <f t="shared" si="32"/>
        <v>1.0291974558579765E-3</v>
      </c>
      <c r="H183" s="13">
        <f t="shared" si="33"/>
        <v>-5.3239905620945562E-4</v>
      </c>
      <c r="I183" s="14"/>
      <c r="J183" s="14"/>
      <c r="K183" s="14"/>
    </row>
    <row r="184" spans="3:11" x14ac:dyDescent="0.2">
      <c r="C184" s="3">
        <v>43319</v>
      </c>
      <c r="D184" s="2">
        <v>70.11</v>
      </c>
      <c r="E184" s="1">
        <f t="shared" si="30"/>
        <v>2.2873481057898992E-3</v>
      </c>
      <c r="F184" s="11">
        <f t="shared" si="31"/>
        <v>1.4357809619471476E-3</v>
      </c>
      <c r="G184" s="12">
        <f t="shared" si="32"/>
        <v>1.3988414368975319E-3</v>
      </c>
      <c r="H184" s="13">
        <f t="shared" si="33"/>
        <v>6.6370007185774982E-5</v>
      </c>
      <c r="I184" s="14"/>
      <c r="J184" s="14"/>
      <c r="K184" s="14"/>
    </row>
    <row r="185" spans="3:11" x14ac:dyDescent="0.2">
      <c r="C185" s="3">
        <v>43318</v>
      </c>
      <c r="D185" s="2">
        <v>69.95</v>
      </c>
      <c r="E185" s="1">
        <f t="shared" si="30"/>
        <v>7.6346874099684214E-3</v>
      </c>
      <c r="F185" s="11">
        <f t="shared" si="31"/>
        <v>1.4586379708042441E-3</v>
      </c>
      <c r="G185" s="12">
        <f t="shared" si="32"/>
        <v>1.5795761557518217E-3</v>
      </c>
      <c r="H185" s="13">
        <f t="shared" si="33"/>
        <v>-1.2646413494307173E-4</v>
      </c>
      <c r="I185" s="14"/>
      <c r="J185" s="14"/>
      <c r="K185" s="14"/>
    </row>
    <row r="186" spans="3:11" x14ac:dyDescent="0.2">
      <c r="C186" s="3">
        <v>43315</v>
      </c>
      <c r="D186" s="2">
        <v>69.42</v>
      </c>
      <c r="E186" s="1">
        <f t="shared" si="30"/>
        <v>-6.8669527896996208E-3</v>
      </c>
      <c r="F186" s="11">
        <f t="shared" si="31"/>
        <v>1.4105728319988655E-3</v>
      </c>
      <c r="G186" s="12">
        <f t="shared" si="32"/>
        <v>1.5018078884342701E-3</v>
      </c>
      <c r="H186" s="13">
        <f t="shared" si="33"/>
        <v>-2.0197830057948988E-4</v>
      </c>
      <c r="I186" s="14"/>
      <c r="J186" s="14"/>
      <c r="K186" s="14"/>
    </row>
    <row r="187" spans="3:11" x14ac:dyDescent="0.2">
      <c r="C187" s="3">
        <v>43314</v>
      </c>
      <c r="D187" s="2">
        <v>69.900000000000006</v>
      </c>
      <c r="E187" s="1">
        <f t="shared" si="30"/>
        <v>1.9247594050743722E-2</v>
      </c>
      <c r="F187" s="11">
        <f t="shared" si="31"/>
        <v>1.4221707760678011E-3</v>
      </c>
      <c r="G187" s="12">
        <f t="shared" si="32"/>
        <v>1.5717832600610031E-3</v>
      </c>
      <c r="H187" s="13">
        <f t="shared" si="33"/>
        <v>4.1385152586512024E-4</v>
      </c>
      <c r="I187" s="14"/>
      <c r="J187" s="14"/>
      <c r="K187" s="14"/>
    </row>
    <row r="188" spans="3:11" x14ac:dyDescent="0.2">
      <c r="C188" s="3">
        <v>43313</v>
      </c>
      <c r="D188" s="2">
        <v>68.58</v>
      </c>
      <c r="E188" s="1">
        <f t="shared" si="30"/>
        <v>-1.5927679724494159E-2</v>
      </c>
      <c r="F188" s="11">
        <f t="shared" si="31"/>
        <v>1.3901152042780657E-3</v>
      </c>
      <c r="G188" s="12">
        <f t="shared" si="32"/>
        <v>1.1453124713673472E-3</v>
      </c>
      <c r="H188" s="13">
        <f t="shared" si="33"/>
        <v>-2.9954376119696499E-4</v>
      </c>
      <c r="I188" s="14"/>
      <c r="J188" s="14"/>
      <c r="K188" s="14"/>
    </row>
    <row r="189" spans="3:11" x14ac:dyDescent="0.2">
      <c r="C189" s="3">
        <v>43312</v>
      </c>
      <c r="D189" s="2">
        <v>69.69</v>
      </c>
      <c r="E189" s="1">
        <f t="shared" si="30"/>
        <v>-1.9555430500844073E-2</v>
      </c>
      <c r="F189" s="11">
        <f t="shared" si="31"/>
        <v>1.4086057724422068E-3</v>
      </c>
      <c r="G189" s="12">
        <f t="shared" si="32"/>
        <v>1.191181029332051E-3</v>
      </c>
      <c r="H189" s="13">
        <f t="shared" si="33"/>
        <v>2.0826328210454454E-4</v>
      </c>
      <c r="I189" s="14"/>
      <c r="J189" s="14"/>
      <c r="K189" s="14"/>
    </row>
    <row r="190" spans="3:11" x14ac:dyDescent="0.2">
      <c r="C190" s="3">
        <v>43311</v>
      </c>
      <c r="D190" s="2">
        <v>71.08</v>
      </c>
      <c r="E190" s="1">
        <f t="shared" si="30"/>
        <v>2.097098534903763E-2</v>
      </c>
      <c r="F190" s="11">
        <f t="shared" si="31"/>
        <v>1.5220415800798373E-3</v>
      </c>
      <c r="G190" s="12">
        <f t="shared" si="32"/>
        <v>1.1437921008312527E-3</v>
      </c>
      <c r="H190" s="13">
        <f t="shared" si="33"/>
        <v>8.4708435660037315E-4</v>
      </c>
      <c r="I190" s="14"/>
      <c r="J190" s="14"/>
      <c r="K190" s="14"/>
    </row>
    <row r="191" spans="3:11" x14ac:dyDescent="0.2">
      <c r="C191" s="3">
        <v>43308</v>
      </c>
      <c r="D191" s="2">
        <v>69.62</v>
      </c>
      <c r="E191" s="1">
        <f t="shared" si="30"/>
        <v>-1.3182140326009839E-2</v>
      </c>
      <c r="F191" s="11">
        <f t="shared" si="31"/>
        <v>1.3573891619144257E-3</v>
      </c>
      <c r="G191" s="12">
        <f t="shared" si="32"/>
        <v>8.7097929278977433E-4</v>
      </c>
      <c r="H191" s="13">
        <f t="shared" si="33"/>
        <v>6.2069638171294479E-4</v>
      </c>
      <c r="I191" s="14"/>
      <c r="J191" s="14"/>
      <c r="K191" s="14"/>
    </row>
    <row r="192" spans="3:11" x14ac:dyDescent="0.2">
      <c r="C192" s="3">
        <v>43307</v>
      </c>
      <c r="D192" s="2">
        <v>70.55</v>
      </c>
      <c r="E192" s="1">
        <f t="shared" si="30"/>
        <v>4.41343963553531E-3</v>
      </c>
      <c r="F192" s="11">
        <f t="shared" si="31"/>
        <v>1.4473159820233726E-3</v>
      </c>
      <c r="G192" s="12">
        <f t="shared" si="32"/>
        <v>8.1552214293591501E-4</v>
      </c>
      <c r="H192" s="13">
        <f t="shared" si="33"/>
        <v>1.0095529493354997E-3</v>
      </c>
      <c r="I192" s="14"/>
      <c r="J192" s="14"/>
      <c r="K192" s="14"/>
    </row>
    <row r="193" spans="3:11" x14ac:dyDescent="0.2">
      <c r="C193" s="3">
        <v>43306</v>
      </c>
      <c r="D193" s="2">
        <v>70.239999999999995</v>
      </c>
      <c r="E193" s="1">
        <f t="shared" si="30"/>
        <v>1.1375089992800458E-2</v>
      </c>
      <c r="F193" s="11">
        <f t="shared" si="31"/>
        <v>1.4842149711747732E-3</v>
      </c>
      <c r="G193" s="12">
        <f t="shared" si="32"/>
        <v>7.3413248715798927E-4</v>
      </c>
      <c r="H193" s="13">
        <f t="shared" si="33"/>
        <v>6.1398157055433207E-4</v>
      </c>
      <c r="I193" s="14"/>
      <c r="J193" s="14"/>
      <c r="K193" s="14"/>
    </row>
    <row r="194" spans="3:11" x14ac:dyDescent="0.2">
      <c r="C194" s="3">
        <v>43305</v>
      </c>
      <c r="D194" s="2">
        <v>69.45</v>
      </c>
      <c r="E194" s="1">
        <f t="shared" si="30"/>
        <v>9.300973695683723E-3</v>
      </c>
      <c r="F194" s="11">
        <f t="shared" si="31"/>
        <v>1.4629276862641039E-3</v>
      </c>
      <c r="G194" s="12">
        <f t="shared" si="32"/>
        <v>7.7667423307204906E-4</v>
      </c>
      <c r="H194" s="13">
        <f t="shared" si="33"/>
        <v>5.3984748654266053E-4</v>
      </c>
      <c r="I194" s="14"/>
      <c r="J194" s="14"/>
      <c r="K194" s="14"/>
    </row>
    <row r="195" spans="3:11" x14ac:dyDescent="0.2">
      <c r="C195" s="3">
        <v>43304</v>
      </c>
      <c r="D195" s="2">
        <v>68.81</v>
      </c>
      <c r="E195" s="1">
        <f t="shared" si="30"/>
        <v>-5.4921231391819036E-3</v>
      </c>
      <c r="F195" s="11">
        <f t="shared" si="31"/>
        <v>1.4971963731203095E-3</v>
      </c>
      <c r="G195" s="12">
        <f t="shared" si="32"/>
        <v>7.2907198049021362E-4</v>
      </c>
      <c r="H195" s="13">
        <f t="shared" si="33"/>
        <v>3.627529538950421E-4</v>
      </c>
      <c r="I195" s="14"/>
      <c r="J195" s="14"/>
      <c r="K195" s="14"/>
    </row>
    <row r="196" spans="3:11" x14ac:dyDescent="0.2">
      <c r="C196" s="3">
        <v>43301</v>
      </c>
      <c r="D196" s="2">
        <v>69.19</v>
      </c>
      <c r="E196" s="1">
        <f t="shared" si="30"/>
        <v>2.8914269191848696E-4</v>
      </c>
      <c r="F196" s="11">
        <f t="shared" si="31"/>
        <v>1.6533189730852302E-3</v>
      </c>
      <c r="G196" s="12">
        <f t="shared" si="32"/>
        <v>6.4051360638396984E-4</v>
      </c>
      <c r="H196" s="13">
        <f t="shared" si="33"/>
        <v>4.8870328546744368E-4</v>
      </c>
      <c r="I196" s="14"/>
      <c r="J196" s="14"/>
      <c r="K196" s="14"/>
    </row>
    <row r="197" spans="3:11" x14ac:dyDescent="0.2">
      <c r="C197" s="3">
        <v>43300</v>
      </c>
      <c r="D197" s="2">
        <v>69.17</v>
      </c>
      <c r="E197" s="1">
        <f t="shared" si="30"/>
        <v>7.2811999417503603E-3</v>
      </c>
      <c r="F197" s="11">
        <f t="shared" si="31"/>
        <v>1.7020227074970103E-3</v>
      </c>
      <c r="G197" s="12">
        <f t="shared" si="32"/>
        <v>5.6455975447272004E-4</v>
      </c>
      <c r="H197" s="13">
        <f t="shared" si="33"/>
        <v>5.7036805577386591E-4</v>
      </c>
      <c r="I197" s="14"/>
      <c r="J197" s="14"/>
      <c r="K197" s="14"/>
    </row>
    <row r="198" spans="3:11" x14ac:dyDescent="0.2">
      <c r="C198" s="3">
        <v>43299</v>
      </c>
      <c r="D198" s="2">
        <v>68.67</v>
      </c>
      <c r="E198" s="1">
        <f t="shared" si="30"/>
        <v>8.8144557073601693E-3</v>
      </c>
      <c r="F198" s="11">
        <f t="shared" si="31"/>
        <v>1.5747847001828391E-3</v>
      </c>
      <c r="G198" s="12">
        <f t="shared" si="32"/>
        <v>5.8454063937458207E-4</v>
      </c>
      <c r="H198" s="13">
        <f t="shared" si="33"/>
        <v>2.1993639812013891E-4</v>
      </c>
      <c r="I198" s="14"/>
      <c r="J198" s="14"/>
      <c r="K198" s="14"/>
    </row>
    <row r="199" spans="3:11" x14ac:dyDescent="0.2">
      <c r="C199" s="3">
        <v>43298</v>
      </c>
      <c r="D199" s="2">
        <v>68.069999999999993</v>
      </c>
      <c r="E199" s="1">
        <f t="shared" si="30"/>
        <v>1.3239187996467727E-3</v>
      </c>
      <c r="F199" s="11">
        <f t="shared" si="31"/>
        <v>1.5054383302737894E-3</v>
      </c>
      <c r="G199" s="12">
        <f t="shared" si="32"/>
        <v>4.9830369511385619E-4</v>
      </c>
      <c r="H199" s="13">
        <f t="shared" si="33"/>
        <v>1.3172286022417417E-4</v>
      </c>
      <c r="I199" s="14"/>
      <c r="J199" s="14"/>
      <c r="K199" s="14"/>
    </row>
    <row r="200" spans="3:11" x14ac:dyDescent="0.2">
      <c r="C200" s="3">
        <v>43297</v>
      </c>
      <c r="D200" s="2">
        <v>67.98</v>
      </c>
      <c r="E200" s="1">
        <f t="shared" si="30"/>
        <v>-4.1184767277856138E-2</v>
      </c>
      <c r="F200" s="11">
        <f t="shared" si="31"/>
        <v>1.5626294610705581E-3</v>
      </c>
      <c r="G200" s="12">
        <f t="shared" si="32"/>
        <v>6.3426864486078869E-4</v>
      </c>
      <c r="H200" s="13">
        <f t="shared" si="33"/>
        <v>1.2679424881603858E-4</v>
      </c>
      <c r="I200" s="14"/>
      <c r="J200" s="14"/>
      <c r="K200" s="14"/>
    </row>
    <row r="201" spans="3:11" x14ac:dyDescent="0.2">
      <c r="C201" s="3">
        <v>43294</v>
      </c>
      <c r="D201" s="2">
        <v>70.900000000000006</v>
      </c>
      <c r="E201" s="1">
        <f t="shared" si="30"/>
        <v>9.6838507547707398E-3</v>
      </c>
      <c r="F201" s="11">
        <f t="shared" si="31"/>
        <v>1.7588578918841099E-3</v>
      </c>
      <c r="G201" s="12">
        <f t="shared" si="32"/>
        <v>1.094883091188446E-3</v>
      </c>
      <c r="H201" s="13">
        <f t="shared" si="33"/>
        <v>7.7900396827644829E-4</v>
      </c>
      <c r="I201" s="14"/>
      <c r="J201" s="14"/>
      <c r="K201" s="14"/>
    </row>
    <row r="202" spans="3:11" x14ac:dyDescent="0.2">
      <c r="C202" s="3">
        <v>43293</v>
      </c>
      <c r="D202" s="2">
        <v>70.22</v>
      </c>
      <c r="E202" s="1">
        <f t="shared" si="30"/>
        <v>-7.1154119823535478E-4</v>
      </c>
      <c r="F202" s="11">
        <f t="shared" si="31"/>
        <v>1.6755190804913682E-3</v>
      </c>
      <c r="G202" s="12">
        <f t="shared" si="32"/>
        <v>1.0486250703408565E-3</v>
      </c>
      <c r="H202" s="13">
        <f t="shared" si="33"/>
        <v>1.1080244427197239E-3</v>
      </c>
      <c r="I202" s="14"/>
      <c r="J202" s="14"/>
      <c r="K202" s="14"/>
    </row>
    <row r="203" spans="3:11" x14ac:dyDescent="0.2">
      <c r="C203" s="3">
        <v>43292</v>
      </c>
      <c r="D203" s="2">
        <v>70.27</v>
      </c>
      <c r="E203" s="1">
        <f t="shared" si="30"/>
        <v>-5.0277064468171373E-2</v>
      </c>
      <c r="F203" s="11">
        <f t="shared" si="31"/>
        <v>1.7183142465592774E-3</v>
      </c>
      <c r="G203" s="12">
        <f t="shared" si="32"/>
        <v>9.7972786324990635E-4</v>
      </c>
      <c r="H203" s="13">
        <f t="shared" si="33"/>
        <v>1.1982137638829548E-3</v>
      </c>
      <c r="I203" s="14"/>
      <c r="J203" s="14"/>
      <c r="K203" s="14"/>
    </row>
    <row r="204" spans="3:11" x14ac:dyDescent="0.2">
      <c r="C204" s="3">
        <v>43291</v>
      </c>
      <c r="D204" s="2">
        <v>73.989999999999995</v>
      </c>
      <c r="E204" s="1">
        <f t="shared" si="30"/>
        <v>3.526380035263621E-3</v>
      </c>
      <c r="F204" s="11">
        <f t="shared" si="31"/>
        <v>1.9710798440789709E-3</v>
      </c>
      <c r="G204" s="12">
        <f t="shared" si="32"/>
        <v>1.3947670125142697E-3</v>
      </c>
      <c r="H204" s="13">
        <f t="shared" si="33"/>
        <v>1.7578901414731286E-3</v>
      </c>
      <c r="I204" s="14"/>
      <c r="J204" s="14"/>
      <c r="K204" s="14"/>
    </row>
    <row r="205" spans="3:11" x14ac:dyDescent="0.2">
      <c r="C205" s="3">
        <v>43290</v>
      </c>
      <c r="D205" s="2">
        <v>73.73</v>
      </c>
      <c r="E205" s="1">
        <f t="shared" si="30"/>
        <v>6.786102062974475E-4</v>
      </c>
      <c r="F205" s="11">
        <f t="shared" si="31"/>
        <v>1.9969743239379163E-3</v>
      </c>
      <c r="G205" s="12">
        <f t="shared" si="32"/>
        <v>1.3956691763586271E-3</v>
      </c>
      <c r="H205" s="13">
        <f t="shared" si="33"/>
        <v>1.7790052974661851E-3</v>
      </c>
      <c r="I205" s="14"/>
      <c r="J205" s="14"/>
      <c r="K205" s="14"/>
    </row>
    <row r="206" spans="3:11" x14ac:dyDescent="0.2">
      <c r="C206" s="3">
        <v>43287</v>
      </c>
      <c r="D206" s="2">
        <v>73.680000000000007</v>
      </c>
      <c r="E206" s="1">
        <f t="shared" si="30"/>
        <v>1.1671014691748027E-2</v>
      </c>
      <c r="F206" s="11">
        <f t="shared" si="31"/>
        <v>2.0524866144757611E-3</v>
      </c>
      <c r="G206" s="12">
        <f t="shared" si="32"/>
        <v>1.3169146761014697E-3</v>
      </c>
      <c r="H206" s="13">
        <f t="shared" si="33"/>
        <v>1.8278274184015176E-3</v>
      </c>
      <c r="I206" s="14"/>
      <c r="J206" s="14"/>
      <c r="K206" s="14"/>
    </row>
    <row r="207" spans="3:11" x14ac:dyDescent="0.2">
      <c r="C207" s="3">
        <v>43286</v>
      </c>
      <c r="D207" s="2">
        <v>72.83</v>
      </c>
      <c r="E207" s="1">
        <f t="shared" si="30"/>
        <v>-1.6076736017292648E-2</v>
      </c>
      <c r="F207" s="11">
        <f t="shared" si="31"/>
        <v>2.0208567952482862E-3</v>
      </c>
      <c r="G207" s="12">
        <f t="shared" si="32"/>
        <v>1.2841129422521895E-3</v>
      </c>
      <c r="H207" s="13">
        <f t="shared" si="33"/>
        <v>1.9681262304321657E-3</v>
      </c>
      <c r="I207" s="14"/>
      <c r="J207" s="14"/>
      <c r="K207" s="14"/>
    </row>
    <row r="208" spans="3:11" x14ac:dyDescent="0.2">
      <c r="C208" s="3">
        <v>43284</v>
      </c>
      <c r="D208" s="2">
        <v>74.02</v>
      </c>
      <c r="E208" s="1">
        <f t="shared" si="30"/>
        <v>2.7092928745597877E-3</v>
      </c>
      <c r="F208" s="11">
        <f t="shared" si="31"/>
        <v>1.9715909279601753E-3</v>
      </c>
      <c r="G208" s="12">
        <f t="shared" si="32"/>
        <v>1.4484511838834091E-3</v>
      </c>
      <c r="H208" s="13">
        <f t="shared" si="33"/>
        <v>2.7852032526539485E-3</v>
      </c>
      <c r="I208" s="14"/>
      <c r="J208" s="14"/>
      <c r="K208" s="14"/>
    </row>
    <row r="209" spans="3:11" x14ac:dyDescent="0.2">
      <c r="C209" s="3">
        <v>43283</v>
      </c>
      <c r="D209" s="2">
        <v>73.819999999999993</v>
      </c>
      <c r="E209" s="1">
        <f t="shared" si="30"/>
        <v>-2.8366878292584996E-3</v>
      </c>
      <c r="F209" s="11">
        <f t="shared" si="31"/>
        <v>1.9954684451145726E-3</v>
      </c>
      <c r="G209" s="12">
        <f t="shared" si="32"/>
        <v>1.5071940653438771E-3</v>
      </c>
      <c r="H209" s="13">
        <f t="shared" si="33"/>
        <v>3.1042439039460873E-3</v>
      </c>
      <c r="I209" s="14"/>
      <c r="J209" s="14"/>
      <c r="K209" s="14"/>
    </row>
    <row r="210" spans="3:11" x14ac:dyDescent="0.2">
      <c r="C210" s="3">
        <v>43280</v>
      </c>
      <c r="D210" s="2">
        <v>74.03</v>
      </c>
      <c r="E210" s="1">
        <f t="shared" si="30"/>
        <v>9.4082356149440827E-3</v>
      </c>
      <c r="F210" s="11">
        <f t="shared" si="31"/>
        <v>1.842055471031149E-3</v>
      </c>
      <c r="G210" s="12">
        <f t="shared" si="32"/>
        <v>1.6967111966126067E-3</v>
      </c>
      <c r="H210" s="13">
        <f t="shared" si="33"/>
        <v>2.7641702557776038E-3</v>
      </c>
      <c r="I210" s="14"/>
      <c r="J210" s="14"/>
      <c r="K210" s="14"/>
    </row>
    <row r="211" spans="3:11" x14ac:dyDescent="0.2">
      <c r="C211" s="3">
        <v>43279</v>
      </c>
      <c r="D211" s="2">
        <v>73.34</v>
      </c>
      <c r="E211" s="1">
        <f t="shared" si="30"/>
        <v>9.4975911906400867E-3</v>
      </c>
      <c r="F211" s="11">
        <f t="shared" si="31"/>
        <v>1.89374622061731E-3</v>
      </c>
      <c r="G211" s="12">
        <f t="shared" si="32"/>
        <v>1.6579267194935373E-3</v>
      </c>
      <c r="H211" s="13">
        <f t="shared" si="33"/>
        <v>2.6522828369996846E-3</v>
      </c>
      <c r="I211" s="14"/>
      <c r="J211" s="14"/>
      <c r="K211" s="14"/>
    </row>
    <row r="212" spans="3:11" x14ac:dyDescent="0.2">
      <c r="C212" s="3">
        <v>43278</v>
      </c>
      <c r="D212" s="2">
        <v>72.650000000000006</v>
      </c>
      <c r="E212" s="1">
        <f t="shared" si="30"/>
        <v>3.166714001704074E-2</v>
      </c>
      <c r="F212" s="11">
        <f t="shared" si="31"/>
        <v>1.9542522603001626E-3</v>
      </c>
      <c r="G212" s="12">
        <f t="shared" si="32"/>
        <v>1.5016321645685588E-3</v>
      </c>
      <c r="H212" s="13">
        <f t="shared" si="33"/>
        <v>2.4570814990601429E-3</v>
      </c>
      <c r="I212" s="14"/>
      <c r="J212" s="14"/>
      <c r="K212" s="14"/>
    </row>
    <row r="213" spans="3:11" x14ac:dyDescent="0.2">
      <c r="C213" s="3">
        <v>43277</v>
      </c>
      <c r="D213" s="2">
        <v>70.42</v>
      </c>
      <c r="E213" s="1">
        <f t="shared" si="30"/>
        <v>3.6045314109165894E-2</v>
      </c>
      <c r="F213" s="11">
        <f t="shared" si="31"/>
        <v>1.8450930020485897E-3</v>
      </c>
      <c r="G213" s="12">
        <f t="shared" si="32"/>
        <v>1.2894907065903044E-3</v>
      </c>
      <c r="H213" s="13">
        <f t="shared" si="33"/>
        <v>2.0621614783679671E-3</v>
      </c>
      <c r="I213" s="14"/>
      <c r="J213" s="14"/>
      <c r="K213" s="14"/>
    </row>
    <row r="214" spans="3:11" x14ac:dyDescent="0.2">
      <c r="C214" s="3">
        <v>43276</v>
      </c>
      <c r="D214" s="2">
        <v>67.97</v>
      </c>
      <c r="E214" s="1">
        <f t="shared" si="30"/>
        <v>-7.3024682342631708E-3</v>
      </c>
      <c r="F214" s="11">
        <f t="shared" si="31"/>
        <v>1.7460644680554851E-3</v>
      </c>
      <c r="G214" s="12">
        <f t="shared" si="32"/>
        <v>1.1628979850210395E-3</v>
      </c>
      <c r="H214" s="13">
        <f t="shared" si="33"/>
        <v>9.6635673826470645E-4</v>
      </c>
      <c r="I214" s="14"/>
      <c r="J214" s="14"/>
      <c r="K214" s="14"/>
    </row>
    <row r="215" spans="3:11" x14ac:dyDescent="0.2">
      <c r="C215" s="3">
        <v>43273</v>
      </c>
      <c r="D215" s="2">
        <v>68.47</v>
      </c>
      <c r="E215" s="1">
        <f t="shared" si="30"/>
        <v>4.6301955990220023E-2</v>
      </c>
      <c r="F215" s="11">
        <f t="shared" si="31"/>
        <v>1.8547325802701904E-3</v>
      </c>
      <c r="G215" s="12">
        <f t="shared" si="32"/>
        <v>1.2168062849284465E-3</v>
      </c>
      <c r="H215" s="13">
        <f t="shared" si="33"/>
        <v>1.2310925756636559E-3</v>
      </c>
      <c r="I215" s="14"/>
      <c r="J215" s="14"/>
      <c r="K215" s="14"/>
    </row>
    <row r="216" spans="3:11" x14ac:dyDescent="0.2">
      <c r="C216" s="3">
        <v>43272</v>
      </c>
      <c r="D216" s="2">
        <v>65.44</v>
      </c>
      <c r="E216" s="1">
        <f t="shared" si="30"/>
        <v>-2.5910684346898138E-3</v>
      </c>
      <c r="F216" s="11">
        <f t="shared" si="31"/>
        <v>1.703214717611382E-3</v>
      </c>
      <c r="G216" s="12">
        <f t="shared" si="32"/>
        <v>9.1231220349168398E-4</v>
      </c>
      <c r="H216" s="13">
        <f t="shared" si="33"/>
        <v>2.3871073281921394E-4</v>
      </c>
      <c r="I216" s="14"/>
      <c r="J216" s="14"/>
      <c r="K216" s="14"/>
    </row>
    <row r="217" spans="3:11" x14ac:dyDescent="0.2">
      <c r="C217" s="3">
        <v>43271</v>
      </c>
      <c r="D217" s="2">
        <v>65.61</v>
      </c>
      <c r="E217" s="1">
        <f t="shared" si="30"/>
        <v>1.2499999999999956E-2</v>
      </c>
      <c r="F217" s="11">
        <f t="shared" si="31"/>
        <v>1.7392376396892018E-3</v>
      </c>
      <c r="G217" s="12">
        <f t="shared" si="32"/>
        <v>9.6064090335410779E-4</v>
      </c>
      <c r="H217" s="13">
        <f t="shared" si="33"/>
        <v>2.0526685424028987E-4</v>
      </c>
      <c r="I217" s="14"/>
      <c r="J217" s="14"/>
      <c r="K217" s="14"/>
    </row>
    <row r="218" spans="3:11" x14ac:dyDescent="0.2">
      <c r="C218" s="3">
        <v>43270</v>
      </c>
      <c r="D218" s="2">
        <v>64.8</v>
      </c>
      <c r="E218" s="1">
        <f t="shared" si="30"/>
        <v>-1.2044518981552121E-2</v>
      </c>
      <c r="F218" s="11">
        <f t="shared" si="31"/>
        <v>1.7085746562637873E-3</v>
      </c>
      <c r="G218" s="12">
        <f t="shared" si="32"/>
        <v>8.1168641897385967E-4</v>
      </c>
      <c r="H218" s="13">
        <f t="shared" si="33"/>
        <v>-8.6933511724942195E-5</v>
      </c>
      <c r="I218" s="14"/>
      <c r="J218" s="14"/>
      <c r="K218" s="14"/>
    </row>
    <row r="219" spans="3:11" x14ac:dyDescent="0.2">
      <c r="C219" s="3">
        <v>43269</v>
      </c>
      <c r="D219" s="2">
        <v>65.59</v>
      </c>
      <c r="E219" s="1">
        <f t="shared" si="30"/>
        <v>1.2972972972973063E-2</v>
      </c>
      <c r="F219" s="11">
        <f t="shared" si="31"/>
        <v>1.6667437312899058E-3</v>
      </c>
      <c r="G219" s="12">
        <f t="shared" si="32"/>
        <v>1.1259534770960385E-3</v>
      </c>
      <c r="H219" s="13">
        <f t="shared" si="33"/>
        <v>5.2259876448428153E-4</v>
      </c>
      <c r="I219" s="14"/>
      <c r="J219" s="14"/>
      <c r="K219" s="14"/>
    </row>
    <row r="220" spans="3:11" x14ac:dyDescent="0.2">
      <c r="C220" s="3">
        <v>43266</v>
      </c>
      <c r="D220" s="2">
        <v>64.75</v>
      </c>
      <c r="E220" s="1">
        <f t="shared" si="30"/>
        <v>-2.7339642481598259E-2</v>
      </c>
      <c r="F220" s="11">
        <f t="shared" si="31"/>
        <v>1.5319959557488284E-3</v>
      </c>
      <c r="G220" s="12">
        <f t="shared" si="32"/>
        <v>1.0336663332037846E-3</v>
      </c>
      <c r="H220" s="13">
        <f t="shared" si="33"/>
        <v>8.5427818295297225E-5</v>
      </c>
      <c r="I220" s="14"/>
      <c r="J220" s="14"/>
      <c r="K220" s="14"/>
    </row>
    <row r="221" spans="3:11" x14ac:dyDescent="0.2">
      <c r="C221" s="3">
        <v>43265</v>
      </c>
      <c r="D221" s="2">
        <v>66.569999999999993</v>
      </c>
      <c r="E221" s="1">
        <f t="shared" si="30"/>
        <v>3.7696019300361705E-3</v>
      </c>
      <c r="F221" s="11">
        <f t="shared" si="31"/>
        <v>1.593455548971542E-3</v>
      </c>
      <c r="G221" s="12">
        <f t="shared" si="32"/>
        <v>1.2990602563340697E-3</v>
      </c>
      <c r="H221" s="13">
        <f t="shared" si="33"/>
        <v>9.6796599667766661E-4</v>
      </c>
      <c r="I221" s="14"/>
      <c r="J221" s="14"/>
      <c r="K221" s="14"/>
    </row>
    <row r="222" spans="3:11" x14ac:dyDescent="0.2">
      <c r="C222" s="3">
        <v>43264</v>
      </c>
      <c r="D222" s="2">
        <v>66.319999999999993</v>
      </c>
      <c r="E222" s="1">
        <f t="shared" si="30"/>
        <v>4.2398546335551401E-3</v>
      </c>
      <c r="F222" s="11">
        <f t="shared" si="31"/>
        <v>1.6046756290883466E-3</v>
      </c>
      <c r="G222" s="12">
        <f t="shared" si="32"/>
        <v>1.3449289133329666E-3</v>
      </c>
      <c r="H222" s="13">
        <f t="shared" si="33"/>
        <v>1.2823961019396608E-3</v>
      </c>
      <c r="I222" s="14"/>
      <c r="J222" s="14"/>
      <c r="K222" s="14"/>
    </row>
    <row r="223" spans="3:11" x14ac:dyDescent="0.2">
      <c r="C223" s="3">
        <v>43263</v>
      </c>
      <c r="D223" s="2">
        <v>66.040000000000006</v>
      </c>
      <c r="E223" s="1">
        <f t="shared" ref="E223:E286" si="34">D223/D224-1</f>
        <v>3.9525691699604515E-3</v>
      </c>
      <c r="F223" s="11">
        <f t="shared" ref="F223:F286" si="35">AVERAGE(E223:E472)</f>
        <v>1.5633206540304934E-3</v>
      </c>
      <c r="G223" s="12">
        <f t="shared" si="32"/>
        <v>1.3594706398875232E-3</v>
      </c>
      <c r="H223" s="13">
        <f t="shared" si="33"/>
        <v>1.1366205323321758E-3</v>
      </c>
      <c r="I223" s="14"/>
      <c r="J223" s="14"/>
      <c r="K223" s="14"/>
    </row>
    <row r="224" spans="3:11" x14ac:dyDescent="0.2">
      <c r="C224" s="3">
        <v>43262</v>
      </c>
      <c r="D224" s="2">
        <v>65.78</v>
      </c>
      <c r="E224" s="1">
        <f t="shared" si="34"/>
        <v>5.3492281827907107E-3</v>
      </c>
      <c r="F224" s="11">
        <f t="shared" si="35"/>
        <v>1.3990204444647451E-3</v>
      </c>
      <c r="G224" s="12">
        <f t="shared" ref="G224:G287" si="36">AVERAGE(E224:E343)</f>
        <v>1.3104280893554679E-3</v>
      </c>
      <c r="H224" s="13">
        <f t="shared" ref="H224:H287" si="37">AVERAGE(E224:E283)</f>
        <v>1.387840218983403E-3</v>
      </c>
      <c r="I224" s="14"/>
      <c r="J224" s="14"/>
      <c r="K224" s="14"/>
    </row>
    <row r="225" spans="3:11" x14ac:dyDescent="0.2">
      <c r="C225" s="3">
        <v>43259</v>
      </c>
      <c r="D225" s="2">
        <v>65.430000000000007</v>
      </c>
      <c r="E225" s="1">
        <f t="shared" si="34"/>
        <v>-3.047386865762447E-3</v>
      </c>
      <c r="F225" s="11">
        <f t="shared" si="35"/>
        <v>1.410611478445361E-3</v>
      </c>
      <c r="G225" s="12">
        <f t="shared" si="36"/>
        <v>1.3026137312120137E-3</v>
      </c>
      <c r="H225" s="13">
        <f t="shared" si="37"/>
        <v>1.3617969416750105E-3</v>
      </c>
      <c r="I225" s="14"/>
      <c r="J225" s="14"/>
      <c r="K225" s="14"/>
    </row>
    <row r="226" spans="3:11" x14ac:dyDescent="0.2">
      <c r="C226" s="3">
        <v>43258</v>
      </c>
      <c r="D226" s="2">
        <v>65.63</v>
      </c>
      <c r="E226" s="1">
        <f t="shared" si="34"/>
        <v>1.878298665010858E-2</v>
      </c>
      <c r="F226" s="11">
        <f t="shared" si="35"/>
        <v>1.4440595293097709E-3</v>
      </c>
      <c r="G226" s="12">
        <f t="shared" si="36"/>
        <v>1.391723652580328E-3</v>
      </c>
      <c r="H226" s="13">
        <f t="shared" si="37"/>
        <v>1.481468631626511E-3</v>
      </c>
      <c r="I226" s="14"/>
      <c r="J226" s="14"/>
      <c r="K226" s="14"/>
    </row>
    <row r="227" spans="3:11" x14ac:dyDescent="0.2">
      <c r="C227" s="3">
        <v>43257</v>
      </c>
      <c r="D227" s="2">
        <v>64.42</v>
      </c>
      <c r="E227" s="1">
        <f t="shared" si="34"/>
        <v>-1.2114706333384295E-2</v>
      </c>
      <c r="F227" s="11">
        <f t="shared" si="35"/>
        <v>1.3860070020090798E-3</v>
      </c>
      <c r="G227" s="12">
        <f t="shared" si="36"/>
        <v>1.1573994566836305E-3</v>
      </c>
      <c r="H227" s="13">
        <f t="shared" si="37"/>
        <v>9.91229888908259E-4</v>
      </c>
      <c r="I227" s="14"/>
      <c r="J227" s="14"/>
      <c r="K227" s="14"/>
    </row>
    <row r="228" spans="3:11" x14ac:dyDescent="0.2">
      <c r="C228" s="3">
        <v>43256</v>
      </c>
      <c r="D228" s="2">
        <v>65.209999999999994</v>
      </c>
      <c r="E228" s="1">
        <f t="shared" si="34"/>
        <v>1.1949099937926588E-2</v>
      </c>
      <c r="F228" s="11">
        <f t="shared" si="35"/>
        <v>1.4276457079905286E-3</v>
      </c>
      <c r="G228" s="12">
        <f t="shared" si="36"/>
        <v>1.1354234904290901E-3</v>
      </c>
      <c r="H228" s="13">
        <f t="shared" si="37"/>
        <v>1.0098137197962727E-3</v>
      </c>
      <c r="I228" s="14"/>
      <c r="J228" s="14"/>
      <c r="K228" s="14"/>
    </row>
    <row r="229" spans="3:11" x14ac:dyDescent="0.2">
      <c r="C229" s="3">
        <v>43255</v>
      </c>
      <c r="D229" s="2">
        <v>64.44</v>
      </c>
      <c r="E229" s="1">
        <f t="shared" si="34"/>
        <v>-1.6183206106870296E-2</v>
      </c>
      <c r="F229" s="11">
        <f t="shared" si="35"/>
        <v>1.1744307882226477E-3</v>
      </c>
      <c r="G229" s="12">
        <f t="shared" si="36"/>
        <v>1.1279690824244051E-3</v>
      </c>
      <c r="H229" s="13">
        <f t="shared" si="37"/>
        <v>1.3448857603411246E-3</v>
      </c>
      <c r="I229" s="14"/>
      <c r="J229" s="14"/>
      <c r="K229" s="14"/>
    </row>
    <row r="230" spans="3:11" x14ac:dyDescent="0.2">
      <c r="C230" s="3">
        <v>43252</v>
      </c>
      <c r="D230" s="2">
        <v>65.5</v>
      </c>
      <c r="E230" s="1">
        <f t="shared" si="34"/>
        <v>-1.8285371702637887E-2</v>
      </c>
      <c r="F230" s="11">
        <f t="shared" si="35"/>
        <v>1.3057617627015162E-3</v>
      </c>
      <c r="G230" s="12">
        <f t="shared" si="36"/>
        <v>1.3604680468601712E-3</v>
      </c>
      <c r="H230" s="13">
        <f t="shared" si="37"/>
        <v>1.3328617842186901E-3</v>
      </c>
      <c r="I230" s="14"/>
      <c r="J230" s="14"/>
      <c r="K230" s="14"/>
    </row>
    <row r="231" spans="3:11" x14ac:dyDescent="0.2">
      <c r="C231" s="3">
        <v>43251</v>
      </c>
      <c r="D231" s="2">
        <v>66.72</v>
      </c>
      <c r="E231" s="1">
        <f t="shared" si="34"/>
        <v>-1.7088980553918609E-2</v>
      </c>
      <c r="F231" s="11">
        <f t="shared" si="35"/>
        <v>1.3568263893321819E-3</v>
      </c>
      <c r="G231" s="12">
        <f t="shared" si="36"/>
        <v>1.6222586144061339E-3</v>
      </c>
      <c r="H231" s="13">
        <f t="shared" si="37"/>
        <v>1.2502074844459384E-3</v>
      </c>
      <c r="I231" s="14"/>
      <c r="J231" s="14"/>
      <c r="K231" s="14"/>
    </row>
    <row r="232" spans="3:11" x14ac:dyDescent="0.2">
      <c r="C232" s="3">
        <v>43250</v>
      </c>
      <c r="D232" s="2">
        <v>67.88</v>
      </c>
      <c r="E232" s="1">
        <f t="shared" si="34"/>
        <v>2.2135220599307281E-2</v>
      </c>
      <c r="F232" s="11">
        <f t="shared" si="35"/>
        <v>1.3679588579915394E-3</v>
      </c>
      <c r="G232" s="12">
        <f t="shared" si="36"/>
        <v>1.5244921131997065E-3</v>
      </c>
      <c r="H232" s="13">
        <f t="shared" si="37"/>
        <v>1.5430430732021087E-3</v>
      </c>
      <c r="I232" s="14"/>
      <c r="J232" s="14"/>
      <c r="K232" s="14"/>
    </row>
    <row r="233" spans="3:11" x14ac:dyDescent="0.2">
      <c r="C233" s="3">
        <v>43249</v>
      </c>
      <c r="D233" s="2">
        <v>66.41</v>
      </c>
      <c r="E233" s="1">
        <f t="shared" si="34"/>
        <v>-1.7021906453522861E-2</v>
      </c>
      <c r="F233" s="11">
        <f t="shared" si="35"/>
        <v>1.2826444325412757E-3</v>
      </c>
      <c r="G233" s="12">
        <f t="shared" si="36"/>
        <v>1.3619233601027347E-3</v>
      </c>
      <c r="H233" s="13">
        <f t="shared" si="37"/>
        <v>1.5346011831000501E-3</v>
      </c>
      <c r="I233" s="14"/>
      <c r="J233" s="14"/>
      <c r="K233" s="14"/>
    </row>
    <row r="234" spans="3:11" x14ac:dyDescent="0.2">
      <c r="C234" s="3">
        <v>43245</v>
      </c>
      <c r="D234" s="2">
        <v>67.56</v>
      </c>
      <c r="E234" s="1">
        <f t="shared" si="34"/>
        <v>-3.9931789114679539E-2</v>
      </c>
      <c r="F234" s="11">
        <f t="shared" si="35"/>
        <v>1.2424330589439489E-3</v>
      </c>
      <c r="G234" s="12">
        <f t="shared" si="36"/>
        <v>1.3758769663624049E-3</v>
      </c>
      <c r="H234" s="13">
        <f t="shared" si="37"/>
        <v>1.8896067382480342E-3</v>
      </c>
      <c r="I234" s="14"/>
      <c r="J234" s="14"/>
      <c r="K234" s="14"/>
    </row>
    <row r="235" spans="3:11" x14ac:dyDescent="0.2">
      <c r="C235" s="3">
        <v>43244</v>
      </c>
      <c r="D235" s="2">
        <v>70.37</v>
      </c>
      <c r="E235" s="1">
        <f t="shared" si="34"/>
        <v>-1.5804195804195786E-2</v>
      </c>
      <c r="F235" s="11">
        <f t="shared" si="35"/>
        <v>1.3912034554731032E-3</v>
      </c>
      <c r="G235" s="12">
        <f t="shared" si="36"/>
        <v>1.848918922819559E-3</v>
      </c>
      <c r="H235" s="13">
        <f t="shared" si="37"/>
        <v>2.3787553563484405E-3</v>
      </c>
      <c r="I235" s="14"/>
      <c r="J235" s="14"/>
      <c r="K235" s="14"/>
    </row>
    <row r="236" spans="3:11" x14ac:dyDescent="0.2">
      <c r="C236" s="3">
        <v>43243</v>
      </c>
      <c r="D236" s="2">
        <v>71.5</v>
      </c>
      <c r="E236" s="1">
        <f t="shared" si="34"/>
        <v>-4.8712595685455051E-3</v>
      </c>
      <c r="F236" s="11">
        <f t="shared" si="35"/>
        <v>1.5277416174505963E-3</v>
      </c>
      <c r="G236" s="12">
        <f t="shared" si="36"/>
        <v>1.9952584138806378E-3</v>
      </c>
      <c r="H236" s="13">
        <f t="shared" si="37"/>
        <v>2.2811094533505142E-3</v>
      </c>
      <c r="I236" s="14"/>
      <c r="J236" s="14"/>
      <c r="K236" s="14"/>
    </row>
    <row r="237" spans="3:11" x14ac:dyDescent="0.2">
      <c r="C237" s="3">
        <v>43242</v>
      </c>
      <c r="D237" s="2">
        <v>71.849999999999994</v>
      </c>
      <c r="E237" s="1">
        <f t="shared" si="34"/>
        <v>-2.083333333333437E-3</v>
      </c>
      <c r="F237" s="11">
        <f t="shared" si="35"/>
        <v>1.3559915959638219E-3</v>
      </c>
      <c r="G237" s="12">
        <f t="shared" si="36"/>
        <v>1.936060504638996E-3</v>
      </c>
      <c r="H237" s="13">
        <f t="shared" si="37"/>
        <v>2.1267443490071776E-3</v>
      </c>
      <c r="I237" s="14"/>
      <c r="J237" s="14"/>
      <c r="K237" s="14"/>
    </row>
    <row r="238" spans="3:11" x14ac:dyDescent="0.2">
      <c r="C238" s="3">
        <v>43241</v>
      </c>
      <c r="D238" s="2">
        <v>72</v>
      </c>
      <c r="E238" s="1">
        <f t="shared" si="34"/>
        <v>1.3656201604955731E-2</v>
      </c>
      <c r="F238" s="11">
        <f t="shared" si="35"/>
        <v>1.3552391825623457E-3</v>
      </c>
      <c r="G238" s="12">
        <f t="shared" si="36"/>
        <v>1.9361025994702316E-3</v>
      </c>
      <c r="H238" s="13">
        <f t="shared" si="37"/>
        <v>2.2562233621327512E-3</v>
      </c>
      <c r="I238" s="14"/>
      <c r="J238" s="14"/>
      <c r="K238" s="14"/>
    </row>
    <row r="239" spans="3:11" x14ac:dyDescent="0.2">
      <c r="C239" s="3">
        <v>43238</v>
      </c>
      <c r="D239" s="2">
        <v>71.03</v>
      </c>
      <c r="E239" s="1">
        <f t="shared" si="34"/>
        <v>-2.8078056998456224E-3</v>
      </c>
      <c r="F239" s="11">
        <f t="shared" si="35"/>
        <v>1.3272912054108153E-3</v>
      </c>
      <c r="G239" s="12">
        <f t="shared" si="36"/>
        <v>1.7042086082343524E-3</v>
      </c>
      <c r="H239" s="13">
        <f t="shared" si="37"/>
        <v>2.2337892000251084E-3</v>
      </c>
      <c r="I239" s="14"/>
      <c r="J239" s="14"/>
      <c r="K239" s="14"/>
    </row>
    <row r="240" spans="3:11" x14ac:dyDescent="0.2">
      <c r="C240" s="3">
        <v>43237</v>
      </c>
      <c r="D240" s="2">
        <v>71.23</v>
      </c>
      <c r="E240" s="1">
        <f t="shared" si="34"/>
        <v>0</v>
      </c>
      <c r="F240" s="11">
        <f t="shared" si="35"/>
        <v>1.3754455051332743E-3</v>
      </c>
      <c r="G240" s="12">
        <f t="shared" si="36"/>
        <v>1.8605934013242768E-3</v>
      </c>
      <c r="H240" s="13">
        <f t="shared" si="37"/>
        <v>2.5761711661582308E-3</v>
      </c>
      <c r="I240" s="14"/>
      <c r="J240" s="14"/>
      <c r="K240" s="14"/>
    </row>
    <row r="241" spans="3:11" x14ac:dyDescent="0.2">
      <c r="C241" s="3">
        <v>43236</v>
      </c>
      <c r="D241" s="2">
        <v>71.23</v>
      </c>
      <c r="E241" s="1">
        <f t="shared" si="34"/>
        <v>2.5334271639692041E-3</v>
      </c>
      <c r="F241" s="11">
        <f t="shared" si="35"/>
        <v>1.4562773670128118E-3</v>
      </c>
      <c r="G241" s="12">
        <f t="shared" si="36"/>
        <v>2.0347271596620363E-3</v>
      </c>
      <c r="H241" s="13">
        <f t="shared" si="37"/>
        <v>2.5463947598997729E-3</v>
      </c>
      <c r="I241" s="14"/>
      <c r="J241" s="14"/>
      <c r="K241" s="14"/>
    </row>
    <row r="242" spans="3:11" x14ac:dyDescent="0.2">
      <c r="C242" s="3">
        <v>43235</v>
      </c>
      <c r="D242" s="2">
        <v>71.05</v>
      </c>
      <c r="E242" s="1">
        <f t="shared" si="34"/>
        <v>4.9504950495049549E-3</v>
      </c>
      <c r="F242" s="11">
        <f t="shared" si="35"/>
        <v>1.4666524337464044E-3</v>
      </c>
      <c r="G242" s="12">
        <f t="shared" si="36"/>
        <v>2.0745618714571199E-3</v>
      </c>
      <c r="H242" s="13">
        <f t="shared" si="37"/>
        <v>2.5693919097540484E-3</v>
      </c>
      <c r="I242" s="14"/>
      <c r="J242" s="14"/>
      <c r="K242" s="14"/>
    </row>
    <row r="243" spans="3:11" x14ac:dyDescent="0.2">
      <c r="C243" s="3">
        <v>43234</v>
      </c>
      <c r="D243" s="2">
        <v>70.7</v>
      </c>
      <c r="E243" s="1">
        <f t="shared" si="34"/>
        <v>3.6910846110165263E-3</v>
      </c>
      <c r="F243" s="11">
        <f t="shared" si="35"/>
        <v>1.480256697334426E-3</v>
      </c>
      <c r="G243" s="12">
        <f t="shared" si="36"/>
        <v>1.9904210261392258E-3</v>
      </c>
      <c r="H243" s="13">
        <f t="shared" si="37"/>
        <v>2.5907939679254087E-3</v>
      </c>
      <c r="I243" s="14"/>
      <c r="J243" s="14"/>
      <c r="K243" s="14"/>
    </row>
    <row r="244" spans="3:11" x14ac:dyDescent="0.2">
      <c r="C244" s="3">
        <v>43231</v>
      </c>
      <c r="D244" s="2">
        <v>70.44</v>
      </c>
      <c r="E244" s="1">
        <f t="shared" si="34"/>
        <v>-9.2827004219409037E-3</v>
      </c>
      <c r="F244" s="11">
        <f t="shared" si="35"/>
        <v>1.4504368913784739E-3</v>
      </c>
      <c r="G244" s="12">
        <f t="shared" si="36"/>
        <v>2.1657600661525926E-3</v>
      </c>
      <c r="H244" s="13">
        <f t="shared" si="37"/>
        <v>2.7313128666092887E-3</v>
      </c>
      <c r="I244" s="14"/>
      <c r="J244" s="14"/>
      <c r="K244" s="14"/>
    </row>
    <row r="245" spans="3:11" x14ac:dyDescent="0.2">
      <c r="C245" s="3">
        <v>43230</v>
      </c>
      <c r="D245" s="2">
        <v>71.099999999999994</v>
      </c>
      <c r="E245" s="1">
        <f t="shared" si="34"/>
        <v>3.1038374717833328E-3</v>
      </c>
      <c r="F245" s="11">
        <f t="shared" si="35"/>
        <v>1.5717100878882438E-3</v>
      </c>
      <c r="G245" s="12">
        <f t="shared" si="36"/>
        <v>2.2174330410248224E-3</v>
      </c>
      <c r="H245" s="13">
        <f t="shared" si="37"/>
        <v>3.2856164464467154E-3</v>
      </c>
      <c r="I245" s="14"/>
      <c r="J245" s="14"/>
      <c r="K245" s="14"/>
    </row>
    <row r="246" spans="3:11" x14ac:dyDescent="0.2">
      <c r="C246" s="3">
        <v>43229</v>
      </c>
      <c r="D246" s="2">
        <v>70.88</v>
      </c>
      <c r="E246" s="1">
        <f t="shared" si="34"/>
        <v>3.0082836796976986E-2</v>
      </c>
      <c r="F246" s="11">
        <f t="shared" si="35"/>
        <v>1.5601039631680128E-3</v>
      </c>
      <c r="G246" s="12">
        <f t="shared" si="36"/>
        <v>2.1360421870107562E-3</v>
      </c>
      <c r="H246" s="13">
        <f t="shared" si="37"/>
        <v>3.2055940774480302E-3</v>
      </c>
      <c r="I246" s="14"/>
      <c r="J246" s="14"/>
      <c r="K246" s="14"/>
    </row>
    <row r="247" spans="3:11" x14ac:dyDescent="0.2">
      <c r="C247" s="3">
        <v>43228</v>
      </c>
      <c r="D247" s="2">
        <v>68.81</v>
      </c>
      <c r="E247" s="1">
        <f t="shared" si="34"/>
        <v>-2.3556123172981391E-2</v>
      </c>
      <c r="F247" s="11">
        <f t="shared" si="35"/>
        <v>1.4822997065546293E-3</v>
      </c>
      <c r="G247" s="12">
        <f t="shared" si="36"/>
        <v>1.7292583420527345E-3</v>
      </c>
      <c r="H247" s="13">
        <f t="shared" si="37"/>
        <v>2.7297149942568859E-3</v>
      </c>
      <c r="I247" s="14"/>
      <c r="J247" s="14"/>
      <c r="K247" s="14"/>
    </row>
    <row r="248" spans="3:11" x14ac:dyDescent="0.2">
      <c r="C248" s="3">
        <v>43227</v>
      </c>
      <c r="D248" s="2">
        <v>70.47</v>
      </c>
      <c r="E248" s="1">
        <f t="shared" si="34"/>
        <v>1.4540742873596413E-2</v>
      </c>
      <c r="F248" s="11">
        <f t="shared" si="35"/>
        <v>1.7030797782383292E-3</v>
      </c>
      <c r="G248" s="12">
        <f t="shared" si="36"/>
        <v>1.9285055708394238E-3</v>
      </c>
      <c r="H248" s="13">
        <f t="shared" si="37"/>
        <v>2.5901687039316594E-3</v>
      </c>
      <c r="I248" s="14"/>
      <c r="J248" s="14"/>
      <c r="K248" s="14"/>
    </row>
    <row r="249" spans="3:11" x14ac:dyDescent="0.2">
      <c r="C249" s="3">
        <v>43224</v>
      </c>
      <c r="D249" s="2">
        <v>69.459999999999994</v>
      </c>
      <c r="E249" s="1">
        <f t="shared" si="34"/>
        <v>1.877383396890564E-2</v>
      </c>
      <c r="F249" s="11">
        <f t="shared" si="35"/>
        <v>1.5973970068273115E-3</v>
      </c>
      <c r="G249" s="12">
        <f t="shared" si="36"/>
        <v>1.7444672164834299E-3</v>
      </c>
      <c r="H249" s="13">
        <f t="shared" si="37"/>
        <v>2.1740987765595577E-3</v>
      </c>
      <c r="I249" s="14"/>
      <c r="J249" s="14"/>
      <c r="K249" s="14"/>
    </row>
    <row r="250" spans="3:11" x14ac:dyDescent="0.2">
      <c r="C250" s="3">
        <v>43223</v>
      </c>
      <c r="D250" s="2">
        <v>68.180000000000007</v>
      </c>
      <c r="E250" s="1">
        <f t="shared" si="34"/>
        <v>7.3877068557919312E-3</v>
      </c>
      <c r="F250" s="11">
        <f t="shared" si="35"/>
        <v>1.5398859288541381E-3</v>
      </c>
      <c r="G250" s="12">
        <f t="shared" si="36"/>
        <v>1.6409847017707989E-3</v>
      </c>
      <c r="H250" s="13">
        <f t="shared" si="37"/>
        <v>1.4404998450621321E-3</v>
      </c>
      <c r="I250" s="14"/>
      <c r="J250" s="14"/>
      <c r="K250" s="14"/>
    </row>
    <row r="251" spans="3:11" x14ac:dyDescent="0.2">
      <c r="C251" s="3">
        <v>43222</v>
      </c>
      <c r="D251" s="2">
        <v>67.680000000000007</v>
      </c>
      <c r="E251" s="1">
        <f t="shared" si="34"/>
        <v>1.0149253731343455E-2</v>
      </c>
      <c r="F251" s="11">
        <f t="shared" si="35"/>
        <v>1.5724099313629432E-3</v>
      </c>
      <c r="G251" s="12">
        <f t="shared" si="36"/>
        <v>1.5224329275604687E-3</v>
      </c>
      <c r="H251" s="13">
        <f t="shared" si="37"/>
        <v>1.121262203866604E-3</v>
      </c>
      <c r="I251" s="14"/>
      <c r="J251" s="14"/>
      <c r="K251" s="14"/>
    </row>
    <row r="252" spans="3:11" x14ac:dyDescent="0.2">
      <c r="C252" s="3">
        <v>43221</v>
      </c>
      <c r="D252" s="2">
        <v>67</v>
      </c>
      <c r="E252" s="1">
        <f t="shared" si="34"/>
        <v>-1.932084309133475E-2</v>
      </c>
      <c r="F252" s="11">
        <f t="shared" si="35"/>
        <v>1.3391783555310535E-3</v>
      </c>
      <c r="G252" s="12">
        <f t="shared" si="36"/>
        <v>1.4159950226464231E-3</v>
      </c>
      <c r="H252" s="13">
        <f t="shared" si="37"/>
        <v>6.2149133653633022E-4</v>
      </c>
      <c r="I252" s="14"/>
      <c r="J252" s="14"/>
      <c r="K252" s="14"/>
    </row>
    <row r="253" spans="3:11" x14ac:dyDescent="0.2">
      <c r="C253" s="3">
        <v>43220</v>
      </c>
      <c r="D253" s="2">
        <v>68.319999999999993</v>
      </c>
      <c r="E253" s="1">
        <f t="shared" si="34"/>
        <v>6.9270449521001698E-3</v>
      </c>
      <c r="F253" s="11">
        <f t="shared" si="35"/>
        <v>1.430268834495377E-3</v>
      </c>
      <c r="G253" s="12">
        <f t="shared" si="36"/>
        <v>1.8338976676611977E-3</v>
      </c>
      <c r="H253" s="13">
        <f t="shared" si="37"/>
        <v>8.5428340376164646E-4</v>
      </c>
      <c r="I253" s="14"/>
      <c r="J253" s="14"/>
      <c r="K253" s="14"/>
    </row>
    <row r="254" spans="3:11" x14ac:dyDescent="0.2">
      <c r="C254" s="3">
        <v>43217</v>
      </c>
      <c r="D254" s="2">
        <v>67.849999999999994</v>
      </c>
      <c r="E254" s="1">
        <f t="shared" si="34"/>
        <v>-1.324698263173385E-3</v>
      </c>
      <c r="F254" s="11">
        <f t="shared" si="35"/>
        <v>1.3058695510610604E-3</v>
      </c>
      <c r="G254" s="12">
        <f t="shared" si="36"/>
        <v>1.9432067419999236E-3</v>
      </c>
      <c r="H254" s="13">
        <f t="shared" si="37"/>
        <v>1.0135009796014376E-3</v>
      </c>
      <c r="I254" s="14"/>
      <c r="J254" s="14"/>
      <c r="K254" s="14"/>
    </row>
    <row r="255" spans="3:11" x14ac:dyDescent="0.2">
      <c r="C255" s="3">
        <v>43216</v>
      </c>
      <c r="D255" s="2">
        <v>67.94</v>
      </c>
      <c r="E255" s="1">
        <f t="shared" si="34"/>
        <v>2.0648967551621933E-3</v>
      </c>
      <c r="F255" s="11">
        <f t="shared" si="35"/>
        <v>1.2711526516853509E-3</v>
      </c>
      <c r="G255" s="12">
        <f t="shared" si="36"/>
        <v>1.9911871575842436E-3</v>
      </c>
      <c r="H255" s="13">
        <f t="shared" si="37"/>
        <v>1.0953910070853853E-3</v>
      </c>
      <c r="I255" s="14"/>
      <c r="J255" s="14"/>
      <c r="K255" s="14"/>
    </row>
    <row r="256" spans="3:11" x14ac:dyDescent="0.2">
      <c r="C256" s="3">
        <v>43215</v>
      </c>
      <c r="D256" s="2">
        <v>67.8</v>
      </c>
      <c r="E256" s="1">
        <f t="shared" si="34"/>
        <v>5.1890289103038167E-3</v>
      </c>
      <c r="F256" s="11">
        <f t="shared" si="35"/>
        <v>1.2921362972274366E-3</v>
      </c>
      <c r="G256" s="12">
        <f t="shared" si="36"/>
        <v>1.9616840987398917E-3</v>
      </c>
      <c r="H256" s="13">
        <f t="shared" si="37"/>
        <v>7.9232392730049599E-4</v>
      </c>
      <c r="I256" s="14"/>
      <c r="J256" s="14"/>
      <c r="K256" s="14"/>
    </row>
    <row r="257" spans="3:11" x14ac:dyDescent="0.2">
      <c r="C257" s="3">
        <v>43214</v>
      </c>
      <c r="D257" s="2">
        <v>67.45</v>
      </c>
      <c r="E257" s="1">
        <f t="shared" si="34"/>
        <v>-1.3744699517473258E-2</v>
      </c>
      <c r="F257" s="11">
        <f t="shared" si="35"/>
        <v>1.2191180911026017E-3</v>
      </c>
      <c r="G257" s="12">
        <f t="shared" si="36"/>
        <v>1.9539425924629105E-3</v>
      </c>
      <c r="H257" s="13">
        <f t="shared" si="37"/>
        <v>5.5875145317157429E-4</v>
      </c>
      <c r="I257" s="14"/>
      <c r="J257" s="14"/>
      <c r="K257" s="14"/>
    </row>
    <row r="258" spans="3:11" x14ac:dyDescent="0.2">
      <c r="C258" s="3">
        <v>43213</v>
      </c>
      <c r="D258" s="2">
        <v>68.39</v>
      </c>
      <c r="E258" s="1">
        <f t="shared" si="34"/>
        <v>3.5216434336022839E-3</v>
      </c>
      <c r="F258" s="11">
        <f t="shared" si="35"/>
        <v>1.2787825588327841E-3</v>
      </c>
      <c r="G258" s="12">
        <f t="shared" si="36"/>
        <v>2.1072486574779531E-3</v>
      </c>
      <c r="H258" s="13">
        <f t="shared" si="37"/>
        <v>9.4914488062902518E-4</v>
      </c>
      <c r="I258" s="14"/>
      <c r="J258" s="14"/>
      <c r="K258" s="14"/>
    </row>
    <row r="259" spans="3:11" x14ac:dyDescent="0.2">
      <c r="C259" s="3">
        <v>43210</v>
      </c>
      <c r="D259" s="2">
        <v>68.150000000000006</v>
      </c>
      <c r="E259" s="1">
        <f t="shared" si="34"/>
        <v>1.0282021151586385E-3</v>
      </c>
      <c r="F259" s="11">
        <f t="shared" si="35"/>
        <v>1.2914255448468026E-3</v>
      </c>
      <c r="G259" s="12">
        <f t="shared" si="36"/>
        <v>2.2779778483767972E-3</v>
      </c>
      <c r="H259" s="13">
        <f t="shared" si="37"/>
        <v>8.6488453000353835E-4</v>
      </c>
      <c r="I259" s="14"/>
      <c r="J259" s="14"/>
      <c r="K259" s="14"/>
    </row>
    <row r="260" spans="3:11" x14ac:dyDescent="0.2">
      <c r="C260" s="3">
        <v>43209</v>
      </c>
      <c r="D260" s="2">
        <v>68.08</v>
      </c>
      <c r="E260" s="1">
        <f t="shared" si="34"/>
        <v>-2.0521841102315586E-3</v>
      </c>
      <c r="F260" s="11">
        <f t="shared" si="35"/>
        <v>1.2561114883362463E-3</v>
      </c>
      <c r="G260" s="12">
        <f t="shared" si="36"/>
        <v>2.3430991039787197E-3</v>
      </c>
      <c r="H260" s="13">
        <f t="shared" si="37"/>
        <v>1.1417430409055389E-3</v>
      </c>
      <c r="I260" s="14"/>
      <c r="J260" s="14"/>
      <c r="K260" s="14"/>
    </row>
    <row r="261" spans="3:11" x14ac:dyDescent="0.2">
      <c r="C261" s="3">
        <v>43208</v>
      </c>
      <c r="D261" s="2">
        <v>68.22</v>
      </c>
      <c r="E261" s="1">
        <f t="shared" si="34"/>
        <v>2.9425079221367278E-2</v>
      </c>
      <c r="F261" s="11">
        <f t="shared" si="35"/>
        <v>1.1780771413961388E-3</v>
      </c>
      <c r="G261" s="12">
        <f t="shared" si="36"/>
        <v>2.3140016960271192E-3</v>
      </c>
      <c r="H261" s="13">
        <f t="shared" si="37"/>
        <v>1.4107622141004436E-3</v>
      </c>
      <c r="I261" s="14"/>
      <c r="J261" s="14"/>
      <c r="K261" s="14"/>
    </row>
    <row r="262" spans="3:11" x14ac:dyDescent="0.2">
      <c r="C262" s="3">
        <v>43207</v>
      </c>
      <c r="D262" s="2">
        <v>66.27</v>
      </c>
      <c r="E262" s="1">
        <f t="shared" si="34"/>
        <v>4.6998180715585036E-3</v>
      </c>
      <c r="F262" s="11">
        <f t="shared" si="35"/>
        <v>1.0497203069083859E-3</v>
      </c>
      <c r="G262" s="12">
        <f t="shared" si="36"/>
        <v>2.1605978822606038E-3</v>
      </c>
      <c r="H262" s="13">
        <f t="shared" si="37"/>
        <v>9.8922569796198925E-4</v>
      </c>
      <c r="I262" s="14"/>
      <c r="J262" s="14"/>
      <c r="K262" s="14"/>
    </row>
    <row r="263" spans="3:11" x14ac:dyDescent="0.2">
      <c r="C263" s="3">
        <v>43206</v>
      </c>
      <c r="D263" s="2">
        <v>65.959999999999994</v>
      </c>
      <c r="E263" s="1">
        <f t="shared" si="34"/>
        <v>-1.6696481812760955E-2</v>
      </c>
      <c r="F263" s="11">
        <f t="shared" si="35"/>
        <v>8.7932821148044575E-4</v>
      </c>
      <c r="G263" s="12">
        <f t="shared" si="36"/>
        <v>2.1311076542649032E-3</v>
      </c>
      <c r="H263" s="13">
        <f t="shared" si="37"/>
        <v>7.6124196261685804E-4</v>
      </c>
      <c r="I263" s="14"/>
      <c r="J263" s="14"/>
      <c r="K263" s="14"/>
    </row>
    <row r="264" spans="3:11" x14ac:dyDescent="0.2">
      <c r="C264" s="3">
        <v>43203</v>
      </c>
      <c r="D264" s="2">
        <v>67.08</v>
      </c>
      <c r="E264" s="1">
        <f t="shared" si="34"/>
        <v>4.7932893948470223E-3</v>
      </c>
      <c r="F264" s="11">
        <f t="shared" si="35"/>
        <v>9.2643842366499254E-4</v>
      </c>
      <c r="G264" s="12">
        <f t="shared" si="36"/>
        <v>2.3237990436003903E-3</v>
      </c>
      <c r="H264" s="13">
        <f t="shared" si="37"/>
        <v>1.031643883555411E-3</v>
      </c>
      <c r="I264" s="14"/>
      <c r="J264" s="14"/>
      <c r="K264" s="14"/>
    </row>
    <row r="265" spans="3:11" x14ac:dyDescent="0.2">
      <c r="C265" s="3">
        <v>43202</v>
      </c>
      <c r="D265" s="2">
        <v>66.760000000000005</v>
      </c>
      <c r="E265" s="1">
        <f t="shared" si="34"/>
        <v>3.6079374624173877E-3</v>
      </c>
      <c r="F265" s="11">
        <f t="shared" si="35"/>
        <v>8.7115766543566762E-4</v>
      </c>
      <c r="G265" s="12">
        <f t="shared" si="36"/>
        <v>2.1638933530259297E-3</v>
      </c>
      <c r="H265" s="13">
        <f t="shared" si="37"/>
        <v>1.0123330552510689E-3</v>
      </c>
      <c r="I265" s="14"/>
      <c r="J265" s="14"/>
      <c r="K265" s="14"/>
    </row>
    <row r="266" spans="3:11" x14ac:dyDescent="0.2">
      <c r="C266" s="3">
        <v>43201</v>
      </c>
      <c r="D266" s="2">
        <v>66.52</v>
      </c>
      <c r="E266" s="1">
        <f t="shared" si="34"/>
        <v>2.0088943413586913E-2</v>
      </c>
      <c r="F266" s="11">
        <f t="shared" si="35"/>
        <v>8.6178737617891162E-4</v>
      </c>
      <c r="G266" s="12">
        <f t="shared" si="36"/>
        <v>2.1578888051958706E-3</v>
      </c>
      <c r="H266" s="13">
        <f t="shared" si="37"/>
        <v>8.0600193380142202E-4</v>
      </c>
      <c r="I266" s="14"/>
      <c r="J266" s="14"/>
      <c r="K266" s="14"/>
    </row>
    <row r="267" spans="3:11" x14ac:dyDescent="0.2">
      <c r="C267" s="3">
        <v>43200</v>
      </c>
      <c r="D267" s="2">
        <v>65.209999999999994</v>
      </c>
      <c r="E267" s="1">
        <f t="shared" si="34"/>
        <v>3.2947885316014336E-2</v>
      </c>
      <c r="F267" s="11">
        <f t="shared" si="35"/>
        <v>7.5985662949328069E-4</v>
      </c>
      <c r="G267" s="12">
        <f t="shared" si="36"/>
        <v>1.9856714012843916E-3</v>
      </c>
      <c r="H267" s="13">
        <f t="shared" si="37"/>
        <v>6.0009965407221326E-4</v>
      </c>
      <c r="I267" s="14"/>
      <c r="J267" s="14"/>
      <c r="K267" s="14"/>
    </row>
    <row r="268" spans="3:11" x14ac:dyDescent="0.2">
      <c r="C268" s="3">
        <v>43199</v>
      </c>
      <c r="D268" s="2">
        <v>63.13</v>
      </c>
      <c r="E268" s="1">
        <f t="shared" si="34"/>
        <v>2.1851731952088116E-2</v>
      </c>
      <c r="F268" s="11">
        <f t="shared" si="35"/>
        <v>6.5193920651462726E-4</v>
      </c>
      <c r="G268" s="12">
        <f t="shared" si="36"/>
        <v>1.7773586797817644E-3</v>
      </c>
      <c r="H268" s="13">
        <f t="shared" si="37"/>
        <v>1.1169911511286953E-4</v>
      </c>
      <c r="I268" s="14"/>
      <c r="J268" s="14"/>
      <c r="K268" s="14"/>
    </row>
    <row r="269" spans="3:11" x14ac:dyDescent="0.2">
      <c r="C269" s="3">
        <v>43196</v>
      </c>
      <c r="D269" s="2">
        <v>61.78</v>
      </c>
      <c r="E269" s="1">
        <f t="shared" si="34"/>
        <v>-2.3241106719367521E-2</v>
      </c>
      <c r="F269" s="11">
        <f t="shared" si="35"/>
        <v>6.2922626878162899E-4</v>
      </c>
      <c r="G269" s="12">
        <f t="shared" si="36"/>
        <v>1.734916539171567E-3</v>
      </c>
      <c r="H269" s="13">
        <f t="shared" si="37"/>
        <v>-8.9855773258333083E-5</v>
      </c>
      <c r="I269" s="14"/>
      <c r="J269" s="14"/>
      <c r="K269" s="14"/>
    </row>
    <row r="270" spans="3:11" x14ac:dyDescent="0.2">
      <c r="C270" s="3">
        <v>43195</v>
      </c>
      <c r="D270" s="2">
        <v>63.25</v>
      </c>
      <c r="E270" s="1">
        <f t="shared" si="34"/>
        <v>2.6949904882689335E-3</v>
      </c>
      <c r="F270" s="11">
        <f t="shared" si="35"/>
        <v>7.6378772444275669E-4</v>
      </c>
      <c r="G270" s="12">
        <f t="shared" si="36"/>
        <v>1.8151475951014703E-3</v>
      </c>
      <c r="H270" s="13">
        <f t="shared" si="37"/>
        <v>6.2925213744760935E-4</v>
      </c>
      <c r="I270" s="14"/>
      <c r="J270" s="14"/>
      <c r="K270" s="14"/>
    </row>
    <row r="271" spans="3:11" x14ac:dyDescent="0.2">
      <c r="C271" s="3">
        <v>43194</v>
      </c>
      <c r="D271" s="2">
        <v>63.08</v>
      </c>
      <c r="E271" s="1">
        <f t="shared" si="34"/>
        <v>-2.2144890857324073E-3</v>
      </c>
      <c r="F271" s="11">
        <f t="shared" si="35"/>
        <v>7.9580055528247358E-4</v>
      </c>
      <c r="G271" s="12">
        <f t="shared" si="36"/>
        <v>1.8547321832478184E-3</v>
      </c>
      <c r="H271" s="13">
        <f t="shared" si="37"/>
        <v>6.6357060198738989E-4</v>
      </c>
      <c r="I271" s="14"/>
      <c r="J271" s="14"/>
      <c r="K271" s="14"/>
    </row>
    <row r="272" spans="3:11" x14ac:dyDescent="0.2">
      <c r="C272" s="3">
        <v>43193</v>
      </c>
      <c r="D272" s="2">
        <v>63.22</v>
      </c>
      <c r="E272" s="1">
        <f t="shared" si="34"/>
        <v>7.9719387755101678E-3</v>
      </c>
      <c r="F272" s="11">
        <f t="shared" si="35"/>
        <v>8.1444214285776443E-4</v>
      </c>
      <c r="G272" s="12">
        <f t="shared" si="36"/>
        <v>2.097867680826775E-3</v>
      </c>
      <c r="H272" s="13">
        <f t="shared" si="37"/>
        <v>5.4618283007697448E-4</v>
      </c>
      <c r="I272" s="14"/>
      <c r="J272" s="14"/>
      <c r="K272" s="14"/>
    </row>
    <row r="273" spans="3:11" x14ac:dyDescent="0.2">
      <c r="C273" s="3">
        <v>43192</v>
      </c>
      <c r="D273" s="2">
        <v>62.72</v>
      </c>
      <c r="E273" s="1">
        <f t="shared" si="34"/>
        <v>-2.9702970297029729E-2</v>
      </c>
      <c r="F273" s="11">
        <f t="shared" si="35"/>
        <v>8.4523353929403817E-4</v>
      </c>
      <c r="G273" s="12">
        <f t="shared" si="36"/>
        <v>2.0803453346590036E-3</v>
      </c>
      <c r="H273" s="13">
        <f t="shared" si="37"/>
        <v>5.1681993481264197E-4</v>
      </c>
      <c r="I273" s="14"/>
      <c r="J273" s="14"/>
      <c r="K273" s="14"/>
    </row>
    <row r="274" spans="3:11" x14ac:dyDescent="0.2">
      <c r="C274" s="3">
        <v>43188</v>
      </c>
      <c r="D274" s="2">
        <v>64.64</v>
      </c>
      <c r="E274" s="1">
        <f t="shared" si="34"/>
        <v>8.5816820096737967E-3</v>
      </c>
      <c r="F274" s="11">
        <f t="shared" si="35"/>
        <v>9.3520838766106035E-4</v>
      </c>
      <c r="G274" s="12">
        <f t="shared" si="36"/>
        <v>2.0823387573365689E-3</v>
      </c>
      <c r="H274" s="13">
        <f t="shared" si="37"/>
        <v>1.3594392317773725E-3</v>
      </c>
      <c r="I274" s="14"/>
      <c r="J274" s="14"/>
      <c r="K274" s="14"/>
    </row>
    <row r="275" spans="3:11" x14ac:dyDescent="0.2">
      <c r="C275" s="3">
        <v>43187</v>
      </c>
      <c r="D275" s="2">
        <v>64.09</v>
      </c>
      <c r="E275" s="1">
        <f t="shared" si="34"/>
        <v>-1.3240954580446496E-2</v>
      </c>
      <c r="F275" s="11">
        <f t="shared" si="35"/>
        <v>9.2071006762999149E-4</v>
      </c>
      <c r="G275" s="12">
        <f t="shared" si="36"/>
        <v>2.1455552795114417E-3</v>
      </c>
      <c r="H275" s="13">
        <f t="shared" si="37"/>
        <v>1.2025199941932371E-3</v>
      </c>
      <c r="I275" s="14"/>
      <c r="J275" s="14"/>
      <c r="K275" s="14"/>
    </row>
    <row r="276" spans="3:11" x14ac:dyDescent="0.2">
      <c r="C276" s="3">
        <v>43186</v>
      </c>
      <c r="D276" s="2">
        <v>64.95</v>
      </c>
      <c r="E276" s="1">
        <f t="shared" si="34"/>
        <v>-4.5977011494252595E-3</v>
      </c>
      <c r="F276" s="11">
        <f t="shared" si="35"/>
        <v>1.0419306243655839E-3</v>
      </c>
      <c r="G276" s="12">
        <f t="shared" si="36"/>
        <v>2.1833467721403444E-3</v>
      </c>
      <c r="H276" s="13">
        <f t="shared" si="37"/>
        <v>1.585913674164154E-3</v>
      </c>
      <c r="I276" s="14"/>
      <c r="J276" s="14"/>
      <c r="K276" s="14"/>
    </row>
    <row r="277" spans="3:11" x14ac:dyDescent="0.2">
      <c r="C277" s="3">
        <v>43185</v>
      </c>
      <c r="D277" s="2">
        <v>65.25</v>
      </c>
      <c r="E277" s="1">
        <f t="shared" si="34"/>
        <v>-5.032021957913968E-3</v>
      </c>
      <c r="F277" s="11">
        <f t="shared" si="35"/>
        <v>1.1548033662399822E-3</v>
      </c>
      <c r="G277" s="12">
        <f t="shared" si="36"/>
        <v>2.1953624605486046E-3</v>
      </c>
      <c r="H277" s="13">
        <f t="shared" si="37"/>
        <v>1.7160149524679258E-3</v>
      </c>
      <c r="I277" s="14"/>
      <c r="J277" s="14"/>
      <c r="K277" s="14"/>
    </row>
    <row r="278" spans="3:11" x14ac:dyDescent="0.2">
      <c r="C278" s="3">
        <v>43182</v>
      </c>
      <c r="D278" s="2">
        <v>65.58</v>
      </c>
      <c r="E278" s="1">
        <f t="shared" si="34"/>
        <v>2.4527417591001299E-2</v>
      </c>
      <c r="F278" s="11">
        <f t="shared" si="35"/>
        <v>1.2280287992043819E-3</v>
      </c>
      <c r="G278" s="12">
        <f t="shared" si="36"/>
        <v>2.0619081928650697E-3</v>
      </c>
      <c r="H278" s="13">
        <f t="shared" si="37"/>
        <v>1.7103063496726615E-3</v>
      </c>
      <c r="I278" s="14"/>
      <c r="J278" s="14"/>
      <c r="K278" s="14"/>
    </row>
    <row r="279" spans="3:11" x14ac:dyDescent="0.2">
      <c r="C279" s="3">
        <v>43181</v>
      </c>
      <c r="D279" s="2">
        <v>64.010000000000005</v>
      </c>
      <c r="E279" s="1">
        <f t="shared" si="34"/>
        <v>-1.3257283798365993E-2</v>
      </c>
      <c r="F279" s="11">
        <f t="shared" si="35"/>
        <v>1.1099071216360543E-3</v>
      </c>
      <c r="G279" s="12">
        <f t="shared" si="36"/>
        <v>1.8752504043745269E-3</v>
      </c>
      <c r="H279" s="13">
        <f t="shared" si="37"/>
        <v>1.7293081897077956E-3</v>
      </c>
      <c r="I279" s="14"/>
      <c r="J279" s="14"/>
      <c r="K279" s="14"/>
    </row>
    <row r="280" spans="3:11" x14ac:dyDescent="0.2">
      <c r="C280" s="3">
        <v>43180</v>
      </c>
      <c r="D280" s="2">
        <v>64.87</v>
      </c>
      <c r="E280" s="1">
        <f t="shared" si="34"/>
        <v>2.5612648221343903E-2</v>
      </c>
      <c r="F280" s="11">
        <f t="shared" si="35"/>
        <v>1.1862856932224326E-3</v>
      </c>
      <c r="G280" s="12">
        <f t="shared" si="36"/>
        <v>1.8916648907179663E-3</v>
      </c>
      <c r="H280" s="13">
        <f t="shared" si="37"/>
        <v>1.9819048481122723E-3</v>
      </c>
      <c r="I280" s="14"/>
      <c r="J280" s="14"/>
      <c r="K280" s="14"/>
    </row>
    <row r="281" spans="3:11" x14ac:dyDescent="0.2">
      <c r="C281" s="3">
        <v>43179</v>
      </c>
      <c r="D281" s="2">
        <v>63.25</v>
      </c>
      <c r="E281" s="1">
        <f t="shared" si="34"/>
        <v>2.2635408245755828E-2</v>
      </c>
      <c r="F281" s="11">
        <f t="shared" si="35"/>
        <v>1.0550581219197909E-3</v>
      </c>
      <c r="G281" s="12">
        <f t="shared" si="36"/>
        <v>1.7198848109268861E-3</v>
      </c>
      <c r="H281" s="13">
        <f t="shared" si="37"/>
        <v>1.630154515990473E-3</v>
      </c>
      <c r="I281" s="14"/>
      <c r="J281" s="14"/>
      <c r="K281" s="14"/>
    </row>
    <row r="282" spans="3:11" x14ac:dyDescent="0.2">
      <c r="C282" s="3">
        <v>43178</v>
      </c>
      <c r="D282" s="2">
        <v>61.85</v>
      </c>
      <c r="E282" s="1">
        <f t="shared" si="34"/>
        <v>-4.5066795428939654E-3</v>
      </c>
      <c r="F282" s="11">
        <f t="shared" si="35"/>
        <v>9.4780007102631986E-4</v>
      </c>
      <c r="G282" s="12">
        <f t="shared" si="36"/>
        <v>1.4771335180798113E-3</v>
      </c>
      <c r="H282" s="13">
        <f t="shared" si="37"/>
        <v>1.4074617247262721E-3</v>
      </c>
      <c r="I282" s="14"/>
      <c r="J282" s="14"/>
      <c r="K282" s="14"/>
    </row>
    <row r="283" spans="3:11" x14ac:dyDescent="0.2">
      <c r="C283" s="3">
        <v>43175</v>
      </c>
      <c r="D283" s="2">
        <v>62.13</v>
      </c>
      <c r="E283" s="1">
        <f t="shared" si="34"/>
        <v>1.9025750369034089E-2</v>
      </c>
      <c r="F283" s="11">
        <f t="shared" si="35"/>
        <v>9.1087095013999569E-4</v>
      </c>
      <c r="G283" s="12">
        <f t="shared" si="36"/>
        <v>1.7723365486673388E-3</v>
      </c>
      <c r="H283" s="13">
        <f t="shared" si="37"/>
        <v>1.5823207474428705E-3</v>
      </c>
      <c r="I283" s="14"/>
      <c r="J283" s="14"/>
      <c r="K283" s="14"/>
    </row>
    <row r="284" spans="3:11" x14ac:dyDescent="0.2">
      <c r="C284" s="3">
        <v>43174</v>
      </c>
      <c r="D284" s="2">
        <v>60.97</v>
      </c>
      <c r="E284" s="1">
        <f t="shared" si="34"/>
        <v>3.7866315442871556E-3</v>
      </c>
      <c r="F284" s="11">
        <f t="shared" si="35"/>
        <v>8.0283648448940467E-4</v>
      </c>
      <c r="G284" s="12">
        <f t="shared" si="36"/>
        <v>1.6318795439967642E-3</v>
      </c>
      <c r="H284" s="13">
        <f t="shared" si="37"/>
        <v>1.233015959727533E-3</v>
      </c>
      <c r="I284" s="14"/>
      <c r="J284" s="14"/>
      <c r="K284" s="14"/>
    </row>
    <row r="285" spans="3:11" x14ac:dyDescent="0.2">
      <c r="C285" s="3">
        <v>43173</v>
      </c>
      <c r="D285" s="2">
        <v>60.74</v>
      </c>
      <c r="E285" s="1">
        <f t="shared" si="34"/>
        <v>4.1329145313275806E-3</v>
      </c>
      <c r="F285" s="11">
        <f t="shared" si="35"/>
        <v>7.9314911214341201E-4</v>
      </c>
      <c r="G285" s="12">
        <f t="shared" si="36"/>
        <v>1.5773629218152332E-3</v>
      </c>
      <c r="H285" s="13">
        <f t="shared" si="37"/>
        <v>1.2434305207490171E-3</v>
      </c>
      <c r="I285" s="14"/>
      <c r="J285" s="14"/>
      <c r="K285" s="14"/>
    </row>
    <row r="286" spans="3:11" x14ac:dyDescent="0.2">
      <c r="C286" s="3">
        <v>43172</v>
      </c>
      <c r="D286" s="2">
        <v>60.49</v>
      </c>
      <c r="E286" s="1">
        <f t="shared" si="34"/>
        <v>-1.0631337912986538E-2</v>
      </c>
      <c r="F286" s="11">
        <f t="shared" si="35"/>
        <v>7.6805714273405499E-4</v>
      </c>
      <c r="G286" s="12">
        <f t="shared" si="36"/>
        <v>1.6745359884457458E-3</v>
      </c>
      <c r="H286" s="13">
        <f t="shared" si="37"/>
        <v>1.301978673534145E-3</v>
      </c>
      <c r="I286" s="14"/>
      <c r="J286" s="14"/>
      <c r="K286" s="14"/>
    </row>
    <row r="287" spans="3:11" x14ac:dyDescent="0.2">
      <c r="C287" s="3">
        <v>43171</v>
      </c>
      <c r="D287" s="2">
        <v>61.14</v>
      </c>
      <c r="E287" s="1">
        <f t="shared" ref="E287:E350" si="38">D287/D288-1</f>
        <v>-1.0999676480103471E-2</v>
      </c>
      <c r="F287" s="11">
        <f t="shared" ref="F287:F350" si="39">AVERAGE(E287:E536)</f>
        <v>9.0538432669032298E-4</v>
      </c>
      <c r="G287" s="12">
        <f t="shared" si="36"/>
        <v>1.6888289057676587E-3</v>
      </c>
      <c r="H287" s="13">
        <f t="shared" si="37"/>
        <v>1.3235690244590018E-3</v>
      </c>
      <c r="I287" s="14"/>
      <c r="J287" s="14"/>
      <c r="K287" s="14"/>
    </row>
    <row r="288" spans="3:11" x14ac:dyDescent="0.2">
      <c r="C288" s="3">
        <v>43168</v>
      </c>
      <c r="D288" s="2">
        <v>61.82</v>
      </c>
      <c r="E288" s="1">
        <f t="shared" si="38"/>
        <v>3.2053422370617701E-2</v>
      </c>
      <c r="F288" s="11">
        <f t="shared" si="39"/>
        <v>8.9360926984561489E-4</v>
      </c>
      <c r="G288" s="12">
        <f t="shared" ref="G288:G351" si="40">AVERAGE(E288:E407)</f>
        <v>1.7656590156756931E-3</v>
      </c>
      <c r="H288" s="13">
        <f t="shared" ref="H288:H351" si="41">AVERAGE(E288:E347)</f>
        <v>1.2610332610619075E-3</v>
      </c>
      <c r="I288" s="14"/>
      <c r="J288" s="14"/>
      <c r="K288" s="14"/>
    </row>
    <row r="289" spans="3:11" x14ac:dyDescent="0.2">
      <c r="C289" s="3">
        <v>43167</v>
      </c>
      <c r="D289" s="2">
        <v>59.9</v>
      </c>
      <c r="E289" s="1">
        <f t="shared" si="38"/>
        <v>-1.6904644674216374E-2</v>
      </c>
      <c r="F289" s="11">
        <f t="shared" si="39"/>
        <v>7.5755551764264211E-4</v>
      </c>
      <c r="G289" s="12">
        <f t="shared" si="40"/>
        <v>1.4985471625872124E-3</v>
      </c>
      <c r="H289" s="13">
        <f t="shared" si="41"/>
        <v>9.1105240450768579E-4</v>
      </c>
      <c r="I289" s="14"/>
      <c r="J289" s="14"/>
      <c r="K289" s="14"/>
    </row>
    <row r="290" spans="3:11" x14ac:dyDescent="0.2">
      <c r="C290" s="3">
        <v>43166</v>
      </c>
      <c r="D290" s="2">
        <v>60.93</v>
      </c>
      <c r="E290" s="1">
        <f t="shared" si="38"/>
        <v>-2.3244629689002982E-2</v>
      </c>
      <c r="F290" s="11">
        <f t="shared" si="39"/>
        <v>7.6114323809457036E-4</v>
      </c>
      <c r="G290" s="12">
        <f t="shared" si="40"/>
        <v>1.7394992655902562E-3</v>
      </c>
      <c r="H290" s="13">
        <f t="shared" si="41"/>
        <v>1.3880743095016524E-3</v>
      </c>
      <c r="I290" s="14"/>
      <c r="J290" s="14"/>
      <c r="K290" s="14"/>
    </row>
    <row r="291" spans="3:11" x14ac:dyDescent="0.2">
      <c r="C291" s="3">
        <v>43165</v>
      </c>
      <c r="D291" s="2">
        <v>62.38</v>
      </c>
      <c r="E291" s="1">
        <f t="shared" si="38"/>
        <v>4.8115477145160845E-4</v>
      </c>
      <c r="F291" s="11">
        <f t="shared" si="39"/>
        <v>7.7472667178441986E-4</v>
      </c>
      <c r="G291" s="12">
        <f t="shared" si="40"/>
        <v>2.11732889925066E-3</v>
      </c>
      <c r="H291" s="13">
        <f t="shared" si="41"/>
        <v>1.9943097443663295E-3</v>
      </c>
      <c r="I291" s="14"/>
      <c r="J291" s="14"/>
      <c r="K291" s="14"/>
    </row>
    <row r="292" spans="3:11" x14ac:dyDescent="0.2">
      <c r="C292" s="3">
        <v>43164</v>
      </c>
      <c r="D292" s="2">
        <v>62.35</v>
      </c>
      <c r="E292" s="1">
        <f t="shared" si="38"/>
        <v>2.1628707193183772E-2</v>
      </c>
      <c r="F292" s="11">
        <f t="shared" si="39"/>
        <v>5.5745596076514929E-4</v>
      </c>
      <c r="G292" s="12">
        <f t="shared" si="40"/>
        <v>2.1406865449018087E-3</v>
      </c>
      <c r="H292" s="13">
        <f t="shared" si="41"/>
        <v>1.5059411531973045E-3</v>
      </c>
      <c r="I292" s="14"/>
      <c r="J292" s="14"/>
      <c r="K292" s="14"/>
    </row>
    <row r="293" spans="3:11" x14ac:dyDescent="0.2">
      <c r="C293" s="3">
        <v>43161</v>
      </c>
      <c r="D293" s="2">
        <v>61.03</v>
      </c>
      <c r="E293" s="1">
        <f t="shared" si="38"/>
        <v>4.2784268553561766E-3</v>
      </c>
      <c r="F293" s="11">
        <f t="shared" si="39"/>
        <v>4.6665312055771667E-4</v>
      </c>
      <c r="G293" s="12">
        <f t="shared" si="40"/>
        <v>2.0643542177100653E-3</v>
      </c>
      <c r="H293" s="13">
        <f t="shared" si="41"/>
        <v>1.1892455371054192E-3</v>
      </c>
      <c r="I293" s="14"/>
      <c r="J293" s="14"/>
      <c r="K293" s="14"/>
    </row>
    <row r="294" spans="3:11" x14ac:dyDescent="0.2">
      <c r="C294" s="3">
        <v>43160</v>
      </c>
      <c r="D294" s="2">
        <v>60.77</v>
      </c>
      <c r="E294" s="1">
        <f t="shared" si="38"/>
        <v>-1.0582872028655155E-2</v>
      </c>
      <c r="F294" s="11">
        <f t="shared" si="39"/>
        <v>4.3955901748489267E-4</v>
      </c>
      <c r="G294" s="12">
        <f t="shared" si="40"/>
        <v>1.7556688347864521E-3</v>
      </c>
      <c r="H294" s="13">
        <f t="shared" si="41"/>
        <v>8.6214719447677557E-4</v>
      </c>
      <c r="I294" s="14"/>
      <c r="J294" s="14"/>
      <c r="K294" s="14"/>
    </row>
    <row r="295" spans="3:11" x14ac:dyDescent="0.2">
      <c r="C295" s="3">
        <v>43159</v>
      </c>
      <c r="D295" s="2">
        <v>61.42</v>
      </c>
      <c r="E295" s="1">
        <f t="shared" si="38"/>
        <v>-2.1662949984071367E-2</v>
      </c>
      <c r="F295" s="11">
        <f t="shared" si="39"/>
        <v>5.3681372149833886E-4</v>
      </c>
      <c r="G295" s="12">
        <f t="shared" si="40"/>
        <v>1.8321506166122917E-3</v>
      </c>
      <c r="H295" s="13">
        <f t="shared" si="41"/>
        <v>1.3190824892906775E-3</v>
      </c>
      <c r="I295" s="14"/>
      <c r="J295" s="14"/>
      <c r="K295" s="14"/>
    </row>
    <row r="296" spans="3:11" x14ac:dyDescent="0.2">
      <c r="C296" s="3">
        <v>43158</v>
      </c>
      <c r="D296" s="2">
        <v>62.78</v>
      </c>
      <c r="E296" s="1">
        <f t="shared" si="38"/>
        <v>-1.41331658291457E-2</v>
      </c>
      <c r="F296" s="11">
        <f t="shared" si="39"/>
        <v>5.3305407873640751E-4</v>
      </c>
      <c r="G296" s="12">
        <f t="shared" si="40"/>
        <v>2.0971574923243762E-3</v>
      </c>
      <c r="H296" s="13">
        <f t="shared" si="41"/>
        <v>1.7094073744107615E-3</v>
      </c>
      <c r="I296" s="14"/>
      <c r="J296" s="14"/>
      <c r="K296" s="14"/>
    </row>
    <row r="297" spans="3:11" x14ac:dyDescent="0.2">
      <c r="C297" s="3">
        <v>43157</v>
      </c>
      <c r="D297" s="2">
        <v>63.68</v>
      </c>
      <c r="E297" s="1">
        <f t="shared" si="38"/>
        <v>5.6854074542009858E-3</v>
      </c>
      <c r="F297" s="11">
        <f t="shared" si="39"/>
        <v>5.7621117007129372E-4</v>
      </c>
      <c r="G297" s="12">
        <f t="shared" si="40"/>
        <v>2.4566057568405028E-3</v>
      </c>
      <c r="H297" s="13">
        <f t="shared" si="41"/>
        <v>1.7453766602708142E-3</v>
      </c>
      <c r="I297" s="14"/>
      <c r="J297" s="14"/>
      <c r="K297" s="14"/>
    </row>
    <row r="298" spans="3:11" x14ac:dyDescent="0.2">
      <c r="C298" s="3">
        <v>43154</v>
      </c>
      <c r="D298" s="2">
        <v>63.32</v>
      </c>
      <c r="E298" s="1">
        <f t="shared" si="38"/>
        <v>1.2310151878497155E-2</v>
      </c>
      <c r="F298" s="11">
        <f t="shared" si="39"/>
        <v>5.5065561130619581E-4</v>
      </c>
      <c r="G298" s="12">
        <f t="shared" si="40"/>
        <v>2.4196723164755215E-3</v>
      </c>
      <c r="H298" s="13">
        <f t="shared" si="41"/>
        <v>1.6159818368077117E-3</v>
      </c>
      <c r="I298" s="14"/>
      <c r="J298" s="14"/>
      <c r="K298" s="14"/>
    </row>
    <row r="299" spans="3:11" x14ac:dyDescent="0.2">
      <c r="C299" s="3">
        <v>43153</v>
      </c>
      <c r="D299" s="2">
        <v>62.55</v>
      </c>
      <c r="E299" s="1">
        <f t="shared" si="38"/>
        <v>1.7735112268141728E-2</v>
      </c>
      <c r="F299" s="11">
        <f t="shared" si="39"/>
        <v>5.0564035590488295E-4</v>
      </c>
      <c r="G299" s="12">
        <f t="shared" si="40"/>
        <v>2.5478734624429611E-3</v>
      </c>
      <c r="H299" s="13">
        <f t="shared" si="41"/>
        <v>1.1746280164435963E-3</v>
      </c>
      <c r="I299" s="14"/>
      <c r="J299" s="14"/>
      <c r="K299" s="14"/>
    </row>
    <row r="300" spans="3:11" x14ac:dyDescent="0.2">
      <c r="C300" s="3">
        <v>43152</v>
      </c>
      <c r="D300" s="2">
        <v>61.46</v>
      </c>
      <c r="E300" s="1">
        <f t="shared" si="38"/>
        <v>-1.7865843755074939E-3</v>
      </c>
      <c r="F300" s="11">
        <f t="shared" si="39"/>
        <v>4.0048800248600755E-4</v>
      </c>
      <c r="G300" s="12">
        <f t="shared" si="40"/>
        <v>2.3133306300547746E-3</v>
      </c>
      <c r="H300" s="13">
        <f t="shared" si="41"/>
        <v>1.1450156364903226E-3</v>
      </c>
      <c r="I300" s="14"/>
      <c r="J300" s="14"/>
      <c r="K300" s="14"/>
    </row>
    <row r="301" spans="3:11" x14ac:dyDescent="0.2">
      <c r="C301" s="3">
        <v>43151</v>
      </c>
      <c r="D301" s="2">
        <v>61.57</v>
      </c>
      <c r="E301" s="1">
        <f t="shared" si="38"/>
        <v>3.9132561552257528E-3</v>
      </c>
      <c r="F301" s="11">
        <f t="shared" si="39"/>
        <v>4.7219624137150707E-4</v>
      </c>
      <c r="G301" s="12">
        <f t="shared" si="40"/>
        <v>2.3052668557828736E-3</v>
      </c>
      <c r="H301" s="13">
        <f t="shared" si="41"/>
        <v>1.5230595594243001E-3</v>
      </c>
      <c r="I301" s="14"/>
      <c r="J301" s="14"/>
      <c r="K301" s="14"/>
    </row>
    <row r="302" spans="3:11" x14ac:dyDescent="0.2">
      <c r="C302" s="3">
        <v>43147</v>
      </c>
      <c r="D302" s="2">
        <v>61.33</v>
      </c>
      <c r="E302" s="1">
        <f t="shared" si="38"/>
        <v>6.2346185397865739E-3</v>
      </c>
      <c r="F302" s="11">
        <f t="shared" si="39"/>
        <v>4.0195959183807829E-4</v>
      </c>
      <c r="G302" s="12">
        <f t="shared" si="40"/>
        <v>2.0476168770688632E-3</v>
      </c>
      <c r="H302" s="13">
        <f t="shared" si="41"/>
        <v>1.5797318331601917E-3</v>
      </c>
      <c r="I302" s="14"/>
      <c r="J302" s="14"/>
      <c r="K302" s="14"/>
    </row>
    <row r="303" spans="3:11" x14ac:dyDescent="0.2">
      <c r="C303" s="3">
        <v>43146</v>
      </c>
      <c r="D303" s="2">
        <v>60.95</v>
      </c>
      <c r="E303" s="1">
        <f t="shared" si="38"/>
        <v>1.2122218532049311E-2</v>
      </c>
      <c r="F303" s="11">
        <f t="shared" si="39"/>
        <v>4.1802500597868476E-4</v>
      </c>
      <c r="G303" s="12">
        <f t="shared" si="40"/>
        <v>2.0719393732190013E-3</v>
      </c>
      <c r="H303" s="13">
        <f t="shared" si="41"/>
        <v>1.3900480843530424E-3</v>
      </c>
      <c r="I303" s="14"/>
      <c r="J303" s="14"/>
      <c r="K303" s="14"/>
    </row>
    <row r="304" spans="3:11" x14ac:dyDescent="0.2">
      <c r="C304" s="3">
        <v>43145</v>
      </c>
      <c r="D304" s="2">
        <v>60.22</v>
      </c>
      <c r="E304" s="1">
        <f t="shared" si="38"/>
        <v>2.3975514368304696E-2</v>
      </c>
      <c r="F304" s="11">
        <f t="shared" si="39"/>
        <v>3.7165814776560734E-4</v>
      </c>
      <c r="G304" s="12">
        <f t="shared" si="40"/>
        <v>1.802759450474345E-3</v>
      </c>
      <c r="H304" s="13">
        <f t="shared" si="41"/>
        <v>1.6002072656958965E-3</v>
      </c>
      <c r="I304" s="14"/>
      <c r="J304" s="14"/>
      <c r="K304" s="14"/>
    </row>
    <row r="305" spans="3:11" x14ac:dyDescent="0.2">
      <c r="C305" s="3">
        <v>43144</v>
      </c>
      <c r="D305" s="2">
        <v>58.81</v>
      </c>
      <c r="E305" s="1">
        <f t="shared" si="38"/>
        <v>-1.6975046681377837E-3</v>
      </c>
      <c r="F305" s="11">
        <f t="shared" si="39"/>
        <v>2.9494585575081045E-4</v>
      </c>
      <c r="G305" s="12">
        <f t="shared" si="40"/>
        <v>1.7044008125829124E-3</v>
      </c>
      <c r="H305" s="13">
        <f t="shared" si="41"/>
        <v>1.1492496356029299E-3</v>
      </c>
      <c r="I305" s="14"/>
      <c r="J305" s="14"/>
      <c r="K305" s="14"/>
    </row>
    <row r="306" spans="3:11" x14ac:dyDescent="0.2">
      <c r="C306" s="3">
        <v>43143</v>
      </c>
      <c r="D306" s="2">
        <v>58.91</v>
      </c>
      <c r="E306" s="1">
        <f t="shared" si="38"/>
        <v>1.5300918055083379E-3</v>
      </c>
      <c r="F306" s="11">
        <f t="shared" si="39"/>
        <v>2.9464115998561758E-4</v>
      </c>
      <c r="G306" s="12">
        <f t="shared" si="40"/>
        <v>1.7704462073417858E-3</v>
      </c>
      <c r="H306" s="13">
        <f t="shared" si="41"/>
        <v>1.0664902965734819E-3</v>
      </c>
      <c r="I306" s="14"/>
      <c r="J306" s="14"/>
      <c r="K306" s="14"/>
    </row>
    <row r="307" spans="3:11" x14ac:dyDescent="0.2">
      <c r="C307" s="3">
        <v>43140</v>
      </c>
      <c r="D307" s="2">
        <v>58.82</v>
      </c>
      <c r="E307" s="1">
        <f t="shared" si="38"/>
        <v>-3.192890059249498E-2</v>
      </c>
      <c r="F307" s="11">
        <f t="shared" si="39"/>
        <v>3.0920184107879179E-4</v>
      </c>
      <c r="G307" s="12">
        <f t="shared" si="40"/>
        <v>1.5633861695194577E-3</v>
      </c>
      <c r="H307" s="13">
        <f t="shared" si="41"/>
        <v>7.2880168984858316E-4</v>
      </c>
      <c r="I307" s="14"/>
      <c r="J307" s="14"/>
      <c r="K307" s="14"/>
    </row>
    <row r="308" spans="3:11" x14ac:dyDescent="0.2">
      <c r="C308" s="3">
        <v>43139</v>
      </c>
      <c r="D308" s="2">
        <v>60.76</v>
      </c>
      <c r="E308" s="1">
        <f t="shared" si="38"/>
        <v>-1.0423452768729691E-2</v>
      </c>
      <c r="F308" s="11">
        <f t="shared" si="39"/>
        <v>3.675411295034321E-4</v>
      </c>
      <c r="G308" s="12">
        <f t="shared" si="40"/>
        <v>2.0800869075396225E-3</v>
      </c>
      <c r="H308" s="13">
        <f t="shared" si="41"/>
        <v>1.2668424377471879E-3</v>
      </c>
      <c r="I308" s="14"/>
      <c r="J308" s="14"/>
      <c r="K308" s="14"/>
    </row>
    <row r="309" spans="3:11" x14ac:dyDescent="0.2">
      <c r="C309" s="3">
        <v>43138</v>
      </c>
      <c r="D309" s="2">
        <v>61.4</v>
      </c>
      <c r="E309" s="1">
        <f t="shared" si="38"/>
        <v>-2.5242101920939897E-2</v>
      </c>
      <c r="F309" s="11">
        <f t="shared" si="39"/>
        <v>4.74038216348335E-4</v>
      </c>
      <c r="G309" s="12">
        <f t="shared" si="40"/>
        <v>2.2230185401582079E-3</v>
      </c>
      <c r="H309" s="13">
        <f t="shared" si="41"/>
        <v>1.3148356564073019E-3</v>
      </c>
      <c r="I309" s="14"/>
      <c r="J309" s="14"/>
      <c r="K309" s="14"/>
    </row>
    <row r="310" spans="3:11" x14ac:dyDescent="0.2">
      <c r="C310" s="3">
        <v>43137</v>
      </c>
      <c r="D310" s="2">
        <v>62.99</v>
      </c>
      <c r="E310" s="1">
        <f t="shared" si="38"/>
        <v>-1.1766551615939758E-2</v>
      </c>
      <c r="F310" s="11">
        <f t="shared" si="39"/>
        <v>6.2548435974509248E-4</v>
      </c>
      <c r="G310" s="12">
        <f t="shared" si="40"/>
        <v>2.2989051776665225E-3</v>
      </c>
      <c r="H310" s="13">
        <f t="shared" si="41"/>
        <v>1.8414695584794657E-3</v>
      </c>
      <c r="I310" s="14"/>
      <c r="J310" s="14"/>
      <c r="K310" s="14"/>
    </row>
    <row r="311" spans="3:11" x14ac:dyDescent="0.2">
      <c r="C311" s="3">
        <v>43136</v>
      </c>
      <c r="D311" s="2">
        <v>63.74</v>
      </c>
      <c r="E311" s="1">
        <f t="shared" si="38"/>
        <v>-1.9836998308472964E-2</v>
      </c>
      <c r="F311" s="11">
        <f t="shared" si="39"/>
        <v>6.8557281254634451E-4</v>
      </c>
      <c r="G311" s="12">
        <f t="shared" si="40"/>
        <v>2.390069875058552E-3</v>
      </c>
      <c r="H311" s="13">
        <f t="shared" si="41"/>
        <v>1.9236036512543335E-3</v>
      </c>
      <c r="I311" s="14"/>
      <c r="J311" s="14"/>
      <c r="K311" s="14"/>
    </row>
    <row r="312" spans="3:11" x14ac:dyDescent="0.2">
      <c r="C312" s="3">
        <v>43133</v>
      </c>
      <c r="D312" s="2">
        <v>65.03</v>
      </c>
      <c r="E312" s="1">
        <f t="shared" si="38"/>
        <v>-5.3533190578157752E-3</v>
      </c>
      <c r="F312" s="11">
        <f t="shared" si="39"/>
        <v>7.0155305925122225E-4</v>
      </c>
      <c r="G312" s="12">
        <f t="shared" si="40"/>
        <v>2.343855228945303E-3</v>
      </c>
      <c r="H312" s="13">
        <f t="shared" si="41"/>
        <v>2.2104987087565161E-3</v>
      </c>
      <c r="I312" s="14"/>
      <c r="J312" s="14"/>
      <c r="K312" s="14"/>
    </row>
    <row r="313" spans="3:11" x14ac:dyDescent="0.2">
      <c r="C313" s="3">
        <v>43132</v>
      </c>
      <c r="D313" s="2">
        <v>65.38</v>
      </c>
      <c r="E313" s="1">
        <f t="shared" si="38"/>
        <v>1.6480099502487633E-2</v>
      </c>
      <c r="F313" s="11">
        <f t="shared" si="39"/>
        <v>6.6196721190667468E-4</v>
      </c>
      <c r="G313" s="12">
        <f t="shared" si="40"/>
        <v>2.428952051053283E-3</v>
      </c>
      <c r="H313" s="13">
        <f t="shared" si="41"/>
        <v>2.813511931560749E-3</v>
      </c>
      <c r="I313" s="14"/>
      <c r="J313" s="14"/>
      <c r="K313" s="14"/>
    </row>
    <row r="314" spans="3:11" x14ac:dyDescent="0.2">
      <c r="C314" s="3">
        <v>43131</v>
      </c>
      <c r="D314" s="2">
        <v>64.319999999999993</v>
      </c>
      <c r="E314" s="1">
        <f t="shared" si="38"/>
        <v>3.5887033858634787E-3</v>
      </c>
      <c r="F314" s="11">
        <f t="shared" si="39"/>
        <v>6.1790088509869757E-4</v>
      </c>
      <c r="G314" s="12">
        <f t="shared" si="40"/>
        <v>2.1278949276276105E-3</v>
      </c>
      <c r="H314" s="13">
        <f t="shared" si="41"/>
        <v>2.8729125043984098E-3</v>
      </c>
      <c r="I314" s="14"/>
      <c r="J314" s="14"/>
      <c r="K314" s="14"/>
    </row>
    <row r="315" spans="3:11" x14ac:dyDescent="0.2">
      <c r="C315" s="3">
        <v>43130</v>
      </c>
      <c r="D315" s="2">
        <v>64.09</v>
      </c>
      <c r="E315" s="1">
        <f t="shared" si="38"/>
        <v>-1.6119128031931163E-2</v>
      </c>
      <c r="F315" s="11">
        <f t="shared" si="39"/>
        <v>5.7832715736960423E-4</v>
      </c>
      <c r="G315" s="12">
        <f t="shared" si="40"/>
        <v>2.1646690687459483E-3</v>
      </c>
      <c r="H315" s="13">
        <f t="shared" si="41"/>
        <v>2.8869833080831021E-3</v>
      </c>
      <c r="I315" s="14"/>
      <c r="J315" s="14"/>
      <c r="K315" s="14"/>
    </row>
    <row r="316" spans="3:11" x14ac:dyDescent="0.2">
      <c r="C316" s="3">
        <v>43129</v>
      </c>
      <c r="D316" s="2">
        <v>65.14</v>
      </c>
      <c r="E316" s="1">
        <f t="shared" si="38"/>
        <v>-8.8253195374314863E-3</v>
      </c>
      <c r="F316" s="11">
        <f t="shared" si="39"/>
        <v>7.2356121818412556E-4</v>
      </c>
      <c r="G316" s="12">
        <f t="shared" si="40"/>
        <v>2.2624818249172398E-3</v>
      </c>
      <c r="H316" s="13">
        <f t="shared" si="41"/>
        <v>3.1310442701792877E-3</v>
      </c>
      <c r="I316" s="14"/>
      <c r="J316" s="14"/>
      <c r="K316" s="14"/>
    </row>
    <row r="317" spans="3:11" x14ac:dyDescent="0.2">
      <c r="C317" s="3">
        <v>43126</v>
      </c>
      <c r="D317" s="2">
        <v>65.72</v>
      </c>
      <c r="E317" s="1">
        <f t="shared" si="38"/>
        <v>9.6789061299737966E-3</v>
      </c>
      <c r="F317" s="11">
        <f t="shared" si="39"/>
        <v>7.7248745151492005E-4</v>
      </c>
      <c r="G317" s="12">
        <f t="shared" si="40"/>
        <v>2.302963931291954E-3</v>
      </c>
      <c r="H317" s="13">
        <f t="shared" si="41"/>
        <v>3.3491337317542464E-3</v>
      </c>
      <c r="I317" s="14"/>
      <c r="J317" s="14"/>
      <c r="K317" s="14"/>
    </row>
    <row r="318" spans="3:11" x14ac:dyDescent="0.2">
      <c r="C318" s="3">
        <v>43125</v>
      </c>
      <c r="D318" s="2">
        <v>65.09</v>
      </c>
      <c r="E318" s="1">
        <f t="shared" si="38"/>
        <v>-1.5339776039269282E-3</v>
      </c>
      <c r="F318" s="11">
        <f t="shared" si="39"/>
        <v>6.933104250429398E-4</v>
      </c>
      <c r="G318" s="12">
        <f t="shared" si="40"/>
        <v>2.3159205560697549E-3</v>
      </c>
      <c r="H318" s="13">
        <f t="shared" si="41"/>
        <v>3.2653524343268809E-3</v>
      </c>
      <c r="I318" s="14"/>
      <c r="J318" s="14"/>
      <c r="K318" s="14"/>
    </row>
    <row r="319" spans="3:11" x14ac:dyDescent="0.2">
      <c r="C319" s="3">
        <v>43124</v>
      </c>
      <c r="D319" s="2">
        <v>65.19</v>
      </c>
      <c r="E319" s="1">
        <f t="shared" si="38"/>
        <v>1.763971276927867E-2</v>
      </c>
      <c r="F319" s="11">
        <f t="shared" si="39"/>
        <v>6.5452617402681759E-4</v>
      </c>
      <c r="G319" s="12">
        <f t="shared" si="40"/>
        <v>2.2344950554069884E-3</v>
      </c>
      <c r="H319" s="13">
        <f t="shared" si="41"/>
        <v>3.6910711667500558E-3</v>
      </c>
      <c r="I319" s="14"/>
      <c r="J319" s="14"/>
      <c r="K319" s="14"/>
    </row>
    <row r="320" spans="3:11" x14ac:dyDescent="0.2">
      <c r="C320" s="3">
        <v>43123</v>
      </c>
      <c r="D320" s="2">
        <v>64.06</v>
      </c>
      <c r="E320" s="1">
        <f t="shared" si="38"/>
        <v>1.4088966281462723E-2</v>
      </c>
      <c r="F320" s="11">
        <f t="shared" si="39"/>
        <v>6.6196374513217201E-4</v>
      </c>
      <c r="G320" s="12">
        <f t="shared" si="40"/>
        <v>2.1608601274010291E-3</v>
      </c>
      <c r="H320" s="13">
        <f t="shared" si="41"/>
        <v>3.5444551670519003E-3</v>
      </c>
      <c r="I320" s="14"/>
      <c r="J320" s="14"/>
      <c r="K320" s="14"/>
    </row>
    <row r="321" spans="3:11" x14ac:dyDescent="0.2">
      <c r="C321" s="3">
        <v>43122</v>
      </c>
      <c r="D321" s="2">
        <v>63.17</v>
      </c>
      <c r="E321" s="1">
        <f t="shared" si="38"/>
        <v>4.1328882530600186E-3</v>
      </c>
      <c r="F321" s="11">
        <f t="shared" si="39"/>
        <v>5.729606124406716E-4</v>
      </c>
      <c r="G321" s="12">
        <f t="shared" si="40"/>
        <v>1.8751844151195462E-3</v>
      </c>
      <c r="H321" s="13">
        <f t="shared" si="41"/>
        <v>3.2172411779537945E-3</v>
      </c>
      <c r="I321" s="14"/>
      <c r="J321" s="14"/>
      <c r="K321" s="14"/>
    </row>
    <row r="322" spans="3:11" x14ac:dyDescent="0.2">
      <c r="C322" s="3">
        <v>43119</v>
      </c>
      <c r="D322" s="2">
        <v>62.91</v>
      </c>
      <c r="E322" s="1">
        <f t="shared" si="38"/>
        <v>-8.9792060491493686E-3</v>
      </c>
      <c r="F322" s="11">
        <f t="shared" si="39"/>
        <v>5.8934498071644631E-4</v>
      </c>
      <c r="G322" s="12">
        <f t="shared" si="40"/>
        <v>1.9182400521876031E-3</v>
      </c>
      <c r="H322" s="13">
        <f t="shared" si="41"/>
        <v>3.3319700665592183E-3</v>
      </c>
      <c r="I322" s="14"/>
      <c r="J322" s="14"/>
      <c r="K322" s="14"/>
    </row>
    <row r="323" spans="3:11" x14ac:dyDescent="0.2">
      <c r="C323" s="3">
        <v>43118</v>
      </c>
      <c r="D323" s="2">
        <v>63.48</v>
      </c>
      <c r="E323" s="1">
        <f t="shared" si="38"/>
        <v>-4.7236655644777858E-4</v>
      </c>
      <c r="F323" s="11">
        <f t="shared" si="39"/>
        <v>5.8980081200524248E-4</v>
      </c>
      <c r="G323" s="12">
        <f t="shared" si="40"/>
        <v>2.1067183269587266E-3</v>
      </c>
      <c r="H323" s="13">
        <f t="shared" si="41"/>
        <v>3.5009733459129481E-3</v>
      </c>
      <c r="I323" s="14"/>
      <c r="J323" s="14"/>
      <c r="K323" s="14"/>
    </row>
    <row r="324" spans="3:11" x14ac:dyDescent="0.2">
      <c r="C324" s="3">
        <v>43117</v>
      </c>
      <c r="D324" s="2">
        <v>63.51</v>
      </c>
      <c r="E324" s="1">
        <f t="shared" si="38"/>
        <v>3.6346396965865058E-3</v>
      </c>
      <c r="F324" s="11">
        <f t="shared" si="39"/>
        <v>6.7568738177918683E-4</v>
      </c>
      <c r="G324" s="12">
        <f t="shared" si="40"/>
        <v>2.1610986213052344E-3</v>
      </c>
      <c r="H324" s="13">
        <f t="shared" si="41"/>
        <v>3.6159542036453699E-3</v>
      </c>
      <c r="I324" s="14"/>
      <c r="J324" s="14"/>
      <c r="K324" s="14"/>
    </row>
    <row r="325" spans="3:11" x14ac:dyDescent="0.2">
      <c r="C325" s="3">
        <v>43116</v>
      </c>
      <c r="D325" s="2">
        <v>63.28</v>
      </c>
      <c r="E325" s="1">
        <f t="shared" si="38"/>
        <v>-8.7719298245614308E-3</v>
      </c>
      <c r="F325" s="11">
        <f t="shared" si="39"/>
        <v>6.7933394756094416E-4</v>
      </c>
      <c r="G325" s="12">
        <f t="shared" si="40"/>
        <v>2.2797111689148064E-3</v>
      </c>
      <c r="H325" s="13">
        <f t="shared" si="41"/>
        <v>3.3154536508007908E-3</v>
      </c>
      <c r="I325" s="14"/>
      <c r="J325" s="14"/>
      <c r="K325" s="14"/>
    </row>
    <row r="326" spans="3:11" x14ac:dyDescent="0.2">
      <c r="C326" s="3">
        <v>43112</v>
      </c>
      <c r="D326" s="2">
        <v>63.84</v>
      </c>
      <c r="E326" s="1">
        <f t="shared" si="38"/>
        <v>7.7348066298343898E-3</v>
      </c>
      <c r="F326" s="11">
        <f t="shared" si="39"/>
        <v>6.1165766969405904E-4</v>
      </c>
      <c r="G326" s="12">
        <f t="shared" si="40"/>
        <v>2.6322983078865539E-3</v>
      </c>
      <c r="H326" s="13">
        <f t="shared" si="41"/>
        <v>3.5097756765903191E-3</v>
      </c>
      <c r="I326" s="14"/>
      <c r="J326" s="14"/>
      <c r="K326" s="14"/>
    </row>
    <row r="327" spans="3:11" x14ac:dyDescent="0.2">
      <c r="C327" s="3">
        <v>43111</v>
      </c>
      <c r="D327" s="2">
        <v>63.35</v>
      </c>
      <c r="E327" s="1">
        <f t="shared" si="38"/>
        <v>3.6438529784537099E-3</v>
      </c>
      <c r="F327" s="11">
        <f t="shared" si="39"/>
        <v>5.8852955625833612E-4</v>
      </c>
      <c r="G327" s="12">
        <f t="shared" si="40"/>
        <v>2.6717172217617961E-3</v>
      </c>
      <c r="H327" s="13">
        <f t="shared" si="41"/>
        <v>3.3712431484965704E-3</v>
      </c>
      <c r="I327" s="14"/>
      <c r="J327" s="14"/>
      <c r="K327" s="14"/>
    </row>
    <row r="328" spans="3:11" x14ac:dyDescent="0.2">
      <c r="C328" s="3">
        <v>43110</v>
      </c>
      <c r="D328" s="2">
        <v>63.12</v>
      </c>
      <c r="E328" s="1">
        <f t="shared" si="38"/>
        <v>9.7584386498159592E-3</v>
      </c>
      <c r="F328" s="11">
        <f t="shared" si="39"/>
        <v>5.255500755967133E-4</v>
      </c>
      <c r="G328" s="12">
        <f t="shared" si="40"/>
        <v>2.4369492645514115E-3</v>
      </c>
      <c r="H328" s="13">
        <f t="shared" si="41"/>
        <v>3.4430182444506593E-3</v>
      </c>
      <c r="I328" s="14"/>
      <c r="J328" s="14"/>
      <c r="K328" s="14"/>
    </row>
    <row r="329" spans="3:11" x14ac:dyDescent="0.2">
      <c r="C329" s="3">
        <v>43109</v>
      </c>
      <c r="D329" s="2">
        <v>62.51</v>
      </c>
      <c r="E329" s="1">
        <f t="shared" si="38"/>
        <v>1.9905367922989026E-2</v>
      </c>
      <c r="F329" s="11">
        <f t="shared" si="39"/>
        <v>5.448793103212926E-4</v>
      </c>
      <c r="G329" s="12">
        <f t="shared" si="40"/>
        <v>2.28461113605376E-3</v>
      </c>
      <c r="H329" s="13">
        <f t="shared" si="41"/>
        <v>3.559688851601467E-3</v>
      </c>
      <c r="I329" s="14"/>
      <c r="J329" s="14"/>
      <c r="K329" s="14"/>
    </row>
    <row r="330" spans="3:11" x14ac:dyDescent="0.2">
      <c r="C330" s="3">
        <v>43108</v>
      </c>
      <c r="D330" s="2">
        <v>61.29</v>
      </c>
      <c r="E330" s="1">
        <f t="shared" si="38"/>
        <v>4.7540983606557674E-3</v>
      </c>
      <c r="F330" s="11">
        <f t="shared" si="39"/>
        <v>5.7795450895498622E-4</v>
      </c>
      <c r="G330" s="12">
        <f t="shared" si="40"/>
        <v>2.2489139158525092E-3</v>
      </c>
      <c r="H330" s="13">
        <f t="shared" si="41"/>
        <v>3.001043052755331E-3</v>
      </c>
      <c r="I330" s="14"/>
      <c r="J330" s="14"/>
      <c r="K330" s="14"/>
    </row>
    <row r="331" spans="3:11" x14ac:dyDescent="0.2">
      <c r="C331" s="3">
        <v>43105</v>
      </c>
      <c r="D331" s="2">
        <v>61</v>
      </c>
      <c r="E331" s="1">
        <f t="shared" si="38"/>
        <v>-9.257755400357337E-3</v>
      </c>
      <c r="F331" s="11">
        <f t="shared" si="39"/>
        <v>4.7090805646781098E-4</v>
      </c>
      <c r="G331" s="12">
        <f t="shared" si="40"/>
        <v>2.2748992663931432E-3</v>
      </c>
      <c r="H331" s="13">
        <f t="shared" si="41"/>
        <v>3.0458937645082471E-3</v>
      </c>
      <c r="I331" s="14"/>
      <c r="J331" s="14"/>
      <c r="K331" s="14"/>
    </row>
    <row r="332" spans="3:11" x14ac:dyDescent="0.2">
      <c r="C332" s="3">
        <v>43104</v>
      </c>
      <c r="D332" s="2">
        <v>61.57</v>
      </c>
      <c r="E332" s="1">
        <f t="shared" si="38"/>
        <v>6.2101650596502189E-3</v>
      </c>
      <c r="F332" s="11">
        <f t="shared" si="39"/>
        <v>3.5777548240883039E-4</v>
      </c>
      <c r="G332" s="12">
        <f t="shared" si="40"/>
        <v>2.2591234606176651E-3</v>
      </c>
      <c r="H332" s="13">
        <f t="shared" si="41"/>
        <v>3.6495525315765756E-3</v>
      </c>
      <c r="I332" s="14"/>
      <c r="J332" s="14"/>
      <c r="K332" s="14"/>
    </row>
    <row r="333" spans="3:11" x14ac:dyDescent="0.2">
      <c r="C333" s="3">
        <v>43103</v>
      </c>
      <c r="D333" s="2">
        <v>61.19</v>
      </c>
      <c r="E333" s="1">
        <f t="shared" si="38"/>
        <v>2.0854187520854106E-2</v>
      </c>
      <c r="F333" s="11">
        <f t="shared" si="39"/>
        <v>3.5022987578489585E-4</v>
      </c>
      <c r="G333" s="12">
        <f t="shared" si="40"/>
        <v>2.2905991711100961E-3</v>
      </c>
      <c r="H333" s="13">
        <f t="shared" si="41"/>
        <v>3.643870734505365E-3</v>
      </c>
      <c r="I333" s="14"/>
      <c r="J333" s="14"/>
      <c r="K333" s="14"/>
    </row>
    <row r="334" spans="3:11" x14ac:dyDescent="0.2">
      <c r="C334" s="3">
        <v>43102</v>
      </c>
      <c r="D334" s="2">
        <v>59.94</v>
      </c>
      <c r="E334" s="1">
        <f t="shared" si="38"/>
        <v>-8.3347224537433373E-4</v>
      </c>
      <c r="F334" s="11">
        <f t="shared" si="39"/>
        <v>3.045226229081832E-4</v>
      </c>
      <c r="G334" s="12">
        <f t="shared" si="40"/>
        <v>2.2244337327009117E-3</v>
      </c>
      <c r="H334" s="13">
        <f t="shared" si="41"/>
        <v>2.8052382828957648E-3</v>
      </c>
      <c r="I334" s="14"/>
      <c r="J334" s="14"/>
      <c r="K334" s="14"/>
    </row>
    <row r="335" spans="3:11" x14ac:dyDescent="0.2">
      <c r="C335" s="3">
        <v>43098</v>
      </c>
      <c r="D335" s="2">
        <v>59.99</v>
      </c>
      <c r="E335" s="1">
        <f t="shared" si="38"/>
        <v>9.7626662178085244E-3</v>
      </c>
      <c r="F335" s="11">
        <f t="shared" si="39"/>
        <v>3.7892971729124405E-4</v>
      </c>
      <c r="G335" s="12">
        <f t="shared" si="40"/>
        <v>2.3147126680790314E-3</v>
      </c>
      <c r="H335" s="13">
        <f t="shared" si="41"/>
        <v>3.0885905648296462E-3</v>
      </c>
      <c r="I335" s="14"/>
      <c r="J335" s="14"/>
      <c r="K335" s="14"/>
    </row>
    <row r="336" spans="3:11" x14ac:dyDescent="0.2">
      <c r="C336" s="3">
        <v>43097</v>
      </c>
      <c r="D336" s="2">
        <v>59.41</v>
      </c>
      <c r="E336" s="1">
        <f t="shared" si="38"/>
        <v>3.2083755488010457E-3</v>
      </c>
      <c r="F336" s="11">
        <f t="shared" si="39"/>
        <v>2.360368925030838E-4</v>
      </c>
      <c r="G336" s="12">
        <f t="shared" si="40"/>
        <v>2.3546628066036155E-3</v>
      </c>
      <c r="H336" s="13">
        <f t="shared" si="41"/>
        <v>2.7807798701165341E-3</v>
      </c>
      <c r="I336" s="14"/>
      <c r="J336" s="14"/>
      <c r="K336" s="14"/>
    </row>
    <row r="337" spans="3:11" x14ac:dyDescent="0.2">
      <c r="C337" s="3">
        <v>43096</v>
      </c>
      <c r="D337" s="2">
        <v>59.22</v>
      </c>
      <c r="E337" s="1">
        <f t="shared" si="38"/>
        <v>-5.3745381256298241E-3</v>
      </c>
      <c r="F337" s="11">
        <f t="shared" si="39"/>
        <v>2.1974497771925795E-4</v>
      </c>
      <c r="G337" s="12">
        <f t="shared" si="40"/>
        <v>2.359289342737601E-3</v>
      </c>
      <c r="H337" s="13">
        <f t="shared" si="41"/>
        <v>2.6747099686292835E-3</v>
      </c>
      <c r="I337" s="14"/>
      <c r="J337" s="14"/>
      <c r="K337" s="14"/>
    </row>
    <row r="338" spans="3:11" x14ac:dyDescent="0.2">
      <c r="C338" s="3">
        <v>43095</v>
      </c>
      <c r="D338" s="2">
        <v>59.54</v>
      </c>
      <c r="E338" s="1">
        <f t="shared" si="38"/>
        <v>2.566752799310934E-2</v>
      </c>
      <c r="F338" s="11">
        <f t="shared" si="39"/>
        <v>2.1991530084441191E-4</v>
      </c>
      <c r="G338" s="12">
        <f t="shared" si="40"/>
        <v>2.1674671367901801E-3</v>
      </c>
      <c r="H338" s="13">
        <f t="shared" si="41"/>
        <v>2.4135100360574775E-3</v>
      </c>
      <c r="I338" s="14"/>
      <c r="J338" s="14"/>
      <c r="K338" s="14"/>
    </row>
    <row r="339" spans="3:11" x14ac:dyDescent="0.2">
      <c r="C339" s="3">
        <v>43091</v>
      </c>
      <c r="D339" s="2">
        <v>58.05</v>
      </c>
      <c r="E339" s="1">
        <f t="shared" si="38"/>
        <v>1.8985157059026037E-3</v>
      </c>
      <c r="F339" s="11">
        <f t="shared" si="39"/>
        <v>1.2897539415056693E-4</v>
      </c>
      <c r="G339" s="12">
        <f t="shared" si="40"/>
        <v>2.0258933382072612E-3</v>
      </c>
      <c r="H339" s="13">
        <f t="shared" si="41"/>
        <v>2.0211926190412586E-3</v>
      </c>
      <c r="I339" s="14"/>
      <c r="J339" s="14"/>
      <c r="K339" s="14"/>
    </row>
    <row r="340" spans="3:11" x14ac:dyDescent="0.2">
      <c r="C340" s="3">
        <v>43090</v>
      </c>
      <c r="D340" s="2">
        <v>57.94</v>
      </c>
      <c r="E340" s="1">
        <f t="shared" si="38"/>
        <v>4.507628294035948E-3</v>
      </c>
      <c r="F340" s="11">
        <f t="shared" si="39"/>
        <v>1.8731154349598979E-4</v>
      </c>
      <c r="G340" s="12">
        <f t="shared" si="40"/>
        <v>1.6668229460737862E-3</v>
      </c>
      <c r="H340" s="13">
        <f t="shared" si="41"/>
        <v>1.8014249333236606E-3</v>
      </c>
      <c r="I340" s="14"/>
      <c r="J340" s="14"/>
      <c r="K340" s="14"/>
    </row>
    <row r="341" spans="3:11" x14ac:dyDescent="0.2">
      <c r="C341" s="3">
        <v>43089</v>
      </c>
      <c r="D341" s="2">
        <v>57.68</v>
      </c>
      <c r="E341" s="1">
        <f t="shared" si="38"/>
        <v>9.273840769903785E-3</v>
      </c>
      <c r="F341" s="11">
        <f t="shared" si="39"/>
        <v>1.7489999432335779E-4</v>
      </c>
      <c r="G341" s="12">
        <f t="shared" si="40"/>
        <v>1.8153504020525226E-3</v>
      </c>
      <c r="H341" s="13">
        <f t="shared" si="41"/>
        <v>1.8096151058632991E-3</v>
      </c>
      <c r="I341" s="14"/>
      <c r="J341" s="14"/>
      <c r="K341" s="14"/>
    </row>
    <row r="342" spans="3:11" x14ac:dyDescent="0.2">
      <c r="C342" s="3">
        <v>43088</v>
      </c>
      <c r="D342" s="2">
        <v>57.15</v>
      </c>
      <c r="E342" s="1">
        <f t="shared" si="38"/>
        <v>5.9848618201019388E-3</v>
      </c>
      <c r="F342" s="11">
        <f t="shared" si="39"/>
        <v>1.7251947361001996E-4</v>
      </c>
      <c r="G342" s="12">
        <f t="shared" si="40"/>
        <v>1.9432692382312683E-3</v>
      </c>
      <c r="H342" s="13">
        <f t="shared" si="41"/>
        <v>1.5468053114333505E-3</v>
      </c>
      <c r="I342" s="14"/>
      <c r="J342" s="14"/>
      <c r="K342" s="14"/>
    </row>
    <row r="343" spans="3:11" x14ac:dyDescent="0.2">
      <c r="C343" s="3">
        <v>43087</v>
      </c>
      <c r="D343" s="2">
        <v>56.81</v>
      </c>
      <c r="E343" s="1">
        <f t="shared" si="38"/>
        <v>-1.932536893886172E-3</v>
      </c>
      <c r="F343" s="11">
        <f t="shared" si="39"/>
        <v>8.7878822771266131E-5</v>
      </c>
      <c r="G343" s="12">
        <f t="shared" si="40"/>
        <v>1.9298731018483144E-3</v>
      </c>
      <c r="H343" s="13">
        <f t="shared" si="41"/>
        <v>1.9623523498918066E-3</v>
      </c>
      <c r="I343" s="14"/>
      <c r="J343" s="14"/>
      <c r="K343" s="14"/>
    </row>
    <row r="344" spans="3:11" x14ac:dyDescent="0.2">
      <c r="C344" s="3">
        <v>43084</v>
      </c>
      <c r="D344" s="2">
        <v>56.92</v>
      </c>
      <c r="E344" s="1">
        <f t="shared" si="38"/>
        <v>4.411505205576205E-3</v>
      </c>
      <c r="F344" s="11">
        <f t="shared" si="39"/>
        <v>1.1383220497095658E-4</v>
      </c>
      <c r="G344" s="12">
        <f t="shared" si="40"/>
        <v>2.0400457477214471E-3</v>
      </c>
      <c r="H344" s="13">
        <f t="shared" si="41"/>
        <v>2.0307431282659957E-3</v>
      </c>
      <c r="I344" s="14"/>
      <c r="J344" s="14"/>
      <c r="K344" s="14"/>
    </row>
    <row r="345" spans="3:11" x14ac:dyDescent="0.2">
      <c r="C345" s="3">
        <v>43083</v>
      </c>
      <c r="D345" s="2">
        <v>56.67</v>
      </c>
      <c r="E345" s="1">
        <f t="shared" si="38"/>
        <v>7.6458036984352606E-3</v>
      </c>
      <c r="F345" s="11">
        <f t="shared" si="39"/>
        <v>1.0461463015391947E-4</v>
      </c>
      <c r="G345" s="12">
        <f t="shared" si="40"/>
        <v>2.1688212028367552E-3</v>
      </c>
      <c r="H345" s="13">
        <f t="shared" si="41"/>
        <v>1.9112953228814491E-3</v>
      </c>
      <c r="I345" s="14"/>
      <c r="J345" s="14"/>
      <c r="K345" s="14"/>
    </row>
    <row r="346" spans="3:11" x14ac:dyDescent="0.2">
      <c r="C346" s="3">
        <v>43082</v>
      </c>
      <c r="D346" s="2">
        <v>56.24</v>
      </c>
      <c r="E346" s="1">
        <f t="shared" si="38"/>
        <v>-9.3359168574951301E-3</v>
      </c>
      <c r="F346" s="11">
        <f t="shared" si="39"/>
        <v>1.4916558351760268E-4</v>
      </c>
      <c r="G346" s="12">
        <f t="shared" si="40"/>
        <v>2.175293591395777E-3</v>
      </c>
      <c r="H346" s="13">
        <f t="shared" si="41"/>
        <v>2.0470933033573465E-3</v>
      </c>
      <c r="I346" s="14"/>
      <c r="J346" s="14"/>
      <c r="K346" s="14"/>
    </row>
    <row r="347" spans="3:11" x14ac:dyDescent="0.2">
      <c r="C347" s="3">
        <v>43081</v>
      </c>
      <c r="D347" s="2">
        <v>56.77</v>
      </c>
      <c r="E347" s="1">
        <f t="shared" si="38"/>
        <v>-1.4751822283929128E-2</v>
      </c>
      <c r="F347" s="11">
        <f t="shared" si="39"/>
        <v>1.7580452302608452E-4</v>
      </c>
      <c r="G347" s="12">
        <f t="shared" si="40"/>
        <v>2.3065484159146129E-3</v>
      </c>
      <c r="H347" s="13">
        <f t="shared" si="41"/>
        <v>2.0540887870763155E-3</v>
      </c>
      <c r="I347" s="14"/>
      <c r="J347" s="14"/>
      <c r="K347" s="14"/>
    </row>
    <row r="348" spans="3:11" x14ac:dyDescent="0.2">
      <c r="C348" s="3">
        <v>43080</v>
      </c>
      <c r="D348" s="2">
        <v>57.62</v>
      </c>
      <c r="E348" s="1">
        <f t="shared" si="38"/>
        <v>1.1054570977364397E-2</v>
      </c>
      <c r="F348" s="11">
        <f t="shared" si="39"/>
        <v>8.8369735846915987E-5</v>
      </c>
      <c r="G348" s="12">
        <f t="shared" si="40"/>
        <v>2.4697657194777418E-3</v>
      </c>
      <c r="H348" s="13">
        <f t="shared" si="41"/>
        <v>2.2702847702894785E-3</v>
      </c>
      <c r="I348" s="14"/>
      <c r="J348" s="14"/>
      <c r="K348" s="14"/>
    </row>
    <row r="349" spans="3:11" x14ac:dyDescent="0.2">
      <c r="C349" s="3">
        <v>43077</v>
      </c>
      <c r="D349" s="2">
        <v>56.99</v>
      </c>
      <c r="E349" s="1">
        <f t="shared" si="38"/>
        <v>1.1716669625421616E-2</v>
      </c>
      <c r="F349" s="11">
        <f t="shared" si="39"/>
        <v>5.518213101363845E-5</v>
      </c>
      <c r="G349" s="12">
        <f t="shared" si="40"/>
        <v>2.1901255427911842E-3</v>
      </c>
      <c r="H349" s="13">
        <f t="shared" si="41"/>
        <v>2.0860419206667389E-3</v>
      </c>
      <c r="I349" s="14"/>
      <c r="J349" s="14"/>
      <c r="K349" s="14"/>
    </row>
    <row r="350" spans="3:11" x14ac:dyDescent="0.2">
      <c r="C350" s="3">
        <v>43076</v>
      </c>
      <c r="D350" s="2">
        <v>56.33</v>
      </c>
      <c r="E350" s="1">
        <f t="shared" si="38"/>
        <v>1.3129496402877638E-2</v>
      </c>
      <c r="F350" s="11">
        <f t="shared" si="39"/>
        <v>1.1156863497305558E-4</v>
      </c>
      <c r="G350" s="12">
        <f t="shared" si="40"/>
        <v>1.9198702049768683E-3</v>
      </c>
      <c r="H350" s="13">
        <f t="shared" si="41"/>
        <v>2.0909242216788598E-3</v>
      </c>
      <c r="I350" s="14"/>
      <c r="J350" s="14"/>
      <c r="K350" s="14"/>
    </row>
    <row r="351" spans="3:11" x14ac:dyDescent="0.2">
      <c r="C351" s="3">
        <v>43075</v>
      </c>
      <c r="D351" s="2">
        <v>55.6</v>
      </c>
      <c r="E351" s="1">
        <f t="shared" ref="E351:E414" si="42">D351/D352-1</f>
        <v>-2.882096069868989E-2</v>
      </c>
      <c r="F351" s="11">
        <f t="shared" ref="F351:F414" si="43">AVERAGE(E351:E600)</f>
        <v>1.1135227930960223E-4</v>
      </c>
      <c r="G351" s="12">
        <f t="shared" si="40"/>
        <v>1.7106682001535561E-3</v>
      </c>
      <c r="H351" s="13">
        <f t="shared" si="41"/>
        <v>2.2403480541349904E-3</v>
      </c>
      <c r="I351" s="14"/>
      <c r="J351" s="14"/>
      <c r="K351" s="14"/>
    </row>
    <row r="352" spans="3:11" x14ac:dyDescent="0.2">
      <c r="C352" s="3">
        <v>43074</v>
      </c>
      <c r="D352" s="2">
        <v>57.25</v>
      </c>
      <c r="E352" s="1">
        <f t="shared" si="42"/>
        <v>2.6269702276706663E-3</v>
      </c>
      <c r="F352" s="11">
        <f t="shared" si="43"/>
        <v>3.1225631968943325E-4</v>
      </c>
      <c r="G352" s="12">
        <f t="shared" ref="G352:G415" si="44">AVERAGE(E352:E471)</f>
        <v>2.005631388969616E-3</v>
      </c>
      <c r="H352" s="13">
        <f t="shared" ref="H352:H415" si="45">AVERAGE(E352:E411)</f>
        <v>2.7754319366063134E-3</v>
      </c>
      <c r="I352" s="14"/>
      <c r="J352" s="14"/>
      <c r="K352" s="14"/>
    </row>
    <row r="353" spans="3:11" x14ac:dyDescent="0.2">
      <c r="C353" s="3">
        <v>43073</v>
      </c>
      <c r="D353" s="2">
        <v>57.1</v>
      </c>
      <c r="E353" s="1">
        <f t="shared" si="42"/>
        <v>-1.5347473702362446E-2</v>
      </c>
      <c r="F353" s="11">
        <f t="shared" si="43"/>
        <v>2.1092061828885235E-4</v>
      </c>
      <c r="G353" s="12">
        <f t="shared" si="44"/>
        <v>1.9329158943147925E-3</v>
      </c>
      <c r="H353" s="13">
        <f t="shared" si="45"/>
        <v>2.9394628983147116E-3</v>
      </c>
      <c r="I353" s="14"/>
      <c r="J353" s="14"/>
      <c r="K353" s="14"/>
    </row>
    <row r="354" spans="3:11" x14ac:dyDescent="0.2">
      <c r="C354" s="3">
        <v>43070</v>
      </c>
      <c r="D354" s="2">
        <v>57.99</v>
      </c>
      <c r="E354" s="1">
        <f t="shared" si="42"/>
        <v>1.6833245660178964E-2</v>
      </c>
      <c r="F354" s="11">
        <f t="shared" si="43"/>
        <v>2.0619481061896349E-4</v>
      </c>
      <c r="G354" s="12">
        <f t="shared" si="44"/>
        <v>1.7514574816555079E-3</v>
      </c>
      <c r="H354" s="13">
        <f t="shared" si="45"/>
        <v>2.6491904750961287E-3</v>
      </c>
      <c r="I354" s="14"/>
      <c r="J354" s="14"/>
      <c r="K354" s="14"/>
    </row>
    <row r="355" spans="3:11" x14ac:dyDescent="0.2">
      <c r="C355" s="3">
        <v>43069</v>
      </c>
      <c r="D355" s="2">
        <v>57.03</v>
      </c>
      <c r="E355" s="1">
        <f t="shared" si="42"/>
        <v>1.7565431231336692E-3</v>
      </c>
      <c r="F355" s="11">
        <f t="shared" si="43"/>
        <v>1.4731997775798301E-4</v>
      </c>
      <c r="G355" s="12">
        <f t="shared" si="44"/>
        <v>1.6799053234702219E-3</v>
      </c>
      <c r="H355" s="13">
        <f t="shared" si="45"/>
        <v>2.3452187439339058E-3</v>
      </c>
      <c r="I355" s="14"/>
      <c r="J355" s="14"/>
      <c r="K355" s="14"/>
    </row>
    <row r="356" spans="3:11" x14ac:dyDescent="0.2">
      <c r="C356" s="3">
        <v>43068</v>
      </c>
      <c r="D356" s="2">
        <v>56.93</v>
      </c>
      <c r="E356" s="1">
        <f t="shared" si="42"/>
        <v>-1.1975008677542531E-2</v>
      </c>
      <c r="F356" s="11">
        <f t="shared" si="43"/>
        <v>1.8880459534927185E-4</v>
      </c>
      <c r="G356" s="12">
        <f t="shared" si="44"/>
        <v>1.7095560128636083E-3</v>
      </c>
      <c r="H356" s="13">
        <f t="shared" si="45"/>
        <v>2.484907610237991E-3</v>
      </c>
      <c r="I356" s="14"/>
      <c r="J356" s="14"/>
      <c r="K356" s="14"/>
    </row>
    <row r="357" spans="3:11" x14ac:dyDescent="0.2">
      <c r="C357" s="3">
        <v>43067</v>
      </c>
      <c r="D357" s="2">
        <v>57.62</v>
      </c>
      <c r="E357" s="1">
        <f t="shared" si="42"/>
        <v>-2.0782819535851704E-3</v>
      </c>
      <c r="F357" s="11">
        <f t="shared" si="43"/>
        <v>3.678521710430487E-4</v>
      </c>
      <c r="G357" s="12">
        <f t="shared" si="44"/>
        <v>1.8449298753842611E-3</v>
      </c>
      <c r="H357" s="13">
        <f t="shared" si="45"/>
        <v>3.1678348534101915E-3</v>
      </c>
      <c r="I357" s="14"/>
      <c r="J357" s="14"/>
      <c r="K357" s="14"/>
    </row>
    <row r="358" spans="3:11" x14ac:dyDescent="0.2">
      <c r="C358" s="3">
        <v>43066</v>
      </c>
      <c r="D358" s="2">
        <v>57.74</v>
      </c>
      <c r="E358" s="1">
        <f t="shared" si="42"/>
        <v>-1.4171077343349769E-2</v>
      </c>
      <c r="F358" s="11">
        <f t="shared" si="43"/>
        <v>7.4822086559787632E-4</v>
      </c>
      <c r="G358" s="12">
        <f t="shared" si="44"/>
        <v>1.8480403096806199E-3</v>
      </c>
      <c r="H358" s="13">
        <f t="shared" si="45"/>
        <v>3.223362796143331E-3</v>
      </c>
      <c r="I358" s="14"/>
      <c r="J358" s="14"/>
      <c r="K358" s="14"/>
    </row>
    <row r="359" spans="3:11" x14ac:dyDescent="0.2">
      <c r="C359" s="3">
        <v>43063</v>
      </c>
      <c r="D359" s="2">
        <v>58.57</v>
      </c>
      <c r="E359" s="1">
        <f t="shared" si="42"/>
        <v>1.5958369470945311E-2</v>
      </c>
      <c r="F359" s="11">
        <f t="shared" si="43"/>
        <v>6.4784521365599489E-4</v>
      </c>
      <c r="G359" s="12">
        <f t="shared" si="44"/>
        <v>1.5381773708415046E-3</v>
      </c>
      <c r="H359" s="13">
        <f t="shared" si="45"/>
        <v>3.9211189084423261E-3</v>
      </c>
      <c r="I359" s="14"/>
      <c r="J359" s="14"/>
      <c r="K359" s="14"/>
    </row>
    <row r="360" spans="3:11" x14ac:dyDescent="0.2">
      <c r="C360" s="3">
        <v>43061</v>
      </c>
      <c r="D360" s="2">
        <v>57.65</v>
      </c>
      <c r="E360" s="1">
        <f t="shared" si="42"/>
        <v>2.0896051000531157E-2</v>
      </c>
      <c r="F360" s="11">
        <f t="shared" si="43"/>
        <v>6.7258429409566172E-4</v>
      </c>
      <c r="G360" s="12">
        <f t="shared" si="44"/>
        <v>1.543937104524017E-3</v>
      </c>
      <c r="H360" s="13">
        <f t="shared" si="45"/>
        <v>3.4816456236192264E-3</v>
      </c>
      <c r="I360" s="14"/>
      <c r="J360" s="14"/>
      <c r="K360" s="14"/>
    </row>
    <row r="361" spans="3:11" x14ac:dyDescent="0.2">
      <c r="C361" s="3">
        <v>43060</v>
      </c>
      <c r="D361" s="2">
        <v>56.47</v>
      </c>
      <c r="E361" s="1">
        <f t="shared" si="42"/>
        <v>7.3135925793792467E-3</v>
      </c>
      <c r="F361" s="11">
        <f t="shared" si="43"/>
        <v>4.3027595870944737E-4</v>
      </c>
      <c r="G361" s="12">
        <f t="shared" si="44"/>
        <v>1.3238098874781621E-3</v>
      </c>
      <c r="H361" s="13">
        <f t="shared" si="45"/>
        <v>3.0874741521414468E-3</v>
      </c>
      <c r="I361" s="14"/>
      <c r="J361" s="14"/>
      <c r="K361" s="14"/>
    </row>
    <row r="362" spans="3:11" x14ac:dyDescent="0.2">
      <c r="C362" s="3">
        <v>43059</v>
      </c>
      <c r="D362" s="2">
        <v>56.06</v>
      </c>
      <c r="E362" s="1">
        <f t="shared" si="42"/>
        <v>-5.1464063886423883E-3</v>
      </c>
      <c r="F362" s="11">
        <f t="shared" si="43"/>
        <v>3.9571252506238918E-4</v>
      </c>
      <c r="G362" s="12">
        <f t="shared" si="44"/>
        <v>1.1436477544076748E-3</v>
      </c>
      <c r="H362" s="13">
        <f t="shared" si="45"/>
        <v>2.5155019209775345E-3</v>
      </c>
      <c r="I362" s="14"/>
      <c r="J362" s="14"/>
      <c r="K362" s="14"/>
    </row>
    <row r="363" spans="3:11" x14ac:dyDescent="0.2">
      <c r="C363" s="3">
        <v>43056</v>
      </c>
      <c r="D363" s="2">
        <v>56.35</v>
      </c>
      <c r="E363" s="1">
        <f t="shared" si="42"/>
        <v>2.4731769412620563E-2</v>
      </c>
      <c r="F363" s="11">
        <f t="shared" si="43"/>
        <v>3.9817810531684607E-4</v>
      </c>
      <c r="G363" s="12">
        <f t="shared" si="44"/>
        <v>1.1932562596192057E-3</v>
      </c>
      <c r="H363" s="13">
        <f t="shared" si="45"/>
        <v>2.7538306620849607E-3</v>
      </c>
      <c r="I363" s="14"/>
      <c r="J363" s="14"/>
      <c r="K363" s="14"/>
    </row>
    <row r="364" spans="3:11" x14ac:dyDescent="0.2">
      <c r="C364" s="3">
        <v>43055</v>
      </c>
      <c r="D364" s="2">
        <v>54.99</v>
      </c>
      <c r="E364" s="1">
        <f t="shared" si="42"/>
        <v>-3.0819434372733046E-3</v>
      </c>
      <c r="F364" s="11">
        <f t="shared" si="43"/>
        <v>4.6189098052434874E-4</v>
      </c>
      <c r="G364" s="12">
        <f t="shared" si="44"/>
        <v>7.6153526574024668E-4</v>
      </c>
      <c r="H364" s="13">
        <f t="shared" si="45"/>
        <v>2.0053116352527931E-3</v>
      </c>
      <c r="I364" s="14"/>
      <c r="J364" s="14"/>
      <c r="K364" s="14"/>
    </row>
    <row r="365" spans="3:11" x14ac:dyDescent="0.2">
      <c r="C365" s="3">
        <v>43054</v>
      </c>
      <c r="D365" s="2">
        <v>55.16</v>
      </c>
      <c r="E365" s="1">
        <f t="shared" si="42"/>
        <v>-6.6630650099046562E-3</v>
      </c>
      <c r="F365" s="11">
        <f t="shared" si="43"/>
        <v>5.0749266990029844E-4</v>
      </c>
      <c r="G365" s="12">
        <f t="shared" si="44"/>
        <v>7.6439154453093272E-4</v>
      </c>
      <c r="H365" s="13">
        <f t="shared" si="45"/>
        <v>2.259551989562895E-3</v>
      </c>
      <c r="I365" s="14"/>
      <c r="J365" s="14"/>
      <c r="K365" s="14"/>
    </row>
    <row r="366" spans="3:11" x14ac:dyDescent="0.2">
      <c r="C366" s="3">
        <v>43053</v>
      </c>
      <c r="D366" s="2">
        <v>55.53</v>
      </c>
      <c r="E366" s="1">
        <f t="shared" si="42"/>
        <v>-1.8731224597985596E-2</v>
      </c>
      <c r="F366" s="11">
        <f t="shared" si="43"/>
        <v>5.2308429395334771E-4</v>
      </c>
      <c r="G366" s="12">
        <f t="shared" si="44"/>
        <v>9.7266995869828385E-4</v>
      </c>
      <c r="H366" s="13">
        <f t="shared" si="45"/>
        <v>2.47440211811009E-3</v>
      </c>
      <c r="I366" s="14"/>
      <c r="J366" s="14"/>
      <c r="K366" s="14"/>
    </row>
    <row r="367" spans="3:11" x14ac:dyDescent="0.2">
      <c r="C367" s="3">
        <v>43052</v>
      </c>
      <c r="D367" s="2">
        <v>56.59</v>
      </c>
      <c r="E367" s="1">
        <f t="shared" si="42"/>
        <v>3.5354428142131411E-4</v>
      </c>
      <c r="F367" s="11">
        <f t="shared" si="43"/>
        <v>5.7757295732858743E-4</v>
      </c>
      <c r="G367" s="12">
        <f t="shared" si="44"/>
        <v>7.3035712251283782E-4</v>
      </c>
      <c r="H367" s="13">
        <f t="shared" si="45"/>
        <v>2.3979706491903323E-3</v>
      </c>
      <c r="I367" s="14"/>
      <c r="J367" s="14"/>
      <c r="K367" s="14"/>
    </row>
    <row r="368" spans="3:11" x14ac:dyDescent="0.2">
      <c r="C368" s="3">
        <v>43049</v>
      </c>
      <c r="D368" s="2">
        <v>56.57</v>
      </c>
      <c r="E368" s="1">
        <f t="shared" si="42"/>
        <v>-7.5438596491228527E-3</v>
      </c>
      <c r="F368" s="11">
        <f t="shared" si="43"/>
        <v>8.0553754604541217E-4</v>
      </c>
      <c r="G368" s="12">
        <f t="shared" si="44"/>
        <v>7.0848228113680651E-4</v>
      </c>
      <c r="H368" s="13">
        <f t="shared" si="45"/>
        <v>2.8933313773320574E-3</v>
      </c>
      <c r="I368" s="14"/>
      <c r="J368" s="14"/>
      <c r="K368" s="14"/>
    </row>
    <row r="369" spans="3:11" x14ac:dyDescent="0.2">
      <c r="C369" s="3">
        <v>43048</v>
      </c>
      <c r="D369" s="2">
        <v>57</v>
      </c>
      <c r="E369" s="1">
        <f t="shared" si="42"/>
        <v>6.3559322033899246E-3</v>
      </c>
      <c r="F369" s="11">
        <f t="shared" si="43"/>
        <v>8.2741939144265067E-4</v>
      </c>
      <c r="G369" s="12">
        <f t="shared" si="44"/>
        <v>8.2692450585510611E-4</v>
      </c>
      <c r="H369" s="13">
        <f t="shared" si="45"/>
        <v>3.1312014239091137E-3</v>
      </c>
      <c r="I369" s="14"/>
      <c r="J369" s="14"/>
      <c r="K369" s="14"/>
    </row>
    <row r="370" spans="3:11" x14ac:dyDescent="0.2">
      <c r="C370" s="3">
        <v>43047</v>
      </c>
      <c r="D370" s="2">
        <v>56.64</v>
      </c>
      <c r="E370" s="1">
        <f t="shared" si="42"/>
        <v>-6.8385060494476901E-3</v>
      </c>
      <c r="F370" s="11">
        <f t="shared" si="43"/>
        <v>6.9072777309069132E-4</v>
      </c>
      <c r="G370" s="12">
        <f t="shared" si="44"/>
        <v>8.5088148108326638E-4</v>
      </c>
      <c r="H370" s="13">
        <f t="shared" si="45"/>
        <v>2.7563407968535791E-3</v>
      </c>
      <c r="I370" s="14"/>
      <c r="J370" s="14"/>
      <c r="K370" s="14"/>
    </row>
    <row r="371" spans="3:11" x14ac:dyDescent="0.2">
      <c r="C371" s="3">
        <v>43046</v>
      </c>
      <c r="D371" s="2">
        <v>57.03</v>
      </c>
      <c r="E371" s="1">
        <f t="shared" si="42"/>
        <v>-2.6232948583420068E-3</v>
      </c>
      <c r="F371" s="11">
        <f t="shared" si="43"/>
        <v>6.639954978253684E-4</v>
      </c>
      <c r="G371" s="12">
        <f t="shared" si="44"/>
        <v>1.0762687437443667E-3</v>
      </c>
      <c r="H371" s="13">
        <f t="shared" si="45"/>
        <v>2.8565360988627702E-3</v>
      </c>
      <c r="I371" s="14"/>
      <c r="J371" s="14"/>
      <c r="K371" s="14"/>
    </row>
    <row r="372" spans="3:11" x14ac:dyDescent="0.2">
      <c r="C372" s="3">
        <v>43045</v>
      </c>
      <c r="D372" s="2">
        <v>57.18</v>
      </c>
      <c r="E372" s="1">
        <f t="shared" si="42"/>
        <v>3.0827474310438197E-2</v>
      </c>
      <c r="F372" s="11">
        <f t="shared" si="43"/>
        <v>7.0010404648026907E-4</v>
      </c>
      <c r="G372" s="12">
        <f t="shared" si="44"/>
        <v>1.1408561496252781E-3</v>
      </c>
      <c r="H372" s="13">
        <f t="shared" si="45"/>
        <v>2.4772117491340894E-3</v>
      </c>
      <c r="I372" s="14"/>
      <c r="J372" s="14"/>
      <c r="K372" s="14"/>
    </row>
    <row r="373" spans="3:11" x14ac:dyDescent="0.2">
      <c r="C373" s="3">
        <v>43042</v>
      </c>
      <c r="D373" s="2">
        <v>55.47</v>
      </c>
      <c r="E373" s="1">
        <f t="shared" si="42"/>
        <v>2.0044133872747283E-2</v>
      </c>
      <c r="F373" s="11">
        <f t="shared" si="43"/>
        <v>5.8481500345949119E-4</v>
      </c>
      <c r="G373" s="12">
        <f t="shared" si="44"/>
        <v>9.5355687159254612E-4</v>
      </c>
      <c r="H373" s="13">
        <f t="shared" si="45"/>
        <v>2.044392170545817E-3</v>
      </c>
      <c r="I373" s="14"/>
      <c r="J373" s="14"/>
      <c r="K373" s="14"/>
    </row>
    <row r="374" spans="3:11" x14ac:dyDescent="0.2">
      <c r="C374" s="3">
        <v>43041</v>
      </c>
      <c r="D374" s="2">
        <v>54.38</v>
      </c>
      <c r="E374" s="1">
        <f t="shared" si="42"/>
        <v>4.4329516069450126E-3</v>
      </c>
      <c r="F374" s="11">
        <f t="shared" si="43"/>
        <v>5.7898487319725956E-4</v>
      </c>
      <c r="G374" s="12">
        <f t="shared" si="44"/>
        <v>7.5515686533655642E-4</v>
      </c>
      <c r="H374" s="13">
        <f t="shared" si="45"/>
        <v>1.3828773508568111E-3</v>
      </c>
      <c r="I374" s="14"/>
      <c r="J374" s="14"/>
      <c r="K374" s="14"/>
    </row>
    <row r="375" spans="3:11" x14ac:dyDescent="0.2">
      <c r="C375" s="3">
        <v>43040</v>
      </c>
      <c r="D375" s="2">
        <v>54.14</v>
      </c>
      <c r="E375" s="1">
        <f t="shared" si="42"/>
        <v>-1.4754703061600205E-3</v>
      </c>
      <c r="F375" s="11">
        <f t="shared" si="43"/>
        <v>5.0884427821878432E-4</v>
      </c>
      <c r="G375" s="12">
        <f t="shared" si="44"/>
        <v>8.9351225782452752E-4</v>
      </c>
      <c r="H375" s="13">
        <f t="shared" si="45"/>
        <v>1.4423548294087948E-3</v>
      </c>
      <c r="I375" s="14"/>
      <c r="J375" s="14"/>
      <c r="K375" s="14"/>
    </row>
    <row r="376" spans="3:11" x14ac:dyDescent="0.2">
      <c r="C376" s="3">
        <v>43039</v>
      </c>
      <c r="D376" s="2">
        <v>54.22</v>
      </c>
      <c r="E376" s="1">
        <f t="shared" si="42"/>
        <v>4.2600481570660431E-3</v>
      </c>
      <c r="F376" s="11">
        <f t="shared" si="43"/>
        <v>4.5439277449206463E-4</v>
      </c>
      <c r="G376" s="12">
        <f t="shared" si="44"/>
        <v>9.074937294735741E-4</v>
      </c>
      <c r="H376" s="13">
        <f t="shared" si="45"/>
        <v>1.3939193796551916E-3</v>
      </c>
      <c r="I376" s="14"/>
      <c r="J376" s="14"/>
      <c r="K376" s="14"/>
    </row>
    <row r="377" spans="3:11" x14ac:dyDescent="0.2">
      <c r="C377" s="3">
        <v>43038</v>
      </c>
      <c r="D377" s="2">
        <v>53.99</v>
      </c>
      <c r="E377" s="1">
        <f t="shared" si="42"/>
        <v>4.6520282843318661E-3</v>
      </c>
      <c r="F377" s="11">
        <f t="shared" si="43"/>
        <v>3.2317707559571931E-4</v>
      </c>
      <c r="G377" s="12">
        <f t="shared" si="44"/>
        <v>9.6059143352828316E-4</v>
      </c>
      <c r="H377" s="13">
        <f t="shared" si="45"/>
        <v>1.2567941308296619E-3</v>
      </c>
      <c r="I377" s="14"/>
      <c r="J377" s="14"/>
      <c r="K377" s="14"/>
    </row>
    <row r="378" spans="3:11" x14ac:dyDescent="0.2">
      <c r="C378" s="3">
        <v>43035</v>
      </c>
      <c r="D378" s="2">
        <v>53.74</v>
      </c>
      <c r="E378" s="1">
        <f t="shared" si="42"/>
        <v>2.4009146341463561E-2</v>
      </c>
      <c r="F378" s="11">
        <f t="shared" si="43"/>
        <v>2.8843373387598705E-4</v>
      </c>
      <c r="G378" s="12">
        <f t="shared" si="44"/>
        <v>1.1854819873917141E-3</v>
      </c>
      <c r="H378" s="13">
        <f t="shared" si="45"/>
        <v>1.3664886778126291E-3</v>
      </c>
      <c r="I378" s="14"/>
      <c r="J378" s="14"/>
      <c r="K378" s="14"/>
    </row>
    <row r="379" spans="3:11" x14ac:dyDescent="0.2">
      <c r="C379" s="3">
        <v>43034</v>
      </c>
      <c r="D379" s="2">
        <v>52.48</v>
      </c>
      <c r="E379" s="1">
        <f t="shared" si="42"/>
        <v>8.8427527873893297E-3</v>
      </c>
      <c r="F379" s="11">
        <f t="shared" si="43"/>
        <v>4.1565355534162406E-5</v>
      </c>
      <c r="G379" s="12">
        <f t="shared" si="44"/>
        <v>8.8640618471986783E-4</v>
      </c>
      <c r="H379" s="13">
        <f t="shared" si="45"/>
        <v>7.7791894406392117E-4</v>
      </c>
      <c r="I379" s="14"/>
      <c r="J379" s="14"/>
      <c r="K379" s="14"/>
    </row>
    <row r="380" spans="3:11" x14ac:dyDescent="0.2">
      <c r="C380" s="3">
        <v>43033</v>
      </c>
      <c r="D380" s="2">
        <v>52.02</v>
      </c>
      <c r="E380" s="1">
        <f t="shared" si="42"/>
        <v>-5.5438730644236101E-3</v>
      </c>
      <c r="F380" s="11">
        <f t="shared" si="43"/>
        <v>-7.6354533240304608E-5</v>
      </c>
      <c r="G380" s="12">
        <f t="shared" si="44"/>
        <v>8.4935044878839221E-4</v>
      </c>
      <c r="H380" s="13">
        <f t="shared" si="45"/>
        <v>7.7726508775015823E-4</v>
      </c>
      <c r="I380" s="14"/>
      <c r="J380" s="14"/>
      <c r="K380" s="14"/>
    </row>
    <row r="381" spans="3:11" x14ac:dyDescent="0.2">
      <c r="C381" s="3">
        <v>43032</v>
      </c>
      <c r="D381" s="2">
        <v>52.31</v>
      </c>
      <c r="E381" s="1">
        <f t="shared" si="42"/>
        <v>1.1016621569385432E-2</v>
      </c>
      <c r="F381" s="11">
        <f t="shared" si="43"/>
        <v>-1.0255175682463591E-5</v>
      </c>
      <c r="G381" s="12">
        <f t="shared" si="44"/>
        <v>1.024871953350199E-3</v>
      </c>
      <c r="H381" s="13">
        <f t="shared" si="45"/>
        <v>5.3312765228529793E-4</v>
      </c>
      <c r="I381" s="14"/>
      <c r="J381" s="14"/>
      <c r="K381" s="14"/>
    </row>
    <row r="382" spans="3:11" x14ac:dyDescent="0.2">
      <c r="C382" s="3">
        <v>43031</v>
      </c>
      <c r="D382" s="2">
        <v>51.74</v>
      </c>
      <c r="E382" s="1">
        <f t="shared" si="42"/>
        <v>1.1609907120744278E-3</v>
      </c>
      <c r="F382" s="11">
        <f t="shared" si="43"/>
        <v>-1.1630364394198711E-4</v>
      </c>
      <c r="G382" s="12">
        <f t="shared" si="44"/>
        <v>5.3174477171674575E-4</v>
      </c>
      <c r="H382" s="13">
        <f t="shared" si="45"/>
        <v>5.0451003781598798E-4</v>
      </c>
      <c r="I382" s="14"/>
      <c r="J382" s="14"/>
      <c r="K382" s="14"/>
    </row>
    <row r="383" spans="3:11" x14ac:dyDescent="0.2">
      <c r="C383" s="3">
        <v>43028</v>
      </c>
      <c r="D383" s="2">
        <v>51.68</v>
      </c>
      <c r="E383" s="1">
        <f t="shared" si="42"/>
        <v>6.4264849074975317E-3</v>
      </c>
      <c r="F383" s="11">
        <f t="shared" si="43"/>
        <v>-1.6513862603476071E-4</v>
      </c>
      <c r="G383" s="12">
        <f t="shared" si="44"/>
        <v>5.5083465453067688E-4</v>
      </c>
      <c r="H383" s="13">
        <f t="shared" si="45"/>
        <v>7.1246330800450546E-4</v>
      </c>
      <c r="I383" s="14"/>
      <c r="J383" s="14"/>
      <c r="K383" s="14"/>
    </row>
    <row r="384" spans="3:11" x14ac:dyDescent="0.2">
      <c r="C384" s="3">
        <v>43027</v>
      </c>
      <c r="D384" s="2">
        <v>51.35</v>
      </c>
      <c r="E384" s="1">
        <f t="shared" si="42"/>
        <v>-1.4395393474088247E-2</v>
      </c>
      <c r="F384" s="11">
        <f t="shared" si="43"/>
        <v>-2.1704389297932014E-4</v>
      </c>
      <c r="G384" s="12">
        <f t="shared" si="44"/>
        <v>2.9584081441420552E-4</v>
      </c>
      <c r="H384" s="13">
        <f t="shared" si="45"/>
        <v>7.0624303896509868E-4</v>
      </c>
      <c r="I384" s="14"/>
      <c r="J384" s="14"/>
      <c r="K384" s="14"/>
    </row>
    <row r="385" spans="3:11" x14ac:dyDescent="0.2">
      <c r="C385" s="3">
        <v>43026</v>
      </c>
      <c r="D385" s="2">
        <v>52.1</v>
      </c>
      <c r="E385" s="1">
        <f t="shared" si="42"/>
        <v>2.887391722810273E-3</v>
      </c>
      <c r="F385" s="11">
        <f t="shared" si="43"/>
        <v>-1.4239565241630058E-4</v>
      </c>
      <c r="G385" s="12">
        <f t="shared" si="44"/>
        <v>3.3243640080576805E-4</v>
      </c>
      <c r="H385" s="13">
        <f t="shared" si="45"/>
        <v>1.2439686870288217E-3</v>
      </c>
      <c r="I385" s="14"/>
      <c r="J385" s="14"/>
      <c r="K385" s="14"/>
    </row>
    <row r="386" spans="3:11" x14ac:dyDescent="0.2">
      <c r="C386" s="3">
        <v>43025</v>
      </c>
      <c r="D386" s="2">
        <v>51.95</v>
      </c>
      <c r="E386" s="1">
        <f t="shared" si="42"/>
        <v>-5.7714505579053998E-4</v>
      </c>
      <c r="F386" s="11">
        <f t="shared" si="43"/>
        <v>-2.4565965390889666E-4</v>
      </c>
      <c r="G386" s="12">
        <f t="shared" si="44"/>
        <v>3.6929820428804606E-4</v>
      </c>
      <c r="H386" s="13">
        <f t="shared" si="45"/>
        <v>1.7548209391827884E-3</v>
      </c>
      <c r="I386" s="14"/>
      <c r="J386" s="14"/>
      <c r="K386" s="14"/>
    </row>
    <row r="387" spans="3:11" x14ac:dyDescent="0.2">
      <c r="C387" s="3">
        <v>43024</v>
      </c>
      <c r="D387" s="2">
        <v>51.98</v>
      </c>
      <c r="E387" s="1">
        <f t="shared" si="42"/>
        <v>7.9503587356990479E-3</v>
      </c>
      <c r="F387" s="11">
        <f t="shared" si="43"/>
        <v>-1.4875647909113975E-4</v>
      </c>
      <c r="G387" s="12">
        <f t="shared" si="44"/>
        <v>2.6522839124542658E-4</v>
      </c>
      <c r="H387" s="13">
        <f t="shared" si="45"/>
        <v>1.9721912950270222E-3</v>
      </c>
      <c r="I387" s="14"/>
      <c r="J387" s="14"/>
      <c r="K387" s="14"/>
    </row>
    <row r="388" spans="3:11" x14ac:dyDescent="0.2">
      <c r="C388" s="3">
        <v>43021</v>
      </c>
      <c r="D388" s="2">
        <v>51.57</v>
      </c>
      <c r="E388" s="1">
        <f t="shared" si="42"/>
        <v>1.6758675078864416E-2</v>
      </c>
      <c r="F388" s="11">
        <f t="shared" si="43"/>
        <v>-1.6054361810827444E-4</v>
      </c>
      <c r="G388" s="12">
        <f t="shared" si="44"/>
        <v>2.0873721357353713E-4</v>
      </c>
      <c r="H388" s="13">
        <f t="shared" si="45"/>
        <v>1.4308802846521641E-3</v>
      </c>
      <c r="I388" s="14"/>
      <c r="J388" s="14"/>
      <c r="K388" s="14"/>
    </row>
    <row r="389" spans="3:11" x14ac:dyDescent="0.2">
      <c r="C389" s="3">
        <v>43020</v>
      </c>
      <c r="D389" s="2">
        <v>50.72</v>
      </c>
      <c r="E389" s="1">
        <f t="shared" si="42"/>
        <v>-1.3613380007779119E-2</v>
      </c>
      <c r="F389" s="11">
        <f t="shared" si="43"/>
        <v>-2.5737611906225633E-4</v>
      </c>
      <c r="G389" s="12">
        <f t="shared" si="44"/>
        <v>1.2476817072555786E-4</v>
      </c>
      <c r="H389" s="13">
        <f t="shared" si="45"/>
        <v>1.0095334205060535E-3</v>
      </c>
      <c r="I389" s="14"/>
      <c r="J389" s="14"/>
      <c r="K389" s="14"/>
    </row>
    <row r="390" spans="3:11" x14ac:dyDescent="0.2">
      <c r="C390" s="3">
        <v>43019</v>
      </c>
      <c r="D390" s="2">
        <v>51.42</v>
      </c>
      <c r="E390" s="1">
        <f t="shared" si="42"/>
        <v>7.4451410658307182E-3</v>
      </c>
      <c r="F390" s="11">
        <f t="shared" si="43"/>
        <v>-2.1000475200564362E-4</v>
      </c>
      <c r="G390" s="12">
        <f t="shared" si="44"/>
        <v>1.7321040401971355E-4</v>
      </c>
      <c r="H390" s="13">
        <f t="shared" si="45"/>
        <v>1.4967847789496872E-3</v>
      </c>
      <c r="I390" s="14"/>
      <c r="J390" s="14"/>
      <c r="K390" s="14"/>
    </row>
    <row r="391" spans="3:11" x14ac:dyDescent="0.2">
      <c r="C391" s="3">
        <v>43018</v>
      </c>
      <c r="D391" s="2">
        <v>51.04</v>
      </c>
      <c r="E391" s="1">
        <f t="shared" si="42"/>
        <v>2.6961770623742387E-2</v>
      </c>
      <c r="F391" s="11">
        <f t="shared" si="43"/>
        <v>-2.1914107352114654E-4</v>
      </c>
      <c r="G391" s="12">
        <f t="shared" si="44"/>
        <v>-6.8505528572695984E-5</v>
      </c>
      <c r="H391" s="13">
        <f t="shared" si="45"/>
        <v>1.5039047682780396E-3</v>
      </c>
      <c r="I391" s="14"/>
      <c r="J391" s="14"/>
      <c r="K391" s="14"/>
    </row>
    <row r="392" spans="3:11" x14ac:dyDescent="0.2">
      <c r="C392" s="3">
        <v>43017</v>
      </c>
      <c r="D392" s="2">
        <v>49.7</v>
      </c>
      <c r="E392" s="1">
        <f t="shared" si="42"/>
        <v>5.8692572353775674E-3</v>
      </c>
      <c r="F392" s="11">
        <f t="shared" si="43"/>
        <v>-3.7481653653308465E-4</v>
      </c>
      <c r="G392" s="12">
        <f t="shared" si="44"/>
        <v>-3.153880287753069E-4</v>
      </c>
      <c r="H392" s="13">
        <f t="shared" si="45"/>
        <v>8.6869438965875474E-4</v>
      </c>
      <c r="I392" s="14"/>
      <c r="J392" s="14"/>
      <c r="K392" s="14"/>
    </row>
    <row r="393" spans="3:11" x14ac:dyDescent="0.2">
      <c r="C393" s="3">
        <v>43014</v>
      </c>
      <c r="D393" s="2">
        <v>49.41</v>
      </c>
      <c r="E393" s="1">
        <f t="shared" si="42"/>
        <v>-2.9463759575721893E-2</v>
      </c>
      <c r="F393" s="11">
        <f t="shared" si="43"/>
        <v>-4.4211965243111704E-4</v>
      </c>
      <c r="G393" s="12">
        <f t="shared" si="44"/>
        <v>-6.801168872820081E-4</v>
      </c>
      <c r="H393" s="13">
        <f t="shared" si="45"/>
        <v>9.3732760771482741E-4</v>
      </c>
      <c r="I393" s="14"/>
      <c r="J393" s="14"/>
      <c r="K393" s="14"/>
    </row>
    <row r="394" spans="3:11" x14ac:dyDescent="0.2">
      <c r="C394" s="3">
        <v>43013</v>
      </c>
      <c r="D394" s="2">
        <v>50.91</v>
      </c>
      <c r="E394" s="1">
        <f t="shared" si="42"/>
        <v>1.6167664670658555E-2</v>
      </c>
      <c r="F394" s="11">
        <f t="shared" si="43"/>
        <v>-2.009229145943463E-4</v>
      </c>
      <c r="G394" s="12">
        <f t="shared" si="44"/>
        <v>-4.7557663053952778E-4</v>
      </c>
      <c r="H394" s="13">
        <f t="shared" si="45"/>
        <v>1.6436291825060586E-3</v>
      </c>
      <c r="I394" s="14"/>
      <c r="J394" s="14"/>
      <c r="K394" s="14"/>
    </row>
    <row r="395" spans="3:11" x14ac:dyDescent="0.2">
      <c r="C395" s="3">
        <v>43012</v>
      </c>
      <c r="D395" s="2">
        <v>50.1</v>
      </c>
      <c r="E395" s="1">
        <f t="shared" si="42"/>
        <v>-8.7059754649781995E-3</v>
      </c>
      <c r="F395" s="11">
        <f t="shared" si="43"/>
        <v>-3.1516864409850999E-4</v>
      </c>
      <c r="G395" s="12">
        <f t="shared" si="44"/>
        <v>-6.8553133748238402E-4</v>
      </c>
      <c r="H395" s="13">
        <f t="shared" si="45"/>
        <v>1.5408347713284161E-3</v>
      </c>
      <c r="I395" s="14"/>
      <c r="J395" s="14"/>
      <c r="K395" s="14"/>
    </row>
    <row r="396" spans="3:11" x14ac:dyDescent="0.2">
      <c r="C396" s="3">
        <v>43011</v>
      </c>
      <c r="D396" s="2">
        <v>50.54</v>
      </c>
      <c r="E396" s="1">
        <f t="shared" si="42"/>
        <v>-3.1558185404340078E-3</v>
      </c>
      <c r="F396" s="11">
        <f t="shared" si="43"/>
        <v>-2.3159922252533516E-4</v>
      </c>
      <c r="G396" s="12">
        <f t="shared" si="44"/>
        <v>-6.0243683237232908E-4</v>
      </c>
      <c r="H396" s="13">
        <f t="shared" si="45"/>
        <v>1.9285457430906964E-3</v>
      </c>
      <c r="I396" s="14"/>
      <c r="J396" s="14"/>
      <c r="K396" s="14"/>
    </row>
    <row r="397" spans="3:11" x14ac:dyDescent="0.2">
      <c r="C397" s="3">
        <v>43010</v>
      </c>
      <c r="D397" s="2">
        <v>50.7</v>
      </c>
      <c r="E397" s="1">
        <f t="shared" si="42"/>
        <v>-2.1046534079938173E-2</v>
      </c>
      <c r="F397" s="11">
        <f t="shared" si="43"/>
        <v>-1.2506545680087067E-4</v>
      </c>
      <c r="G397" s="12">
        <f t="shared" si="44"/>
        <v>-6.2108620501721932E-4</v>
      </c>
      <c r="H397" s="13">
        <f t="shared" si="45"/>
        <v>2.0438687168459185E-3</v>
      </c>
      <c r="I397" s="14"/>
      <c r="J397" s="14"/>
      <c r="K397" s="14"/>
    </row>
    <row r="398" spans="3:11" x14ac:dyDescent="0.2">
      <c r="C398" s="3">
        <v>43007</v>
      </c>
      <c r="D398" s="2">
        <v>51.79</v>
      </c>
      <c r="E398" s="1">
        <f t="shared" si="42"/>
        <v>2.128482972136192E-3</v>
      </c>
      <c r="F398" s="11">
        <f t="shared" si="43"/>
        <v>-5.1124472328903712E-5</v>
      </c>
      <c r="G398" s="12">
        <f t="shared" si="44"/>
        <v>-3.9596067458980979E-4</v>
      </c>
      <c r="H398" s="13">
        <f t="shared" si="45"/>
        <v>1.9214242375228821E-3</v>
      </c>
      <c r="I398" s="14"/>
      <c r="J398" s="14"/>
      <c r="K398" s="14"/>
    </row>
    <row r="399" spans="3:11" x14ac:dyDescent="0.2">
      <c r="C399" s="3">
        <v>43006</v>
      </c>
      <c r="D399" s="2">
        <v>51.68</v>
      </c>
      <c r="E399" s="1">
        <f t="shared" si="42"/>
        <v>-1.1287545437153268E-2</v>
      </c>
      <c r="F399" s="11">
        <f t="shared" si="43"/>
        <v>-1.2248548608415178E-5</v>
      </c>
      <c r="G399" s="12">
        <f t="shared" si="44"/>
        <v>-2.7891888670062331E-4</v>
      </c>
      <c r="H399" s="13">
        <f t="shared" si="45"/>
        <v>2.0305940573732638E-3</v>
      </c>
      <c r="I399" s="14"/>
      <c r="J399" s="14"/>
      <c r="K399" s="14"/>
    </row>
    <row r="400" spans="3:11" x14ac:dyDescent="0.2">
      <c r="C400" s="3">
        <v>43005</v>
      </c>
      <c r="D400" s="2">
        <v>52.27</v>
      </c>
      <c r="E400" s="1">
        <f t="shared" si="42"/>
        <v>4.9990386464142667E-3</v>
      </c>
      <c r="F400" s="11">
        <f t="shared" si="43"/>
        <v>6.7255628659242277E-5</v>
      </c>
      <c r="G400" s="12">
        <f t="shared" si="44"/>
        <v>-9.8195531425059507E-5</v>
      </c>
      <c r="H400" s="13">
        <f t="shared" si="45"/>
        <v>1.5322209588239119E-3</v>
      </c>
      <c r="I400" s="14"/>
      <c r="J400" s="14"/>
      <c r="K400" s="14"/>
    </row>
    <row r="401" spans="3:11" x14ac:dyDescent="0.2">
      <c r="C401" s="3">
        <v>43004</v>
      </c>
      <c r="D401" s="2">
        <v>52.01</v>
      </c>
      <c r="E401" s="1">
        <f t="shared" si="42"/>
        <v>-6.4947468958931331E-3</v>
      </c>
      <c r="F401" s="11">
        <f t="shared" si="43"/>
        <v>1.1407800102878696E-4</v>
      </c>
      <c r="G401" s="12">
        <f t="shared" si="44"/>
        <v>-5.0702535160193629E-5</v>
      </c>
      <c r="H401" s="13">
        <f t="shared" si="45"/>
        <v>1.821085698241746E-3</v>
      </c>
      <c r="I401" s="14"/>
      <c r="J401" s="14"/>
      <c r="K401" s="14"/>
    </row>
    <row r="402" spans="3:11" x14ac:dyDescent="0.2">
      <c r="C402" s="3">
        <v>43003</v>
      </c>
      <c r="D402" s="2">
        <v>52.35</v>
      </c>
      <c r="E402" s="1">
        <f t="shared" si="42"/>
        <v>3.0917684127609313E-2</v>
      </c>
      <c r="F402" s="11">
        <f t="shared" si="43"/>
        <v>3.5277190264674553E-4</v>
      </c>
      <c r="G402" s="12">
        <f t="shared" si="44"/>
        <v>2.3802920706334866E-5</v>
      </c>
      <c r="H402" s="13">
        <f t="shared" si="45"/>
        <v>2.3397331650291862E-3</v>
      </c>
      <c r="I402" s="14"/>
      <c r="J402" s="14"/>
      <c r="K402" s="14"/>
    </row>
    <row r="403" spans="3:11" x14ac:dyDescent="0.2">
      <c r="C403" s="3">
        <v>43000</v>
      </c>
      <c r="D403" s="2">
        <v>50.78</v>
      </c>
      <c r="E403" s="1">
        <f t="shared" si="42"/>
        <v>2.1709098085651579E-3</v>
      </c>
      <c r="F403" s="11">
        <f t="shared" si="43"/>
        <v>1.1943754568132103E-4</v>
      </c>
      <c r="G403" s="12">
        <f t="shared" si="44"/>
        <v>-1.0326288131892088E-4</v>
      </c>
      <c r="H403" s="13">
        <f t="shared" si="45"/>
        <v>1.8973938538048222E-3</v>
      </c>
      <c r="I403" s="14"/>
      <c r="J403" s="14"/>
      <c r="K403" s="14"/>
    </row>
    <row r="404" spans="3:11" x14ac:dyDescent="0.2">
      <c r="C404" s="3">
        <v>42999</v>
      </c>
      <c r="D404" s="2">
        <v>50.67</v>
      </c>
      <c r="E404" s="1">
        <f t="shared" si="42"/>
        <v>-2.7553631174965787E-3</v>
      </c>
      <c r="F404" s="11">
        <f t="shared" si="43"/>
        <v>2.40848265009598E-4</v>
      </c>
      <c r="G404" s="12">
        <f t="shared" si="44"/>
        <v>-1.8143094810091538E-4</v>
      </c>
      <c r="H404" s="13">
        <f t="shared" si="45"/>
        <v>2.049348367176899E-3</v>
      </c>
      <c r="I404" s="14"/>
      <c r="J404" s="14"/>
      <c r="K404" s="14"/>
    </row>
    <row r="405" spans="3:11" x14ac:dyDescent="0.2">
      <c r="C405" s="3">
        <v>42998</v>
      </c>
      <c r="D405" s="2">
        <v>50.81</v>
      </c>
      <c r="E405" s="1">
        <f t="shared" si="42"/>
        <v>1.5793682526989095E-2</v>
      </c>
      <c r="F405" s="11">
        <f t="shared" si="43"/>
        <v>9.3011032305109875E-5</v>
      </c>
      <c r="G405" s="12">
        <f t="shared" si="44"/>
        <v>-1.1716040543922242E-4</v>
      </c>
      <c r="H405" s="13">
        <f t="shared" si="45"/>
        <v>2.4263470827920611E-3</v>
      </c>
      <c r="I405" s="14"/>
      <c r="J405" s="14"/>
      <c r="K405" s="14"/>
    </row>
    <row r="406" spans="3:11" x14ac:dyDescent="0.2">
      <c r="C406" s="3">
        <v>42997</v>
      </c>
      <c r="D406" s="2">
        <v>50.02</v>
      </c>
      <c r="E406" s="1">
        <f t="shared" si="42"/>
        <v>-8.9161878343569922E-3</v>
      </c>
      <c r="F406" s="11">
        <f t="shared" si="43"/>
        <v>1.1650165575240256E-4</v>
      </c>
      <c r="G406" s="12">
        <f t="shared" si="44"/>
        <v>-1.0657288813536817E-4</v>
      </c>
      <c r="H406" s="13">
        <f t="shared" si="45"/>
        <v>2.303493879434208E-3</v>
      </c>
      <c r="I406" s="14"/>
      <c r="J406" s="14"/>
      <c r="K406" s="14"/>
    </row>
    <row r="407" spans="3:11" x14ac:dyDescent="0.2">
      <c r="C407" s="3">
        <v>42996</v>
      </c>
      <c r="D407" s="2">
        <v>50.47</v>
      </c>
      <c r="E407" s="1">
        <f t="shared" si="42"/>
        <v>-1.7800632911393333E-3</v>
      </c>
      <c r="F407" s="11">
        <f t="shared" si="43"/>
        <v>2.6893105334971335E-4</v>
      </c>
      <c r="G407" s="12">
        <f t="shared" si="44"/>
        <v>1.6456604647739254E-4</v>
      </c>
      <c r="H407" s="13">
        <f t="shared" si="45"/>
        <v>2.5590080447529103E-3</v>
      </c>
      <c r="I407" s="14"/>
      <c r="J407" s="14"/>
      <c r="K407" s="14"/>
    </row>
    <row r="408" spans="3:11" x14ac:dyDescent="0.2">
      <c r="C408" s="3">
        <v>42993</v>
      </c>
      <c r="D408" s="2">
        <v>50.56</v>
      </c>
      <c r="E408" s="1">
        <f t="shared" si="42"/>
        <v>0</v>
      </c>
      <c r="F408" s="11">
        <f t="shared" si="43"/>
        <v>2.9397026395674698E-4</v>
      </c>
      <c r="G408" s="12">
        <f t="shared" si="44"/>
        <v>2.9001937626343678E-4</v>
      </c>
      <c r="H408" s="13">
        <f t="shared" si="45"/>
        <v>2.6692466686660051E-3</v>
      </c>
      <c r="I408" s="14"/>
      <c r="J408" s="14"/>
      <c r="K408" s="14"/>
    </row>
    <row r="409" spans="3:11" x14ac:dyDescent="0.2">
      <c r="C409" s="3">
        <v>42992</v>
      </c>
      <c r="D409" s="2">
        <v>50.56</v>
      </c>
      <c r="E409" s="1">
        <f t="shared" si="42"/>
        <v>1.2009607686148893E-2</v>
      </c>
      <c r="F409" s="11">
        <f t="shared" si="43"/>
        <v>3.1608328606976867E-4</v>
      </c>
      <c r="G409" s="12">
        <f t="shared" si="44"/>
        <v>2.4832769458776514E-4</v>
      </c>
      <c r="H409" s="13">
        <f t="shared" si="45"/>
        <v>2.2942091649156299E-3</v>
      </c>
      <c r="I409" s="14"/>
      <c r="J409" s="14"/>
      <c r="K409" s="14"/>
    </row>
    <row r="410" spans="3:11" x14ac:dyDescent="0.2">
      <c r="C410" s="3">
        <v>42991</v>
      </c>
      <c r="D410" s="2">
        <v>49.96</v>
      </c>
      <c r="E410" s="1">
        <f t="shared" si="42"/>
        <v>2.2094926350245458E-2</v>
      </c>
      <c r="F410" s="11">
        <f t="shared" si="43"/>
        <v>1.870017259370087E-4</v>
      </c>
      <c r="G410" s="12">
        <f t="shared" si="44"/>
        <v>1.9689228968842917E-4</v>
      </c>
      <c r="H410" s="13">
        <f t="shared" si="45"/>
        <v>1.7488161882748764E-3</v>
      </c>
      <c r="I410" s="14"/>
      <c r="J410" s="14"/>
      <c r="K410" s="14"/>
    </row>
    <row r="411" spans="3:11" x14ac:dyDescent="0.2">
      <c r="C411" s="3">
        <v>42990</v>
      </c>
      <c r="D411" s="2">
        <v>48.88</v>
      </c>
      <c r="E411" s="1">
        <f t="shared" si="42"/>
        <v>3.284072249589487E-3</v>
      </c>
      <c r="F411" s="11">
        <f t="shared" si="43"/>
        <v>1.2853309571791893E-4</v>
      </c>
      <c r="G411" s="12">
        <f t="shared" si="44"/>
        <v>-4.718413493292051E-5</v>
      </c>
      <c r="H411" s="13">
        <f t="shared" si="45"/>
        <v>1.180988346172122E-3</v>
      </c>
      <c r="I411" s="14"/>
      <c r="J411" s="14"/>
      <c r="K411" s="14"/>
    </row>
    <row r="412" spans="3:11" x14ac:dyDescent="0.2">
      <c r="C412" s="3">
        <v>42989</v>
      </c>
      <c r="D412" s="2">
        <v>48.72</v>
      </c>
      <c r="E412" s="1">
        <f t="shared" si="42"/>
        <v>1.2468827930174564E-2</v>
      </c>
      <c r="F412" s="11">
        <f t="shared" si="43"/>
        <v>-2.2964063051547081E-6</v>
      </c>
      <c r="G412" s="12">
        <f t="shared" si="44"/>
        <v>-1.0937727432626573E-4</v>
      </c>
      <c r="H412" s="13">
        <f t="shared" si="45"/>
        <v>1.235830841332919E-3</v>
      </c>
      <c r="I412" s="14"/>
      <c r="J412" s="14"/>
      <c r="K412" s="14"/>
    </row>
    <row r="413" spans="3:11" x14ac:dyDescent="0.2">
      <c r="C413" s="3">
        <v>42986</v>
      </c>
      <c r="D413" s="2">
        <v>48.12</v>
      </c>
      <c r="E413" s="1">
        <f t="shared" si="42"/>
        <v>-3.2763819095477431E-2</v>
      </c>
      <c r="F413" s="11">
        <f t="shared" si="43"/>
        <v>-1.716769511371754E-4</v>
      </c>
      <c r="G413" s="12">
        <f t="shared" si="44"/>
        <v>-3.2777550511501236E-4</v>
      </c>
      <c r="H413" s="13">
        <f t="shared" si="45"/>
        <v>9.2636889031487326E-4</v>
      </c>
      <c r="I413" s="14"/>
      <c r="J413" s="14"/>
      <c r="K413" s="14"/>
    </row>
    <row r="414" spans="3:11" x14ac:dyDescent="0.2">
      <c r="C414" s="3">
        <v>42985</v>
      </c>
      <c r="D414" s="2">
        <v>49.75</v>
      </c>
      <c r="E414" s="1">
        <f t="shared" si="42"/>
        <v>-1.4050582095543884E-3</v>
      </c>
      <c r="F414" s="11">
        <f t="shared" si="43"/>
        <v>-5.2981961605258474E-6</v>
      </c>
      <c r="G414" s="12">
        <f t="shared" si="44"/>
        <v>-1.212675630161475E-4</v>
      </c>
      <c r="H414" s="13">
        <f t="shared" si="45"/>
        <v>8.5372448821488718E-4</v>
      </c>
      <c r="I414" s="14"/>
      <c r="J414" s="14"/>
      <c r="K414" s="14"/>
    </row>
    <row r="415" spans="3:11" x14ac:dyDescent="0.2">
      <c r="C415" s="3">
        <v>42984</v>
      </c>
      <c r="D415" s="2">
        <v>49.82</v>
      </c>
      <c r="E415" s="1">
        <f t="shared" ref="E415:E478" si="46">D415/D416-1</f>
        <v>1.0137875101378757E-2</v>
      </c>
      <c r="F415" s="11">
        <f t="shared" ref="F415:F478" si="47">AVERAGE(E415:E664)</f>
        <v>-1.4544192928605203E-4</v>
      </c>
      <c r="G415" s="12">
        <f t="shared" si="44"/>
        <v>-9.8185507454952769E-5</v>
      </c>
      <c r="H415" s="13">
        <f t="shared" si="45"/>
        <v>1.0145919030065378E-3</v>
      </c>
      <c r="I415" s="14"/>
      <c r="J415" s="14"/>
      <c r="K415" s="14"/>
    </row>
    <row r="416" spans="3:11" x14ac:dyDescent="0.2">
      <c r="C416" s="3">
        <v>42983</v>
      </c>
      <c r="D416" s="2">
        <v>49.32</v>
      </c>
      <c r="E416" s="1">
        <f t="shared" si="46"/>
        <v>2.9000625912789513E-2</v>
      </c>
      <c r="F416" s="11">
        <f t="shared" si="47"/>
        <v>-1.6299995869806237E-7</v>
      </c>
      <c r="G416" s="12">
        <f t="shared" ref="G416:G479" si="48">AVERAGE(E416:E535)</f>
        <v>-2.0050178180820629E-4</v>
      </c>
      <c r="H416" s="13">
        <f t="shared" ref="H416:H479" si="49">AVERAGE(E416:E475)</f>
        <v>9.3420441548922593E-4</v>
      </c>
      <c r="I416" s="14"/>
      <c r="J416" s="14"/>
      <c r="K416" s="14"/>
    </row>
    <row r="417" spans="3:11" x14ac:dyDescent="0.2">
      <c r="C417" s="3">
        <v>42979</v>
      </c>
      <c r="D417" s="2">
        <v>47.93</v>
      </c>
      <c r="E417" s="1">
        <f t="shared" si="46"/>
        <v>1.2533946104031912E-3</v>
      </c>
      <c r="F417" s="11">
        <f t="shared" si="47"/>
        <v>-5.6440552725769866E-5</v>
      </c>
      <c r="G417" s="12">
        <f t="shared" si="48"/>
        <v>-2.4466984711411511E-4</v>
      </c>
      <c r="H417" s="13">
        <f t="shared" si="49"/>
        <v>5.2202489735833082E-4</v>
      </c>
      <c r="I417" s="14"/>
      <c r="J417" s="14"/>
      <c r="K417" s="14"/>
    </row>
    <row r="418" spans="3:11" x14ac:dyDescent="0.2">
      <c r="C418" s="3">
        <v>42978</v>
      </c>
      <c r="D418" s="2">
        <v>47.87</v>
      </c>
      <c r="E418" s="1">
        <f t="shared" si="46"/>
        <v>2.7694289394589955E-2</v>
      </c>
      <c r="F418" s="11">
        <f t="shared" si="47"/>
        <v>-2.5775241177294017E-5</v>
      </c>
      <c r="G418" s="12">
        <f t="shared" si="48"/>
        <v>-3.7131014129481257E-4</v>
      </c>
      <c r="H418" s="13">
        <f t="shared" si="49"/>
        <v>4.7271782321790893E-4</v>
      </c>
      <c r="I418" s="14"/>
      <c r="J418" s="14"/>
      <c r="K418" s="14"/>
    </row>
    <row r="419" spans="3:11" x14ac:dyDescent="0.2">
      <c r="C419" s="3">
        <v>42977</v>
      </c>
      <c r="D419" s="2">
        <v>46.58</v>
      </c>
      <c r="E419" s="1">
        <f t="shared" si="46"/>
        <v>-1.0410027618440676E-2</v>
      </c>
      <c r="F419" s="11">
        <f t="shared" si="47"/>
        <v>-1.8185051816878238E-5</v>
      </c>
      <c r="G419" s="12">
        <f t="shared" si="48"/>
        <v>-6.1842935025077466E-4</v>
      </c>
      <c r="H419" s="13">
        <f t="shared" si="49"/>
        <v>-8.447641667593172E-4</v>
      </c>
      <c r="I419" s="14"/>
      <c r="J419" s="14"/>
      <c r="K419" s="14"/>
    </row>
    <row r="420" spans="3:11" x14ac:dyDescent="0.2">
      <c r="C420" s="3">
        <v>42976</v>
      </c>
      <c r="D420" s="2">
        <v>47.07</v>
      </c>
      <c r="E420" s="1">
        <f t="shared" si="46"/>
        <v>-2.7542372881356192E-3</v>
      </c>
      <c r="F420" s="11">
        <f t="shared" si="47"/>
        <v>-1.1447597582587399E-4</v>
      </c>
      <c r="G420" s="12">
        <f t="shared" si="48"/>
        <v>-6.6507674144072144E-4</v>
      </c>
      <c r="H420" s="13">
        <f t="shared" si="49"/>
        <v>-3.9377141457119238E-4</v>
      </c>
      <c r="I420" s="14"/>
      <c r="J420" s="14"/>
      <c r="K420" s="14"/>
    </row>
    <row r="421" spans="3:11" x14ac:dyDescent="0.2">
      <c r="C421" s="3">
        <v>42975</v>
      </c>
      <c r="D421" s="2">
        <v>47.2</v>
      </c>
      <c r="E421" s="1">
        <f t="shared" si="46"/>
        <v>-2.7004741290455492E-2</v>
      </c>
      <c r="F421" s="11">
        <f t="shared" si="47"/>
        <v>-2.4561029995345287E-4</v>
      </c>
      <c r="G421" s="12">
        <f t="shared" si="48"/>
        <v>-8.0753119126076298E-4</v>
      </c>
      <c r="H421" s="13">
        <f t="shared" si="49"/>
        <v>-4.3985437718512265E-4</v>
      </c>
      <c r="I421" s="14"/>
      <c r="J421" s="14"/>
      <c r="K421" s="14"/>
    </row>
    <row r="422" spans="3:11" x14ac:dyDescent="0.2">
      <c r="C422" s="3">
        <v>42972</v>
      </c>
      <c r="D422" s="2">
        <v>48.51</v>
      </c>
      <c r="E422" s="1">
        <f t="shared" si="46"/>
        <v>9.1533180778031742E-3</v>
      </c>
      <c r="F422" s="11">
        <f t="shared" si="47"/>
        <v>-1.9158458563527602E-4</v>
      </c>
      <c r="G422" s="12">
        <f t="shared" si="48"/>
        <v>-1.0311293720350176E-3</v>
      </c>
      <c r="H422" s="13">
        <f t="shared" si="49"/>
        <v>-2.2820641216218519E-4</v>
      </c>
      <c r="I422" s="14"/>
      <c r="J422" s="14"/>
      <c r="K422" s="14"/>
    </row>
    <row r="423" spans="3:11" x14ac:dyDescent="0.2">
      <c r="C423" s="3">
        <v>42971</v>
      </c>
      <c r="D423" s="2">
        <v>48.07</v>
      </c>
      <c r="E423" s="1">
        <f t="shared" si="46"/>
        <v>-2.0179372197309475E-2</v>
      </c>
      <c r="F423" s="11">
        <f t="shared" si="47"/>
        <v>-2.8366097497366558E-4</v>
      </c>
      <c r="G423" s="12">
        <f t="shared" si="48"/>
        <v>-1.1163403798389972E-3</v>
      </c>
      <c r="H423" s="13">
        <f t="shared" si="49"/>
        <v>-3.673181428465492E-4</v>
      </c>
      <c r="I423" s="14"/>
      <c r="J423" s="14"/>
      <c r="K423" s="14"/>
    </row>
    <row r="424" spans="3:11" x14ac:dyDescent="0.2">
      <c r="C424" s="3">
        <v>42970</v>
      </c>
      <c r="D424" s="2">
        <v>49.06</v>
      </c>
      <c r="E424" s="1">
        <f t="shared" si="46"/>
        <v>1.2172477821332794E-2</v>
      </c>
      <c r="F424" s="11">
        <f t="shared" si="47"/>
        <v>-1.7614281616767658E-4</v>
      </c>
      <c r="G424" s="12">
        <f t="shared" si="48"/>
        <v>-9.6897143580183343E-4</v>
      </c>
      <c r="H424" s="13">
        <f t="shared" si="49"/>
        <v>-4.8224110377229995E-4</v>
      </c>
      <c r="I424" s="14"/>
      <c r="J424" s="14"/>
      <c r="K424" s="14"/>
    </row>
    <row r="425" spans="3:11" x14ac:dyDescent="0.2">
      <c r="C425" s="3">
        <v>42969</v>
      </c>
      <c r="D425" s="2">
        <v>48.47</v>
      </c>
      <c r="E425" s="1">
        <f t="shared" si="46"/>
        <v>6.2279427029270362E-3</v>
      </c>
      <c r="F425" s="11">
        <f t="shared" si="47"/>
        <v>-1.7737510033436399E-4</v>
      </c>
      <c r="G425" s="12">
        <f t="shared" si="48"/>
        <v>-9.5598538452372017E-4</v>
      </c>
      <c r="H425" s="13">
        <f t="shared" si="49"/>
        <v>-7.3076890050102945E-4</v>
      </c>
      <c r="I425" s="14"/>
      <c r="J425" s="14"/>
      <c r="K425" s="14"/>
    </row>
    <row r="426" spans="3:11" x14ac:dyDescent="0.2">
      <c r="C426" s="3">
        <v>42968</v>
      </c>
      <c r="D426" s="2">
        <v>48.17</v>
      </c>
      <c r="E426" s="1">
        <f t="shared" si="46"/>
        <v>-2.3317112733171053E-2</v>
      </c>
      <c r="F426" s="11">
        <f t="shared" si="47"/>
        <v>-3.1288932490911893E-4</v>
      </c>
      <c r="G426" s="12">
        <f t="shared" si="48"/>
        <v>-1.1962420793360637E-3</v>
      </c>
      <c r="H426" s="13">
        <f t="shared" si="49"/>
        <v>-5.2906220071352226E-4</v>
      </c>
      <c r="I426" s="14"/>
      <c r="J426" s="14"/>
      <c r="K426" s="14"/>
    </row>
    <row r="427" spans="3:11" x14ac:dyDescent="0.2">
      <c r="C427" s="3">
        <v>42965</v>
      </c>
      <c r="D427" s="2">
        <v>49.32</v>
      </c>
      <c r="E427" s="1">
        <f t="shared" si="46"/>
        <v>3.007518796992481E-2</v>
      </c>
      <c r="F427" s="11">
        <f t="shared" si="47"/>
        <v>-1.6166062876001285E-4</v>
      </c>
      <c r="G427" s="12">
        <f t="shared" si="48"/>
        <v>-1.0297985815215063E-3</v>
      </c>
      <c r="H427" s="13">
        <f t="shared" si="49"/>
        <v>-9.3725640416465652E-4</v>
      </c>
      <c r="I427" s="14"/>
      <c r="J427" s="14"/>
      <c r="K427" s="14"/>
    </row>
    <row r="428" spans="3:11" x14ac:dyDescent="0.2">
      <c r="C428" s="3">
        <v>42964</v>
      </c>
      <c r="D428" s="2">
        <v>47.88</v>
      </c>
      <c r="E428" s="1">
        <f t="shared" si="46"/>
        <v>6.728343145500526E-3</v>
      </c>
      <c r="F428" s="11">
        <f t="shared" si="47"/>
        <v>-4.2041188279179267E-4</v>
      </c>
      <c r="G428" s="12">
        <f t="shared" si="48"/>
        <v>-1.2862874999131589E-3</v>
      </c>
      <c r="H428" s="13">
        <f t="shared" si="49"/>
        <v>-1.4763668150584441E-3</v>
      </c>
      <c r="I428" s="14"/>
      <c r="J428" s="14"/>
      <c r="K428" s="14"/>
    </row>
    <row r="429" spans="3:11" x14ac:dyDescent="0.2">
      <c r="C429" s="3">
        <v>42963</v>
      </c>
      <c r="D429" s="2">
        <v>47.56</v>
      </c>
      <c r="E429" s="1">
        <f t="shared" si="46"/>
        <v>-1.6135705419942137E-2</v>
      </c>
      <c r="F429" s="11">
        <f t="shared" si="47"/>
        <v>-4.2931048326066225E-4</v>
      </c>
      <c r="G429" s="12">
        <f t="shared" si="48"/>
        <v>-1.3335542092242554E-3</v>
      </c>
      <c r="H429" s="13">
        <f t="shared" si="49"/>
        <v>-1.4773524121989012E-3</v>
      </c>
      <c r="I429" s="14"/>
      <c r="J429" s="14"/>
      <c r="K429" s="14"/>
    </row>
    <row r="430" spans="3:11" x14ac:dyDescent="0.2">
      <c r="C430" s="3">
        <v>42962</v>
      </c>
      <c r="D430" s="2">
        <v>48.34</v>
      </c>
      <c r="E430" s="1">
        <f t="shared" si="46"/>
        <v>-8.267879288962332E-4</v>
      </c>
      <c r="F430" s="11">
        <f t="shared" si="47"/>
        <v>-2.4910501097848403E-4</v>
      </c>
      <c r="G430" s="12">
        <f t="shared" si="48"/>
        <v>-1.2703647981128802E-3</v>
      </c>
      <c r="H430" s="13">
        <f t="shared" si="49"/>
        <v>-1.0545778346870464E-3</v>
      </c>
      <c r="I430" s="14"/>
      <c r="J430" s="14"/>
      <c r="K430" s="14"/>
    </row>
    <row r="431" spans="3:11" x14ac:dyDescent="0.2">
      <c r="C431" s="3">
        <v>42961</v>
      </c>
      <c r="D431" s="2">
        <v>48.38</v>
      </c>
      <c r="E431" s="1">
        <f t="shared" si="46"/>
        <v>-2.5382755842062843E-2</v>
      </c>
      <c r="F431" s="11">
        <f t="shared" si="47"/>
        <v>-2.2792409273897406E-4</v>
      </c>
      <c r="G431" s="12">
        <f t="shared" si="48"/>
        <v>-1.12897093748985E-3</v>
      </c>
      <c r="H431" s="13">
        <f t="shared" si="49"/>
        <v>-7.0399861137403674E-4</v>
      </c>
      <c r="I431" s="14"/>
      <c r="J431" s="14"/>
      <c r="K431" s="14"/>
    </row>
    <row r="432" spans="3:11" x14ac:dyDescent="0.2">
      <c r="C432" s="3">
        <v>42958</v>
      </c>
      <c r="D432" s="2">
        <v>49.64</v>
      </c>
      <c r="E432" s="1">
        <f t="shared" si="46"/>
        <v>4.8582995951418351E-3</v>
      </c>
      <c r="F432" s="11">
        <f t="shared" si="47"/>
        <v>-5.2824620375652387E-5</v>
      </c>
      <c r="G432" s="12">
        <f t="shared" si="48"/>
        <v>-1.031163857373755E-3</v>
      </c>
      <c r="H432" s="13">
        <f t="shared" si="49"/>
        <v>-1.9549944988353312E-4</v>
      </c>
      <c r="I432" s="14"/>
      <c r="J432" s="14"/>
      <c r="K432" s="14"/>
    </row>
    <row r="433" spans="3:11" x14ac:dyDescent="0.2">
      <c r="C433" s="3">
        <v>42957</v>
      </c>
      <c r="D433" s="2">
        <v>49.4</v>
      </c>
      <c r="E433" s="1">
        <f t="shared" si="46"/>
        <v>-1.9646755308593056E-2</v>
      </c>
      <c r="F433" s="11">
        <f t="shared" si="47"/>
        <v>4.0022882998166586E-5</v>
      </c>
      <c r="G433" s="12">
        <f t="shared" si="48"/>
        <v>-9.8622492004211883E-4</v>
      </c>
      <c r="H433" s="13">
        <f t="shared" si="49"/>
        <v>-1.3727842736072454E-4</v>
      </c>
      <c r="I433" s="14"/>
      <c r="J433" s="14"/>
      <c r="K433" s="14"/>
    </row>
    <row r="434" spans="3:11" x14ac:dyDescent="0.2">
      <c r="C434" s="3">
        <v>42956</v>
      </c>
      <c r="D434" s="2">
        <v>50.39</v>
      </c>
      <c r="E434" s="1">
        <f t="shared" si="46"/>
        <v>8.0016003200640284E-3</v>
      </c>
      <c r="F434" s="11">
        <f t="shared" si="47"/>
        <v>2.1033472975596812E-4</v>
      </c>
      <c r="G434" s="12">
        <f t="shared" si="48"/>
        <v>-8.1808109264734359E-4</v>
      </c>
      <c r="H434" s="13">
        <f t="shared" si="49"/>
        <v>1.2743637981630179E-4</v>
      </c>
      <c r="I434" s="14"/>
      <c r="J434" s="14"/>
      <c r="K434" s="14"/>
    </row>
    <row r="435" spans="3:11" x14ac:dyDescent="0.2">
      <c r="C435" s="3">
        <v>42955</v>
      </c>
      <c r="D435" s="2">
        <v>49.99</v>
      </c>
      <c r="E435" s="1">
        <f t="shared" si="46"/>
        <v>-4.3815972913762158E-3</v>
      </c>
      <c r="F435" s="11">
        <f t="shared" si="47"/>
        <v>3.4967372252852957E-4</v>
      </c>
      <c r="G435" s="12">
        <f t="shared" si="48"/>
        <v>-8.4478241727616499E-4</v>
      </c>
      <c r="H435" s="13">
        <f t="shared" si="49"/>
        <v>3.4466968624026023E-4</v>
      </c>
      <c r="I435" s="14"/>
      <c r="J435" s="14"/>
      <c r="K435" s="14"/>
    </row>
    <row r="436" spans="3:11" x14ac:dyDescent="0.2">
      <c r="C436" s="3">
        <v>42954</v>
      </c>
      <c r="D436" s="2">
        <v>50.21</v>
      </c>
      <c r="E436" s="1">
        <f t="shared" si="46"/>
        <v>-3.9674667724657331E-3</v>
      </c>
      <c r="F436" s="11">
        <f t="shared" si="47"/>
        <v>2.6744342069646797E-4</v>
      </c>
      <c r="G436" s="12">
        <f t="shared" si="48"/>
        <v>-8.2304976159332981E-4</v>
      </c>
      <c r="H436" s="13">
        <f t="shared" si="49"/>
        <v>4.2106807929195671E-4</v>
      </c>
      <c r="I436" s="14"/>
      <c r="J436" s="14"/>
      <c r="K436" s="14"/>
    </row>
    <row r="437" spans="3:11" x14ac:dyDescent="0.2">
      <c r="C437" s="3">
        <v>42951</v>
      </c>
      <c r="D437" s="2">
        <v>50.41</v>
      </c>
      <c r="E437" s="1">
        <f t="shared" si="46"/>
        <v>1.1233701103309901E-2</v>
      </c>
      <c r="F437" s="11">
        <f t="shared" si="47"/>
        <v>2.607326426250407E-4</v>
      </c>
      <c r="G437" s="12">
        <f t="shared" si="48"/>
        <v>-7.4690202116609961E-4</v>
      </c>
      <c r="H437" s="13">
        <f t="shared" si="49"/>
        <v>6.6438873622690444E-4</v>
      </c>
      <c r="I437" s="14"/>
      <c r="J437" s="14"/>
      <c r="K437" s="14"/>
    </row>
    <row r="438" spans="3:11" x14ac:dyDescent="0.2">
      <c r="C438" s="3">
        <v>42950</v>
      </c>
      <c r="D438" s="2">
        <v>49.85</v>
      </c>
      <c r="E438" s="1">
        <f t="shared" si="46"/>
        <v>-1.1305037683458918E-2</v>
      </c>
      <c r="F438" s="11">
        <f t="shared" si="47"/>
        <v>3.3198041082590856E-4</v>
      </c>
      <c r="G438" s="12">
        <f t="shared" si="48"/>
        <v>-9.8505018441313961E-4</v>
      </c>
      <c r="H438" s="13">
        <f t="shared" si="49"/>
        <v>1.004475296970799E-3</v>
      </c>
      <c r="I438" s="14"/>
      <c r="J438" s="14"/>
      <c r="K438" s="14"/>
    </row>
    <row r="439" spans="3:11" x14ac:dyDescent="0.2">
      <c r="C439" s="3">
        <v>42949</v>
      </c>
      <c r="D439" s="2">
        <v>50.42</v>
      </c>
      <c r="E439" s="1">
        <f t="shared" si="46"/>
        <v>8.8035214085635527E-3</v>
      </c>
      <c r="F439" s="11">
        <f t="shared" si="47"/>
        <v>3.6479104759904103E-4</v>
      </c>
      <c r="G439" s="12">
        <f t="shared" si="48"/>
        <v>-7.5583471253018171E-4</v>
      </c>
      <c r="H439" s="13">
        <f t="shared" si="49"/>
        <v>9.948934253758146E-4</v>
      </c>
      <c r="I439" s="14"/>
      <c r="J439" s="14"/>
      <c r="K439" s="14"/>
    </row>
    <row r="440" spans="3:11" x14ac:dyDescent="0.2">
      <c r="C440" s="3">
        <v>42948</v>
      </c>
      <c r="D440" s="2">
        <v>49.98</v>
      </c>
      <c r="E440" s="1">
        <f t="shared" si="46"/>
        <v>-2.0192119192315228E-2</v>
      </c>
      <c r="F440" s="11">
        <f t="shared" si="47"/>
        <v>4.3747840631482981E-4</v>
      </c>
      <c r="G440" s="12">
        <f t="shared" si="48"/>
        <v>-7.2403544153279897E-4</v>
      </c>
      <c r="H440" s="13">
        <f t="shared" si="49"/>
        <v>9.2143580982662618E-4</v>
      </c>
      <c r="I440" s="14"/>
      <c r="J440" s="14"/>
      <c r="K440" s="14"/>
    </row>
    <row r="441" spans="3:11" x14ac:dyDescent="0.2">
      <c r="C441" s="3">
        <v>42947</v>
      </c>
      <c r="D441" s="2">
        <v>51.01</v>
      </c>
      <c r="E441" s="1">
        <f t="shared" si="46"/>
        <v>9.2995647012268368E-3</v>
      </c>
      <c r="F441" s="11">
        <f t="shared" si="47"/>
        <v>6.5169727816749654E-4</v>
      </c>
      <c r="G441" s="12">
        <f t="shared" si="48"/>
        <v>-5.2863810172706178E-4</v>
      </c>
      <c r="H441" s="13">
        <f t="shared" si="49"/>
        <v>1.5166162544151005E-3</v>
      </c>
      <c r="I441" s="14"/>
      <c r="J441" s="14"/>
      <c r="K441" s="14"/>
    </row>
    <row r="442" spans="3:11" x14ac:dyDescent="0.2">
      <c r="C442" s="3">
        <v>42944</v>
      </c>
      <c r="D442" s="2">
        <v>50.54</v>
      </c>
      <c r="E442" s="1">
        <f t="shared" si="46"/>
        <v>1.3638186923385476E-2</v>
      </c>
      <c r="F442" s="11">
        <f t="shared" si="47"/>
        <v>5.5994175588564672E-4</v>
      </c>
      <c r="G442" s="12">
        <f t="shared" si="48"/>
        <v>-7.3815061283939818E-4</v>
      </c>
      <c r="H442" s="13">
        <f t="shared" si="49"/>
        <v>5.5897950561750362E-4</v>
      </c>
      <c r="I442" s="14"/>
      <c r="J442" s="14"/>
      <c r="K442" s="14"/>
    </row>
    <row r="443" spans="3:11" x14ac:dyDescent="0.2">
      <c r="C443" s="3">
        <v>42943</v>
      </c>
      <c r="D443" s="2">
        <v>49.86</v>
      </c>
      <c r="E443" s="1">
        <f t="shared" si="46"/>
        <v>6.0532687651331241E-3</v>
      </c>
      <c r="F443" s="11">
        <f t="shared" si="47"/>
        <v>3.5696290854649292E-4</v>
      </c>
      <c r="G443" s="12">
        <f t="shared" si="48"/>
        <v>-9.7888367798388285E-4</v>
      </c>
      <c r="H443" s="13">
        <f t="shared" si="49"/>
        <v>3.8920600105684842E-4</v>
      </c>
      <c r="I443" s="14"/>
      <c r="J443" s="14"/>
      <c r="K443" s="14"/>
    </row>
    <row r="444" spans="3:11" x14ac:dyDescent="0.2">
      <c r="C444" s="3">
        <v>42942</v>
      </c>
      <c r="D444" s="2">
        <v>49.56</v>
      </c>
      <c r="E444" s="1">
        <f t="shared" si="46"/>
        <v>1.7868145409735137E-2</v>
      </c>
      <c r="F444" s="11">
        <f t="shared" si="47"/>
        <v>3.7743786046741113E-4</v>
      </c>
      <c r="G444" s="12">
        <f t="shared" si="48"/>
        <v>-9.8379826935588084E-4</v>
      </c>
      <c r="H444" s="13">
        <f t="shared" si="49"/>
        <v>-1.1456141013668764E-4</v>
      </c>
      <c r="I444" s="14"/>
      <c r="J444" s="14"/>
      <c r="K444" s="14"/>
    </row>
    <row r="445" spans="3:11" x14ac:dyDescent="0.2">
      <c r="C445" s="3">
        <v>42941</v>
      </c>
      <c r="D445" s="2">
        <v>48.69</v>
      </c>
      <c r="E445" s="1">
        <f t="shared" si="46"/>
        <v>3.3538526852048278E-2</v>
      </c>
      <c r="F445" s="11">
        <f t="shared" si="47"/>
        <v>2.3230502639726857E-4</v>
      </c>
      <c r="G445" s="12">
        <f t="shared" si="48"/>
        <v>-1.1852388856570888E-3</v>
      </c>
      <c r="H445" s="13">
        <f t="shared" si="49"/>
        <v>-5.7909588541728567E-4</v>
      </c>
      <c r="I445" s="14"/>
      <c r="J445" s="14"/>
      <c r="K445" s="14"/>
    </row>
    <row r="446" spans="3:11" x14ac:dyDescent="0.2">
      <c r="C446" s="3">
        <v>42940</v>
      </c>
      <c r="D446" s="2">
        <v>47.11</v>
      </c>
      <c r="E446" s="1">
        <f t="shared" si="46"/>
        <v>1.2465076294863486E-2</v>
      </c>
      <c r="F446" s="11">
        <f t="shared" si="47"/>
        <v>4.3946045821243725E-6</v>
      </c>
      <c r="G446" s="12">
        <f t="shared" si="48"/>
        <v>-1.2964817163266648E-3</v>
      </c>
      <c r="H446" s="13">
        <f t="shared" si="49"/>
        <v>-1.0162245306066964E-3</v>
      </c>
      <c r="I446" s="14"/>
      <c r="J446" s="14"/>
      <c r="K446" s="14"/>
    </row>
    <row r="447" spans="3:11" x14ac:dyDescent="0.2">
      <c r="C447" s="3">
        <v>42937</v>
      </c>
      <c r="D447" s="2">
        <v>46.53</v>
      </c>
      <c r="E447" s="1">
        <f t="shared" si="46"/>
        <v>-2.4528301886792447E-2</v>
      </c>
      <c r="F447" s="11">
        <f t="shared" si="47"/>
        <v>-6.4769943509052302E-5</v>
      </c>
      <c r="G447" s="12">
        <f t="shared" si="48"/>
        <v>-1.3719720288233011E-3</v>
      </c>
      <c r="H447" s="13">
        <f t="shared" si="49"/>
        <v>-1.4417345125361692E-3</v>
      </c>
      <c r="I447" s="14"/>
      <c r="J447" s="14"/>
      <c r="K447" s="14"/>
    </row>
    <row r="448" spans="3:11" x14ac:dyDescent="0.2">
      <c r="C448" s="3">
        <v>42936</v>
      </c>
      <c r="D448" s="2">
        <v>47.7</v>
      </c>
      <c r="E448" s="1">
        <f t="shared" si="46"/>
        <v>-8.522136769902211E-3</v>
      </c>
      <c r="F448" s="11">
        <f t="shared" si="47"/>
        <v>-6.2436912605651432E-5</v>
      </c>
      <c r="G448" s="12">
        <f t="shared" si="48"/>
        <v>-1.2518641005002079E-3</v>
      </c>
      <c r="H448" s="13">
        <f t="shared" si="49"/>
        <v>-1.0134058575050897E-3</v>
      </c>
      <c r="I448" s="14"/>
      <c r="J448" s="14"/>
      <c r="K448" s="14"/>
    </row>
    <row r="449" spans="3:11" x14ac:dyDescent="0.2">
      <c r="C449" s="3">
        <v>42935</v>
      </c>
      <c r="D449" s="2">
        <v>48.11</v>
      </c>
      <c r="E449" s="1">
        <f t="shared" si="46"/>
        <v>1.5621701498838902E-2</v>
      </c>
      <c r="F449" s="11">
        <f t="shared" si="47"/>
        <v>-7.8735962425267476E-5</v>
      </c>
      <c r="G449" s="12">
        <f t="shared" si="48"/>
        <v>-1.274429963734002E-3</v>
      </c>
      <c r="H449" s="13">
        <f t="shared" si="49"/>
        <v>-7.5999707905493783E-4</v>
      </c>
      <c r="I449" s="14"/>
      <c r="J449" s="14"/>
      <c r="K449" s="14"/>
    </row>
    <row r="450" spans="3:11" x14ac:dyDescent="0.2">
      <c r="C450" s="3">
        <v>42934</v>
      </c>
      <c r="D450" s="2">
        <v>47.37</v>
      </c>
      <c r="E450" s="1">
        <f t="shared" si="46"/>
        <v>7.8723404255318652E-3</v>
      </c>
      <c r="F450" s="11">
        <f t="shared" si="47"/>
        <v>-2.2842655988981742E-4</v>
      </c>
      <c r="G450" s="12">
        <f t="shared" si="48"/>
        <v>-1.2421182633441821E-3</v>
      </c>
      <c r="H450" s="13">
        <f t="shared" si="49"/>
        <v>-1.1503639709102601E-3</v>
      </c>
      <c r="I450" s="14"/>
      <c r="J450" s="14"/>
      <c r="K450" s="14"/>
    </row>
    <row r="451" spans="3:11" x14ac:dyDescent="0.2">
      <c r="C451" s="3">
        <v>42933</v>
      </c>
      <c r="D451" s="2">
        <v>47</v>
      </c>
      <c r="E451" s="1">
        <f t="shared" si="46"/>
        <v>-1.1150852093414709E-2</v>
      </c>
      <c r="F451" s="11">
        <f t="shared" si="47"/>
        <v>-2.3396667526490812E-4</v>
      </c>
      <c r="G451" s="12">
        <f t="shared" si="48"/>
        <v>-1.375736240985384E-3</v>
      </c>
      <c r="H451" s="13">
        <f t="shared" si="49"/>
        <v>-1.6409158254234316E-3</v>
      </c>
      <c r="I451" s="14"/>
      <c r="J451" s="14"/>
      <c r="K451" s="14"/>
    </row>
    <row r="452" spans="3:11" x14ac:dyDescent="0.2">
      <c r="C452" s="3">
        <v>42930</v>
      </c>
      <c r="D452" s="2">
        <v>47.53</v>
      </c>
      <c r="E452" s="1">
        <f t="shared" si="46"/>
        <v>9.9872503187419248E-3</v>
      </c>
      <c r="F452" s="11">
        <f t="shared" si="47"/>
        <v>-2.3165135448800233E-4</v>
      </c>
      <c r="G452" s="12">
        <f t="shared" si="48"/>
        <v>-1.2142376375235641E-3</v>
      </c>
      <c r="H452" s="13">
        <f t="shared" si="49"/>
        <v>-1.4994704472093686E-3</v>
      </c>
      <c r="I452" s="14"/>
      <c r="J452" s="14"/>
      <c r="K452" s="14"/>
    </row>
    <row r="453" spans="3:11" x14ac:dyDescent="0.2">
      <c r="C453" s="3">
        <v>42929</v>
      </c>
      <c r="D453" s="2">
        <v>47.06</v>
      </c>
      <c r="E453" s="1">
        <f t="shared" si="46"/>
        <v>1.2914334911751979E-2</v>
      </c>
      <c r="F453" s="11">
        <f t="shared" si="47"/>
        <v>-3.3257823269176742E-4</v>
      </c>
      <c r="G453" s="12">
        <f t="shared" si="48"/>
        <v>-1.3713417920709996E-3</v>
      </c>
      <c r="H453" s="13">
        <f t="shared" si="49"/>
        <v>-2.2975613822788436E-3</v>
      </c>
      <c r="I453" s="14"/>
      <c r="J453" s="14"/>
      <c r="K453" s="14"/>
    </row>
    <row r="454" spans="3:11" x14ac:dyDescent="0.2">
      <c r="C454" s="3">
        <v>42928</v>
      </c>
      <c r="D454" s="2">
        <v>46.46</v>
      </c>
      <c r="E454" s="1">
        <f t="shared" si="46"/>
        <v>1.0000000000000009E-2</v>
      </c>
      <c r="F454" s="11">
        <f t="shared" si="47"/>
        <v>-3.6029691514782722E-4</v>
      </c>
      <c r="G454" s="12">
        <f t="shared" si="48"/>
        <v>-1.3039672839436135E-3</v>
      </c>
      <c r="H454" s="13">
        <f t="shared" si="49"/>
        <v>-2.5947824435851143E-3</v>
      </c>
      <c r="I454" s="14"/>
      <c r="J454" s="14"/>
      <c r="K454" s="14"/>
    </row>
    <row r="455" spans="3:11" x14ac:dyDescent="0.2">
      <c r="C455" s="3">
        <v>42927</v>
      </c>
      <c r="D455" s="2">
        <v>46</v>
      </c>
      <c r="E455" s="1">
        <f t="shared" si="46"/>
        <v>1.4556682840758617E-2</v>
      </c>
      <c r="F455" s="11">
        <f t="shared" si="47"/>
        <v>-3.1705903809551786E-4</v>
      </c>
      <c r="G455" s="12">
        <f t="shared" si="48"/>
        <v>-1.3494149410933983E-3</v>
      </c>
      <c r="H455" s="13">
        <f t="shared" si="49"/>
        <v>-2.9118974462931844E-3</v>
      </c>
      <c r="I455" s="14"/>
      <c r="J455" s="14"/>
      <c r="K455" s="14"/>
    </row>
    <row r="456" spans="3:11" x14ac:dyDescent="0.2">
      <c r="C456" s="3">
        <v>42926</v>
      </c>
      <c r="D456" s="2">
        <v>45.34</v>
      </c>
      <c r="E456" s="1">
        <f t="shared" si="46"/>
        <v>3.7635598848793084E-3</v>
      </c>
      <c r="F456" s="11">
        <f t="shared" si="47"/>
        <v>-5.5053220976523367E-4</v>
      </c>
      <c r="G456" s="12">
        <f t="shared" si="48"/>
        <v>-1.6848122921937427E-3</v>
      </c>
      <c r="H456" s="13">
        <f t="shared" si="49"/>
        <v>-3.1334194078353546E-3</v>
      </c>
      <c r="I456" s="14"/>
      <c r="J456" s="14"/>
      <c r="K456" s="14"/>
    </row>
    <row r="457" spans="3:11" x14ac:dyDescent="0.2">
      <c r="C457" s="3">
        <v>42923</v>
      </c>
      <c r="D457" s="2">
        <v>45.17</v>
      </c>
      <c r="E457" s="1">
        <f t="shared" si="46"/>
        <v>-2.8393202839320342E-2</v>
      </c>
      <c r="F457" s="11">
        <f t="shared" si="47"/>
        <v>-3.8390705999177355E-4</v>
      </c>
      <c r="G457" s="12">
        <f t="shared" si="48"/>
        <v>-1.6999021389768729E-3</v>
      </c>
      <c r="H457" s="13">
        <f t="shared" si="49"/>
        <v>-3.2860411268803569E-3</v>
      </c>
      <c r="I457" s="14"/>
      <c r="J457" s="14"/>
      <c r="K457" s="14"/>
    </row>
    <row r="458" spans="3:11" x14ac:dyDescent="0.2">
      <c r="C458" s="3">
        <v>42922</v>
      </c>
      <c r="D458" s="2">
        <v>46.49</v>
      </c>
      <c r="E458" s="1">
        <f t="shared" si="46"/>
        <v>8.6786721631590957E-3</v>
      </c>
      <c r="F458" s="11">
        <f t="shared" si="47"/>
        <v>-3.2752010266007535E-4</v>
      </c>
      <c r="G458" s="12">
        <f t="shared" si="48"/>
        <v>-1.5641339252071367E-3</v>
      </c>
      <c r="H458" s="13">
        <f t="shared" si="49"/>
        <v>-2.7133455867025019E-3</v>
      </c>
      <c r="I458" s="14"/>
      <c r="J458" s="14"/>
      <c r="K458" s="14"/>
    </row>
    <row r="459" spans="3:11" x14ac:dyDescent="0.2">
      <c r="C459" s="3">
        <v>42921</v>
      </c>
      <c r="D459" s="2">
        <v>46.09</v>
      </c>
      <c r="E459" s="1">
        <f t="shared" si="46"/>
        <v>-4.1189931350114395E-2</v>
      </c>
      <c r="F459" s="11">
        <f t="shared" si="47"/>
        <v>-3.3801071864049393E-4</v>
      </c>
      <c r="G459" s="12">
        <f t="shared" si="48"/>
        <v>-1.5148666321421228E-3</v>
      </c>
      <c r="H459" s="13">
        <f t="shared" si="49"/>
        <v>-2.5884318307745108E-3</v>
      </c>
      <c r="I459" s="14"/>
      <c r="J459" s="14"/>
      <c r="K459" s="14"/>
    </row>
    <row r="460" spans="3:11" x14ac:dyDescent="0.2">
      <c r="C460" s="3">
        <v>42919</v>
      </c>
      <c r="D460" s="2">
        <v>48.07</v>
      </c>
      <c r="E460" s="1">
        <f t="shared" si="46"/>
        <v>2.2330923011484316E-2</v>
      </c>
      <c r="F460" s="11">
        <f t="shared" si="47"/>
        <v>-3.6633456672706811E-4</v>
      </c>
      <c r="G460" s="12">
        <f t="shared" si="48"/>
        <v>-9.3683247437939912E-4</v>
      </c>
      <c r="H460" s="13">
        <f t="shared" si="49"/>
        <v>-1.7286120216740309E-3</v>
      </c>
      <c r="I460" s="14"/>
      <c r="J460" s="14"/>
      <c r="K460" s="14"/>
    </row>
    <row r="461" spans="3:11" x14ac:dyDescent="0.2">
      <c r="C461" s="3">
        <v>42916</v>
      </c>
      <c r="D461" s="2">
        <v>47.02</v>
      </c>
      <c r="E461" s="1">
        <f t="shared" si="46"/>
        <v>2.4624101111353269E-2</v>
      </c>
      <c r="F461" s="11">
        <f t="shared" si="47"/>
        <v>-3.8453085272350938E-4</v>
      </c>
      <c r="G461" s="12">
        <f t="shared" si="48"/>
        <v>-1.3063194558179188E-3</v>
      </c>
      <c r="H461" s="13">
        <f t="shared" si="49"/>
        <v>-1.9224907685621332E-3</v>
      </c>
      <c r="I461" s="14"/>
      <c r="J461" s="14"/>
      <c r="K461" s="14"/>
    </row>
    <row r="462" spans="3:11" x14ac:dyDescent="0.2">
      <c r="C462" s="3">
        <v>42915</v>
      </c>
      <c r="D462" s="2">
        <v>45.89</v>
      </c>
      <c r="E462" s="1">
        <f t="shared" si="46"/>
        <v>4.3773254541474849E-3</v>
      </c>
      <c r="F462" s="11">
        <f t="shared" si="47"/>
        <v>-6.7831932342873099E-4</v>
      </c>
      <c r="G462" s="12">
        <f t="shared" si="48"/>
        <v>-1.8243611227050502E-3</v>
      </c>
      <c r="H462" s="13">
        <f t="shared" si="49"/>
        <v>-2.2921273236165161E-3</v>
      </c>
      <c r="I462" s="14"/>
      <c r="J462" s="14"/>
      <c r="K462" s="14"/>
    </row>
    <row r="463" spans="3:11" x14ac:dyDescent="0.2">
      <c r="C463" s="3">
        <v>42914</v>
      </c>
      <c r="D463" s="2">
        <v>45.69</v>
      </c>
      <c r="E463" s="1">
        <f t="shared" si="46"/>
        <v>1.1288180610889764E-2</v>
      </c>
      <c r="F463" s="11">
        <f t="shared" si="47"/>
        <v>-6.4067571734360666E-4</v>
      </c>
      <c r="G463" s="12">
        <f t="shared" si="48"/>
        <v>-1.8248074731257243E-3</v>
      </c>
      <c r="H463" s="13">
        <f t="shared" si="49"/>
        <v>-2.1039196164426639E-3</v>
      </c>
      <c r="I463" s="14"/>
      <c r="J463" s="14"/>
      <c r="K463" s="14"/>
    </row>
    <row r="464" spans="3:11" x14ac:dyDescent="0.2">
      <c r="C464" s="3">
        <v>42913</v>
      </c>
      <c r="D464" s="2">
        <v>45.18</v>
      </c>
      <c r="E464" s="1">
        <f t="shared" si="46"/>
        <v>1.9864559819413152E-2</v>
      </c>
      <c r="F464" s="11">
        <f t="shared" si="47"/>
        <v>-8.1050732315760584E-4</v>
      </c>
      <c r="G464" s="12">
        <f t="shared" si="48"/>
        <v>-1.8403141923691727E-3</v>
      </c>
      <c r="H464" s="13">
        <f t="shared" si="49"/>
        <v>-2.4122102633787296E-3</v>
      </c>
      <c r="I464" s="14"/>
      <c r="J464" s="14"/>
      <c r="K464" s="14"/>
    </row>
    <row r="465" spans="3:11" x14ac:dyDescent="0.2">
      <c r="C465" s="3">
        <v>42912</v>
      </c>
      <c r="D465" s="2">
        <v>44.3</v>
      </c>
      <c r="E465" s="1">
        <f t="shared" si="46"/>
        <v>8.4224903255178951E-3</v>
      </c>
      <c r="F465" s="11">
        <f t="shared" si="47"/>
        <v>-7.1999591415816515E-4</v>
      </c>
      <c r="G465" s="12">
        <f t="shared" si="48"/>
        <v>-1.8577830129443585E-3</v>
      </c>
      <c r="H465" s="13">
        <f t="shared" si="49"/>
        <v>-2.6606678936705059E-3</v>
      </c>
      <c r="I465" s="14"/>
      <c r="J465" s="14"/>
      <c r="K465" s="14"/>
    </row>
    <row r="466" spans="3:11" x14ac:dyDescent="0.2">
      <c r="C466" s="3">
        <v>42909</v>
      </c>
      <c r="D466" s="2">
        <v>43.93</v>
      </c>
      <c r="E466" s="1">
        <f t="shared" si="46"/>
        <v>6.4146620847651548E-3</v>
      </c>
      <c r="F466" s="11">
        <f t="shared" si="47"/>
        <v>-6.2239323301140721E-4</v>
      </c>
      <c r="G466" s="12">
        <f t="shared" si="48"/>
        <v>-2.1443082654839371E-3</v>
      </c>
      <c r="H466" s="13">
        <f t="shared" si="49"/>
        <v>-2.5166396557049441E-3</v>
      </c>
      <c r="I466" s="14"/>
      <c r="J466" s="14"/>
      <c r="K466" s="14"/>
    </row>
    <row r="467" spans="3:11" x14ac:dyDescent="0.2">
      <c r="C467" s="3">
        <v>42908</v>
      </c>
      <c r="D467" s="2">
        <v>43.65</v>
      </c>
      <c r="E467" s="1">
        <f t="shared" si="46"/>
        <v>4.8342541436463549E-3</v>
      </c>
      <c r="F467" s="11">
        <f t="shared" si="47"/>
        <v>-7.5850553026565585E-4</v>
      </c>
      <c r="G467" s="12">
        <f t="shared" si="48"/>
        <v>-2.2049688090832751E-3</v>
      </c>
      <c r="H467" s="13">
        <f t="shared" si="49"/>
        <v>-2.2298759517981252E-3</v>
      </c>
      <c r="I467" s="14"/>
      <c r="J467" s="14"/>
      <c r="K467" s="14"/>
    </row>
    <row r="468" spans="3:11" x14ac:dyDescent="0.2">
      <c r="C468" s="3">
        <v>42907</v>
      </c>
      <c r="D468" s="2">
        <v>43.44</v>
      </c>
      <c r="E468" s="1">
        <f t="shared" si="46"/>
        <v>-2.2502250225022502E-2</v>
      </c>
      <c r="F468" s="11">
        <f t="shared" si="47"/>
        <v>-9.7491039545940204E-4</v>
      </c>
      <c r="G468" s="12">
        <f t="shared" si="48"/>
        <v>-2.2896872381498391E-3</v>
      </c>
      <c r="H468" s="13">
        <f t="shared" si="49"/>
        <v>-2.0892079161391316E-3</v>
      </c>
      <c r="I468" s="14"/>
      <c r="J468" s="14"/>
      <c r="K468" s="14"/>
    </row>
    <row r="469" spans="3:11" x14ac:dyDescent="0.2">
      <c r="C469" s="3">
        <v>42906</v>
      </c>
      <c r="D469" s="2">
        <v>44.44</v>
      </c>
      <c r="E469" s="1">
        <f t="shared" si="46"/>
        <v>-2.071397091229632E-2</v>
      </c>
      <c r="F469" s="11">
        <f t="shared" si="47"/>
        <v>-8.0491530518355119E-4</v>
      </c>
      <c r="G469" s="12">
        <f t="shared" si="48"/>
        <v>-2.0777305586109174E-3</v>
      </c>
      <c r="H469" s="13">
        <f t="shared" si="49"/>
        <v>-1.7975537757400999E-3</v>
      </c>
      <c r="I469" s="14"/>
      <c r="J469" s="14"/>
      <c r="K469" s="14"/>
    </row>
    <row r="470" spans="3:11" x14ac:dyDescent="0.2">
      <c r="C470" s="3">
        <v>42905</v>
      </c>
      <c r="D470" s="2">
        <v>45.38</v>
      </c>
      <c r="E470" s="1">
        <f t="shared" si="46"/>
        <v>-1.1974744175919816E-2</v>
      </c>
      <c r="F470" s="11">
        <f t="shared" si="47"/>
        <v>-7.7964296909220686E-4</v>
      </c>
      <c r="G470" s="12">
        <f t="shared" si="48"/>
        <v>-1.7677595256562957E-3</v>
      </c>
      <c r="H470" s="13">
        <f t="shared" si="49"/>
        <v>-1.3550316088980182E-3</v>
      </c>
      <c r="I470" s="14"/>
      <c r="J470" s="14"/>
      <c r="K470" s="14"/>
    </row>
    <row r="471" spans="3:11" x14ac:dyDescent="0.2">
      <c r="C471" s="3">
        <v>42902</v>
      </c>
      <c r="D471" s="2">
        <v>45.93</v>
      </c>
      <c r="E471" s="1">
        <f t="shared" si="46"/>
        <v>6.5746219592373034E-3</v>
      </c>
      <c r="F471" s="11">
        <f t="shared" si="47"/>
        <v>-7.4063592125309617E-4</v>
      </c>
      <c r="G471" s="12">
        <f t="shared" si="48"/>
        <v>-1.6562638158496474E-3</v>
      </c>
      <c r="H471" s="13">
        <f t="shared" si="49"/>
        <v>-1.2753566160379629E-3</v>
      </c>
      <c r="I471" s="14"/>
      <c r="J471" s="14"/>
      <c r="K471" s="14"/>
    </row>
    <row r="472" spans="3:11" x14ac:dyDescent="0.2">
      <c r="C472" s="3">
        <v>42901</v>
      </c>
      <c r="D472" s="2">
        <v>45.63</v>
      </c>
      <c r="E472" s="1">
        <f t="shared" si="46"/>
        <v>-6.0988891309081694E-3</v>
      </c>
      <c r="F472" s="11">
        <f t="shared" si="47"/>
        <v>-6.5152272717590074E-4</v>
      </c>
      <c r="G472" s="12">
        <f t="shared" si="48"/>
        <v>-1.6387297439135473E-3</v>
      </c>
      <c r="H472" s="13">
        <f t="shared" si="49"/>
        <v>-1.4545853899854504E-3</v>
      </c>
      <c r="I472" s="14"/>
      <c r="J472" s="14"/>
      <c r="K472" s="14"/>
    </row>
    <row r="473" spans="3:11" x14ac:dyDescent="0.2">
      <c r="C473" s="3">
        <v>42900</v>
      </c>
      <c r="D473" s="2">
        <v>45.91</v>
      </c>
      <c r="E473" s="1">
        <f t="shared" si="46"/>
        <v>-3.7122483221476599E-2</v>
      </c>
      <c r="F473" s="11">
        <f t="shared" si="47"/>
        <v>-4.7139695679739637E-4</v>
      </c>
      <c r="G473" s="12">
        <f t="shared" si="48"/>
        <v>-1.7143665085692001E-3</v>
      </c>
      <c r="H473" s="13">
        <f t="shared" si="49"/>
        <v>-1.581919900544898E-3</v>
      </c>
      <c r="I473" s="14"/>
      <c r="J473" s="14"/>
      <c r="K473" s="14"/>
    </row>
    <row r="474" spans="3:11" x14ac:dyDescent="0.2">
      <c r="C474" s="3">
        <v>42899</v>
      </c>
      <c r="D474" s="2">
        <v>47.68</v>
      </c>
      <c r="E474" s="1">
        <f t="shared" si="46"/>
        <v>8.2469866779446566E-3</v>
      </c>
      <c r="F474" s="11">
        <f t="shared" si="47"/>
        <v>-4.7280146444632451E-4</v>
      </c>
      <c r="G474" s="12">
        <f t="shared" si="48"/>
        <v>-1.3670474095899248E-3</v>
      </c>
      <c r="H474" s="13">
        <f t="shared" si="49"/>
        <v>-1.0962596142471822E-3</v>
      </c>
      <c r="I474" s="14"/>
      <c r="J474" s="14"/>
      <c r="K474" s="14"/>
    </row>
    <row r="475" spans="3:11" x14ac:dyDescent="0.2">
      <c r="C475" s="3">
        <v>42898</v>
      </c>
      <c r="D475" s="2">
        <v>47.29</v>
      </c>
      <c r="E475" s="1">
        <f t="shared" si="46"/>
        <v>5.3146258503400379E-3</v>
      </c>
      <c r="F475" s="11">
        <f t="shared" si="47"/>
        <v>-5.4550374663972609E-4</v>
      </c>
      <c r="G475" s="12">
        <f t="shared" si="48"/>
        <v>-1.4182130360618226E-3</v>
      </c>
      <c r="H475" s="13">
        <f t="shared" si="49"/>
        <v>-1.2109629179164435E-3</v>
      </c>
      <c r="I475" s="14"/>
      <c r="J475" s="14"/>
      <c r="K475" s="14"/>
    </row>
    <row r="476" spans="3:11" x14ac:dyDescent="0.2">
      <c r="C476" s="3">
        <v>42895</v>
      </c>
      <c r="D476" s="2">
        <v>47.04</v>
      </c>
      <c r="E476" s="1">
        <f t="shared" si="46"/>
        <v>4.2698548249358037E-3</v>
      </c>
      <c r="F476" s="11">
        <f t="shared" si="47"/>
        <v>-5.9855765353166877E-4</v>
      </c>
      <c r="G476" s="12">
        <f t="shared" si="48"/>
        <v>-1.3059720678200225E-3</v>
      </c>
      <c r="H476" s="13">
        <f t="shared" si="49"/>
        <v>-1.3352079791056385E-3</v>
      </c>
      <c r="I476" s="14"/>
      <c r="J476" s="14"/>
      <c r="K476" s="14"/>
    </row>
    <row r="477" spans="3:11" x14ac:dyDescent="0.2">
      <c r="C477" s="3">
        <v>42894</v>
      </c>
      <c r="D477" s="2">
        <v>46.84</v>
      </c>
      <c r="E477" s="1">
        <f t="shared" si="46"/>
        <v>-1.7050298380221207E-3</v>
      </c>
      <c r="F477" s="11">
        <f t="shared" si="47"/>
        <v>-6.3147184047340895E-4</v>
      </c>
      <c r="G477" s="12">
        <f t="shared" si="48"/>
        <v>-1.3638557078642763E-3</v>
      </c>
      <c r="H477" s="13">
        <f t="shared" si="49"/>
        <v>-1.011364591586561E-3</v>
      </c>
      <c r="I477" s="14"/>
      <c r="J477" s="14"/>
      <c r="K477" s="14"/>
    </row>
    <row r="478" spans="3:11" x14ac:dyDescent="0.2">
      <c r="C478" s="3">
        <v>42893</v>
      </c>
      <c r="D478" s="2">
        <v>46.92</v>
      </c>
      <c r="E478" s="1">
        <f t="shared" si="46"/>
        <v>-5.1354630004043611E-2</v>
      </c>
      <c r="F478" s="11">
        <f t="shared" si="47"/>
        <v>-7.4225947254130057E-4</v>
      </c>
      <c r="G478" s="12">
        <f t="shared" si="48"/>
        <v>-1.6547347848701024E-3</v>
      </c>
      <c r="H478" s="13">
        <f t="shared" si="49"/>
        <v>-1.215338105807534E-3</v>
      </c>
      <c r="I478" s="14"/>
      <c r="J478" s="14"/>
      <c r="K478" s="14"/>
    </row>
    <row r="479" spans="3:11" x14ac:dyDescent="0.2">
      <c r="C479" s="3">
        <v>42892</v>
      </c>
      <c r="D479" s="2">
        <v>49.46</v>
      </c>
      <c r="E479" s="1">
        <f t="shared" ref="E479:E542" si="50">D479/D480-1</f>
        <v>1.6649537512846813E-2</v>
      </c>
      <c r="F479" s="11">
        <f t="shared" ref="F479:F542" si="51">AVERAGE(E479:E728)</f>
        <v>-5.8959400231081683E-4</v>
      </c>
      <c r="G479" s="12">
        <f t="shared" si="48"/>
        <v>-1.2037989534276973E-3</v>
      </c>
      <c r="H479" s="13">
        <f t="shared" si="49"/>
        <v>-3.9209453374223211E-4</v>
      </c>
      <c r="I479" s="14"/>
      <c r="J479" s="14"/>
      <c r="K479" s="14"/>
    </row>
    <row r="480" spans="3:11" x14ac:dyDescent="0.2">
      <c r="C480" s="3">
        <v>42891</v>
      </c>
      <c r="D480" s="2">
        <v>48.65</v>
      </c>
      <c r="E480" s="1">
        <f t="shared" si="50"/>
        <v>-5.5192150449714372E-3</v>
      </c>
      <c r="F480" s="11">
        <f t="shared" si="51"/>
        <v>-5.8709941380778524E-4</v>
      </c>
      <c r="G480" s="12">
        <f t="shared" ref="G480:G543" si="52">AVERAGE(E480:E599)</f>
        <v>-1.1274343025741216E-3</v>
      </c>
      <c r="H480" s="13">
        <f t="shared" ref="H480:H543" si="53">AVERAGE(E480:E539)</f>
        <v>-9.363820683102505E-4</v>
      </c>
      <c r="I480" s="14"/>
      <c r="J480" s="14"/>
      <c r="K480" s="14"/>
    </row>
    <row r="481" spans="3:11" x14ac:dyDescent="0.2">
      <c r="C481" s="3">
        <v>42888</v>
      </c>
      <c r="D481" s="2">
        <v>48.92</v>
      </c>
      <c r="E481" s="1">
        <f t="shared" si="50"/>
        <v>-1.4305863389079243E-2</v>
      </c>
      <c r="F481" s="11">
        <f t="shared" si="51"/>
        <v>-5.1062853696973187E-4</v>
      </c>
      <c r="G481" s="12">
        <f t="shared" si="52"/>
        <v>-9.7247911480757376E-4</v>
      </c>
      <c r="H481" s="13">
        <f t="shared" si="53"/>
        <v>-1.1752080053364033E-3</v>
      </c>
      <c r="I481" s="14"/>
      <c r="J481" s="14"/>
      <c r="K481" s="14"/>
    </row>
    <row r="482" spans="3:11" x14ac:dyDescent="0.2">
      <c r="C482" s="3">
        <v>42887</v>
      </c>
      <c r="D482" s="2">
        <v>49.63</v>
      </c>
      <c r="E482" s="1">
        <f t="shared" si="50"/>
        <v>8.0661423674133204E-4</v>
      </c>
      <c r="F482" s="11">
        <f t="shared" si="51"/>
        <v>-3.6585948674848544E-4</v>
      </c>
      <c r="G482" s="12">
        <f t="shared" si="52"/>
        <v>-6.7488817492968132E-4</v>
      </c>
      <c r="H482" s="13">
        <f t="shared" si="53"/>
        <v>-1.8340523319078502E-3</v>
      </c>
      <c r="I482" s="14"/>
      <c r="J482" s="14"/>
      <c r="K482" s="14"/>
    </row>
    <row r="483" spans="3:11" x14ac:dyDescent="0.2">
      <c r="C483" s="3">
        <v>42886</v>
      </c>
      <c r="D483" s="2">
        <v>49.59</v>
      </c>
      <c r="E483" s="1">
        <f t="shared" si="50"/>
        <v>-2.7074749852854518E-2</v>
      </c>
      <c r="F483" s="11">
        <f t="shared" si="51"/>
        <v>-4.1374413675625466E-4</v>
      </c>
      <c r="G483" s="12">
        <f t="shared" si="52"/>
        <v>-8.7083458625648034E-4</v>
      </c>
      <c r="H483" s="13">
        <f t="shared" si="53"/>
        <v>-1.8653626168314453E-3</v>
      </c>
      <c r="I483" s="14"/>
      <c r="J483" s="14"/>
      <c r="K483" s="14"/>
    </row>
    <row r="484" spans="3:11" x14ac:dyDescent="0.2">
      <c r="C484" s="3">
        <v>42885</v>
      </c>
      <c r="D484" s="2">
        <v>50.97</v>
      </c>
      <c r="E484" s="1">
        <f t="shared" si="50"/>
        <v>-2.7391899823909771E-3</v>
      </c>
      <c r="F484" s="11">
        <f t="shared" si="51"/>
        <v>-2.9234846321076803E-4</v>
      </c>
      <c r="G484" s="12">
        <f t="shared" si="52"/>
        <v>-7.8295271764798147E-4</v>
      </c>
      <c r="H484" s="13">
        <f t="shared" si="53"/>
        <v>-1.4557017678313671E-3</v>
      </c>
      <c r="I484" s="14"/>
      <c r="J484" s="14"/>
      <c r="K484" s="14"/>
    </row>
    <row r="485" spans="3:11" x14ac:dyDescent="0.2">
      <c r="C485" s="3">
        <v>42881</v>
      </c>
      <c r="D485" s="2">
        <v>51.11</v>
      </c>
      <c r="E485" s="1">
        <f t="shared" si="50"/>
        <v>1.8330344690177469E-2</v>
      </c>
      <c r="F485" s="11">
        <f t="shared" si="51"/>
        <v>-2.8895964273768858E-4</v>
      </c>
      <c r="G485" s="12">
        <f t="shared" si="52"/>
        <v>-7.4250498908694132E-4</v>
      </c>
      <c r="H485" s="13">
        <f t="shared" si="53"/>
        <v>-1.181201868546411E-3</v>
      </c>
      <c r="I485" s="14"/>
      <c r="J485" s="14"/>
      <c r="K485" s="14"/>
    </row>
    <row r="486" spans="3:11" x14ac:dyDescent="0.2">
      <c r="C486" s="3">
        <v>42880</v>
      </c>
      <c r="D486" s="2">
        <v>50.19</v>
      </c>
      <c r="E486" s="1">
        <f t="shared" si="50"/>
        <v>-4.7808764940239112E-2</v>
      </c>
      <c r="F486" s="11">
        <f t="shared" si="51"/>
        <v>-3.8077100609007752E-4</v>
      </c>
      <c r="G486" s="12">
        <f t="shared" si="52"/>
        <v>-7.941937154971213E-4</v>
      </c>
      <c r="H486" s="13">
        <f t="shared" si="53"/>
        <v>-1.8634219579586053E-3</v>
      </c>
      <c r="I486" s="14"/>
      <c r="J486" s="14"/>
      <c r="K486" s="14"/>
    </row>
    <row r="487" spans="3:11" x14ac:dyDescent="0.2">
      <c r="C487" s="3">
        <v>42879</v>
      </c>
      <c r="D487" s="2">
        <v>52.71</v>
      </c>
      <c r="E487" s="1">
        <f t="shared" si="50"/>
        <v>-2.2714366837024436E-3</v>
      </c>
      <c r="F487" s="11">
        <f t="shared" si="51"/>
        <v>-2.0182473281145664E-4</v>
      </c>
      <c r="G487" s="12">
        <f t="shared" si="52"/>
        <v>-1.2256329727928136E-4</v>
      </c>
      <c r="H487" s="13">
        <f t="shared" si="53"/>
        <v>-1.1223407588783559E-3</v>
      </c>
      <c r="I487" s="14"/>
      <c r="J487" s="14"/>
      <c r="K487" s="14"/>
    </row>
    <row r="488" spans="3:11" x14ac:dyDescent="0.2">
      <c r="C488" s="3">
        <v>42878</v>
      </c>
      <c r="D488" s="2">
        <v>52.83</v>
      </c>
      <c r="E488" s="1">
        <f t="shared" si="50"/>
        <v>6.6692073170731003E-3</v>
      </c>
      <c r="F488" s="11">
        <f t="shared" si="51"/>
        <v>-1.988739554018002E-4</v>
      </c>
      <c r="G488" s="12">
        <f t="shared" si="52"/>
        <v>6.714811057942536E-4</v>
      </c>
      <c r="H488" s="13">
        <f t="shared" si="53"/>
        <v>-1.0962081847678735E-3</v>
      </c>
      <c r="I488" s="14"/>
      <c r="J488" s="14"/>
      <c r="K488" s="14"/>
    </row>
    <row r="489" spans="3:11" x14ac:dyDescent="0.2">
      <c r="C489" s="3">
        <v>42877</v>
      </c>
      <c r="D489" s="2">
        <v>52.48</v>
      </c>
      <c r="E489" s="1">
        <f t="shared" si="50"/>
        <v>9.2307692307691536E-3</v>
      </c>
      <c r="F489" s="11">
        <f t="shared" si="51"/>
        <v>-1.4842728284622631E-4</v>
      </c>
      <c r="G489" s="12">
        <f t="shared" si="52"/>
        <v>2.8869612541180997E-4</v>
      </c>
      <c r="H489" s="13">
        <f t="shared" si="53"/>
        <v>-1.1897560062496093E-3</v>
      </c>
      <c r="I489" s="14"/>
      <c r="J489" s="14"/>
      <c r="K489" s="14"/>
    </row>
    <row r="490" spans="3:11" x14ac:dyDescent="0.2">
      <c r="C490" s="3">
        <v>42874</v>
      </c>
      <c r="D490" s="2">
        <v>52</v>
      </c>
      <c r="E490" s="1">
        <f t="shared" si="50"/>
        <v>2.0207965469884348E-2</v>
      </c>
      <c r="F490" s="11">
        <f t="shared" si="51"/>
        <v>-1.4038285581708098E-4</v>
      </c>
      <c r="G490" s="12">
        <f t="shared" si="52"/>
        <v>3.962992116625837E-4</v>
      </c>
      <c r="H490" s="13">
        <f t="shared" si="53"/>
        <v>-1.486151761538714E-3</v>
      </c>
      <c r="I490" s="14"/>
      <c r="J490" s="14"/>
      <c r="K490" s="14"/>
    </row>
    <row r="491" spans="3:11" x14ac:dyDescent="0.2">
      <c r="C491" s="3">
        <v>42873</v>
      </c>
      <c r="D491" s="2">
        <v>50.97</v>
      </c>
      <c r="E491" s="1">
        <f t="shared" si="50"/>
        <v>5.1271938473673728E-3</v>
      </c>
      <c r="F491" s="11">
        <f t="shared" si="51"/>
        <v>-2.4843034923883734E-4</v>
      </c>
      <c r="G491" s="12">
        <f t="shared" si="52"/>
        <v>-1.0277577430330605E-4</v>
      </c>
      <c r="H491" s="13">
        <f t="shared" si="53"/>
        <v>-1.5539432636056635E-3</v>
      </c>
      <c r="I491" s="14"/>
      <c r="J491" s="14"/>
      <c r="K491" s="14"/>
    </row>
    <row r="492" spans="3:11" x14ac:dyDescent="0.2">
      <c r="C492" s="3">
        <v>42872</v>
      </c>
      <c r="D492" s="2">
        <v>50.71</v>
      </c>
      <c r="E492" s="1">
        <f t="shared" si="50"/>
        <v>8.3515609465103502E-3</v>
      </c>
      <c r="F492" s="11">
        <f t="shared" si="51"/>
        <v>-2.9045569585856913E-4</v>
      </c>
      <c r="G492" s="12">
        <f t="shared" si="52"/>
        <v>-1.5656293830124495E-4</v>
      </c>
      <c r="H492" s="13">
        <f t="shared" si="53"/>
        <v>-1.866828264863977E-3</v>
      </c>
      <c r="I492" s="14"/>
      <c r="J492" s="14"/>
      <c r="K492" s="14"/>
    </row>
    <row r="493" spans="3:11" x14ac:dyDescent="0.2">
      <c r="C493" s="3">
        <v>42871</v>
      </c>
      <c r="D493" s="2">
        <v>50.29</v>
      </c>
      <c r="E493" s="1">
        <f t="shared" si="50"/>
        <v>-3.7638668779714779E-3</v>
      </c>
      <c r="F493" s="11">
        <f t="shared" si="51"/>
        <v>-3.328647097277129E-4</v>
      </c>
      <c r="G493" s="12">
        <f t="shared" si="52"/>
        <v>-2.6390937389739931E-4</v>
      </c>
      <c r="H493" s="13">
        <f t="shared" si="53"/>
        <v>-1.8351714127235129E-3</v>
      </c>
      <c r="I493" s="14"/>
      <c r="J493" s="14"/>
      <c r="K493" s="14"/>
    </row>
    <row r="494" spans="3:11" x14ac:dyDescent="0.2">
      <c r="C494" s="3">
        <v>42870</v>
      </c>
      <c r="D494" s="2">
        <v>50.48</v>
      </c>
      <c r="E494" s="1">
        <f t="shared" si="50"/>
        <v>2.1035598705501535E-2</v>
      </c>
      <c r="F494" s="11">
        <f t="shared" si="51"/>
        <v>-3.350476493870045E-4</v>
      </c>
      <c r="G494" s="12">
        <f t="shared" si="52"/>
        <v>1.0628941853983164E-4</v>
      </c>
      <c r="H494" s="13">
        <f t="shared" si="53"/>
        <v>-1.7635985651109889E-3</v>
      </c>
      <c r="I494" s="14"/>
      <c r="J494" s="14"/>
      <c r="K494" s="14"/>
    </row>
    <row r="495" spans="3:11" x14ac:dyDescent="0.2">
      <c r="C495" s="3">
        <v>42867</v>
      </c>
      <c r="D495" s="2">
        <v>49.44</v>
      </c>
      <c r="E495" s="1">
        <f t="shared" si="50"/>
        <v>2.0230629172557357E-4</v>
      </c>
      <c r="F495" s="11">
        <f t="shared" si="51"/>
        <v>-3.717454253358201E-4</v>
      </c>
      <c r="G495" s="12">
        <f t="shared" si="52"/>
        <v>3.1342021660311451E-7</v>
      </c>
      <c r="H495" s="13">
        <f t="shared" si="53"/>
        <v>-2.0342345207925903E-3</v>
      </c>
      <c r="I495" s="14"/>
      <c r="J495" s="14"/>
      <c r="K495" s="14"/>
    </row>
    <row r="496" spans="3:11" x14ac:dyDescent="0.2">
      <c r="C496" s="3">
        <v>42866</v>
      </c>
      <c r="D496" s="2">
        <v>49.43</v>
      </c>
      <c r="E496" s="1">
        <f t="shared" si="50"/>
        <v>1.0631772643631132E-2</v>
      </c>
      <c r="F496" s="11">
        <f t="shared" si="51"/>
        <v>-2.4289500706674215E-4</v>
      </c>
      <c r="G496" s="12">
        <f t="shared" si="52"/>
        <v>-2.4415457186462617E-5</v>
      </c>
      <c r="H496" s="13">
        <f t="shared" si="53"/>
        <v>-2.0671676024786164E-3</v>
      </c>
      <c r="I496" s="14"/>
      <c r="J496" s="14"/>
      <c r="K496" s="14"/>
    </row>
    <row r="497" spans="3:11" x14ac:dyDescent="0.2">
      <c r="C497" s="3">
        <v>42865</v>
      </c>
      <c r="D497" s="2">
        <v>48.91</v>
      </c>
      <c r="E497" s="1">
        <f t="shared" si="50"/>
        <v>3.1638894747943569E-2</v>
      </c>
      <c r="F497" s="11">
        <f t="shared" si="51"/>
        <v>-3.2747484176100982E-4</v>
      </c>
      <c r="G497" s="12">
        <f t="shared" si="52"/>
        <v>-1.5558905216818593E-4</v>
      </c>
      <c r="H497" s="13">
        <f t="shared" si="53"/>
        <v>-2.1581927785591037E-3</v>
      </c>
      <c r="I497" s="14"/>
      <c r="J497" s="14"/>
      <c r="K497" s="14"/>
    </row>
    <row r="498" spans="3:11" x14ac:dyDescent="0.2">
      <c r="C498" s="3">
        <v>42864</v>
      </c>
      <c r="D498" s="2">
        <v>47.41</v>
      </c>
      <c r="E498" s="1">
        <f t="shared" si="50"/>
        <v>-1.1879949979157978E-2</v>
      </c>
      <c r="F498" s="11">
        <f t="shared" si="51"/>
        <v>-4.1298631634234263E-4</v>
      </c>
      <c r="G498" s="12">
        <f t="shared" si="52"/>
        <v>5.862592043751336E-5</v>
      </c>
      <c r="H498" s="13">
        <f t="shared" si="53"/>
        <v>-2.9745756657970782E-3</v>
      </c>
      <c r="I498" s="14"/>
      <c r="J498" s="14"/>
      <c r="K498" s="14"/>
    </row>
    <row r="499" spans="3:11" x14ac:dyDescent="0.2">
      <c r="C499" s="3">
        <v>42863</v>
      </c>
      <c r="D499" s="2">
        <v>47.98</v>
      </c>
      <c r="E499" s="1">
        <f t="shared" si="50"/>
        <v>4.3960644756122491E-3</v>
      </c>
      <c r="F499" s="11">
        <f t="shared" si="51"/>
        <v>-2.2535099565060434E-4</v>
      </c>
      <c r="G499" s="12">
        <f t="shared" si="52"/>
        <v>1.4034718443205289E-4</v>
      </c>
      <c r="H499" s="13">
        <f t="shared" si="53"/>
        <v>-2.506562850436178E-3</v>
      </c>
      <c r="I499" s="14"/>
      <c r="J499" s="14"/>
      <c r="K499" s="14"/>
    </row>
    <row r="500" spans="3:11" x14ac:dyDescent="0.2">
      <c r="C500" s="3">
        <v>42860</v>
      </c>
      <c r="D500" s="2">
        <v>47.77</v>
      </c>
      <c r="E500" s="1">
        <f t="shared" si="50"/>
        <v>1.5518707482993221E-2</v>
      </c>
      <c r="F500" s="11">
        <f t="shared" si="51"/>
        <v>-1.3029157539213364E-4</v>
      </c>
      <c r="G500" s="12">
        <f t="shared" si="52"/>
        <v>-1.2809478940304836E-4</v>
      </c>
      <c r="H500" s="13">
        <f t="shared" si="53"/>
        <v>-2.369506692892224E-3</v>
      </c>
      <c r="I500" s="14"/>
      <c r="J500" s="14"/>
      <c r="K500" s="14"/>
    </row>
    <row r="501" spans="3:11" x14ac:dyDescent="0.2">
      <c r="C501" s="3">
        <v>42859</v>
      </c>
      <c r="D501" s="2">
        <v>47.04</v>
      </c>
      <c r="E501" s="1">
        <f t="shared" si="50"/>
        <v>-4.8158640226628968E-2</v>
      </c>
      <c r="F501" s="11">
        <f t="shared" si="51"/>
        <v>-3.0192481784506773E-4</v>
      </c>
      <c r="G501" s="12">
        <f t="shared" si="52"/>
        <v>-3.7009714230947882E-4</v>
      </c>
      <c r="H501" s="13">
        <f t="shared" si="53"/>
        <v>-2.5738924578692238E-3</v>
      </c>
      <c r="I501" s="14"/>
      <c r="J501" s="14"/>
      <c r="K501" s="14"/>
    </row>
    <row r="502" spans="3:11" x14ac:dyDescent="0.2">
      <c r="C502" s="3">
        <v>42858</v>
      </c>
      <c r="D502" s="2">
        <v>49.42</v>
      </c>
      <c r="E502" s="1">
        <f t="shared" si="50"/>
        <v>3.4517766497461633E-3</v>
      </c>
      <c r="F502" s="11">
        <f t="shared" si="51"/>
        <v>-7.8497917471784367E-5</v>
      </c>
      <c r="G502" s="12">
        <f t="shared" si="52"/>
        <v>8.4590212123955569E-5</v>
      </c>
      <c r="H502" s="13">
        <f t="shared" si="53"/>
        <v>-2.0352807312963E-3</v>
      </c>
      <c r="I502" s="14"/>
      <c r="J502" s="14"/>
      <c r="K502" s="14"/>
    </row>
    <row r="503" spans="3:11" x14ac:dyDescent="0.2">
      <c r="C503" s="3">
        <v>42857</v>
      </c>
      <c r="D503" s="2">
        <v>49.25</v>
      </c>
      <c r="E503" s="1">
        <f t="shared" si="50"/>
        <v>-2.4172775906479038E-2</v>
      </c>
      <c r="F503" s="11">
        <f t="shared" si="51"/>
        <v>-4.2884761763223089E-5</v>
      </c>
      <c r="G503" s="12">
        <f t="shared" si="52"/>
        <v>7.2535519669768747E-5</v>
      </c>
      <c r="H503" s="13">
        <f t="shared" si="53"/>
        <v>-2.3469733570246139E-3</v>
      </c>
      <c r="I503" s="14"/>
      <c r="J503" s="14"/>
      <c r="K503" s="14"/>
    </row>
    <row r="504" spans="3:11" x14ac:dyDescent="0.2">
      <c r="C504" s="3">
        <v>42856</v>
      </c>
      <c r="D504" s="2">
        <v>50.47</v>
      </c>
      <c r="E504" s="1">
        <f t="shared" si="50"/>
        <v>-1.0003923107100743E-2</v>
      </c>
      <c r="F504" s="11">
        <f t="shared" si="51"/>
        <v>6.6008439098154791E-5</v>
      </c>
      <c r="G504" s="12">
        <f t="shared" si="52"/>
        <v>4.2886366311700546E-4</v>
      </c>
      <c r="H504" s="13">
        <f t="shared" si="53"/>
        <v>-1.8530351285750738E-3</v>
      </c>
      <c r="I504" s="14"/>
      <c r="J504" s="14"/>
      <c r="K504" s="14"/>
    </row>
    <row r="505" spans="3:11" x14ac:dyDescent="0.2">
      <c r="C505" s="3">
        <v>42853</v>
      </c>
      <c r="D505" s="2">
        <v>50.98</v>
      </c>
      <c r="E505" s="1">
        <f t="shared" si="50"/>
        <v>7.3108081406836334E-3</v>
      </c>
      <c r="F505" s="11">
        <f t="shared" si="51"/>
        <v>4.9276810526683866E-6</v>
      </c>
      <c r="G505" s="12">
        <f t="shared" si="52"/>
        <v>4.0304471286222999E-4</v>
      </c>
      <c r="H505" s="13">
        <f t="shared" si="53"/>
        <v>-1.7913818858968922E-3</v>
      </c>
      <c r="I505" s="14"/>
      <c r="J505" s="14"/>
      <c r="K505" s="14"/>
    </row>
    <row r="506" spans="3:11" x14ac:dyDescent="0.2">
      <c r="C506" s="3">
        <v>42852</v>
      </c>
      <c r="D506" s="2">
        <v>50.61</v>
      </c>
      <c r="E506" s="1">
        <f t="shared" si="50"/>
        <v>-1.3065522620904879E-2</v>
      </c>
      <c r="F506" s="11">
        <f t="shared" si="51"/>
        <v>-1.236268962001712E-4</v>
      </c>
      <c r="G506" s="12">
        <f t="shared" si="52"/>
        <v>2.1638509304120016E-4</v>
      </c>
      <c r="H506" s="13">
        <f t="shared" si="53"/>
        <v>-1.5767389020466334E-3</v>
      </c>
      <c r="I506" s="14"/>
      <c r="J506" s="14"/>
      <c r="K506" s="14"/>
    </row>
    <row r="507" spans="3:11" x14ac:dyDescent="0.2">
      <c r="C507" s="3">
        <v>42851</v>
      </c>
      <c r="D507" s="2">
        <v>51.28</v>
      </c>
      <c r="E507" s="1">
        <f t="shared" si="50"/>
        <v>1.1714174150723178E-3</v>
      </c>
      <c r="F507" s="11">
        <f t="shared" si="51"/>
        <v>-8.0766360589088488E-5</v>
      </c>
      <c r="G507" s="12">
        <f t="shared" si="52"/>
        <v>8.7398810156905096E-5</v>
      </c>
      <c r="H507" s="13">
        <f t="shared" si="53"/>
        <v>-1.3022095451104333E-3</v>
      </c>
      <c r="I507" s="14"/>
      <c r="J507" s="14"/>
      <c r="K507" s="14"/>
    </row>
    <row r="508" spans="3:11" x14ac:dyDescent="0.2">
      <c r="C508" s="3">
        <v>42850</v>
      </c>
      <c r="D508" s="2">
        <v>51.22</v>
      </c>
      <c r="E508" s="1">
        <f t="shared" si="50"/>
        <v>6.6823899371069029E-3</v>
      </c>
      <c r="F508" s="11">
        <f t="shared" si="51"/>
        <v>-2.3766698874308379E-5</v>
      </c>
      <c r="G508" s="12">
        <f t="shared" si="52"/>
        <v>4.4021938817959128E-5</v>
      </c>
      <c r="H508" s="13">
        <f t="shared" si="53"/>
        <v>-1.490322343495326E-3</v>
      </c>
      <c r="I508" s="14"/>
      <c r="J508" s="14"/>
      <c r="K508" s="14"/>
    </row>
    <row r="509" spans="3:11" x14ac:dyDescent="0.2">
      <c r="C509" s="3">
        <v>42849</v>
      </c>
      <c r="D509" s="2">
        <v>50.88</v>
      </c>
      <c r="E509" s="1">
        <f t="shared" si="50"/>
        <v>-7.800312012480437E-3</v>
      </c>
      <c r="F509" s="11">
        <f t="shared" si="51"/>
        <v>6.6661715678094862E-5</v>
      </c>
      <c r="G509" s="12">
        <f t="shared" si="52"/>
        <v>-3.2589754602453669E-4</v>
      </c>
      <c r="H509" s="13">
        <f t="shared" si="53"/>
        <v>-1.7888628484130662E-3</v>
      </c>
      <c r="I509" s="14"/>
      <c r="J509" s="14"/>
      <c r="K509" s="14"/>
    </row>
    <row r="510" spans="3:11" x14ac:dyDescent="0.2">
      <c r="C510" s="3">
        <v>42846</v>
      </c>
      <c r="D510" s="2">
        <v>51.28</v>
      </c>
      <c r="E510" s="1">
        <f t="shared" si="50"/>
        <v>-2.1560770845258426E-2</v>
      </c>
      <c r="F510" s="11">
        <f t="shared" si="51"/>
        <v>2.2901050471162333E-4</v>
      </c>
      <c r="G510" s="12">
        <f t="shared" si="52"/>
        <v>-4.3287177430576158E-4</v>
      </c>
      <c r="H510" s="13">
        <f t="shared" si="53"/>
        <v>-1.3338725557781039E-3</v>
      </c>
      <c r="I510" s="14"/>
      <c r="J510" s="14"/>
      <c r="K510" s="14"/>
    </row>
    <row r="511" spans="3:11" x14ac:dyDescent="0.2">
      <c r="C511" s="3">
        <v>42845</v>
      </c>
      <c r="D511" s="2">
        <v>52.41</v>
      </c>
      <c r="E511" s="1">
        <f t="shared" si="50"/>
        <v>-2.6641294005709248E-3</v>
      </c>
      <c r="F511" s="11">
        <f t="shared" si="51"/>
        <v>2.1553903052843281E-4</v>
      </c>
      <c r="G511" s="12">
        <f t="shared" si="52"/>
        <v>-1.6169063121996934E-4</v>
      </c>
      <c r="H511" s="13">
        <f t="shared" si="53"/>
        <v>-1.1105566565473364E-3</v>
      </c>
      <c r="I511" s="14"/>
      <c r="J511" s="14"/>
      <c r="K511" s="14"/>
    </row>
    <row r="512" spans="3:11" x14ac:dyDescent="0.2">
      <c r="C512" s="3">
        <v>42844</v>
      </c>
      <c r="D512" s="2">
        <v>52.55</v>
      </c>
      <c r="E512" s="1">
        <f t="shared" si="50"/>
        <v>-3.7898205785426575E-2</v>
      </c>
      <c r="F512" s="11">
        <f t="shared" si="51"/>
        <v>2.7707240301605028E-4</v>
      </c>
      <c r="G512" s="12">
        <f t="shared" si="52"/>
        <v>-2.68618682011007E-4</v>
      </c>
      <c r="H512" s="13">
        <f t="shared" si="53"/>
        <v>-9.2900482783775937E-4</v>
      </c>
      <c r="I512" s="14"/>
      <c r="J512" s="14"/>
      <c r="K512" s="14"/>
    </row>
    <row r="513" spans="3:11" x14ac:dyDescent="0.2">
      <c r="C513" s="3">
        <v>42843</v>
      </c>
      <c r="D513" s="2">
        <v>54.62</v>
      </c>
      <c r="E513" s="1">
        <f t="shared" si="50"/>
        <v>-4.9189287666242532E-3</v>
      </c>
      <c r="F513" s="11">
        <f t="shared" si="51"/>
        <v>3.3825271909427944E-4</v>
      </c>
      <c r="G513" s="12">
        <f t="shared" si="52"/>
        <v>-4.4864923891776989E-5</v>
      </c>
      <c r="H513" s="13">
        <f t="shared" si="53"/>
        <v>-4.4512220186315548E-4</v>
      </c>
      <c r="I513" s="14"/>
      <c r="J513" s="14"/>
      <c r="K513" s="14"/>
    </row>
    <row r="514" spans="3:11" x14ac:dyDescent="0.2">
      <c r="C514" s="3">
        <v>42842</v>
      </c>
      <c r="D514" s="2">
        <v>54.89</v>
      </c>
      <c r="E514" s="1">
        <f t="shared" si="50"/>
        <v>-9.0269001624841971E-3</v>
      </c>
      <c r="F514" s="11">
        <f t="shared" si="51"/>
        <v>5.1858674137080787E-4</v>
      </c>
      <c r="G514" s="12">
        <f t="shared" si="52"/>
        <v>-5.8455782741927605E-5</v>
      </c>
      <c r="H514" s="13">
        <f t="shared" si="53"/>
        <v>-1.3152124302112655E-5</v>
      </c>
      <c r="I514" s="14"/>
      <c r="J514" s="14"/>
      <c r="K514" s="14"/>
    </row>
    <row r="515" spans="3:11" x14ac:dyDescent="0.2">
      <c r="C515" s="3">
        <v>42838</v>
      </c>
      <c r="D515" s="2">
        <v>55.39</v>
      </c>
      <c r="E515" s="1">
        <f t="shared" si="50"/>
        <v>1.2653651482283923E-3</v>
      </c>
      <c r="F515" s="11">
        <f t="shared" si="51"/>
        <v>6.7913878646518901E-4</v>
      </c>
      <c r="G515" s="12">
        <f t="shared" si="52"/>
        <v>5.2323940834329376E-5</v>
      </c>
      <c r="H515" s="13">
        <f t="shared" si="53"/>
        <v>2.1306756410638766E-4</v>
      </c>
      <c r="I515" s="14"/>
      <c r="J515" s="14"/>
      <c r="K515" s="14"/>
    </row>
    <row r="516" spans="3:11" x14ac:dyDescent="0.2">
      <c r="C516" s="3">
        <v>42837</v>
      </c>
      <c r="D516" s="2">
        <v>55.32</v>
      </c>
      <c r="E516" s="1">
        <f t="shared" si="50"/>
        <v>-5.3937432578208266E-3</v>
      </c>
      <c r="F516" s="11">
        <f t="shared" si="51"/>
        <v>6.2459608086030418E-4</v>
      </c>
      <c r="G516" s="12">
        <f t="shared" si="52"/>
        <v>-1.4929250748706342E-4</v>
      </c>
      <c r="H516" s="13">
        <f t="shared" si="53"/>
        <v>-2.3620517655213076E-4</v>
      </c>
      <c r="I516" s="14"/>
      <c r="J516" s="14"/>
      <c r="K516" s="14"/>
    </row>
    <row r="517" spans="3:11" x14ac:dyDescent="0.2">
      <c r="C517" s="3">
        <v>42836</v>
      </c>
      <c r="D517" s="2">
        <v>55.62</v>
      </c>
      <c r="E517" s="1">
        <f t="shared" si="50"/>
        <v>5.9685295713509667E-3</v>
      </c>
      <c r="F517" s="11">
        <f t="shared" si="51"/>
        <v>5.3596538838906495E-4</v>
      </c>
      <c r="G517" s="12">
        <f t="shared" si="52"/>
        <v>9.2727425066849173E-5</v>
      </c>
      <c r="H517" s="13">
        <f t="shared" si="53"/>
        <v>-1.1376315107338904E-4</v>
      </c>
      <c r="I517" s="14"/>
      <c r="J517" s="14"/>
      <c r="K517" s="14"/>
    </row>
    <row r="518" spans="3:11" x14ac:dyDescent="0.2">
      <c r="C518" s="3">
        <v>42835</v>
      </c>
      <c r="D518" s="2">
        <v>55.29</v>
      </c>
      <c r="E518" s="1">
        <f t="shared" si="50"/>
        <v>1.6173497518838564E-2</v>
      </c>
      <c r="F518" s="11">
        <f t="shared" si="51"/>
        <v>4.8740943439212981E-4</v>
      </c>
      <c r="G518" s="12">
        <f t="shared" si="52"/>
        <v>8.4686128484052589E-5</v>
      </c>
      <c r="H518" s="13">
        <f t="shared" si="53"/>
        <v>-4.1492226371177184E-4</v>
      </c>
      <c r="I518" s="14"/>
      <c r="J518" s="14"/>
      <c r="K518" s="14"/>
    </row>
    <row r="519" spans="3:11" x14ac:dyDescent="0.2">
      <c r="C519" s="3">
        <v>42832</v>
      </c>
      <c r="D519" s="2">
        <v>54.41</v>
      </c>
      <c r="E519" s="1">
        <f t="shared" si="50"/>
        <v>1.0399257195914391E-2</v>
      </c>
      <c r="F519" s="11">
        <f t="shared" si="51"/>
        <v>3.8376184492781238E-4</v>
      </c>
      <c r="G519" s="12">
        <f t="shared" si="52"/>
        <v>-1.1217176883652757E-4</v>
      </c>
      <c r="H519" s="13">
        <f t="shared" si="53"/>
        <v>-4.4130143350973501E-4</v>
      </c>
      <c r="I519" s="14"/>
      <c r="J519" s="14"/>
      <c r="K519" s="14"/>
    </row>
    <row r="520" spans="3:11" x14ac:dyDescent="0.2">
      <c r="C520" s="3">
        <v>42831</v>
      </c>
      <c r="D520" s="2">
        <v>53.85</v>
      </c>
      <c r="E520" s="1">
        <f t="shared" si="50"/>
        <v>1.0698198198198172E-2</v>
      </c>
      <c r="F520" s="11">
        <f t="shared" si="51"/>
        <v>5.2173385046179227E-4</v>
      </c>
      <c r="G520" s="12">
        <f t="shared" si="52"/>
        <v>-2.13586730832697E-4</v>
      </c>
      <c r="H520" s="13">
        <f t="shared" si="53"/>
        <v>-1.4505292708476744E-4</v>
      </c>
      <c r="I520" s="14"/>
      <c r="J520" s="14"/>
      <c r="K520" s="14"/>
    </row>
    <row r="521" spans="3:11" x14ac:dyDescent="0.2">
      <c r="C521" s="3">
        <v>42830</v>
      </c>
      <c r="D521" s="2">
        <v>53.28</v>
      </c>
      <c r="E521" s="1">
        <f t="shared" si="50"/>
        <v>2.4459078080902863E-3</v>
      </c>
      <c r="F521" s="11">
        <f t="shared" si="51"/>
        <v>5.4299943999212938E-4</v>
      </c>
      <c r="G521" s="12">
        <f t="shared" si="52"/>
        <v>-2.597295434263902E-4</v>
      </c>
      <c r="H521" s="13">
        <f t="shared" si="53"/>
        <v>-6.9014814307370438E-4</v>
      </c>
      <c r="I521" s="14"/>
      <c r="J521" s="14"/>
      <c r="K521" s="14"/>
    </row>
    <row r="522" spans="3:11" x14ac:dyDescent="0.2">
      <c r="C522" s="3">
        <v>42829</v>
      </c>
      <c r="D522" s="2">
        <v>53.15</v>
      </c>
      <c r="E522" s="1">
        <f t="shared" si="50"/>
        <v>1.5669787884578623E-2</v>
      </c>
      <c r="F522" s="11">
        <f t="shared" si="51"/>
        <v>7.9775006421686757E-4</v>
      </c>
      <c r="G522" s="12">
        <f t="shared" si="52"/>
        <v>-3.7975456790416049E-4</v>
      </c>
      <c r="H522" s="13">
        <f t="shared" si="53"/>
        <v>-1.356594921793584E-3</v>
      </c>
      <c r="I522" s="14"/>
      <c r="J522" s="14"/>
      <c r="K522" s="14"/>
    </row>
    <row r="523" spans="3:11" x14ac:dyDescent="0.2">
      <c r="C523" s="3">
        <v>42828</v>
      </c>
      <c r="D523" s="2">
        <v>52.33</v>
      </c>
      <c r="E523" s="1">
        <f t="shared" si="50"/>
        <v>-7.2092582052741827E-3</v>
      </c>
      <c r="F523" s="11">
        <f t="shared" si="51"/>
        <v>6.8302313110858704E-4</v>
      </c>
      <c r="G523" s="12">
        <f t="shared" si="52"/>
        <v>-6.0164048143507005E-4</v>
      </c>
      <c r="H523" s="13">
        <f t="shared" si="53"/>
        <v>-1.5456953298087846E-3</v>
      </c>
      <c r="I523" s="14"/>
      <c r="J523" s="14"/>
      <c r="K523" s="14"/>
    </row>
    <row r="524" spans="3:11" x14ac:dyDescent="0.2">
      <c r="C524" s="3">
        <v>42825</v>
      </c>
      <c r="D524" s="2">
        <v>52.71</v>
      </c>
      <c r="E524" s="1">
        <f t="shared" si="50"/>
        <v>4.957102001906577E-3</v>
      </c>
      <c r="F524" s="11">
        <f t="shared" si="51"/>
        <v>9.1917450092766462E-4</v>
      </c>
      <c r="G524" s="12">
        <f t="shared" si="52"/>
        <v>-2.8460145569552862E-4</v>
      </c>
      <c r="H524" s="13">
        <f t="shared" si="53"/>
        <v>-1.2684181213596158E-3</v>
      </c>
      <c r="I524" s="14"/>
      <c r="J524" s="14"/>
      <c r="K524" s="14"/>
    </row>
    <row r="525" spans="3:11" x14ac:dyDescent="0.2">
      <c r="C525" s="3">
        <v>42824</v>
      </c>
      <c r="D525" s="2">
        <v>52.45</v>
      </c>
      <c r="E525" s="1">
        <f t="shared" si="50"/>
        <v>1.7064184603451604E-2</v>
      </c>
      <c r="F525" s="11">
        <f t="shared" si="51"/>
        <v>9.2009485250506274E-4</v>
      </c>
      <c r="G525" s="12">
        <f t="shared" si="52"/>
        <v>-4.291920365896031E-4</v>
      </c>
      <c r="H525" s="13">
        <f t="shared" si="53"/>
        <v>-1.0548981322182108E-3</v>
      </c>
      <c r="I525" s="14"/>
      <c r="J525" s="14"/>
      <c r="K525" s="14"/>
    </row>
    <row r="526" spans="3:11" x14ac:dyDescent="0.2">
      <c r="C526" s="3">
        <v>42823</v>
      </c>
      <c r="D526" s="2">
        <v>51.57</v>
      </c>
      <c r="E526" s="1">
        <f t="shared" si="50"/>
        <v>2.3620484319174295E-2</v>
      </c>
      <c r="F526" s="11">
        <f t="shared" si="51"/>
        <v>7.3365032682927379E-4</v>
      </c>
      <c r="G526" s="12">
        <f t="shared" si="52"/>
        <v>-4.6984040888240392E-4</v>
      </c>
      <c r="H526" s="13">
        <f t="shared" si="53"/>
        <v>-1.7719768752629298E-3</v>
      </c>
      <c r="I526" s="14"/>
      <c r="J526" s="14"/>
      <c r="K526" s="14"/>
    </row>
    <row r="527" spans="3:11" x14ac:dyDescent="0.2">
      <c r="C527" s="3">
        <v>42822</v>
      </c>
      <c r="D527" s="2">
        <v>50.38</v>
      </c>
      <c r="E527" s="1">
        <f t="shared" si="50"/>
        <v>1.3274336283185972E-2</v>
      </c>
      <c r="F527" s="11">
        <f t="shared" si="51"/>
        <v>4.7785774052926209E-4</v>
      </c>
      <c r="G527" s="12">
        <f t="shared" si="52"/>
        <v>-4.7103092078650541E-4</v>
      </c>
      <c r="H527" s="13">
        <f t="shared" si="53"/>
        <v>-2.1800616663684249E-3</v>
      </c>
      <c r="I527" s="14"/>
      <c r="J527" s="14"/>
      <c r="K527" s="14"/>
    </row>
    <row r="528" spans="3:11" x14ac:dyDescent="0.2">
      <c r="C528" s="3">
        <v>42821</v>
      </c>
      <c r="D528" s="2">
        <v>49.72</v>
      </c>
      <c r="E528" s="1">
        <f t="shared" si="50"/>
        <v>-5.0030018010805977E-3</v>
      </c>
      <c r="F528" s="11">
        <f t="shared" si="51"/>
        <v>4.2644142082202751E-4</v>
      </c>
      <c r="G528" s="12">
        <f t="shared" si="52"/>
        <v>-6.0299445616260881E-4</v>
      </c>
      <c r="H528" s="13">
        <f t="shared" si="53"/>
        <v>-2.4901665601605467E-3</v>
      </c>
      <c r="I528" s="14"/>
      <c r="J528" s="14"/>
      <c r="K528" s="14"/>
    </row>
    <row r="529" spans="3:11" x14ac:dyDescent="0.2">
      <c r="C529" s="3">
        <v>42818</v>
      </c>
      <c r="D529" s="2">
        <v>49.97</v>
      </c>
      <c r="E529" s="1">
        <f t="shared" si="50"/>
        <v>5.8373590982285783E-3</v>
      </c>
      <c r="F529" s="11">
        <f t="shared" si="51"/>
        <v>4.5066041161911442E-4</v>
      </c>
      <c r="G529" s="12">
        <f t="shared" si="52"/>
        <v>-4.6257390863478447E-4</v>
      </c>
      <c r="H529" s="13">
        <f t="shared" si="53"/>
        <v>-2.3579073414817355E-3</v>
      </c>
      <c r="I529" s="14"/>
      <c r="J529" s="14"/>
      <c r="K529" s="14"/>
    </row>
    <row r="530" spans="3:11" x14ac:dyDescent="0.2">
      <c r="C530" s="3">
        <v>42817</v>
      </c>
      <c r="D530" s="2">
        <v>49.68</v>
      </c>
      <c r="E530" s="1">
        <f t="shared" si="50"/>
        <v>-7.194244604316502E-3</v>
      </c>
      <c r="F530" s="11">
        <f t="shared" si="51"/>
        <v>3.144736898623406E-4</v>
      </c>
      <c r="G530" s="12">
        <f t="shared" si="52"/>
        <v>-4.3964774378868016E-4</v>
      </c>
      <c r="H530" s="13">
        <f t="shared" si="53"/>
        <v>-2.1804874424145729E-3</v>
      </c>
      <c r="I530" s="14"/>
      <c r="J530" s="14"/>
      <c r="K530" s="14"/>
    </row>
    <row r="531" spans="3:11" x14ac:dyDescent="0.2">
      <c r="C531" s="3">
        <v>42816</v>
      </c>
      <c r="D531" s="2">
        <v>50.04</v>
      </c>
      <c r="E531" s="1">
        <f t="shared" si="50"/>
        <v>-4.179104477611939E-3</v>
      </c>
      <c r="F531" s="11">
        <f t="shared" si="51"/>
        <v>3.3590522857342451E-4</v>
      </c>
      <c r="G531" s="12">
        <f t="shared" si="52"/>
        <v>-2.4049044092937233E-4</v>
      </c>
      <c r="H531" s="13">
        <f t="shared" si="53"/>
        <v>-2.037171015661332E-3</v>
      </c>
      <c r="I531" s="14"/>
      <c r="J531" s="14"/>
      <c r="K531" s="14"/>
    </row>
    <row r="532" spans="3:11" x14ac:dyDescent="0.2">
      <c r="C532" s="3">
        <v>42815</v>
      </c>
      <c r="D532" s="2">
        <v>50.25</v>
      </c>
      <c r="E532" s="1">
        <f t="shared" si="50"/>
        <v>-1.3738959764475034E-2</v>
      </c>
      <c r="F532" s="11">
        <f t="shared" si="51"/>
        <v>3.1943670111762358E-4</v>
      </c>
      <c r="G532" s="12">
        <f t="shared" si="52"/>
        <v>2.3749150062236471E-4</v>
      </c>
      <c r="H532" s="13">
        <f t="shared" si="53"/>
        <v>-1.8228740978416442E-3</v>
      </c>
      <c r="I532" s="14"/>
      <c r="J532" s="14"/>
      <c r="K532" s="14"/>
    </row>
    <row r="533" spans="3:11" x14ac:dyDescent="0.2">
      <c r="C533" s="3">
        <v>42814</v>
      </c>
      <c r="D533" s="2">
        <v>50.95</v>
      </c>
      <c r="E533" s="1">
        <f t="shared" si="50"/>
        <v>-7.9828660436136456E-3</v>
      </c>
      <c r="F533" s="11">
        <f t="shared" si="51"/>
        <v>2.1433038011336382E-4</v>
      </c>
      <c r="G533" s="12">
        <f t="shared" si="52"/>
        <v>1.2351695604509994E-4</v>
      </c>
      <c r="H533" s="13">
        <f t="shared" si="53"/>
        <v>-1.8468131165935023E-3</v>
      </c>
      <c r="I533" s="14"/>
      <c r="J533" s="14"/>
      <c r="K533" s="14"/>
    </row>
    <row r="534" spans="3:11" x14ac:dyDescent="0.2">
      <c r="C534" s="3">
        <v>42811</v>
      </c>
      <c r="D534" s="2">
        <v>51.36</v>
      </c>
      <c r="E534" s="1">
        <f t="shared" si="50"/>
        <v>1.3647884577889791E-3</v>
      </c>
      <c r="F534" s="11">
        <f t="shared" si="51"/>
        <v>2.4005548276725941E-4</v>
      </c>
      <c r="G534" s="12">
        <f t="shared" si="52"/>
        <v>4.6107075341383366E-4</v>
      </c>
      <c r="H534" s="13">
        <f t="shared" si="53"/>
        <v>-1.6378352049326677E-3</v>
      </c>
      <c r="I534" s="14"/>
      <c r="J534" s="14"/>
      <c r="K534" s="14"/>
    </row>
    <row r="535" spans="3:11" x14ac:dyDescent="0.2">
      <c r="C535" s="3">
        <v>42810</v>
      </c>
      <c r="D535" s="2">
        <v>51.29</v>
      </c>
      <c r="E535" s="1">
        <f t="shared" si="50"/>
        <v>-2.1400778210116655E-3</v>
      </c>
      <c r="F535" s="11">
        <f t="shared" si="51"/>
        <v>2.7139413672627776E-4</v>
      </c>
      <c r="G535" s="12">
        <f t="shared" si="52"/>
        <v>1.1874192215210373E-4</v>
      </c>
      <c r="H535" s="13">
        <f t="shared" si="53"/>
        <v>-1.6254631542072019E-3</v>
      </c>
      <c r="I535" s="14"/>
      <c r="J535" s="14"/>
      <c r="K535" s="14"/>
    </row>
    <row r="536" spans="3:11" x14ac:dyDescent="0.2">
      <c r="C536" s="3">
        <v>42809</v>
      </c>
      <c r="D536" s="2">
        <v>51.4</v>
      </c>
      <c r="E536" s="1">
        <f t="shared" si="50"/>
        <v>2.3700458076080455E-2</v>
      </c>
      <c r="F536" s="11">
        <f t="shared" si="51"/>
        <v>2.297031917289174E-4</v>
      </c>
      <c r="G536" s="12">
        <f t="shared" si="52"/>
        <v>3.171287239006365E-4</v>
      </c>
      <c r="H536" s="13">
        <f t="shared" si="53"/>
        <v>-1.2767361565344064E-3</v>
      </c>
      <c r="I536" s="14"/>
      <c r="J536" s="14"/>
      <c r="K536" s="14"/>
    </row>
    <row r="537" spans="3:11" x14ac:dyDescent="0.2">
      <c r="C537" s="3">
        <v>42808</v>
      </c>
      <c r="D537" s="2">
        <v>50.21</v>
      </c>
      <c r="E537" s="1">
        <f t="shared" si="50"/>
        <v>-1.3943440691280506E-2</v>
      </c>
      <c r="F537" s="11">
        <f t="shared" si="51"/>
        <v>3.0076287311219609E-4</v>
      </c>
      <c r="G537" s="12">
        <f t="shared" si="52"/>
        <v>3.6288458630805522E-4</v>
      </c>
      <c r="H537" s="13">
        <f t="shared" si="53"/>
        <v>-1.7163468241419917E-3</v>
      </c>
      <c r="I537" s="14"/>
      <c r="J537" s="14"/>
      <c r="K537" s="14"/>
    </row>
    <row r="538" spans="3:11" x14ac:dyDescent="0.2">
      <c r="C538" s="3">
        <v>42807</v>
      </c>
      <c r="D538" s="2">
        <v>50.92</v>
      </c>
      <c r="E538" s="1">
        <f t="shared" si="50"/>
        <v>-1.9600156801254931E-3</v>
      </c>
      <c r="F538" s="11">
        <f t="shared" si="51"/>
        <v>5.9002619701920174E-4</v>
      </c>
      <c r="G538" s="12">
        <f t="shared" si="52"/>
        <v>5.1641108674055174E-4</v>
      </c>
      <c r="H538" s="13">
        <f t="shared" si="53"/>
        <v>-2.0941314639326709E-3</v>
      </c>
      <c r="I538" s="14"/>
      <c r="J538" s="14"/>
      <c r="K538" s="14"/>
    </row>
    <row r="539" spans="3:11" x14ac:dyDescent="0.2">
      <c r="C539" s="3">
        <v>42804</v>
      </c>
      <c r="D539" s="2">
        <v>51.02</v>
      </c>
      <c r="E539" s="1">
        <f t="shared" si="50"/>
        <v>-1.6007714561234287E-2</v>
      </c>
      <c r="F539" s="11">
        <f t="shared" si="51"/>
        <v>5.0790374412121113E-4</v>
      </c>
      <c r="G539" s="12">
        <f t="shared" si="52"/>
        <v>5.7881334681039265E-4</v>
      </c>
      <c r="H539" s="13">
        <f t="shared" si="53"/>
        <v>-2.0155033731131624E-3</v>
      </c>
      <c r="I539" s="14"/>
      <c r="J539" s="14"/>
      <c r="K539" s="14"/>
    </row>
    <row r="540" spans="3:11" x14ac:dyDescent="0.2">
      <c r="C540" s="3">
        <v>42803</v>
      </c>
      <c r="D540" s="2">
        <v>51.85</v>
      </c>
      <c r="E540" s="1">
        <f t="shared" si="50"/>
        <v>-1.984877126654061E-2</v>
      </c>
      <c r="F540" s="11">
        <f t="shared" si="51"/>
        <v>4.3439187162012027E-4</v>
      </c>
      <c r="G540" s="12">
        <f t="shared" si="52"/>
        <v>5.4337111526200259E-4</v>
      </c>
      <c r="H540" s="13">
        <f t="shared" si="53"/>
        <v>-1.3184865368379927E-3</v>
      </c>
      <c r="I540" s="14"/>
      <c r="J540" s="14"/>
      <c r="K540" s="14"/>
    </row>
    <row r="541" spans="3:11" x14ac:dyDescent="0.2">
      <c r="C541" s="3">
        <v>42802</v>
      </c>
      <c r="D541" s="2">
        <v>52.9</v>
      </c>
      <c r="E541" s="1">
        <f t="shared" si="50"/>
        <v>-5.3836522983366053E-2</v>
      </c>
      <c r="F541" s="11">
        <f t="shared" si="51"/>
        <v>5.8334505815927696E-4</v>
      </c>
      <c r="G541" s="12">
        <f t="shared" si="52"/>
        <v>7.7109228244544954E-4</v>
      </c>
      <c r="H541" s="13">
        <f t="shared" si="53"/>
        <v>-7.6975022427874427E-4</v>
      </c>
      <c r="I541" s="14"/>
      <c r="J541" s="14"/>
      <c r="K541" s="14"/>
    </row>
    <row r="542" spans="3:11" x14ac:dyDescent="0.2">
      <c r="C542" s="3">
        <v>42801</v>
      </c>
      <c r="D542" s="2">
        <v>55.91</v>
      </c>
      <c r="E542" s="1">
        <f t="shared" si="50"/>
        <v>-1.0720028586743702E-3</v>
      </c>
      <c r="F542" s="11">
        <f t="shared" si="51"/>
        <v>7.5178455890794545E-4</v>
      </c>
      <c r="G542" s="12">
        <f t="shared" si="52"/>
        <v>9.7453578017200893E-4</v>
      </c>
      <c r="H542" s="13">
        <f t="shared" si="53"/>
        <v>4.8427598204848766E-4</v>
      </c>
      <c r="I542" s="14"/>
      <c r="J542" s="14"/>
      <c r="K542" s="14"/>
    </row>
    <row r="543" spans="3:11" x14ac:dyDescent="0.2">
      <c r="C543" s="3">
        <v>42800</v>
      </c>
      <c r="D543" s="2">
        <v>55.97</v>
      </c>
      <c r="E543" s="1">
        <f t="shared" ref="E543:E606" si="54">D543/D544-1</f>
        <v>-2.4950989128498247E-3</v>
      </c>
      <c r="F543" s="11">
        <f t="shared" ref="F543:F606" si="55">AVERAGE(E543:E792)</f>
        <v>9.5293298612541741E-4</v>
      </c>
      <c r="G543" s="12">
        <f t="shared" si="52"/>
        <v>7.3449990167904025E-4</v>
      </c>
      <c r="H543" s="13">
        <f t="shared" si="53"/>
        <v>1.2369344431848451E-4</v>
      </c>
      <c r="I543" s="14"/>
      <c r="J543" s="14"/>
      <c r="K543" s="14"/>
    </row>
    <row r="544" spans="3:11" x14ac:dyDescent="0.2">
      <c r="C544" s="3">
        <v>42797</v>
      </c>
      <c r="D544" s="2">
        <v>56.11</v>
      </c>
      <c r="E544" s="1">
        <f t="shared" si="54"/>
        <v>1.3730803974706385E-2</v>
      </c>
      <c r="F544" s="11">
        <f t="shared" si="55"/>
        <v>8.1500735521910443E-4</v>
      </c>
      <c r="G544" s="12">
        <f t="shared" ref="G544:G607" si="56">AVERAGE(E544:E663)</f>
        <v>8.2888297302516345E-4</v>
      </c>
      <c r="H544" s="13">
        <f t="shared" ref="H544:H607" si="57">AVERAGE(E544:E603)</f>
        <v>-1.1020366746459602E-4</v>
      </c>
      <c r="I544" s="14"/>
      <c r="J544" s="14"/>
      <c r="K544" s="14"/>
    </row>
    <row r="545" spans="3:11" x14ac:dyDescent="0.2">
      <c r="C545" s="3">
        <v>42796</v>
      </c>
      <c r="D545" s="2">
        <v>55.35</v>
      </c>
      <c r="E545" s="1">
        <f t="shared" si="54"/>
        <v>-2.2602860674554193E-2</v>
      </c>
      <c r="F545" s="11">
        <f t="shared" si="55"/>
        <v>9.7991172552717564E-4</v>
      </c>
      <c r="G545" s="12">
        <f t="shared" si="56"/>
        <v>4.1078467747814409E-4</v>
      </c>
      <c r="H545" s="13">
        <f t="shared" si="57"/>
        <v>-3.0380810962747179E-4</v>
      </c>
      <c r="I545" s="14"/>
      <c r="J545" s="14"/>
      <c r="K545" s="14"/>
    </row>
    <row r="546" spans="3:11" x14ac:dyDescent="0.2">
      <c r="C546" s="3">
        <v>42795</v>
      </c>
      <c r="D546" s="2">
        <v>56.63</v>
      </c>
      <c r="E546" s="1">
        <f t="shared" si="54"/>
        <v>-3.343892995424147E-3</v>
      </c>
      <c r="F546" s="11">
        <f t="shared" si="55"/>
        <v>1.2270980842388304E-3</v>
      </c>
      <c r="G546" s="12">
        <f t="shared" si="56"/>
        <v>9.8628857837623958E-4</v>
      </c>
      <c r="H546" s="13">
        <f t="shared" si="57"/>
        <v>2.7503452696436283E-4</v>
      </c>
      <c r="I546" s="14"/>
      <c r="J546" s="14"/>
      <c r="K546" s="14"/>
    </row>
    <row r="547" spans="3:11" x14ac:dyDescent="0.2">
      <c r="C547" s="3">
        <v>42794</v>
      </c>
      <c r="D547" s="2">
        <v>56.82</v>
      </c>
      <c r="E547" s="1">
        <f t="shared" si="54"/>
        <v>-7.0348223707350499E-4</v>
      </c>
      <c r="F547" s="11">
        <f t="shared" si="55"/>
        <v>1.2297521909536066E-3</v>
      </c>
      <c r="G547" s="12">
        <f t="shared" si="56"/>
        <v>1.1385813343466203E-3</v>
      </c>
      <c r="H547" s="13">
        <f t="shared" si="57"/>
        <v>8.772141643197932E-4</v>
      </c>
      <c r="I547" s="14"/>
      <c r="J547" s="14"/>
      <c r="K547" s="14"/>
    </row>
    <row r="548" spans="3:11" x14ac:dyDescent="0.2">
      <c r="C548" s="3">
        <v>42793</v>
      </c>
      <c r="D548" s="2">
        <v>56.86</v>
      </c>
      <c r="E548" s="1">
        <f t="shared" si="54"/>
        <v>1.0563380281689572E-3</v>
      </c>
      <c r="F548" s="11">
        <f t="shared" si="55"/>
        <v>1.2631760681350772E-3</v>
      </c>
      <c r="G548" s="12">
        <f t="shared" si="56"/>
        <v>1.2187747071349176E-3</v>
      </c>
      <c r="H548" s="13">
        <f t="shared" si="57"/>
        <v>2.4391703963563809E-3</v>
      </c>
      <c r="I548" s="14"/>
      <c r="J548" s="14"/>
      <c r="K548" s="14"/>
    </row>
    <row r="549" spans="3:11" x14ac:dyDescent="0.2">
      <c r="C549" s="3">
        <v>42790</v>
      </c>
      <c r="D549" s="2">
        <v>56.8</v>
      </c>
      <c r="E549" s="1">
        <f t="shared" si="54"/>
        <v>-8.5529760865771243E-3</v>
      </c>
      <c r="F549" s="11">
        <f t="shared" si="55"/>
        <v>1.3360326155406389E-3</v>
      </c>
      <c r="G549" s="12">
        <f t="shared" si="56"/>
        <v>1.4565705296892921E-3</v>
      </c>
      <c r="H549" s="13">
        <f t="shared" si="57"/>
        <v>1.7671482570732293E-3</v>
      </c>
      <c r="I549" s="14"/>
      <c r="J549" s="14"/>
      <c r="K549" s="14"/>
    </row>
    <row r="550" spans="3:11" x14ac:dyDescent="0.2">
      <c r="C550" s="3">
        <v>42789</v>
      </c>
      <c r="D550" s="2">
        <v>57.29</v>
      </c>
      <c r="E550" s="1">
        <f t="shared" si="54"/>
        <v>1.6140475345867378E-2</v>
      </c>
      <c r="F550" s="11">
        <f t="shared" si="55"/>
        <v>1.4883361589988979E-3</v>
      </c>
      <c r="G550" s="12">
        <f t="shared" si="56"/>
        <v>1.2404890085716881E-3</v>
      </c>
      <c r="H550" s="13">
        <f t="shared" si="57"/>
        <v>2.2787501848638815E-3</v>
      </c>
      <c r="I550" s="14"/>
      <c r="J550" s="14"/>
      <c r="K550" s="14"/>
    </row>
    <row r="551" spans="3:11" x14ac:dyDescent="0.2">
      <c r="C551" s="3">
        <v>42788</v>
      </c>
      <c r="D551" s="2">
        <v>56.38</v>
      </c>
      <c r="E551" s="1">
        <f t="shared" si="54"/>
        <v>-1.3645906228131444E-2</v>
      </c>
      <c r="F551" s="11">
        <f t="shared" si="55"/>
        <v>1.3891219513639651E-3</v>
      </c>
      <c r="G551" s="12">
        <f t="shared" si="56"/>
        <v>8.0983656135587376E-4</v>
      </c>
      <c r="H551" s="13">
        <f t="shared" si="57"/>
        <v>1.3483917149990513E-3</v>
      </c>
      <c r="I551" s="14"/>
      <c r="J551" s="14"/>
      <c r="K551" s="14"/>
    </row>
    <row r="552" spans="3:11" x14ac:dyDescent="0.2">
      <c r="C552" s="3">
        <v>42787</v>
      </c>
      <c r="D552" s="2">
        <v>57.16</v>
      </c>
      <c r="E552" s="1">
        <f t="shared" si="54"/>
        <v>1.0250972074938192E-2</v>
      </c>
      <c r="F552" s="11">
        <f t="shared" si="55"/>
        <v>1.557358357398571E-3</v>
      </c>
      <c r="G552" s="12">
        <f t="shared" si="56"/>
        <v>8.1106650733270833E-4</v>
      </c>
      <c r="H552" s="13">
        <f t="shared" si="57"/>
        <v>1.5537023882614871E-3</v>
      </c>
      <c r="I552" s="14"/>
      <c r="J552" s="14"/>
      <c r="K552" s="14"/>
    </row>
    <row r="553" spans="3:11" x14ac:dyDescent="0.2">
      <c r="C553" s="3">
        <v>42783</v>
      </c>
      <c r="D553" s="2">
        <v>56.58</v>
      </c>
      <c r="E553" s="1">
        <f t="shared" si="54"/>
        <v>5.3050397877996147E-4</v>
      </c>
      <c r="F553" s="11">
        <f t="shared" si="55"/>
        <v>1.5523117091376913E-3</v>
      </c>
      <c r="G553" s="12">
        <f t="shared" si="56"/>
        <v>6.1009357956827155E-4</v>
      </c>
      <c r="H553" s="13">
        <f t="shared" si="57"/>
        <v>1.3073526649287144E-3</v>
      </c>
      <c r="I553" s="14"/>
      <c r="J553" s="14"/>
      <c r="K553" s="14"/>
    </row>
    <row r="554" spans="3:11" x14ac:dyDescent="0.2">
      <c r="C554" s="3">
        <v>42782</v>
      </c>
      <c r="D554" s="2">
        <v>56.55</v>
      </c>
      <c r="E554" s="1">
        <f t="shared" si="54"/>
        <v>4.7974413646054703E-3</v>
      </c>
      <c r="F554" s="11">
        <f t="shared" si="55"/>
        <v>1.3674862385506486E-3</v>
      </c>
      <c r="G554" s="12">
        <f t="shared" si="56"/>
        <v>6.615074422800034E-4</v>
      </c>
      <c r="H554" s="13">
        <f t="shared" si="57"/>
        <v>1.9761774021906523E-3</v>
      </c>
      <c r="I554" s="14"/>
      <c r="J554" s="14"/>
      <c r="K554" s="14"/>
    </row>
    <row r="555" spans="3:11" x14ac:dyDescent="0.2">
      <c r="C555" s="3">
        <v>42781</v>
      </c>
      <c r="D555" s="2">
        <v>56.28</v>
      </c>
      <c r="E555" s="1">
        <f t="shared" si="54"/>
        <v>-1.7736786094360024E-3</v>
      </c>
      <c r="F555" s="11">
        <f t="shared" si="55"/>
        <v>1.5550753075228535E-3</v>
      </c>
      <c r="G555" s="12">
        <f t="shared" si="56"/>
        <v>7.20398820738799E-4</v>
      </c>
      <c r="H555" s="13">
        <f t="shared" si="57"/>
        <v>2.0348613612257965E-3</v>
      </c>
      <c r="I555" s="14"/>
      <c r="J555" s="14"/>
      <c r="K555" s="14"/>
    </row>
    <row r="556" spans="3:11" x14ac:dyDescent="0.2">
      <c r="C556" s="3">
        <v>42780</v>
      </c>
      <c r="D556" s="2">
        <v>56.38</v>
      </c>
      <c r="E556" s="1">
        <f t="shared" si="54"/>
        <v>5.1702620788018905E-3</v>
      </c>
      <c r="F556" s="11">
        <f t="shared" si="55"/>
        <v>1.419212109898523E-3</v>
      </c>
      <c r="G556" s="12">
        <f t="shared" si="56"/>
        <v>5.0475769714441825E-4</v>
      </c>
      <c r="H556" s="13">
        <f t="shared" si="57"/>
        <v>2.0183366881056913E-3</v>
      </c>
      <c r="I556" s="14"/>
      <c r="J556" s="14"/>
      <c r="K556" s="14"/>
    </row>
    <row r="557" spans="3:11" x14ac:dyDescent="0.2">
      <c r="C557" s="3">
        <v>42779</v>
      </c>
      <c r="D557" s="2">
        <v>56.09</v>
      </c>
      <c r="E557" s="1">
        <f t="shared" si="54"/>
        <v>-1.7344078486334902E-2</v>
      </c>
      <c r="F557" s="11">
        <f t="shared" si="55"/>
        <v>1.3919582916302638E-3</v>
      </c>
      <c r="G557" s="12">
        <f t="shared" si="56"/>
        <v>5.8242269068861467E-4</v>
      </c>
      <c r="H557" s="13">
        <f t="shared" si="57"/>
        <v>1.8470146742227318E-3</v>
      </c>
      <c r="I557" s="14"/>
      <c r="J557" s="14"/>
      <c r="K557" s="14"/>
    </row>
    <row r="558" spans="3:11" x14ac:dyDescent="0.2">
      <c r="C558" s="3">
        <v>42776</v>
      </c>
      <c r="D558" s="2">
        <v>57.08</v>
      </c>
      <c r="E558" s="1">
        <f t="shared" si="54"/>
        <v>1.6200818942496031E-2</v>
      </c>
      <c r="F558" s="11">
        <f t="shared" si="55"/>
        <v>1.6843829327131501E-3</v>
      </c>
      <c r="G558" s="12">
        <f t="shared" si="56"/>
        <v>4.3851813192457103E-4</v>
      </c>
      <c r="H558" s="13">
        <f t="shared" si="57"/>
        <v>3.091827506672105E-3</v>
      </c>
      <c r="I558" s="14"/>
      <c r="J558" s="14"/>
      <c r="K558" s="14"/>
    </row>
    <row r="559" spans="3:11" x14ac:dyDescent="0.2">
      <c r="C559" s="3">
        <v>42775</v>
      </c>
      <c r="D559" s="2">
        <v>56.17</v>
      </c>
      <c r="E559" s="1">
        <f t="shared" si="54"/>
        <v>1.2619433928249491E-2</v>
      </c>
      <c r="F559" s="11">
        <f t="shared" si="55"/>
        <v>1.5657899258918215E-3</v>
      </c>
      <c r="G559" s="12">
        <f t="shared" si="56"/>
        <v>3.4104208263946353E-4</v>
      </c>
      <c r="H559" s="13">
        <f t="shared" si="57"/>
        <v>2.7872572193002837E-3</v>
      </c>
      <c r="I559" s="14"/>
      <c r="J559" s="14"/>
      <c r="K559" s="14"/>
    </row>
    <row r="560" spans="3:11" x14ac:dyDescent="0.2">
      <c r="C560" s="3">
        <v>42774</v>
      </c>
      <c r="D560" s="2">
        <v>55.47</v>
      </c>
      <c r="E560" s="1">
        <f t="shared" si="54"/>
        <v>3.2555615843732344E-3</v>
      </c>
      <c r="F560" s="11">
        <f t="shared" si="55"/>
        <v>2.0073495322985371E-3</v>
      </c>
      <c r="G560" s="12">
        <f t="shared" si="56"/>
        <v>4.7684398865907124E-4</v>
      </c>
      <c r="H560" s="13">
        <f t="shared" si="57"/>
        <v>2.1133171140861272E-3</v>
      </c>
      <c r="I560" s="14"/>
      <c r="J560" s="14"/>
      <c r="K560" s="14"/>
    </row>
    <row r="561" spans="3:11" x14ac:dyDescent="0.2">
      <c r="C561" s="3">
        <v>42773</v>
      </c>
      <c r="D561" s="2">
        <v>55.29</v>
      </c>
      <c r="E561" s="1">
        <f t="shared" si="54"/>
        <v>-1.5841936632253528E-2</v>
      </c>
      <c r="F561" s="11">
        <f t="shared" si="55"/>
        <v>1.8139392419128013E-3</v>
      </c>
      <c r="G561" s="12">
        <f t="shared" si="56"/>
        <v>4.8695132238080473E-4</v>
      </c>
      <c r="H561" s="13">
        <f t="shared" si="57"/>
        <v>1.8336981732502663E-3</v>
      </c>
      <c r="I561" s="14"/>
      <c r="J561" s="14"/>
      <c r="K561" s="14"/>
    </row>
    <row r="562" spans="3:11" x14ac:dyDescent="0.2">
      <c r="C562" s="3">
        <v>42772</v>
      </c>
      <c r="D562" s="2">
        <v>56.18</v>
      </c>
      <c r="E562" s="1">
        <f t="shared" si="54"/>
        <v>-1.524978089395268E-2</v>
      </c>
      <c r="F562" s="11">
        <f t="shared" si="55"/>
        <v>1.8072400126561382E-3</v>
      </c>
      <c r="G562" s="12">
        <f t="shared" si="56"/>
        <v>7.722350630559806E-4</v>
      </c>
      <c r="H562" s="13">
        <f t="shared" si="57"/>
        <v>2.2044611555442112E-3</v>
      </c>
      <c r="I562" s="14"/>
      <c r="J562" s="14"/>
      <c r="K562" s="14"/>
    </row>
    <row r="563" spans="3:11" x14ac:dyDescent="0.2">
      <c r="C563" s="3">
        <v>42769</v>
      </c>
      <c r="D563" s="2">
        <v>57.05</v>
      </c>
      <c r="E563" s="1">
        <f t="shared" si="54"/>
        <v>5.4635178004933671E-3</v>
      </c>
      <c r="F563" s="11">
        <f t="shared" si="55"/>
        <v>1.6326027725955851E-3</v>
      </c>
      <c r="G563" s="12">
        <f t="shared" si="56"/>
        <v>1.1332346991605577E-3</v>
      </c>
      <c r="H563" s="13">
        <f t="shared" si="57"/>
        <v>2.4920443963641513E-3</v>
      </c>
      <c r="I563" s="14"/>
      <c r="J563" s="14"/>
      <c r="K563" s="14"/>
    </row>
    <row r="564" spans="3:11" x14ac:dyDescent="0.2">
      <c r="C564" s="3">
        <v>42768</v>
      </c>
      <c r="D564" s="2">
        <v>56.74</v>
      </c>
      <c r="E564" s="1">
        <f t="shared" si="54"/>
        <v>-6.3047285464098435E-3</v>
      </c>
      <c r="F564" s="11">
        <f t="shared" si="55"/>
        <v>1.4551103043759044E-3</v>
      </c>
      <c r="G564" s="12">
        <f t="shared" si="56"/>
        <v>1.2787987706635907E-3</v>
      </c>
      <c r="H564" s="13">
        <f t="shared" si="57"/>
        <v>2.7107624548090847E-3</v>
      </c>
      <c r="I564" s="14"/>
      <c r="J564" s="14"/>
      <c r="K564" s="14"/>
    </row>
    <row r="565" spans="3:11" x14ac:dyDescent="0.2">
      <c r="C565" s="3">
        <v>42767</v>
      </c>
      <c r="D565" s="2">
        <v>57.1</v>
      </c>
      <c r="E565" s="1">
        <f t="shared" si="54"/>
        <v>2.0189387171699158E-2</v>
      </c>
      <c r="F565" s="11">
        <f t="shared" si="55"/>
        <v>1.3759498221467491E-3</v>
      </c>
      <c r="G565" s="12">
        <f t="shared" si="56"/>
        <v>1.6883077461603761E-3</v>
      </c>
      <c r="H565" s="13">
        <f t="shared" si="57"/>
        <v>2.5974713116213521E-3</v>
      </c>
      <c r="I565" s="14"/>
      <c r="J565" s="14"/>
      <c r="K565" s="14"/>
    </row>
    <row r="566" spans="3:11" x14ac:dyDescent="0.2">
      <c r="C566" s="3">
        <v>42766</v>
      </c>
      <c r="D566" s="2">
        <v>55.97</v>
      </c>
      <c r="E566" s="1">
        <f t="shared" si="54"/>
        <v>3.4062387952671358E-3</v>
      </c>
      <c r="F566" s="11">
        <f t="shared" si="55"/>
        <v>1.2256270560686482E-3</v>
      </c>
      <c r="G566" s="12">
        <f t="shared" si="56"/>
        <v>1.3122364134846196E-3</v>
      </c>
      <c r="H566" s="13">
        <f t="shared" si="57"/>
        <v>2.0095090881290336E-3</v>
      </c>
      <c r="I566" s="14"/>
      <c r="J566" s="14"/>
      <c r="K566" s="14"/>
    </row>
    <row r="567" spans="3:11" x14ac:dyDescent="0.2">
      <c r="C567" s="3">
        <v>42765</v>
      </c>
      <c r="D567" s="2">
        <v>55.78</v>
      </c>
      <c r="E567" s="1">
        <f t="shared" si="54"/>
        <v>-1.0115350488021257E-2</v>
      </c>
      <c r="F567" s="11">
        <f t="shared" si="55"/>
        <v>1.5338522574763541E-3</v>
      </c>
      <c r="G567" s="12">
        <f t="shared" si="56"/>
        <v>1.2368080794380389E-3</v>
      </c>
      <c r="H567" s="13">
        <f t="shared" si="57"/>
        <v>1.4770071654242433E-3</v>
      </c>
      <c r="I567" s="14"/>
      <c r="J567" s="14"/>
      <c r="K567" s="14"/>
    </row>
    <row r="568" spans="3:11" x14ac:dyDescent="0.2">
      <c r="C568" s="3">
        <v>42762</v>
      </c>
      <c r="D568" s="2">
        <v>56.35</v>
      </c>
      <c r="E568" s="1">
        <f t="shared" si="54"/>
        <v>-1.1230040357957494E-2</v>
      </c>
      <c r="F568" s="11">
        <f t="shared" si="55"/>
        <v>1.3539631017229982E-3</v>
      </c>
      <c r="G568" s="12">
        <f t="shared" si="56"/>
        <v>1.5631496931176067E-3</v>
      </c>
      <c r="H568" s="13">
        <f t="shared" si="57"/>
        <v>1.5783662211312443E-3</v>
      </c>
      <c r="I568" s="14"/>
      <c r="J568" s="14"/>
      <c r="K568" s="14"/>
    </row>
    <row r="569" spans="3:11" x14ac:dyDescent="0.2">
      <c r="C569" s="3">
        <v>42761</v>
      </c>
      <c r="D569" s="2">
        <v>56.99</v>
      </c>
      <c r="E569" s="1">
        <f t="shared" si="54"/>
        <v>1.949910554561729E-2</v>
      </c>
      <c r="F569" s="11">
        <f t="shared" si="55"/>
        <v>1.1608186089052026E-3</v>
      </c>
      <c r="G569" s="12">
        <f t="shared" si="56"/>
        <v>1.630880208682454E-3</v>
      </c>
      <c r="H569" s="13">
        <f t="shared" si="57"/>
        <v>1.1370677563639928E-3</v>
      </c>
      <c r="I569" s="14"/>
      <c r="J569" s="14"/>
      <c r="K569" s="14"/>
    </row>
    <row r="570" spans="3:11" x14ac:dyDescent="0.2">
      <c r="C570" s="3">
        <v>42760</v>
      </c>
      <c r="D570" s="2">
        <v>55.9</v>
      </c>
      <c r="E570" s="1">
        <f t="shared" si="54"/>
        <v>-8.1618168914123768E-3</v>
      </c>
      <c r="F570" s="11">
        <f t="shared" si="55"/>
        <v>1.1313595648375764E-3</v>
      </c>
      <c r="G570" s="12">
        <f t="shared" si="56"/>
        <v>1.6931823381982328E-3</v>
      </c>
      <c r="H570" s="13">
        <f t="shared" si="57"/>
        <v>4.6812900716658077E-4</v>
      </c>
      <c r="I570" s="14"/>
      <c r="J570" s="14"/>
      <c r="K570" s="14"/>
    </row>
    <row r="571" spans="3:11" x14ac:dyDescent="0.2">
      <c r="C571" s="3">
        <v>42759</v>
      </c>
      <c r="D571" s="2">
        <v>56.36</v>
      </c>
      <c r="E571" s="1">
        <f t="shared" si="54"/>
        <v>8.2289803220036983E-3</v>
      </c>
      <c r="F571" s="11">
        <f t="shared" si="55"/>
        <v>1.2771975632410158E-3</v>
      </c>
      <c r="G571" s="12">
        <f t="shared" si="56"/>
        <v>2.0392191353837646E-3</v>
      </c>
      <c r="H571" s="13">
        <f t="shared" si="57"/>
        <v>7.8717539410739774E-4</v>
      </c>
      <c r="I571" s="14"/>
      <c r="J571" s="14"/>
      <c r="K571" s="14"/>
    </row>
    <row r="572" spans="3:11" x14ac:dyDescent="0.2">
      <c r="C572" s="3">
        <v>42758</v>
      </c>
      <c r="D572" s="2">
        <v>55.9</v>
      </c>
      <c r="E572" s="1">
        <f t="shared" si="54"/>
        <v>-8.8652482269503396E-3</v>
      </c>
      <c r="F572" s="11">
        <f t="shared" si="55"/>
        <v>1.3522907952710783E-3</v>
      </c>
      <c r="G572" s="12">
        <f t="shared" si="56"/>
        <v>1.8569833337901038E-3</v>
      </c>
      <c r="H572" s="13">
        <f t="shared" si="57"/>
        <v>3.9176746381574536E-4</v>
      </c>
      <c r="I572" s="14"/>
      <c r="J572" s="14"/>
      <c r="K572" s="14"/>
    </row>
    <row r="573" spans="3:11" x14ac:dyDescent="0.2">
      <c r="C573" s="3">
        <v>42755</v>
      </c>
      <c r="D573" s="2">
        <v>56.4</v>
      </c>
      <c r="E573" s="1">
        <f t="shared" si="54"/>
        <v>2.0999275887038316E-2</v>
      </c>
      <c r="F573" s="11">
        <f t="shared" si="55"/>
        <v>1.5348455011088915E-3</v>
      </c>
      <c r="G573" s="12">
        <f t="shared" si="56"/>
        <v>1.6216393614196653E-3</v>
      </c>
      <c r="H573" s="13">
        <f t="shared" si="57"/>
        <v>3.5539235407960147E-4</v>
      </c>
      <c r="I573" s="14"/>
      <c r="J573" s="14"/>
      <c r="K573" s="14"/>
    </row>
    <row r="574" spans="3:11" x14ac:dyDescent="0.2">
      <c r="C574" s="3">
        <v>42754</v>
      </c>
      <c r="D574" s="2">
        <v>55.24</v>
      </c>
      <c r="E574" s="1">
        <f t="shared" si="54"/>
        <v>4.5462811420258209E-3</v>
      </c>
      <c r="F574" s="11">
        <f t="shared" si="55"/>
        <v>1.220973621174334E-3</v>
      </c>
      <c r="G574" s="12">
        <f t="shared" si="56"/>
        <v>1.5397454519057016E-3</v>
      </c>
      <c r="H574" s="13">
        <f t="shared" si="57"/>
        <v>-1.0375944118174255E-4</v>
      </c>
      <c r="I574" s="14"/>
      <c r="J574" s="14"/>
      <c r="K574" s="14"/>
    </row>
    <row r="575" spans="3:11" x14ac:dyDescent="0.2">
      <c r="C575" s="3">
        <v>42753</v>
      </c>
      <c r="D575" s="2">
        <v>54.99</v>
      </c>
      <c r="E575" s="1">
        <f t="shared" si="54"/>
        <v>-2.5690999291282712E-2</v>
      </c>
      <c r="F575" s="11">
        <f t="shared" si="55"/>
        <v>1.5625252745735717E-3</v>
      </c>
      <c r="G575" s="12">
        <f t="shared" si="56"/>
        <v>1.3484009164904823E-3</v>
      </c>
      <c r="H575" s="13">
        <f t="shared" si="57"/>
        <v>-1.0841968243772889E-4</v>
      </c>
      <c r="I575" s="14"/>
      <c r="J575" s="14"/>
      <c r="K575" s="14"/>
    </row>
    <row r="576" spans="3:11" x14ac:dyDescent="0.2">
      <c r="C576" s="3">
        <v>42752</v>
      </c>
      <c r="D576" s="2">
        <v>56.44</v>
      </c>
      <c r="E576" s="1">
        <f t="shared" si="54"/>
        <v>1.9527782709036767E-3</v>
      </c>
      <c r="F576" s="11">
        <f t="shared" si="55"/>
        <v>1.8318290026348696E-3</v>
      </c>
      <c r="G576" s="12">
        <f t="shared" si="56"/>
        <v>1.36716692223669E-3</v>
      </c>
      <c r="H576" s="13">
        <f t="shared" si="57"/>
        <v>-6.2379838421996089E-5</v>
      </c>
      <c r="I576" s="14"/>
      <c r="J576" s="14"/>
      <c r="K576" s="14"/>
    </row>
    <row r="577" spans="3:11" x14ac:dyDescent="0.2">
      <c r="C577" s="3">
        <v>42748</v>
      </c>
      <c r="D577" s="2">
        <v>56.33</v>
      </c>
      <c r="E577" s="1">
        <f t="shared" si="54"/>
        <v>-1.2101017186952001E-2</v>
      </c>
      <c r="F577" s="11">
        <f t="shared" si="55"/>
        <v>1.6594609275259384E-3</v>
      </c>
      <c r="G577" s="12">
        <f t="shared" si="56"/>
        <v>1.3106765972464038E-3</v>
      </c>
      <c r="H577" s="13">
        <f t="shared" si="57"/>
        <v>2.992180012070874E-4</v>
      </c>
      <c r="I577" s="14"/>
      <c r="J577" s="14"/>
      <c r="K577" s="14"/>
    </row>
    <row r="578" spans="3:11" x14ac:dyDescent="0.2">
      <c r="C578" s="3">
        <v>42747</v>
      </c>
      <c r="D578" s="2">
        <v>57.02</v>
      </c>
      <c r="E578" s="1">
        <f t="shared" si="54"/>
        <v>1.4590747330960774E-2</v>
      </c>
      <c r="F578" s="11">
        <f t="shared" si="55"/>
        <v>1.5998593117640353E-3</v>
      </c>
      <c r="G578" s="12">
        <f t="shared" si="56"/>
        <v>1.2119763724631517E-3</v>
      </c>
      <c r="H578" s="13">
        <f t="shared" si="57"/>
        <v>5.8429452067987699E-4</v>
      </c>
      <c r="I578" s="14"/>
      <c r="J578" s="14"/>
      <c r="K578" s="14"/>
    </row>
    <row r="579" spans="3:11" x14ac:dyDescent="0.2">
      <c r="C579" s="3">
        <v>42746</v>
      </c>
      <c r="D579" s="2">
        <v>56.2</v>
      </c>
      <c r="E579" s="1">
        <f t="shared" si="54"/>
        <v>2.8174167581412446E-2</v>
      </c>
      <c r="F579" s="11">
        <f t="shared" si="55"/>
        <v>1.3128228074781557E-3</v>
      </c>
      <c r="G579" s="12">
        <f t="shared" si="56"/>
        <v>9.8541265116509338E-4</v>
      </c>
      <c r="H579" s="13">
        <f t="shared" si="57"/>
        <v>2.1695789583667986E-4</v>
      </c>
      <c r="I579" s="14"/>
      <c r="J579" s="14"/>
      <c r="K579" s="14"/>
    </row>
    <row r="580" spans="3:11" x14ac:dyDescent="0.2">
      <c r="C580" s="3">
        <v>42745</v>
      </c>
      <c r="D580" s="2">
        <v>54.66</v>
      </c>
      <c r="E580" s="1">
        <f t="shared" si="54"/>
        <v>-2.2007514761138047E-2</v>
      </c>
      <c r="F580" s="11">
        <f t="shared" si="55"/>
        <v>1.2952335902846506E-3</v>
      </c>
      <c r="G580" s="12">
        <f t="shared" si="56"/>
        <v>5.6895335575916819E-4</v>
      </c>
      <c r="H580" s="13">
        <f t="shared" si="57"/>
        <v>-2.8212053458062658E-4</v>
      </c>
      <c r="I580" s="14"/>
      <c r="J580" s="14"/>
      <c r="K580" s="14"/>
    </row>
    <row r="581" spans="3:11" x14ac:dyDescent="0.2">
      <c r="C581" s="3">
        <v>42744</v>
      </c>
      <c r="D581" s="2">
        <v>55.89</v>
      </c>
      <c r="E581" s="1">
        <f t="shared" si="54"/>
        <v>-3.7540898915102483E-2</v>
      </c>
      <c r="F581" s="11">
        <f t="shared" si="55"/>
        <v>1.3878413558982116E-3</v>
      </c>
      <c r="G581" s="12">
        <f t="shared" si="56"/>
        <v>8.0641024194997852E-4</v>
      </c>
      <c r="H581" s="13">
        <f t="shared" si="57"/>
        <v>1.7068905622092401E-4</v>
      </c>
      <c r="I581" s="14"/>
      <c r="J581" s="14"/>
      <c r="K581" s="14"/>
    </row>
    <row r="582" spans="3:11" x14ac:dyDescent="0.2">
      <c r="C582" s="3">
        <v>42741</v>
      </c>
      <c r="D582" s="2">
        <v>58.07</v>
      </c>
      <c r="E582" s="1">
        <f t="shared" si="54"/>
        <v>4.3237634036665806E-3</v>
      </c>
      <c r="F582" s="11">
        <f t="shared" si="55"/>
        <v>1.4146686605204671E-3</v>
      </c>
      <c r="G582" s="12">
        <f t="shared" si="56"/>
        <v>1.0311508837492636E-3</v>
      </c>
      <c r="H582" s="13">
        <f t="shared" si="57"/>
        <v>5.9708578598526301E-4</v>
      </c>
      <c r="I582" s="14"/>
      <c r="J582" s="14"/>
      <c r="K582" s="14"/>
    </row>
    <row r="583" spans="3:11" x14ac:dyDescent="0.2">
      <c r="C583" s="3">
        <v>42740</v>
      </c>
      <c r="D583" s="2">
        <v>57.82</v>
      </c>
      <c r="E583" s="1">
        <f t="shared" si="54"/>
        <v>9.4273743016759504E-3</v>
      </c>
      <c r="F583" s="11">
        <f t="shared" si="55"/>
        <v>1.1864049160043506E-3</v>
      </c>
      <c r="G583" s="12">
        <f t="shared" si="56"/>
        <v>8.6808227845038097E-4</v>
      </c>
      <c r="H583" s="13">
        <f t="shared" si="57"/>
        <v>3.4241436693864443E-4</v>
      </c>
      <c r="I583" s="14"/>
      <c r="J583" s="14"/>
      <c r="K583" s="14"/>
    </row>
    <row r="584" spans="3:11" x14ac:dyDescent="0.2">
      <c r="C584" s="3">
        <v>42739</v>
      </c>
      <c r="D584" s="2">
        <v>57.28</v>
      </c>
      <c r="E584" s="1">
        <f t="shared" si="54"/>
        <v>1.7768301350390869E-2</v>
      </c>
      <c r="F584" s="11">
        <f t="shared" si="55"/>
        <v>1.1352922774363905E-3</v>
      </c>
      <c r="G584" s="12">
        <f t="shared" si="56"/>
        <v>8.3939302841755663E-4</v>
      </c>
      <c r="H584" s="13">
        <f t="shared" si="57"/>
        <v>6.9921520996855848E-4</v>
      </c>
      <c r="I584" s="14"/>
      <c r="J584" s="14"/>
      <c r="K584" s="14"/>
    </row>
    <row r="585" spans="3:11" x14ac:dyDescent="0.2">
      <c r="C585" s="3">
        <v>42738</v>
      </c>
      <c r="D585" s="2">
        <v>56.28</v>
      </c>
      <c r="E585" s="1">
        <f t="shared" si="54"/>
        <v>-2.5960539979231534E-2</v>
      </c>
      <c r="F585" s="11">
        <f t="shared" si="55"/>
        <v>9.8216778998354488E-4</v>
      </c>
      <c r="G585" s="12">
        <f t="shared" si="56"/>
        <v>8.647360943566107E-4</v>
      </c>
      <c r="H585" s="13">
        <f t="shared" si="57"/>
        <v>1.9651405903900465E-4</v>
      </c>
      <c r="I585" s="14"/>
      <c r="J585" s="14"/>
      <c r="K585" s="14"/>
    </row>
    <row r="586" spans="3:11" x14ac:dyDescent="0.2">
      <c r="C586" s="3">
        <v>42734</v>
      </c>
      <c r="D586" s="2">
        <v>57.78</v>
      </c>
      <c r="E586" s="1">
        <f t="shared" si="54"/>
        <v>-8.6460314715541831E-4</v>
      </c>
      <c r="F586" s="11">
        <f t="shared" si="55"/>
        <v>8.6361552913332676E-4</v>
      </c>
      <c r="G586" s="12">
        <f t="shared" si="56"/>
        <v>7.1597717687795403E-4</v>
      </c>
      <c r="H586" s="13">
        <f t="shared" si="57"/>
        <v>8.3229605749812199E-4</v>
      </c>
      <c r="I586" s="14"/>
      <c r="J586" s="14"/>
      <c r="K586" s="14"/>
    </row>
    <row r="587" spans="3:11" x14ac:dyDescent="0.2">
      <c r="C587" s="3">
        <v>42733</v>
      </c>
      <c r="D587" s="2">
        <v>57.83</v>
      </c>
      <c r="E587" s="1">
        <f t="shared" si="54"/>
        <v>-5.3319573443413315E-3</v>
      </c>
      <c r="F587" s="11">
        <f t="shared" si="55"/>
        <v>7.8064482875758138E-4</v>
      </c>
      <c r="G587" s="12">
        <f t="shared" si="56"/>
        <v>1.1016809308396186E-3</v>
      </c>
      <c r="H587" s="13">
        <f t="shared" si="57"/>
        <v>1.2379998247954141E-3</v>
      </c>
      <c r="I587" s="14"/>
      <c r="J587" s="14"/>
      <c r="K587" s="14"/>
    </row>
    <row r="588" spans="3:11" x14ac:dyDescent="0.2">
      <c r="C588" s="3">
        <v>42732</v>
      </c>
      <c r="D588" s="2">
        <v>58.14</v>
      </c>
      <c r="E588" s="1">
        <f t="shared" si="54"/>
        <v>2.9325513196480912E-3</v>
      </c>
      <c r="F588" s="11">
        <f t="shared" si="55"/>
        <v>7.7187484022674504E-4</v>
      </c>
      <c r="G588" s="12">
        <f t="shared" si="56"/>
        <v>1.0269767128224981E-3</v>
      </c>
      <c r="H588" s="13">
        <f t="shared" si="57"/>
        <v>1.2841776478353291E-3</v>
      </c>
      <c r="I588" s="14"/>
      <c r="J588" s="14"/>
      <c r="K588" s="14"/>
    </row>
    <row r="589" spans="3:11" x14ac:dyDescent="0.2">
      <c r="C589" s="3">
        <v>42731</v>
      </c>
      <c r="D589" s="2">
        <v>57.97</v>
      </c>
      <c r="E589" s="1">
        <f t="shared" si="54"/>
        <v>1.6482553042258319E-2</v>
      </c>
      <c r="F589" s="11">
        <f t="shared" si="55"/>
        <v>8.0811722204124207E-4</v>
      </c>
      <c r="G589" s="12">
        <f t="shared" si="56"/>
        <v>1.0530056032258845E-3</v>
      </c>
      <c r="H589" s="13">
        <f t="shared" si="57"/>
        <v>1.4327595242121663E-3</v>
      </c>
      <c r="I589" s="14"/>
      <c r="J589" s="14"/>
      <c r="K589" s="14"/>
    </row>
    <row r="590" spans="3:11" x14ac:dyDescent="0.2">
      <c r="C590" s="3">
        <v>42727</v>
      </c>
      <c r="D590" s="2">
        <v>57.03</v>
      </c>
      <c r="E590" s="1">
        <f t="shared" si="54"/>
        <v>1.4047410008779515E-3</v>
      </c>
      <c r="F590" s="11">
        <f t="shared" si="55"/>
        <v>6.082403677378943E-4</v>
      </c>
      <c r="G590" s="12">
        <f t="shared" si="56"/>
        <v>5.1339354977574892E-4</v>
      </c>
      <c r="H590" s="13">
        <f t="shared" si="57"/>
        <v>1.3011919548372127E-3</v>
      </c>
      <c r="I590" s="14"/>
      <c r="J590" s="14"/>
      <c r="K590" s="14"/>
    </row>
    <row r="591" spans="3:11" x14ac:dyDescent="0.2">
      <c r="C591" s="3">
        <v>42726</v>
      </c>
      <c r="D591" s="2">
        <v>56.95</v>
      </c>
      <c r="E591" s="1">
        <f t="shared" si="54"/>
        <v>8.6787105915693274E-3</v>
      </c>
      <c r="F591" s="11">
        <f t="shared" si="55"/>
        <v>7.1770752904197325E-4</v>
      </c>
      <c r="G591" s="12">
        <f t="shared" si="56"/>
        <v>6.4986947070488259E-4</v>
      </c>
      <c r="H591" s="13">
        <f t="shared" si="57"/>
        <v>1.5561901338025873E-3</v>
      </c>
      <c r="I591" s="14"/>
      <c r="J591" s="14"/>
      <c r="K591" s="14"/>
    </row>
    <row r="592" spans="3:11" x14ac:dyDescent="0.2">
      <c r="C592" s="3">
        <v>42725</v>
      </c>
      <c r="D592" s="2">
        <v>56.46</v>
      </c>
      <c r="E592" s="1">
        <f t="shared" si="54"/>
        <v>-1.5175300889586518E-2</v>
      </c>
      <c r="F592" s="11">
        <f t="shared" si="55"/>
        <v>5.4765984102829273E-4</v>
      </c>
      <c r="G592" s="12">
        <f t="shared" si="56"/>
        <v>1.7068841106720374E-4</v>
      </c>
      <c r="H592" s="13">
        <f t="shared" si="57"/>
        <v>2.2978570990863736E-3</v>
      </c>
      <c r="I592" s="14"/>
      <c r="J592" s="14"/>
      <c r="K592" s="14"/>
    </row>
    <row r="593" spans="3:11" x14ac:dyDescent="0.2">
      <c r="C593" s="3">
        <v>42724</v>
      </c>
      <c r="D593" s="2">
        <v>57.33</v>
      </c>
      <c r="E593" s="1">
        <f t="shared" si="54"/>
        <v>4.5558086560364419E-3</v>
      </c>
      <c r="F593" s="11">
        <f t="shared" si="55"/>
        <v>6.7227780415557263E-4</v>
      </c>
      <c r="G593" s="12">
        <f t="shared" si="56"/>
        <v>4.1205114327566296E-4</v>
      </c>
      <c r="H593" s="13">
        <f t="shared" si="57"/>
        <v>2.0938470286837024E-3</v>
      </c>
      <c r="I593" s="14"/>
      <c r="J593" s="14"/>
      <c r="K593" s="14"/>
    </row>
    <row r="594" spans="3:11" x14ac:dyDescent="0.2">
      <c r="C594" s="3">
        <v>42723</v>
      </c>
      <c r="D594" s="2">
        <v>57.07</v>
      </c>
      <c r="E594" s="1">
        <f t="shared" si="54"/>
        <v>2.1071115013169273E-3</v>
      </c>
      <c r="F594" s="11">
        <f t="shared" si="55"/>
        <v>8.0443050938105109E-4</v>
      </c>
      <c r="G594" s="12">
        <f t="shared" si="56"/>
        <v>1.1433839745360886E-4</v>
      </c>
      <c r="H594" s="13">
        <f t="shared" si="57"/>
        <v>2.559976711760335E-3</v>
      </c>
      <c r="I594" s="14"/>
      <c r="J594" s="14"/>
      <c r="K594" s="14"/>
    </row>
    <row r="595" spans="3:11" x14ac:dyDescent="0.2">
      <c r="C595" s="3">
        <v>42720</v>
      </c>
      <c r="D595" s="2">
        <v>56.95</v>
      </c>
      <c r="E595" s="1">
        <f t="shared" si="54"/>
        <v>1.878354203935606E-2</v>
      </c>
      <c r="F595" s="11">
        <f t="shared" si="55"/>
        <v>8.3336341772487807E-4</v>
      </c>
      <c r="G595" s="12">
        <f t="shared" si="56"/>
        <v>4.5088256885324565E-4</v>
      </c>
      <c r="H595" s="13">
        <f t="shared" si="57"/>
        <v>1.8629469985114093E-3</v>
      </c>
      <c r="I595" s="14"/>
      <c r="J595" s="14"/>
      <c r="K595" s="14"/>
    </row>
    <row r="596" spans="3:11" x14ac:dyDescent="0.2">
      <c r="C596" s="3">
        <v>42719</v>
      </c>
      <c r="D596" s="2">
        <v>55.9</v>
      </c>
      <c r="E596" s="1">
        <f t="shared" si="54"/>
        <v>-2.67618198037467E-3</v>
      </c>
      <c r="F596" s="11">
        <f t="shared" si="55"/>
        <v>7.3040316261093223E-4</v>
      </c>
      <c r="G596" s="12">
        <f t="shared" si="56"/>
        <v>5.6787939029367311E-4</v>
      </c>
      <c r="H596" s="13">
        <f t="shared" si="57"/>
        <v>1.9109936043356793E-3</v>
      </c>
      <c r="I596" s="14"/>
      <c r="J596" s="14"/>
      <c r="K596" s="14"/>
    </row>
    <row r="597" spans="3:11" x14ac:dyDescent="0.2">
      <c r="C597" s="3">
        <v>42718</v>
      </c>
      <c r="D597" s="2">
        <v>56.05</v>
      </c>
      <c r="E597" s="1">
        <f t="shared" si="54"/>
        <v>-3.661051907872126E-2</v>
      </c>
      <c r="F597" s="11">
        <f t="shared" si="55"/>
        <v>7.1805313548920326E-4</v>
      </c>
      <c r="G597" s="12">
        <f t="shared" si="56"/>
        <v>3.6006913822348721E-4</v>
      </c>
      <c r="H597" s="13">
        <f t="shared" si="57"/>
        <v>2.4421159967581022E-3</v>
      </c>
      <c r="I597" s="14"/>
      <c r="J597" s="14"/>
      <c r="K597" s="14"/>
    </row>
    <row r="598" spans="3:11" x14ac:dyDescent="0.2">
      <c r="C598" s="3">
        <v>42717</v>
      </c>
      <c r="D598" s="2">
        <v>58.18</v>
      </c>
      <c r="E598" s="1">
        <f t="shared" si="54"/>
        <v>2.7576697690450125E-3</v>
      </c>
      <c r="F598" s="11">
        <f t="shared" si="55"/>
        <v>8.1216301612718224E-4</v>
      </c>
      <c r="G598" s="12">
        <f t="shared" si="56"/>
        <v>2.5459877925624599E-4</v>
      </c>
      <c r="H598" s="13">
        <f t="shared" si="57"/>
        <v>3.1269536374137746E-3</v>
      </c>
      <c r="I598" s="14"/>
      <c r="J598" s="14"/>
      <c r="K598" s="14"/>
    </row>
    <row r="599" spans="3:11" x14ac:dyDescent="0.2">
      <c r="C599" s="3">
        <v>42716</v>
      </c>
      <c r="D599" s="2">
        <v>58.02</v>
      </c>
      <c r="E599" s="1">
        <f t="shared" si="54"/>
        <v>2.58132956152759E-2</v>
      </c>
      <c r="F599" s="11">
        <f t="shared" si="55"/>
        <v>6.0495491187970748E-4</v>
      </c>
      <c r="G599" s="12">
        <f t="shared" si="56"/>
        <v>3.9825588404703943E-4</v>
      </c>
      <c r="H599" s="13">
        <f t="shared" si="57"/>
        <v>3.1731300667339479E-3</v>
      </c>
      <c r="I599" s="14"/>
      <c r="J599" s="14"/>
      <c r="K599" s="14"/>
    </row>
    <row r="600" spans="3:11" x14ac:dyDescent="0.2">
      <c r="C600" s="3">
        <v>42713</v>
      </c>
      <c r="D600" s="2">
        <v>56.56</v>
      </c>
      <c r="E600" s="1">
        <f t="shared" si="54"/>
        <v>1.3075407487014301E-2</v>
      </c>
      <c r="F600" s="11">
        <f t="shared" si="55"/>
        <v>6.1594505286074021E-4</v>
      </c>
      <c r="G600" s="12">
        <f t="shared" si="56"/>
        <v>6.3179363174238146E-5</v>
      </c>
      <c r="H600" s="13">
        <f t="shared" si="57"/>
        <v>2.4052287673619979E-3</v>
      </c>
      <c r="I600" s="14"/>
      <c r="J600" s="14"/>
      <c r="K600" s="14"/>
    </row>
    <row r="601" spans="3:11" x14ac:dyDescent="0.2">
      <c r="C601" s="3">
        <v>42712</v>
      </c>
      <c r="D601" s="2">
        <v>55.83</v>
      </c>
      <c r="E601" s="1">
        <f t="shared" si="54"/>
        <v>2.1405049396267861E-2</v>
      </c>
      <c r="F601" s="11">
        <f t="shared" si="55"/>
        <v>6.4154094607396094E-4</v>
      </c>
      <c r="G601" s="12">
        <f t="shared" si="56"/>
        <v>-6.4307217685398901E-5</v>
      </c>
      <c r="H601" s="13">
        <f t="shared" si="57"/>
        <v>2.3119347891696431E-3</v>
      </c>
      <c r="I601" s="14"/>
      <c r="J601" s="14"/>
      <c r="K601" s="14"/>
    </row>
    <row r="602" spans="3:11" x14ac:dyDescent="0.2">
      <c r="C602" s="3">
        <v>42711</v>
      </c>
      <c r="D602" s="2">
        <v>54.66</v>
      </c>
      <c r="E602" s="1">
        <f t="shared" si="54"/>
        <v>-2.2706955122474559E-2</v>
      </c>
      <c r="F602" s="11">
        <f t="shared" si="55"/>
        <v>4.3206585658709431E-4</v>
      </c>
      <c r="G602" s="12">
        <f t="shared" si="56"/>
        <v>-2.2416253331630777E-6</v>
      </c>
      <c r="H602" s="13">
        <f t="shared" si="57"/>
        <v>1.4647955782955302E-3</v>
      </c>
      <c r="I602" s="14"/>
      <c r="J602" s="14"/>
      <c r="K602" s="14"/>
    </row>
    <row r="603" spans="3:11" x14ac:dyDescent="0.2">
      <c r="C603" s="3">
        <v>42710</v>
      </c>
      <c r="D603" s="2">
        <v>55.93</v>
      </c>
      <c r="E603" s="1">
        <f t="shared" si="54"/>
        <v>-1.6528925619834656E-2</v>
      </c>
      <c r="F603" s="11">
        <f t="shared" si="55"/>
        <v>4.7939965750468349E-4</v>
      </c>
      <c r="G603" s="12">
        <f t="shared" si="56"/>
        <v>5.1142094621844101E-4</v>
      </c>
      <c r="H603" s="13">
        <f t="shared" si="57"/>
        <v>1.3453063590395961E-3</v>
      </c>
      <c r="I603" s="14"/>
      <c r="J603" s="14"/>
      <c r="K603" s="14"/>
    </row>
    <row r="604" spans="3:11" x14ac:dyDescent="0.2">
      <c r="C604" s="3">
        <v>42709</v>
      </c>
      <c r="D604" s="2">
        <v>56.87</v>
      </c>
      <c r="E604" s="1">
        <f t="shared" si="54"/>
        <v>2.1145374449338394E-3</v>
      </c>
      <c r="F604" s="11">
        <f t="shared" si="55"/>
        <v>5.0817245154596066E-4</v>
      </c>
      <c r="G604" s="12">
        <f t="shared" si="56"/>
        <v>3.3688190860282446E-4</v>
      </c>
      <c r="H604" s="13">
        <f t="shared" si="57"/>
        <v>1.767969613514923E-3</v>
      </c>
      <c r="I604" s="14"/>
      <c r="J604" s="14"/>
      <c r="K604" s="14"/>
    </row>
    <row r="605" spans="3:11" x14ac:dyDescent="0.2">
      <c r="C605" s="3">
        <v>42706</v>
      </c>
      <c r="D605" s="2">
        <v>56.75</v>
      </c>
      <c r="E605" s="1">
        <f t="shared" si="54"/>
        <v>1.2127697520955882E-2</v>
      </c>
      <c r="F605" s="11">
        <f t="shared" si="55"/>
        <v>4.8469015581737953E-4</v>
      </c>
      <c r="G605" s="12">
        <f t="shared" si="56"/>
        <v>2.3652256430832795E-4</v>
      </c>
      <c r="H605" s="13">
        <f t="shared" si="57"/>
        <v>1.12537746458376E-3</v>
      </c>
      <c r="I605" s="14"/>
      <c r="J605" s="14"/>
      <c r="K605" s="14"/>
    </row>
    <row r="606" spans="3:11" x14ac:dyDescent="0.2">
      <c r="C606" s="3">
        <v>42705</v>
      </c>
      <c r="D606" s="2">
        <v>56.07</v>
      </c>
      <c r="E606" s="1">
        <f t="shared" si="54"/>
        <v>3.2786885245901676E-2</v>
      </c>
      <c r="F606" s="11">
        <f t="shared" si="55"/>
        <v>2.0433437837045519E-4</v>
      </c>
      <c r="G606" s="12">
        <f t="shared" si="56"/>
        <v>6.9217994361648696E-5</v>
      </c>
      <c r="H606" s="13">
        <f t="shared" si="57"/>
        <v>1.6975426297881162E-3</v>
      </c>
      <c r="I606" s="14"/>
      <c r="J606" s="14"/>
      <c r="K606" s="14"/>
    </row>
    <row r="607" spans="3:11" x14ac:dyDescent="0.2">
      <c r="C607" s="3">
        <v>42704</v>
      </c>
      <c r="D607" s="2">
        <v>54.29</v>
      </c>
      <c r="E607" s="1">
        <f t="shared" ref="E607:E670" si="58">D607/D608-1</f>
        <v>9.3013891685121752E-2</v>
      </c>
      <c r="F607" s="11">
        <f t="shared" ref="F607:F670" si="59">AVERAGE(E607:E856)</f>
        <v>-3.5009883924626896E-5</v>
      </c>
      <c r="G607" s="12">
        <f t="shared" si="56"/>
        <v>-2.3699514860835898E-4</v>
      </c>
      <c r="H607" s="13">
        <f t="shared" si="57"/>
        <v>1.3999485043734476E-3</v>
      </c>
      <c r="I607" s="14"/>
      <c r="J607" s="14"/>
      <c r="K607" s="14"/>
    </row>
    <row r="608" spans="3:11" x14ac:dyDescent="0.2">
      <c r="C608" s="3">
        <v>42703</v>
      </c>
      <c r="D608" s="2">
        <v>49.67</v>
      </c>
      <c r="E608" s="1">
        <f t="shared" si="58"/>
        <v>-3.9264990328820137E-2</v>
      </c>
      <c r="F608" s="11">
        <f t="shared" si="59"/>
        <v>-2.9308804381972519E-4</v>
      </c>
      <c r="G608" s="12">
        <f t="shared" ref="G608:G671" si="60">AVERAGE(E608:E727)</f>
        <v>-1.2571270614426652E-3</v>
      </c>
      <c r="H608" s="13">
        <f t="shared" ref="H608:H671" si="61">AVERAGE(E608:E667)</f>
        <v>-1.6209820865457451E-6</v>
      </c>
      <c r="I608" s="14"/>
      <c r="J608" s="14"/>
      <c r="K608" s="14"/>
    </row>
    <row r="609" spans="3:11" x14ac:dyDescent="0.2">
      <c r="C609" s="3">
        <v>42702</v>
      </c>
      <c r="D609" s="2">
        <v>51.7</v>
      </c>
      <c r="E609" s="1">
        <f t="shared" si="58"/>
        <v>2.2143139580862004E-2</v>
      </c>
      <c r="F609" s="11">
        <f t="shared" si="59"/>
        <v>-3.1819737764445091E-4</v>
      </c>
      <c r="G609" s="12">
        <f t="shared" si="60"/>
        <v>-1.0398209957560199E-3</v>
      </c>
      <c r="H609" s="13">
        <f t="shared" si="61"/>
        <v>1.1459928023053549E-3</v>
      </c>
      <c r="I609" s="14"/>
      <c r="J609" s="14"/>
      <c r="K609" s="14"/>
    </row>
    <row r="610" spans="3:11" x14ac:dyDescent="0.2">
      <c r="C610" s="3">
        <v>42699</v>
      </c>
      <c r="D610" s="2">
        <v>50.58</v>
      </c>
      <c r="E610" s="1">
        <f t="shared" si="58"/>
        <v>-3.9681032846022424E-2</v>
      </c>
      <c r="F610" s="11">
        <f t="shared" si="59"/>
        <v>-3.8736502005586759E-4</v>
      </c>
      <c r="G610" s="12">
        <f t="shared" si="60"/>
        <v>-1.080403953608164E-3</v>
      </c>
      <c r="H610" s="13">
        <f t="shared" si="61"/>
        <v>2.0222783227949459E-4</v>
      </c>
      <c r="I610" s="14"/>
      <c r="J610" s="14"/>
      <c r="K610" s="14"/>
    </row>
    <row r="611" spans="3:11" x14ac:dyDescent="0.2">
      <c r="C611" s="3">
        <v>42697</v>
      </c>
      <c r="D611" s="2">
        <v>52.67</v>
      </c>
      <c r="E611" s="1">
        <f t="shared" si="58"/>
        <v>-1.3272658323852937E-3</v>
      </c>
      <c r="F611" s="11">
        <f t="shared" si="59"/>
        <v>-2.3445390336578685E-4</v>
      </c>
      <c r="G611" s="12">
        <f t="shared" si="60"/>
        <v>-6.3640781185346127E-4</v>
      </c>
      <c r="H611" s="13">
        <f t="shared" si="61"/>
        <v>2.7128140771269608E-4</v>
      </c>
      <c r="I611" s="14"/>
      <c r="J611" s="14"/>
      <c r="K611" s="14"/>
    </row>
    <row r="612" spans="3:11" x14ac:dyDescent="0.2">
      <c r="C612" s="3">
        <v>42696</v>
      </c>
      <c r="D612" s="2">
        <v>52.74</v>
      </c>
      <c r="E612" s="1">
        <f t="shared" si="58"/>
        <v>-4.5300113250281715E-3</v>
      </c>
      <c r="F612" s="11">
        <f t="shared" si="59"/>
        <v>-3.5306910853882736E-4</v>
      </c>
      <c r="G612" s="12">
        <f t="shared" si="60"/>
        <v>-4.4296060353164746E-4</v>
      </c>
      <c r="H612" s="13">
        <f t="shared" si="61"/>
        <v>6.8430626403929534E-5</v>
      </c>
      <c r="I612" s="14"/>
      <c r="J612" s="14"/>
      <c r="K612" s="14"/>
    </row>
    <row r="613" spans="3:11" x14ac:dyDescent="0.2">
      <c r="C613" s="3">
        <v>42695</v>
      </c>
      <c r="D613" s="2">
        <v>52.98</v>
      </c>
      <c r="E613" s="1">
        <f t="shared" si="58"/>
        <v>4.0659988214496234E-2</v>
      </c>
      <c r="F613" s="11">
        <f t="shared" si="59"/>
        <v>-3.192406120919973E-4</v>
      </c>
      <c r="G613" s="12">
        <f t="shared" si="60"/>
        <v>-4.9824841136642082E-4</v>
      </c>
      <c r="H613" s="13">
        <f t="shared" si="61"/>
        <v>-8.7165505792171272E-5</v>
      </c>
      <c r="I613" s="14"/>
      <c r="J613" s="14"/>
      <c r="K613" s="14"/>
    </row>
    <row r="614" spans="3:11" x14ac:dyDescent="0.2">
      <c r="C614" s="3">
        <v>42692</v>
      </c>
      <c r="D614" s="2">
        <v>50.91</v>
      </c>
      <c r="E614" s="1">
        <f t="shared" si="58"/>
        <v>8.3184789067141107E-3</v>
      </c>
      <c r="F614" s="11">
        <f t="shared" si="59"/>
        <v>-3.7412124893126996E-4</v>
      </c>
      <c r="G614" s="12">
        <f t="shared" si="60"/>
        <v>-8.0979690870791317E-4</v>
      </c>
      <c r="H614" s="13">
        <f t="shared" si="61"/>
        <v>-6.5316251763064548E-4</v>
      </c>
      <c r="I614" s="14"/>
      <c r="J614" s="14"/>
      <c r="K614" s="14"/>
    </row>
    <row r="615" spans="3:11" x14ac:dyDescent="0.2">
      <c r="C615" s="3">
        <v>42691</v>
      </c>
      <c r="D615" s="2">
        <v>50.49</v>
      </c>
      <c r="E615" s="1">
        <f t="shared" si="58"/>
        <v>-2.765158996642314E-3</v>
      </c>
      <c r="F615" s="11">
        <f t="shared" si="59"/>
        <v>-4.2218140692392494E-4</v>
      </c>
      <c r="G615" s="12">
        <f t="shared" si="60"/>
        <v>-8.9488410679820676E-4</v>
      </c>
      <c r="H615" s="13">
        <f t="shared" si="61"/>
        <v>-5.9406371974819836E-4</v>
      </c>
      <c r="I615" s="14"/>
      <c r="J615" s="14"/>
      <c r="K615" s="14"/>
    </row>
    <row r="616" spans="3:11" x14ac:dyDescent="0.2">
      <c r="C616" s="3">
        <v>42690</v>
      </c>
      <c r="D616" s="2">
        <v>50.63</v>
      </c>
      <c r="E616" s="1">
        <f t="shared" si="58"/>
        <v>-5.109058754175666E-3</v>
      </c>
      <c r="F616" s="11">
        <f t="shared" si="59"/>
        <v>-3.9368735689377266E-4</v>
      </c>
      <c r="G616" s="12">
        <f t="shared" si="60"/>
        <v>-9.103619163921856E-4</v>
      </c>
      <c r="H616" s="13">
        <f t="shared" si="61"/>
        <v>-1.0088212938168548E-3</v>
      </c>
      <c r="I616" s="14"/>
      <c r="J616" s="14"/>
      <c r="K616" s="14"/>
    </row>
    <row r="617" spans="3:11" x14ac:dyDescent="0.2">
      <c r="C617" s="3">
        <v>42689</v>
      </c>
      <c r="D617" s="2">
        <v>50.89</v>
      </c>
      <c r="E617" s="1">
        <f t="shared" si="58"/>
        <v>5.7344691460627484E-2</v>
      </c>
      <c r="F617" s="11">
        <f t="shared" si="59"/>
        <v>-3.9508448196697189E-4</v>
      </c>
      <c r="G617" s="12">
        <f t="shared" si="60"/>
        <v>-8.9338806527892078E-4</v>
      </c>
      <c r="H617" s="13">
        <f t="shared" si="61"/>
        <v>-6.8216929284550256E-4</v>
      </c>
      <c r="I617" s="14"/>
      <c r="J617" s="14"/>
      <c r="K617" s="14"/>
    </row>
    <row r="618" spans="3:11" x14ac:dyDescent="0.2">
      <c r="C618" s="3">
        <v>42688</v>
      </c>
      <c r="D618" s="2">
        <v>48.13</v>
      </c>
      <c r="E618" s="1">
        <f t="shared" si="58"/>
        <v>-2.0733982998132339E-3</v>
      </c>
      <c r="F618" s="11">
        <f t="shared" si="59"/>
        <v>-6.0121118903344421E-4</v>
      </c>
      <c r="G618" s="12">
        <f t="shared" si="60"/>
        <v>-1.3840416802115526E-3</v>
      </c>
      <c r="H618" s="13">
        <f t="shared" si="61"/>
        <v>-2.2147912428229629E-3</v>
      </c>
      <c r="I618" s="14"/>
      <c r="J618" s="14"/>
      <c r="K618" s="14"/>
    </row>
    <row r="619" spans="3:11" x14ac:dyDescent="0.2">
      <c r="C619" s="3">
        <v>42685</v>
      </c>
      <c r="D619" s="2">
        <v>48.23</v>
      </c>
      <c r="E619" s="1">
        <f t="shared" si="58"/>
        <v>-2.7816972384599903E-2</v>
      </c>
      <c r="F619" s="11">
        <f t="shared" si="59"/>
        <v>-6.9427107395820761E-4</v>
      </c>
      <c r="G619" s="12">
        <f t="shared" si="60"/>
        <v>-1.2060893989133876E-3</v>
      </c>
      <c r="H619" s="13">
        <f t="shared" si="61"/>
        <v>-2.1051730540213569E-3</v>
      </c>
      <c r="I619" s="14"/>
      <c r="J619" s="14"/>
      <c r="K619" s="14"/>
    </row>
    <row r="620" spans="3:11" x14ac:dyDescent="0.2">
      <c r="C620" s="3">
        <v>42684</v>
      </c>
      <c r="D620" s="2">
        <v>49.61</v>
      </c>
      <c r="E620" s="1">
        <f t="shared" si="58"/>
        <v>-1.352157486577843E-2</v>
      </c>
      <c r="F620" s="11">
        <f t="shared" si="59"/>
        <v>-5.0731363983994894E-4</v>
      </c>
      <c r="G620" s="12">
        <f t="shared" si="60"/>
        <v>-8.8059899580792593E-4</v>
      </c>
      <c r="H620" s="13">
        <f t="shared" si="61"/>
        <v>-1.1596291367679849E-3</v>
      </c>
      <c r="I620" s="14"/>
      <c r="J620" s="14"/>
      <c r="K620" s="14"/>
    </row>
    <row r="621" spans="3:11" x14ac:dyDescent="0.2">
      <c r="C621" s="3">
        <v>42683</v>
      </c>
      <c r="D621" s="2">
        <v>50.29</v>
      </c>
      <c r="E621" s="1">
        <f t="shared" si="58"/>
        <v>6.4038423053831561E-3</v>
      </c>
      <c r="F621" s="11">
        <f t="shared" si="59"/>
        <v>-5.5023876268946203E-4</v>
      </c>
      <c r="G621" s="12">
        <f t="shared" si="60"/>
        <v>-8.2461843763939515E-4</v>
      </c>
      <c r="H621" s="13">
        <f t="shared" si="61"/>
        <v>-8.5979552848865681E-4</v>
      </c>
      <c r="I621" s="14"/>
      <c r="J621" s="14"/>
      <c r="K621" s="14"/>
    </row>
    <row r="622" spans="3:11" x14ac:dyDescent="0.2">
      <c r="C622" s="3">
        <v>42682</v>
      </c>
      <c r="D622" s="2">
        <v>49.97</v>
      </c>
      <c r="E622" s="1">
        <f t="shared" si="58"/>
        <v>2.0052135552437456E-3</v>
      </c>
      <c r="F622" s="11">
        <f t="shared" si="59"/>
        <v>-6.8601846544720903E-4</v>
      </c>
      <c r="G622" s="12">
        <f t="shared" si="60"/>
        <v>-9.2280998024730132E-4</v>
      </c>
      <c r="H622" s="13">
        <f t="shared" si="61"/>
        <v>-6.5999102943224979E-4</v>
      </c>
      <c r="I622" s="14"/>
      <c r="J622" s="14"/>
      <c r="K622" s="14"/>
    </row>
    <row r="623" spans="3:11" x14ac:dyDescent="0.2">
      <c r="C623" s="3">
        <v>42681</v>
      </c>
      <c r="D623" s="2">
        <v>49.87</v>
      </c>
      <c r="E623" s="1">
        <f t="shared" si="58"/>
        <v>1.8586601307189365E-2</v>
      </c>
      <c r="F623" s="11">
        <f t="shared" si="59"/>
        <v>-8.0987856316700228E-4</v>
      </c>
      <c r="G623" s="12">
        <f t="shared" si="60"/>
        <v>-9.5827586421412905E-4</v>
      </c>
      <c r="H623" s="13">
        <f t="shared" si="61"/>
        <v>-2.2557499804303586E-4</v>
      </c>
      <c r="I623" s="14"/>
      <c r="J623" s="14"/>
      <c r="K623" s="14"/>
    </row>
    <row r="624" spans="3:11" x14ac:dyDescent="0.2">
      <c r="C624" s="3">
        <v>42678</v>
      </c>
      <c r="D624" s="2">
        <v>48.96</v>
      </c>
      <c r="E624" s="1">
        <f t="shared" si="58"/>
        <v>-1.3102197137673799E-2</v>
      </c>
      <c r="F624" s="11">
        <f t="shared" si="59"/>
        <v>-8.5325415243387684E-4</v>
      </c>
      <c r="G624" s="12">
        <f t="shared" si="60"/>
        <v>-1.1490775567139936E-3</v>
      </c>
      <c r="H624" s="13">
        <f t="shared" si="61"/>
        <v>-1.5316491348190317E-4</v>
      </c>
      <c r="I624" s="14"/>
      <c r="J624" s="14"/>
      <c r="K624" s="14"/>
    </row>
    <row r="625" spans="3:11" x14ac:dyDescent="0.2">
      <c r="C625" s="3">
        <v>42677</v>
      </c>
      <c r="D625" s="2">
        <v>49.61</v>
      </c>
      <c r="E625" s="1">
        <f t="shared" si="58"/>
        <v>-1.5088346237839945E-2</v>
      </c>
      <c r="F625" s="11">
        <f t="shared" si="59"/>
        <v>-8.3860347597757685E-4</v>
      </c>
      <c r="G625" s="12">
        <f t="shared" si="60"/>
        <v>-9.410496245808984E-4</v>
      </c>
      <c r="H625" s="13">
        <f t="shared" si="61"/>
        <v>7.7914418069940006E-4</v>
      </c>
      <c r="I625" s="14"/>
      <c r="J625" s="14"/>
      <c r="K625" s="14"/>
    </row>
    <row r="626" spans="3:11" x14ac:dyDescent="0.2">
      <c r="C626" s="3">
        <v>42676</v>
      </c>
      <c r="D626" s="2">
        <v>50.37</v>
      </c>
      <c r="E626" s="1">
        <f t="shared" si="58"/>
        <v>-2.8543876567020288E-2</v>
      </c>
      <c r="F626" s="11">
        <f t="shared" si="59"/>
        <v>-8.5860852432582697E-4</v>
      </c>
      <c r="G626" s="12">
        <f t="shared" si="60"/>
        <v>-5.4518914877394007E-4</v>
      </c>
      <c r="H626" s="13">
        <f t="shared" si="61"/>
        <v>6.1496373884020554E-4</v>
      </c>
      <c r="I626" s="14"/>
      <c r="J626" s="14"/>
      <c r="K626" s="14"/>
    </row>
    <row r="627" spans="3:11" x14ac:dyDescent="0.2">
      <c r="C627" s="3">
        <v>42675</v>
      </c>
      <c r="D627" s="2">
        <v>51.85</v>
      </c>
      <c r="E627" s="1">
        <f t="shared" si="58"/>
        <v>-4.0338071456011981E-3</v>
      </c>
      <c r="F627" s="11">
        <f t="shared" si="59"/>
        <v>-8.4145741518085963E-4</v>
      </c>
      <c r="G627" s="12">
        <f t="shared" si="60"/>
        <v>-3.9493339429823581E-4</v>
      </c>
      <c r="H627" s="13">
        <f t="shared" si="61"/>
        <v>9.9660899345183442E-4</v>
      </c>
      <c r="I627" s="14"/>
      <c r="J627" s="14"/>
      <c r="K627" s="14"/>
    </row>
    <row r="628" spans="3:11" x14ac:dyDescent="0.2">
      <c r="C628" s="3">
        <v>42674</v>
      </c>
      <c r="D628" s="2">
        <v>52.06</v>
      </c>
      <c r="E628" s="1">
        <f t="shared" si="58"/>
        <v>-3.7707948243992595E-2</v>
      </c>
      <c r="F628" s="11">
        <f t="shared" si="59"/>
        <v>-9.5680063722584127E-4</v>
      </c>
      <c r="G628" s="12">
        <f t="shared" si="60"/>
        <v>-2.7580978389647276E-4</v>
      </c>
      <c r="H628" s="13">
        <f t="shared" si="61"/>
        <v>1.5479331651039689E-3</v>
      </c>
      <c r="I628" s="14"/>
      <c r="J628" s="14"/>
      <c r="K628" s="14"/>
    </row>
    <row r="629" spans="3:11" x14ac:dyDescent="0.2">
      <c r="C629" s="3">
        <v>42671</v>
      </c>
      <c r="D629" s="2">
        <v>54.1</v>
      </c>
      <c r="E629" s="1">
        <f t="shared" si="58"/>
        <v>-2.0637219406227425E-2</v>
      </c>
      <c r="F629" s="11">
        <f t="shared" si="59"/>
        <v>-6.5362564730806123E-4</v>
      </c>
      <c r="G629" s="12">
        <f t="shared" si="60"/>
        <v>3.3033045308493713E-4</v>
      </c>
      <c r="H629" s="13">
        <f t="shared" si="61"/>
        <v>2.1246926610009155E-3</v>
      </c>
      <c r="I629" s="14"/>
      <c r="J629" s="14"/>
      <c r="K629" s="14"/>
    </row>
    <row r="630" spans="3:11" x14ac:dyDescent="0.2">
      <c r="C630" s="3">
        <v>42670</v>
      </c>
      <c r="D630" s="2">
        <v>55.24</v>
      </c>
      <c r="E630" s="1">
        <f t="shared" si="58"/>
        <v>1.0980966325036645E-2</v>
      </c>
      <c r="F630" s="11">
        <f t="shared" si="59"/>
        <v>-6.0977559189291024E-4</v>
      </c>
      <c r="G630" s="12">
        <f t="shared" si="60"/>
        <v>7.3698161097208168E-4</v>
      </c>
      <c r="H630" s="13">
        <f t="shared" si="61"/>
        <v>2.918235669229885E-3</v>
      </c>
      <c r="I630" s="14"/>
      <c r="J630" s="14"/>
      <c r="K630" s="14"/>
    </row>
    <row r="631" spans="3:11" x14ac:dyDescent="0.2">
      <c r="C631" s="3">
        <v>42669</v>
      </c>
      <c r="D631" s="2">
        <v>54.64</v>
      </c>
      <c r="E631" s="1">
        <f t="shared" si="58"/>
        <v>-1.5495495495495448E-2</v>
      </c>
      <c r="F631" s="11">
        <f t="shared" si="59"/>
        <v>-6.0774852824680846E-4</v>
      </c>
      <c r="G631" s="12">
        <f t="shared" si="60"/>
        <v>4.1722686551144049E-4</v>
      </c>
      <c r="H631" s="13">
        <f t="shared" si="61"/>
        <v>3.2912628766601317E-3</v>
      </c>
      <c r="I631" s="14"/>
      <c r="J631" s="14"/>
      <c r="K631" s="14"/>
    </row>
    <row r="632" spans="3:11" x14ac:dyDescent="0.2">
      <c r="C632" s="3">
        <v>42668</v>
      </c>
      <c r="D632" s="2">
        <v>55.5</v>
      </c>
      <c r="E632" s="1">
        <f t="shared" si="58"/>
        <v>-1.1047754811118971E-2</v>
      </c>
      <c r="F632" s="11">
        <f t="shared" si="59"/>
        <v>-5.3495881020111733E-4</v>
      </c>
      <c r="G632" s="12">
        <f t="shared" si="60"/>
        <v>6.1050670186300155E-4</v>
      </c>
      <c r="H632" s="13">
        <f t="shared" si="61"/>
        <v>3.3221992037644624E-3</v>
      </c>
      <c r="I632" s="14"/>
      <c r="J632" s="14"/>
      <c r="K632" s="14"/>
    </row>
    <row r="633" spans="3:11" x14ac:dyDescent="0.2">
      <c r="C633" s="3">
        <v>42667</v>
      </c>
      <c r="D633" s="2">
        <v>56.12</v>
      </c>
      <c r="E633" s="1">
        <f t="shared" si="58"/>
        <v>-6.5498318286423274E-3</v>
      </c>
      <c r="F633" s="11">
        <f t="shared" si="59"/>
        <v>-2.373275973984983E-4</v>
      </c>
      <c r="G633" s="12">
        <f t="shared" si="60"/>
        <v>8.0553020509638025E-4</v>
      </c>
      <c r="H633" s="13">
        <f t="shared" si="61"/>
        <v>2.887886368759729E-3</v>
      </c>
      <c r="I633" s="14"/>
      <c r="J633" s="14"/>
      <c r="K633" s="14"/>
    </row>
    <row r="634" spans="3:11" x14ac:dyDescent="0.2">
      <c r="C634" s="3">
        <v>42664</v>
      </c>
      <c r="D634" s="2">
        <v>56.49</v>
      </c>
      <c r="E634" s="1">
        <f t="shared" si="58"/>
        <v>4.2666666666666409E-3</v>
      </c>
      <c r="F634" s="11">
        <f t="shared" si="59"/>
        <v>-2.8183534079099945E-4</v>
      </c>
      <c r="G634" s="12">
        <f t="shared" si="60"/>
        <v>8.8553317290894495E-4</v>
      </c>
      <c r="H634" s="13">
        <f t="shared" si="61"/>
        <v>3.1832503449931455E-3</v>
      </c>
      <c r="I634" s="14"/>
      <c r="J634" s="14"/>
      <c r="K634" s="14"/>
    </row>
    <row r="635" spans="3:11" x14ac:dyDescent="0.2">
      <c r="C635" s="3">
        <v>42663</v>
      </c>
      <c r="D635" s="2">
        <v>56.25</v>
      </c>
      <c r="E635" s="1">
        <f t="shared" si="58"/>
        <v>-2.2928608650338744E-2</v>
      </c>
      <c r="F635" s="11">
        <f t="shared" si="59"/>
        <v>-3.5456335211857135E-4</v>
      </c>
      <c r="G635" s="12">
        <f t="shared" si="60"/>
        <v>6.3936001219945342E-4</v>
      </c>
      <c r="H635" s="13">
        <f t="shared" si="61"/>
        <v>2.8052215154186931E-3</v>
      </c>
      <c r="I635" s="14"/>
      <c r="J635" s="14"/>
      <c r="K635" s="14"/>
    </row>
    <row r="636" spans="3:11" x14ac:dyDescent="0.2">
      <c r="C636" s="3">
        <v>42662</v>
      </c>
      <c r="D636" s="2">
        <v>57.57</v>
      </c>
      <c r="E636" s="1">
        <f t="shared" si="58"/>
        <v>2.3648648648648685E-2</v>
      </c>
      <c r="F636" s="11">
        <f t="shared" si="59"/>
        <v>-3.3194349071428021E-4</v>
      </c>
      <c r="G636" s="12">
        <f t="shared" si="60"/>
        <v>6.2353311618122405E-4</v>
      </c>
      <c r="H636" s="13">
        <f t="shared" si="61"/>
        <v>2.7967136828953762E-3</v>
      </c>
      <c r="I636" s="14"/>
      <c r="J636" s="14"/>
      <c r="K636" s="14"/>
    </row>
    <row r="637" spans="3:11" x14ac:dyDescent="0.2">
      <c r="C637" s="3">
        <v>42661</v>
      </c>
      <c r="D637" s="2">
        <v>56.24</v>
      </c>
      <c r="E637" s="1">
        <f t="shared" si="58"/>
        <v>5.0035739814153768E-3</v>
      </c>
      <c r="F637" s="11">
        <f t="shared" si="59"/>
        <v>-4.1035077500391768E-4</v>
      </c>
      <c r="G637" s="12">
        <f t="shared" si="60"/>
        <v>4.0687447145803336E-4</v>
      </c>
      <c r="H637" s="13">
        <f t="shared" si="61"/>
        <v>2.3221351932857198E-3</v>
      </c>
      <c r="I637" s="14"/>
      <c r="J637" s="14"/>
      <c r="K637" s="14"/>
    </row>
    <row r="638" spans="3:11" x14ac:dyDescent="0.2">
      <c r="C638" s="3">
        <v>42660</v>
      </c>
      <c r="D638" s="2">
        <v>55.96</v>
      </c>
      <c r="E638" s="1">
        <f t="shared" si="58"/>
        <v>-7.4494501596310547E-3</v>
      </c>
      <c r="F638" s="11">
        <f t="shared" si="59"/>
        <v>-5.2463546325246966E-4</v>
      </c>
      <c r="G638" s="12">
        <f t="shared" si="60"/>
        <v>4.9368912864429981E-4</v>
      </c>
      <c r="H638" s="13">
        <f t="shared" si="61"/>
        <v>1.8396582242464266E-3</v>
      </c>
      <c r="I638" s="14"/>
      <c r="J638" s="14"/>
      <c r="K638" s="14"/>
    </row>
    <row r="639" spans="3:11" x14ac:dyDescent="0.2">
      <c r="C639" s="3">
        <v>42657</v>
      </c>
      <c r="D639" s="2">
        <v>56.38</v>
      </c>
      <c r="E639" s="1">
        <f t="shared" si="58"/>
        <v>-1.7705382436259409E-3</v>
      </c>
      <c r="F639" s="11">
        <f t="shared" si="59"/>
        <v>-4.9370835713681419E-4</v>
      </c>
      <c r="G639" s="12">
        <f t="shared" si="60"/>
        <v>7.9984699310128957E-4</v>
      </c>
      <c r="H639" s="13">
        <f t="shared" si="61"/>
        <v>1.7538674064935071E-3</v>
      </c>
      <c r="I639" s="14"/>
      <c r="J639" s="14"/>
      <c r="K639" s="14"/>
    </row>
    <row r="640" spans="3:11" x14ac:dyDescent="0.2">
      <c r="C640" s="3">
        <v>42656</v>
      </c>
      <c r="D640" s="2">
        <v>56.48</v>
      </c>
      <c r="E640" s="1">
        <f t="shared" si="58"/>
        <v>5.161060686954988E-3</v>
      </c>
      <c r="F640" s="11">
        <f t="shared" si="59"/>
        <v>-6.076392089535489E-4</v>
      </c>
      <c r="G640" s="12">
        <f t="shared" si="60"/>
        <v>1.0878255221806862E-3</v>
      </c>
      <c r="H640" s="13">
        <f t="shared" si="61"/>
        <v>1.420027246098963E-3</v>
      </c>
      <c r="I640" s="14"/>
      <c r="J640" s="14"/>
      <c r="K640" s="14"/>
    </row>
    <row r="641" spans="3:11" x14ac:dyDescent="0.2">
      <c r="C641" s="3">
        <v>42655</v>
      </c>
      <c r="D641" s="2">
        <v>56.19</v>
      </c>
      <c r="E641" s="1">
        <f t="shared" si="58"/>
        <v>-1.1957095129242146E-2</v>
      </c>
      <c r="F641" s="11">
        <f t="shared" si="59"/>
        <v>-5.5580958410555016E-4</v>
      </c>
      <c r="G641" s="12">
        <f t="shared" si="60"/>
        <v>8.3707802153059436E-4</v>
      </c>
      <c r="H641" s="13">
        <f t="shared" si="61"/>
        <v>1.4421314276790332E-3</v>
      </c>
      <c r="I641" s="14"/>
      <c r="J641" s="14"/>
      <c r="K641" s="14"/>
    </row>
    <row r="642" spans="3:11" x14ac:dyDescent="0.2">
      <c r="C642" s="3">
        <v>42654</v>
      </c>
      <c r="D642" s="2">
        <v>56.87</v>
      </c>
      <c r="E642" s="1">
        <f t="shared" si="58"/>
        <v>-1.0956521739130531E-2</v>
      </c>
      <c r="F642" s="11">
        <f t="shared" si="59"/>
        <v>-5.3015722576460391E-4</v>
      </c>
      <c r="G642" s="12">
        <f t="shared" si="60"/>
        <v>1.0427139286187243E-3</v>
      </c>
      <c r="H642" s="13">
        <f t="shared" si="61"/>
        <v>1.4652159815132645E-3</v>
      </c>
      <c r="I642" s="14"/>
      <c r="J642" s="14"/>
      <c r="K642" s="14"/>
    </row>
    <row r="643" spans="3:11" x14ac:dyDescent="0.2">
      <c r="C643" s="3">
        <v>42653</v>
      </c>
      <c r="D643" s="2">
        <v>57.5</v>
      </c>
      <c r="E643" s="1">
        <f t="shared" si="58"/>
        <v>3.0835424883470797E-2</v>
      </c>
      <c r="F643" s="11">
        <f t="shared" si="59"/>
        <v>-4.8799364919877199E-4</v>
      </c>
      <c r="G643" s="12">
        <f t="shared" si="60"/>
        <v>9.4565888672923468E-4</v>
      </c>
      <c r="H643" s="13">
        <f t="shared" si="61"/>
        <v>1.3937501899621175E-3</v>
      </c>
      <c r="I643" s="14"/>
      <c r="J643" s="14"/>
      <c r="K643" s="14"/>
    </row>
    <row r="644" spans="3:11" x14ac:dyDescent="0.2">
      <c r="C644" s="3">
        <v>42650</v>
      </c>
      <c r="D644" s="2">
        <v>55.78</v>
      </c>
      <c r="E644" s="1">
        <f t="shared" si="58"/>
        <v>-1.2393767705382364E-2</v>
      </c>
      <c r="F644" s="11">
        <f t="shared" si="59"/>
        <v>-6.4866721807111196E-4</v>
      </c>
      <c r="G644" s="12">
        <f t="shared" si="60"/>
        <v>1.0234018193878767E-3</v>
      </c>
      <c r="H644" s="13">
        <f t="shared" si="61"/>
        <v>9.7957084686655467E-4</v>
      </c>
      <c r="I644" s="14"/>
      <c r="J644" s="14"/>
      <c r="K644" s="14"/>
    </row>
    <row r="645" spans="3:11" x14ac:dyDescent="0.2">
      <c r="C645" s="3">
        <v>42649</v>
      </c>
      <c r="D645" s="2">
        <v>56.48</v>
      </c>
      <c r="E645" s="1">
        <f t="shared" si="58"/>
        <v>1.2186379928315505E-2</v>
      </c>
      <c r="F645" s="11">
        <f t="shared" si="59"/>
        <v>-8.0331199616857191E-4</v>
      </c>
      <c r="G645" s="12">
        <f t="shared" si="60"/>
        <v>1.3859424761919889E-3</v>
      </c>
      <c r="H645" s="13">
        <f t="shared" si="61"/>
        <v>1.5329581296742167E-3</v>
      </c>
      <c r="I645" s="14"/>
      <c r="J645" s="14"/>
      <c r="K645" s="14"/>
    </row>
    <row r="646" spans="3:11" x14ac:dyDescent="0.2">
      <c r="C646" s="3">
        <v>42648</v>
      </c>
      <c r="D646" s="2">
        <v>55.8</v>
      </c>
      <c r="E646" s="1">
        <f t="shared" si="58"/>
        <v>2.3477622890682115E-2</v>
      </c>
      <c r="F646" s="11">
        <f t="shared" si="59"/>
        <v>-8.3584200653176173E-4</v>
      </c>
      <c r="G646" s="12">
        <f t="shared" si="60"/>
        <v>1.1813033830144195E-3</v>
      </c>
      <c r="H646" s="13">
        <f t="shared" si="61"/>
        <v>5.9965829625778608E-4</v>
      </c>
      <c r="I646" s="14"/>
      <c r="J646" s="14"/>
      <c r="K646" s="14"/>
    </row>
    <row r="647" spans="3:11" x14ac:dyDescent="0.2">
      <c r="C647" s="3">
        <v>42647</v>
      </c>
      <c r="D647" s="2">
        <v>54.52</v>
      </c>
      <c r="E647" s="1">
        <f t="shared" si="58"/>
        <v>-2.5612879619464346E-3</v>
      </c>
      <c r="F647" s="11">
        <f t="shared" si="59"/>
        <v>-7.9400344455203477E-4</v>
      </c>
      <c r="G647" s="12">
        <f t="shared" si="60"/>
        <v>7.5606138912847991E-4</v>
      </c>
      <c r="H647" s="13">
        <f t="shared" si="61"/>
        <v>9.6536203688382303E-4</v>
      </c>
      <c r="I647" s="14"/>
      <c r="J647" s="14"/>
      <c r="K647" s="14"/>
    </row>
    <row r="648" spans="3:11" x14ac:dyDescent="0.2">
      <c r="C648" s="3">
        <v>42646</v>
      </c>
      <c r="D648" s="2">
        <v>54.66</v>
      </c>
      <c r="E648" s="1">
        <f t="shared" si="58"/>
        <v>1.1847463902258326E-2</v>
      </c>
      <c r="F648" s="11">
        <f t="shared" si="59"/>
        <v>-8.4290309089260647E-4</v>
      </c>
      <c r="G648" s="12">
        <f t="shared" si="60"/>
        <v>7.2598496441234344E-4</v>
      </c>
      <c r="H648" s="13">
        <f t="shared" si="61"/>
        <v>7.6977577780966704E-4</v>
      </c>
      <c r="I648" s="14"/>
      <c r="J648" s="14"/>
      <c r="K648" s="14"/>
    </row>
    <row r="649" spans="3:11" x14ac:dyDescent="0.2">
      <c r="C649" s="3">
        <v>42643</v>
      </c>
      <c r="D649" s="2">
        <v>54.02</v>
      </c>
      <c r="E649" s="1">
        <f t="shared" si="58"/>
        <v>8.5884988797610973E-3</v>
      </c>
      <c r="F649" s="11">
        <f t="shared" si="59"/>
        <v>-6.9409395265032669E-4</v>
      </c>
      <c r="G649" s="12">
        <f t="shared" si="60"/>
        <v>5.4610276649985081E-4</v>
      </c>
      <c r="H649" s="13">
        <f t="shared" si="61"/>
        <v>6.7325168223960252E-4</v>
      </c>
      <c r="I649" s="14"/>
      <c r="J649" s="14"/>
      <c r="K649" s="14"/>
    </row>
    <row r="650" spans="3:11" x14ac:dyDescent="0.2">
      <c r="C650" s="3">
        <v>42642</v>
      </c>
      <c r="D650" s="2">
        <v>53.56</v>
      </c>
      <c r="E650" s="1">
        <f t="shared" si="58"/>
        <v>1.6704631738800435E-2</v>
      </c>
      <c r="F650" s="11">
        <f t="shared" si="59"/>
        <v>-6.6542452730350865E-4</v>
      </c>
      <c r="G650" s="12">
        <f t="shared" si="60"/>
        <v>8.4863409733025304E-4</v>
      </c>
      <c r="H650" s="13">
        <f t="shared" si="61"/>
        <v>-2.7440485528571477E-4</v>
      </c>
      <c r="I650" s="14"/>
      <c r="J650" s="14"/>
      <c r="K650" s="14"/>
    </row>
    <row r="651" spans="3:11" x14ac:dyDescent="0.2">
      <c r="C651" s="3">
        <v>42641</v>
      </c>
      <c r="D651" s="2">
        <v>52.68</v>
      </c>
      <c r="E651" s="1">
        <f t="shared" si="58"/>
        <v>5.3178728508596507E-2</v>
      </c>
      <c r="F651" s="11">
        <f t="shared" si="59"/>
        <v>-6.605771100309972E-4</v>
      </c>
      <c r="G651" s="12">
        <f t="shared" si="60"/>
        <v>8.4288379601343648E-4</v>
      </c>
      <c r="H651" s="13">
        <f t="shared" si="61"/>
        <v>-2.564511923928222E-4</v>
      </c>
      <c r="I651" s="14"/>
      <c r="J651" s="14"/>
      <c r="K651" s="14"/>
    </row>
    <row r="652" spans="3:11" x14ac:dyDescent="0.2">
      <c r="C652" s="3">
        <v>42640</v>
      </c>
      <c r="D652" s="2">
        <v>50.02</v>
      </c>
      <c r="E652" s="1">
        <f t="shared" si="58"/>
        <v>-2.7415905113746808E-2</v>
      </c>
      <c r="F652" s="11">
        <f t="shared" si="59"/>
        <v>-9.0425976600086737E-4</v>
      </c>
      <c r="G652" s="12">
        <f t="shared" si="60"/>
        <v>9.5084075731075577E-4</v>
      </c>
      <c r="H652" s="13">
        <f t="shared" si="61"/>
        <v>-1.9564802769519662E-3</v>
      </c>
      <c r="I652" s="14"/>
      <c r="J652" s="14"/>
      <c r="K652" s="14"/>
    </row>
    <row r="653" spans="3:11" x14ac:dyDescent="0.2">
      <c r="C653" s="3">
        <v>42639</v>
      </c>
      <c r="D653" s="2">
        <v>51.43</v>
      </c>
      <c r="E653" s="1">
        <f t="shared" si="58"/>
        <v>3.2523589640634398E-2</v>
      </c>
      <c r="F653" s="11">
        <f t="shared" si="59"/>
        <v>-8.0717296418243831E-4</v>
      </c>
      <c r="G653" s="12">
        <f t="shared" si="60"/>
        <v>1.0708737549878834E-3</v>
      </c>
      <c r="H653" s="13">
        <f t="shared" si="61"/>
        <v>-1.2697447421323763E-3</v>
      </c>
      <c r="I653" s="14"/>
      <c r="J653" s="14"/>
      <c r="K653" s="14"/>
    </row>
    <row r="654" spans="3:11" x14ac:dyDescent="0.2">
      <c r="C654" s="3">
        <v>42636</v>
      </c>
      <c r="D654" s="2">
        <v>49.81</v>
      </c>
      <c r="E654" s="1">
        <f t="shared" si="58"/>
        <v>-3.9714671293618609E-2</v>
      </c>
      <c r="F654" s="11">
        <f t="shared" si="59"/>
        <v>-8.6510087432361703E-4</v>
      </c>
      <c r="G654" s="12">
        <f t="shared" si="60"/>
        <v>1.2317487100617234E-3</v>
      </c>
      <c r="H654" s="13">
        <f t="shared" si="61"/>
        <v>-2.3312999168531171E-3</v>
      </c>
      <c r="I654" s="14"/>
      <c r="J654" s="14"/>
      <c r="K654" s="14"/>
    </row>
    <row r="655" spans="3:11" x14ac:dyDescent="0.2">
      <c r="C655" s="3">
        <v>42635</v>
      </c>
      <c r="D655" s="2">
        <v>51.87</v>
      </c>
      <c r="E655" s="1">
        <f t="shared" si="58"/>
        <v>2.1666338388812267E-2</v>
      </c>
      <c r="F655" s="11">
        <f t="shared" si="59"/>
        <v>-8.1769904912085383E-4</v>
      </c>
      <c r="G655" s="12">
        <f t="shared" si="60"/>
        <v>1.6059308866440128E-3</v>
      </c>
      <c r="H655" s="13">
        <f t="shared" si="61"/>
        <v>-9.6118186080491788E-4</v>
      </c>
      <c r="I655" s="14"/>
      <c r="J655" s="14"/>
      <c r="K655" s="14"/>
    </row>
    <row r="656" spans="3:11" x14ac:dyDescent="0.2">
      <c r="C656" s="3">
        <v>42634</v>
      </c>
      <c r="D656" s="2">
        <v>50.77</v>
      </c>
      <c r="E656" s="1">
        <f t="shared" si="58"/>
        <v>2.9191161564970702E-2</v>
      </c>
      <c r="F656" s="11">
        <f t="shared" si="59"/>
        <v>-8.3354246514911209E-4</v>
      </c>
      <c r="G656" s="12">
        <f t="shared" si="60"/>
        <v>1.1791535099414468E-3</v>
      </c>
      <c r="H656" s="13">
        <f t="shared" si="61"/>
        <v>-7.7523482374833308E-4</v>
      </c>
      <c r="I656" s="14"/>
      <c r="J656" s="14"/>
      <c r="K656" s="14"/>
    </row>
    <row r="657" spans="3:11" x14ac:dyDescent="0.2">
      <c r="C657" s="3">
        <v>42633</v>
      </c>
      <c r="D657" s="2">
        <v>49.33</v>
      </c>
      <c r="E657" s="1">
        <f t="shared" si="58"/>
        <v>4.4797393606190727E-3</v>
      </c>
      <c r="F657" s="11">
        <f t="shared" si="59"/>
        <v>-9.1194059491429998E-4</v>
      </c>
      <c r="G657" s="12">
        <f t="shared" si="60"/>
        <v>5.9982997810145244E-4</v>
      </c>
      <c r="H657" s="13">
        <f t="shared" si="61"/>
        <v>-1.7219777203111278E-3</v>
      </c>
      <c r="I657" s="14"/>
      <c r="J657" s="14"/>
      <c r="K657" s="14"/>
    </row>
    <row r="658" spans="3:11" x14ac:dyDescent="0.2">
      <c r="C658" s="3">
        <v>42632</v>
      </c>
      <c r="D658" s="2">
        <v>49.11</v>
      </c>
      <c r="E658" s="1">
        <f t="shared" si="58"/>
        <v>5.5282555282554213E-3</v>
      </c>
      <c r="F658" s="11">
        <f t="shared" si="59"/>
        <v>-1.0921573772312882E-3</v>
      </c>
      <c r="G658" s="12">
        <f t="shared" si="60"/>
        <v>5.6600095306610454E-4</v>
      </c>
      <c r="H658" s="13">
        <f t="shared" si="61"/>
        <v>-2.6177560789012824E-3</v>
      </c>
      <c r="I658" s="14"/>
      <c r="J658" s="14"/>
      <c r="K658" s="14"/>
    </row>
    <row r="659" spans="3:11" x14ac:dyDescent="0.2">
      <c r="C659" s="3">
        <v>42629</v>
      </c>
      <c r="D659" s="2">
        <v>48.84</v>
      </c>
      <c r="E659" s="1">
        <f t="shared" si="58"/>
        <v>-2.0260782347041095E-2</v>
      </c>
      <c r="F659" s="11">
        <f t="shared" si="59"/>
        <v>-1.1654748040242828E-3</v>
      </c>
      <c r="G659" s="12">
        <f t="shared" si="60"/>
        <v>5.286967061489021E-4</v>
      </c>
      <c r="H659" s="13">
        <f t="shared" si="61"/>
        <v>-2.376618298639869E-3</v>
      </c>
      <c r="I659" s="14"/>
      <c r="J659" s="14"/>
      <c r="K659" s="14"/>
    </row>
    <row r="660" spans="3:11" x14ac:dyDescent="0.2">
      <c r="C660" s="3">
        <v>42628</v>
      </c>
      <c r="D660" s="2">
        <v>49.85</v>
      </c>
      <c r="E660" s="1">
        <f t="shared" si="58"/>
        <v>7.4777687954730165E-3</v>
      </c>
      <c r="F660" s="11">
        <f t="shared" si="59"/>
        <v>-9.1154253046610073E-4</v>
      </c>
      <c r="G660" s="12">
        <f t="shared" si="60"/>
        <v>4.6245888119953729E-4</v>
      </c>
      <c r="H660" s="13">
        <f t="shared" si="61"/>
        <v>-2.2788700410135217E-3</v>
      </c>
      <c r="I660" s="14"/>
      <c r="J660" s="14"/>
      <c r="K660" s="14"/>
    </row>
    <row r="661" spans="3:11" x14ac:dyDescent="0.2">
      <c r="C661" s="3">
        <v>42627</v>
      </c>
      <c r="D661" s="2">
        <v>49.48</v>
      </c>
      <c r="E661" s="1">
        <f t="shared" si="58"/>
        <v>-2.9423303256178923E-2</v>
      </c>
      <c r="F661" s="11">
        <f t="shared" si="59"/>
        <v>-1.1266083577706983E-3</v>
      </c>
      <c r="G661" s="12">
        <f t="shared" si="60"/>
        <v>3.848411418493828E-4</v>
      </c>
      <c r="H661" s="13">
        <f t="shared" si="61"/>
        <v>-2.4405492245404411E-3</v>
      </c>
      <c r="I661" s="14"/>
      <c r="J661" s="14"/>
      <c r="K661" s="14"/>
    </row>
    <row r="662" spans="3:11" x14ac:dyDescent="0.2">
      <c r="C662" s="3">
        <v>42626</v>
      </c>
      <c r="D662" s="2">
        <v>50.98</v>
      </c>
      <c r="E662" s="1">
        <f t="shared" si="58"/>
        <v>-2.987630827783061E-2</v>
      </c>
      <c r="F662" s="11">
        <f t="shared" si="59"/>
        <v>-1.0301656555755699E-3</v>
      </c>
      <c r="G662" s="12">
        <f t="shared" si="60"/>
        <v>5.6090003280452236E-4</v>
      </c>
      <c r="H662" s="13">
        <f t="shared" si="61"/>
        <v>-1.4692788289618563E-3</v>
      </c>
      <c r="I662" s="14"/>
      <c r="J662" s="14"/>
      <c r="K662" s="14"/>
    </row>
    <row r="663" spans="3:11" x14ac:dyDescent="0.2">
      <c r="C663" s="3">
        <v>42625</v>
      </c>
      <c r="D663" s="2">
        <v>52.55</v>
      </c>
      <c r="E663" s="1">
        <f t="shared" si="58"/>
        <v>8.8308696486849581E-3</v>
      </c>
      <c r="F663" s="11">
        <f t="shared" si="59"/>
        <v>-6.8075549593010808E-4</v>
      </c>
      <c r="G663" s="12">
        <f t="shared" si="60"/>
        <v>4.7640643499027765E-4</v>
      </c>
      <c r="H663" s="13">
        <f t="shared" si="61"/>
        <v>-3.2246446660271394E-4</v>
      </c>
      <c r="I663" s="14"/>
      <c r="J663" s="14"/>
      <c r="K663" s="14"/>
    </row>
    <row r="664" spans="3:11" x14ac:dyDescent="0.2">
      <c r="C664" s="3">
        <v>42622</v>
      </c>
      <c r="D664" s="2">
        <v>52.09</v>
      </c>
      <c r="E664" s="1">
        <f t="shared" si="58"/>
        <v>-3.6440991490935937E-2</v>
      </c>
      <c r="F664" s="11">
        <f t="shared" si="59"/>
        <v>-6.6235634678762163E-4</v>
      </c>
      <c r="G664" s="12">
        <f t="shared" si="60"/>
        <v>3.898859347500718E-4</v>
      </c>
      <c r="H664" s="13">
        <f t="shared" si="61"/>
        <v>-1.0942057963092739E-3</v>
      </c>
      <c r="I664" s="14"/>
      <c r="J664" s="14"/>
      <c r="K664" s="14"/>
    </row>
    <row r="665" spans="3:11" x14ac:dyDescent="0.2">
      <c r="C665" s="3">
        <v>42621</v>
      </c>
      <c r="D665" s="2">
        <v>54.06</v>
      </c>
      <c r="E665" s="1">
        <f t="shared" si="58"/>
        <v>4.6457607433217252E-2</v>
      </c>
      <c r="F665" s="11">
        <f t="shared" si="59"/>
        <v>-5.7301149423781041E-4</v>
      </c>
      <c r="G665" s="12">
        <f t="shared" si="60"/>
        <v>7.7022296340406766E-4</v>
      </c>
      <c r="H665" s="13">
        <f t="shared" si="61"/>
        <v>-6.5233233596710401E-4</v>
      </c>
      <c r="I665" s="14"/>
      <c r="J665" s="14"/>
      <c r="K665" s="14"/>
    </row>
    <row r="666" spans="3:11" x14ac:dyDescent="0.2">
      <c r="C666" s="3">
        <v>42620</v>
      </c>
      <c r="D666" s="2">
        <v>51.66</v>
      </c>
      <c r="E666" s="1">
        <f t="shared" si="58"/>
        <v>1.4931237721021562E-2</v>
      </c>
      <c r="F666" s="11">
        <f t="shared" si="59"/>
        <v>-8.7130520554852173E-4</v>
      </c>
      <c r="G666" s="12">
        <f t="shared" si="60"/>
        <v>2.7838611754099261E-4</v>
      </c>
      <c r="H666" s="13">
        <f t="shared" si="61"/>
        <v>-1.5591066410648188E-3</v>
      </c>
      <c r="I666" s="14"/>
      <c r="J666" s="14"/>
      <c r="K666" s="14"/>
    </row>
    <row r="667" spans="3:11" x14ac:dyDescent="0.2">
      <c r="C667" s="3">
        <v>42619</v>
      </c>
      <c r="D667" s="2">
        <v>50.9</v>
      </c>
      <c r="E667" s="1">
        <f t="shared" si="58"/>
        <v>8.9197224975221534E-3</v>
      </c>
      <c r="F667" s="11">
        <f t="shared" si="59"/>
        <v>-7.7100688031971922E-4</v>
      </c>
      <c r="G667" s="12">
        <f t="shared" si="60"/>
        <v>4.9950395671498056E-4</v>
      </c>
      <c r="H667" s="13">
        <f t="shared" si="61"/>
        <v>-1.8739388015901655E-3</v>
      </c>
      <c r="I667" s="14"/>
      <c r="J667" s="14"/>
      <c r="K667" s="14"/>
    </row>
    <row r="668" spans="3:11" x14ac:dyDescent="0.2">
      <c r="C668" s="3">
        <v>42615</v>
      </c>
      <c r="D668" s="2">
        <v>50.45</v>
      </c>
      <c r="E668" s="1">
        <f t="shared" si="58"/>
        <v>2.9591836734693899E-2</v>
      </c>
      <c r="F668" s="11">
        <f t="shared" si="59"/>
        <v>-9.6216675464985268E-4</v>
      </c>
      <c r="G668" s="12">
        <f t="shared" si="60"/>
        <v>9.1160952161455371E-4</v>
      </c>
      <c r="H668" s="13">
        <f t="shared" si="61"/>
        <v>-2.5126331407987848E-3</v>
      </c>
      <c r="I668" s="14"/>
      <c r="J668" s="14"/>
      <c r="K668" s="14"/>
    </row>
    <row r="669" spans="3:11" x14ac:dyDescent="0.2">
      <c r="C669" s="3">
        <v>42614</v>
      </c>
      <c r="D669" s="2">
        <v>49</v>
      </c>
      <c r="E669" s="1">
        <f t="shared" si="58"/>
        <v>-3.4482758620689613E-2</v>
      </c>
      <c r="F669" s="11">
        <f t="shared" si="59"/>
        <v>-1.0900193854496969E-3</v>
      </c>
      <c r="G669" s="12">
        <f t="shared" si="60"/>
        <v>4.7758897462024479E-4</v>
      </c>
      <c r="H669" s="13">
        <f t="shared" si="61"/>
        <v>-3.2256347938173944E-3</v>
      </c>
      <c r="I669" s="14"/>
      <c r="J669" s="14"/>
      <c r="K669" s="14"/>
    </row>
    <row r="670" spans="3:11" x14ac:dyDescent="0.2">
      <c r="C670" s="3">
        <v>42613</v>
      </c>
      <c r="D670" s="2">
        <v>50.75</v>
      </c>
      <c r="E670" s="1">
        <f t="shared" si="58"/>
        <v>-3.5537818320030334E-2</v>
      </c>
      <c r="F670" s="11">
        <f t="shared" si="59"/>
        <v>-1.0119949187053284E-3</v>
      </c>
      <c r="G670" s="12">
        <f t="shared" si="60"/>
        <v>4.7839794073843331E-4</v>
      </c>
      <c r="H670" s="13">
        <f t="shared" si="61"/>
        <v>-2.3630357394958225E-3</v>
      </c>
      <c r="I670" s="14"/>
      <c r="J670" s="14"/>
      <c r="K670" s="14"/>
    </row>
    <row r="671" spans="3:11" x14ac:dyDescent="0.2">
      <c r="C671" s="3">
        <v>42612</v>
      </c>
      <c r="D671" s="2">
        <v>52.62</v>
      </c>
      <c r="E671" s="1">
        <f t="shared" ref="E671:E734" si="62">D671/D672-1</f>
        <v>-1.3498312710911287E-2</v>
      </c>
      <c r="F671" s="11">
        <f t="shared" ref="F671:F734" si="63">AVERAGE(E671:E920)</f>
        <v>-8.2651031209187396E-4</v>
      </c>
      <c r="G671" s="12">
        <f t="shared" si="60"/>
        <v>9.1945913814075737E-4</v>
      </c>
      <c r="H671" s="13">
        <f t="shared" si="61"/>
        <v>-1.5440970314196186E-3</v>
      </c>
      <c r="I671" s="14"/>
      <c r="J671" s="14"/>
      <c r="K671" s="14"/>
    </row>
    <row r="672" spans="3:11" x14ac:dyDescent="0.2">
      <c r="C672" s="3">
        <v>42611</v>
      </c>
      <c r="D672" s="2">
        <v>53.34</v>
      </c>
      <c r="E672" s="1">
        <f t="shared" si="62"/>
        <v>-1.386577925679422E-2</v>
      </c>
      <c r="F672" s="11">
        <f t="shared" si="63"/>
        <v>-6.9896684908415582E-4</v>
      </c>
      <c r="G672" s="12">
        <f t="shared" ref="G672:G735" si="64">AVERAGE(E672:E791)</f>
        <v>9.3422301243002714E-4</v>
      </c>
      <c r="H672" s="13">
        <f t="shared" ref="H672:H735" si="65">AVERAGE(E672:E731)</f>
        <v>-9.5435183346722447E-4</v>
      </c>
      <c r="I672" s="14"/>
      <c r="J672" s="14"/>
      <c r="K672" s="14"/>
    </row>
    <row r="673" spans="3:11" x14ac:dyDescent="0.2">
      <c r="C673" s="3">
        <v>42608</v>
      </c>
      <c r="D673" s="2">
        <v>54.09</v>
      </c>
      <c r="E673" s="1">
        <f t="shared" si="62"/>
        <v>6.7001675041877817E-3</v>
      </c>
      <c r="F673" s="11">
        <f t="shared" si="63"/>
        <v>-9.5159772683504635E-4</v>
      </c>
      <c r="G673" s="12">
        <f t="shared" si="64"/>
        <v>1.4598970391174258E-3</v>
      </c>
      <c r="H673" s="13">
        <f t="shared" si="65"/>
        <v>-9.0933131694067031E-4</v>
      </c>
      <c r="I673" s="14"/>
      <c r="J673" s="14"/>
      <c r="K673" s="14"/>
    </row>
    <row r="674" spans="3:11" x14ac:dyDescent="0.2">
      <c r="C674" s="3">
        <v>42607</v>
      </c>
      <c r="D674" s="2">
        <v>53.73</v>
      </c>
      <c r="E674" s="1">
        <f t="shared" si="62"/>
        <v>1.1864406779660941E-2</v>
      </c>
      <c r="F674" s="11">
        <f t="shared" si="63"/>
        <v>-6.2612566957907085E-4</v>
      </c>
      <c r="G674" s="12">
        <f t="shared" si="64"/>
        <v>1.0959247545872935E-3</v>
      </c>
      <c r="H674" s="13">
        <f t="shared" si="65"/>
        <v>-9.6643129978518096E-4</v>
      </c>
      <c r="I674" s="14"/>
      <c r="J674" s="14"/>
      <c r="K674" s="14"/>
    </row>
    <row r="675" spans="3:11" x14ac:dyDescent="0.2">
      <c r="C675" s="3">
        <v>42606</v>
      </c>
      <c r="D675" s="2">
        <v>53.1</v>
      </c>
      <c r="E675" s="1">
        <f t="shared" si="62"/>
        <v>-2.7650613440761695E-2</v>
      </c>
      <c r="F675" s="11">
        <f t="shared" si="63"/>
        <v>-4.2365875700559253E-4</v>
      </c>
      <c r="G675" s="12">
        <f t="shared" si="64"/>
        <v>1.4550288360211541E-3</v>
      </c>
      <c r="H675" s="13">
        <f t="shared" si="65"/>
        <v>-1.1957044938482153E-3</v>
      </c>
      <c r="I675" s="14"/>
      <c r="J675" s="14"/>
      <c r="K675" s="14"/>
    </row>
    <row r="676" spans="3:11" x14ac:dyDescent="0.2">
      <c r="C676" s="3">
        <v>42605</v>
      </c>
      <c r="D676" s="2">
        <v>54.61</v>
      </c>
      <c r="E676" s="1">
        <f t="shared" si="62"/>
        <v>1.4490061304105462E-2</v>
      </c>
      <c r="F676" s="11">
        <f t="shared" si="63"/>
        <v>9.7660954204616509E-5</v>
      </c>
      <c r="G676" s="12">
        <f t="shared" si="64"/>
        <v>2.0120650230554971E-3</v>
      </c>
      <c r="H676" s="13">
        <f t="shared" si="65"/>
        <v>-8.1190253896751643E-4</v>
      </c>
      <c r="I676" s="14"/>
      <c r="J676" s="14"/>
      <c r="K676" s="14"/>
    </row>
    <row r="677" spans="3:11" x14ac:dyDescent="0.2">
      <c r="C677" s="3">
        <v>42604</v>
      </c>
      <c r="D677" s="2">
        <v>53.83</v>
      </c>
      <c r="E677" s="1">
        <f t="shared" si="62"/>
        <v>-3.4612625538020136E-2</v>
      </c>
      <c r="F677" s="11">
        <f t="shared" si="63"/>
        <v>-3.2848310619648216E-5</v>
      </c>
      <c r="G677" s="12">
        <f t="shared" si="64"/>
        <v>1.8689781262152011E-3</v>
      </c>
      <c r="H677" s="13">
        <f t="shared" si="65"/>
        <v>-1.1046068377123389E-3</v>
      </c>
      <c r="I677" s="14"/>
      <c r="J677" s="14"/>
      <c r="K677" s="14"/>
    </row>
    <row r="678" spans="3:11" x14ac:dyDescent="0.2">
      <c r="C678" s="3">
        <v>42601</v>
      </c>
      <c r="D678" s="2">
        <v>55.76</v>
      </c>
      <c r="E678" s="1">
        <f t="shared" si="62"/>
        <v>4.5036930282831289E-3</v>
      </c>
      <c r="F678" s="11">
        <f t="shared" si="63"/>
        <v>2.1781452145012059E-4</v>
      </c>
      <c r="G678" s="12">
        <f t="shared" si="64"/>
        <v>2.2211873978511534E-3</v>
      </c>
      <c r="H678" s="13">
        <f t="shared" si="65"/>
        <v>-5.5329211760014223E-4</v>
      </c>
      <c r="I678" s="14"/>
      <c r="J678" s="14"/>
      <c r="K678" s="14"/>
    </row>
    <row r="679" spans="3:11" x14ac:dyDescent="0.2">
      <c r="C679" s="3">
        <v>42600</v>
      </c>
      <c r="D679" s="2">
        <v>55.51</v>
      </c>
      <c r="E679" s="1">
        <f t="shared" si="62"/>
        <v>2.8915662650602414E-2</v>
      </c>
      <c r="F679" s="11">
        <f t="shared" si="63"/>
        <v>-1.871700467285775E-5</v>
      </c>
      <c r="G679" s="12">
        <f t="shared" si="64"/>
        <v>2.3442439132784552E-3</v>
      </c>
      <c r="H679" s="13">
        <f t="shared" si="65"/>
        <v>-3.070057438054182E-4</v>
      </c>
      <c r="I679" s="14"/>
      <c r="J679" s="14"/>
      <c r="K679" s="14"/>
    </row>
    <row r="680" spans="3:11" x14ac:dyDescent="0.2">
      <c r="C680" s="3">
        <v>42599</v>
      </c>
      <c r="D680" s="2">
        <v>53.95</v>
      </c>
      <c r="E680" s="1">
        <f t="shared" si="62"/>
        <v>4.4684416309812569E-3</v>
      </c>
      <c r="F680" s="11">
        <f t="shared" si="63"/>
        <v>-2.1894362232019216E-4</v>
      </c>
      <c r="G680" s="12">
        <f t="shared" si="64"/>
        <v>2.3493043060066657E-3</v>
      </c>
      <c r="H680" s="13">
        <f t="shared" si="65"/>
        <v>-6.01568854847867E-4</v>
      </c>
      <c r="I680" s="14"/>
      <c r="J680" s="14"/>
      <c r="K680" s="14"/>
    </row>
    <row r="681" spans="3:11" x14ac:dyDescent="0.2">
      <c r="C681" s="3">
        <v>42598</v>
      </c>
      <c r="D681" s="2">
        <v>53.71</v>
      </c>
      <c r="E681" s="1">
        <f t="shared" si="62"/>
        <v>1.8392112248767578E-2</v>
      </c>
      <c r="F681" s="11">
        <f t="shared" si="63"/>
        <v>-2.3183684409703532E-4</v>
      </c>
      <c r="G681" s="12">
        <f t="shared" si="64"/>
        <v>2.2398749877246067E-3</v>
      </c>
      <c r="H681" s="13">
        <f t="shared" si="65"/>
        <v>-7.894413467901336E-4</v>
      </c>
      <c r="I681" s="14"/>
      <c r="J681" s="14"/>
      <c r="K681" s="14"/>
    </row>
    <row r="682" spans="3:11" x14ac:dyDescent="0.2">
      <c r="C682" s="3">
        <v>42597</v>
      </c>
      <c r="D682" s="2">
        <v>52.74</v>
      </c>
      <c r="E682" s="1">
        <f t="shared" si="62"/>
        <v>2.8070175438596578E-2</v>
      </c>
      <c r="F682" s="11">
        <f t="shared" si="63"/>
        <v>-4.7701262215511743E-4</v>
      </c>
      <c r="G682" s="12">
        <f t="shared" si="64"/>
        <v>2.3233840129892104E-3</v>
      </c>
      <c r="H682" s="13">
        <f t="shared" si="65"/>
        <v>-1.1856289310623529E-3</v>
      </c>
      <c r="I682" s="14"/>
      <c r="J682" s="14"/>
      <c r="K682" s="14"/>
    </row>
    <row r="683" spans="3:11" x14ac:dyDescent="0.2">
      <c r="C683" s="3">
        <v>42594</v>
      </c>
      <c r="D683" s="2">
        <v>51.3</v>
      </c>
      <c r="E683" s="1">
        <f t="shared" si="62"/>
        <v>2.2931206380857327E-2</v>
      </c>
      <c r="F683" s="11">
        <f t="shared" si="63"/>
        <v>-5.2265694650529366E-4</v>
      </c>
      <c r="G683" s="12">
        <f t="shared" si="64"/>
        <v>2.1643768010818909E-3</v>
      </c>
      <c r="H683" s="13">
        <f t="shared" si="65"/>
        <v>-1.6909767303852222E-3</v>
      </c>
      <c r="I683" s="14"/>
      <c r="J683" s="14"/>
      <c r="K683" s="14"/>
    </row>
    <row r="684" spans="3:11" x14ac:dyDescent="0.2">
      <c r="C684" s="3">
        <v>42593</v>
      </c>
      <c r="D684" s="2">
        <v>50.15</v>
      </c>
      <c r="E684" s="1">
        <f t="shared" si="62"/>
        <v>4.2836348513204392E-2</v>
      </c>
      <c r="F684" s="11">
        <f t="shared" si="63"/>
        <v>-6.7934005569976019E-4</v>
      </c>
      <c r="G684" s="12">
        <f t="shared" si="64"/>
        <v>1.5926512173415738E-3</v>
      </c>
      <c r="H684" s="13">
        <f t="shared" si="65"/>
        <v>-2.1449901999460843E-3</v>
      </c>
      <c r="I684" s="14"/>
      <c r="J684" s="14"/>
      <c r="K684" s="14"/>
    </row>
    <row r="685" spans="3:11" x14ac:dyDescent="0.2">
      <c r="C685" s="3">
        <v>42592</v>
      </c>
      <c r="D685" s="2">
        <v>48.09</v>
      </c>
      <c r="E685" s="1">
        <f t="shared" si="62"/>
        <v>-2.4939172749391614E-2</v>
      </c>
      <c r="F685" s="11">
        <f t="shared" si="63"/>
        <v>-8.2489447659318317E-4</v>
      </c>
      <c r="G685" s="12">
        <f t="shared" si="64"/>
        <v>1.6664708847953431E-3</v>
      </c>
      <c r="H685" s="13">
        <f t="shared" si="65"/>
        <v>-2.6612434298611968E-3</v>
      </c>
      <c r="I685" s="14"/>
      <c r="J685" s="14"/>
      <c r="K685" s="14"/>
    </row>
    <row r="686" spans="3:11" x14ac:dyDescent="0.2">
      <c r="C686" s="3">
        <v>42591</v>
      </c>
      <c r="D686" s="2">
        <v>49.32</v>
      </c>
      <c r="E686" s="1">
        <f t="shared" si="62"/>
        <v>-5.6451612903225534E-3</v>
      </c>
      <c r="F686" s="11">
        <f t="shared" si="63"/>
        <v>-8.2399710118497005E-4</v>
      </c>
      <c r="G686" s="12">
        <f t="shared" si="64"/>
        <v>1.5764683409109517E-3</v>
      </c>
      <c r="H686" s="13">
        <f t="shared" si="65"/>
        <v>-1.7053420363880856E-3</v>
      </c>
      <c r="I686" s="14"/>
      <c r="J686" s="14"/>
      <c r="K686" s="14"/>
    </row>
    <row r="687" spans="3:11" x14ac:dyDescent="0.2">
      <c r="C687" s="3">
        <v>42590</v>
      </c>
      <c r="D687" s="2">
        <v>49.6</v>
      </c>
      <c r="E687" s="1">
        <f t="shared" si="62"/>
        <v>2.9045643153526868E-2</v>
      </c>
      <c r="F687" s="11">
        <f t="shared" si="63"/>
        <v>-7.8083729976908688E-4</v>
      </c>
      <c r="G687" s="12">
        <f t="shared" si="64"/>
        <v>1.609818080928115E-3</v>
      </c>
      <c r="H687" s="13">
        <f t="shared" si="65"/>
        <v>-1.7864757820483061E-3</v>
      </c>
      <c r="I687" s="14"/>
      <c r="J687" s="14"/>
      <c r="K687" s="14"/>
    </row>
    <row r="688" spans="3:11" x14ac:dyDescent="0.2">
      <c r="C688" s="3">
        <v>42587</v>
      </c>
      <c r="D688" s="2">
        <v>48.2</v>
      </c>
      <c r="E688" s="1">
        <f t="shared" si="62"/>
        <v>-3.1023784901758056E-3</v>
      </c>
      <c r="F688" s="11">
        <f t="shared" si="63"/>
        <v>-1.064343816045166E-3</v>
      </c>
      <c r="G688" s="12">
        <f t="shared" si="64"/>
        <v>1.8324550695186135E-3</v>
      </c>
      <c r="H688" s="13">
        <f t="shared" si="65"/>
        <v>-2.0995527328969144E-3</v>
      </c>
      <c r="I688" s="14"/>
      <c r="J688" s="14"/>
      <c r="K688" s="14"/>
    </row>
    <row r="689" spans="3:11" x14ac:dyDescent="0.2">
      <c r="C689" s="3">
        <v>42586</v>
      </c>
      <c r="D689" s="2">
        <v>48.35</v>
      </c>
      <c r="E689" s="1">
        <f t="shared" si="62"/>
        <v>2.6975361087510752E-2</v>
      </c>
      <c r="F689" s="11">
        <f t="shared" si="63"/>
        <v>-9.526271427311142E-4</v>
      </c>
      <c r="G689" s="12">
        <f t="shared" si="64"/>
        <v>1.746246283913111E-3</v>
      </c>
      <c r="H689" s="13">
        <f t="shared" si="65"/>
        <v>-1.4640317548310412E-3</v>
      </c>
      <c r="I689" s="14"/>
      <c r="J689" s="14"/>
      <c r="K689" s="14"/>
    </row>
    <row r="690" spans="3:11" x14ac:dyDescent="0.2">
      <c r="C690" s="3">
        <v>42585</v>
      </c>
      <c r="D690" s="2">
        <v>47.08</v>
      </c>
      <c r="E690" s="1">
        <f t="shared" si="62"/>
        <v>3.3362598770851459E-2</v>
      </c>
      <c r="F690" s="11">
        <f t="shared" si="63"/>
        <v>-1.1314204061652346E-3</v>
      </c>
      <c r="G690" s="12">
        <f t="shared" si="64"/>
        <v>2.5465294042665916E-3</v>
      </c>
      <c r="H690" s="13">
        <f t="shared" si="65"/>
        <v>-1.4442724472857216E-3</v>
      </c>
      <c r="I690" s="14"/>
      <c r="J690" s="14"/>
      <c r="K690" s="14"/>
    </row>
    <row r="691" spans="3:11" x14ac:dyDescent="0.2">
      <c r="C691" s="3">
        <v>42584</v>
      </c>
      <c r="D691" s="2">
        <v>45.56</v>
      </c>
      <c r="E691" s="1">
        <f t="shared" si="62"/>
        <v>-1.3639315869235613E-2</v>
      </c>
      <c r="F691" s="11">
        <f t="shared" si="63"/>
        <v>-1.3080685572093697E-3</v>
      </c>
      <c r="G691" s="12">
        <f t="shared" si="64"/>
        <v>1.8926993227423232E-3</v>
      </c>
      <c r="H691" s="13">
        <f t="shared" si="65"/>
        <v>-2.4568091456372509E-3</v>
      </c>
      <c r="I691" s="14"/>
      <c r="J691" s="14"/>
      <c r="K691" s="14"/>
    </row>
    <row r="692" spans="3:11" x14ac:dyDescent="0.2">
      <c r="C692" s="3">
        <v>42583</v>
      </c>
      <c r="D692" s="2">
        <v>46.19</v>
      </c>
      <c r="E692" s="1">
        <f t="shared" si="62"/>
        <v>-3.7106524911402983E-2</v>
      </c>
      <c r="F692" s="11">
        <f t="shared" si="63"/>
        <v>-1.3050134396551747E-3</v>
      </c>
      <c r="G692" s="12">
        <f t="shared" si="64"/>
        <v>1.8603874220991254E-3</v>
      </c>
      <c r="H692" s="13">
        <f t="shared" si="65"/>
        <v>-2.1011858000384593E-3</v>
      </c>
      <c r="I692" s="14"/>
      <c r="J692" s="14"/>
      <c r="K692" s="14"/>
    </row>
    <row r="693" spans="3:11" x14ac:dyDescent="0.2">
      <c r="C693" s="3">
        <v>42580</v>
      </c>
      <c r="D693" s="2">
        <v>47.97</v>
      </c>
      <c r="E693" s="1">
        <f t="shared" si="62"/>
        <v>1.1172006745362673E-2</v>
      </c>
      <c r="F693" s="11">
        <f t="shared" si="63"/>
        <v>-1.1061176918951644E-3</v>
      </c>
      <c r="G693" s="12">
        <f t="shared" si="64"/>
        <v>1.6786993721183928E-3</v>
      </c>
      <c r="H693" s="13">
        <f t="shared" si="65"/>
        <v>-1.2768259585669683E-3</v>
      </c>
      <c r="I693" s="14"/>
      <c r="J693" s="14"/>
      <c r="K693" s="14"/>
    </row>
    <row r="694" spans="3:11" x14ac:dyDescent="0.2">
      <c r="C694" s="3">
        <v>42579</v>
      </c>
      <c r="D694" s="2">
        <v>47.44</v>
      </c>
      <c r="E694" s="1">
        <f t="shared" si="62"/>
        <v>-1.84150631078005E-2</v>
      </c>
      <c r="F694" s="11">
        <f t="shared" si="63"/>
        <v>-1.3163748628088822E-3</v>
      </c>
      <c r="G694" s="12">
        <f t="shared" si="64"/>
        <v>1.2613526554534802E-3</v>
      </c>
      <c r="H694" s="13">
        <f t="shared" si="65"/>
        <v>-1.4121839991752558E-3</v>
      </c>
      <c r="I694" s="14"/>
      <c r="J694" s="14"/>
      <c r="K694" s="14"/>
    </row>
    <row r="695" spans="3:11" x14ac:dyDescent="0.2">
      <c r="C695" s="3">
        <v>42578</v>
      </c>
      <c r="D695" s="2">
        <v>48.33</v>
      </c>
      <c r="E695" s="1">
        <f t="shared" si="62"/>
        <v>-2.3439078601737773E-2</v>
      </c>
      <c r="F695" s="11">
        <f t="shared" si="63"/>
        <v>-1.3580891862064459E-3</v>
      </c>
      <c r="G695" s="12">
        <f t="shared" si="64"/>
        <v>1.1973544388209957E-3</v>
      </c>
      <c r="H695" s="13">
        <f t="shared" si="65"/>
        <v>-1.5265014910197864E-3</v>
      </c>
      <c r="I695" s="14"/>
      <c r="J695" s="14"/>
      <c r="K695" s="14"/>
    </row>
    <row r="696" spans="3:11" x14ac:dyDescent="0.2">
      <c r="C696" s="3">
        <v>42577</v>
      </c>
      <c r="D696" s="2">
        <v>49.49</v>
      </c>
      <c r="E696" s="1">
        <f t="shared" si="62"/>
        <v>-4.8260607279306811E-3</v>
      </c>
      <c r="F696" s="11">
        <f t="shared" si="63"/>
        <v>-1.286656038574316E-3</v>
      </c>
      <c r="G696" s="12">
        <f t="shared" si="64"/>
        <v>1.247752557603593E-3</v>
      </c>
      <c r="H696" s="13">
        <f t="shared" si="65"/>
        <v>-1.5496474505329279E-3</v>
      </c>
      <c r="I696" s="14"/>
      <c r="J696" s="14"/>
      <c r="K696" s="14"/>
    </row>
    <row r="697" spans="3:11" x14ac:dyDescent="0.2">
      <c r="C697" s="3">
        <v>42576</v>
      </c>
      <c r="D697" s="2">
        <v>49.73</v>
      </c>
      <c r="E697" s="1">
        <f t="shared" si="62"/>
        <v>-2.394504416094223E-2</v>
      </c>
      <c r="F697" s="11">
        <f t="shared" si="63"/>
        <v>-1.1997788776211521E-3</v>
      </c>
      <c r="G697" s="12">
        <f t="shared" si="64"/>
        <v>1.9584908898962953E-3</v>
      </c>
      <c r="H697" s="13">
        <f t="shared" si="65"/>
        <v>-1.5083862503696532E-3</v>
      </c>
      <c r="I697" s="14"/>
      <c r="J697" s="14"/>
      <c r="K697" s="14"/>
    </row>
    <row r="698" spans="3:11" x14ac:dyDescent="0.2">
      <c r="C698" s="3">
        <v>42573</v>
      </c>
      <c r="D698" s="2">
        <v>50.95</v>
      </c>
      <c r="E698" s="1">
        <f t="shared" si="62"/>
        <v>-1.2596899224806224E-2</v>
      </c>
      <c r="F698" s="11">
        <f t="shared" si="63"/>
        <v>-1.0542926614263411E-3</v>
      </c>
      <c r="G698" s="12">
        <f t="shared" si="64"/>
        <v>1.698969262684479E-3</v>
      </c>
      <c r="H698" s="13">
        <f t="shared" si="65"/>
        <v>-8.5227996695782702E-4</v>
      </c>
      <c r="I698" s="14"/>
      <c r="J698" s="14"/>
      <c r="K698" s="14"/>
    </row>
    <row r="699" spans="3:11" x14ac:dyDescent="0.2">
      <c r="C699" s="3">
        <v>42572</v>
      </c>
      <c r="D699" s="2">
        <v>51.6</v>
      </c>
      <c r="E699" s="1">
        <f t="shared" si="62"/>
        <v>-2.1800947867298581E-2</v>
      </c>
      <c r="F699" s="11">
        <f t="shared" si="63"/>
        <v>-1.0659939884944927E-3</v>
      </c>
      <c r="G699" s="12">
        <f t="shared" si="64"/>
        <v>1.3079753932044775E-3</v>
      </c>
      <c r="H699" s="13">
        <f t="shared" si="65"/>
        <v>-1.5417342029092803E-4</v>
      </c>
      <c r="I699" s="14"/>
      <c r="J699" s="14"/>
      <c r="K699" s="14"/>
    </row>
    <row r="700" spans="3:11" x14ac:dyDescent="0.2">
      <c r="C700" s="3">
        <v>42571</v>
      </c>
      <c r="D700" s="2">
        <v>52.75</v>
      </c>
      <c r="E700" s="1">
        <f t="shared" si="62"/>
        <v>6.487311581759192E-3</v>
      </c>
      <c r="F700" s="11">
        <f t="shared" si="63"/>
        <v>-1.0044077633564971E-3</v>
      </c>
      <c r="G700" s="12">
        <f t="shared" si="64"/>
        <v>1.5907694965045553E-3</v>
      </c>
      <c r="H700" s="13">
        <f t="shared" si="65"/>
        <v>7.556237982624096E-4</v>
      </c>
      <c r="I700" s="14"/>
      <c r="J700" s="14"/>
      <c r="K700" s="14"/>
    </row>
    <row r="701" spans="3:11" x14ac:dyDescent="0.2">
      <c r="C701" s="3">
        <v>42570</v>
      </c>
      <c r="D701" s="2">
        <v>52.41</v>
      </c>
      <c r="E701" s="1">
        <f t="shared" si="62"/>
        <v>-1.0572021899188266E-2</v>
      </c>
      <c r="F701" s="11">
        <f t="shared" si="63"/>
        <v>-1.090604177551711E-3</v>
      </c>
      <c r="G701" s="12">
        <f t="shared" si="64"/>
        <v>1.7725225892352907E-3</v>
      </c>
      <c r="H701" s="13">
        <f t="shared" si="65"/>
        <v>2.3202461538215552E-4</v>
      </c>
      <c r="I701" s="14"/>
      <c r="J701" s="14"/>
      <c r="K701" s="14"/>
    </row>
    <row r="702" spans="3:11" x14ac:dyDescent="0.2">
      <c r="C702" s="3">
        <v>42569</v>
      </c>
      <c r="D702" s="2">
        <v>52.97</v>
      </c>
      <c r="E702" s="1">
        <f t="shared" si="62"/>
        <v>-1.5244469232199354E-2</v>
      </c>
      <c r="F702" s="11">
        <f t="shared" si="63"/>
        <v>-1.1797901935406147E-3</v>
      </c>
      <c r="G702" s="12">
        <f t="shared" si="64"/>
        <v>2.0856418411411876E-3</v>
      </c>
      <c r="H702" s="13">
        <f t="shared" si="65"/>
        <v>6.202118757241841E-4</v>
      </c>
      <c r="I702" s="14"/>
      <c r="J702" s="14"/>
      <c r="K702" s="14"/>
    </row>
    <row r="703" spans="3:11" x14ac:dyDescent="0.2">
      <c r="C703" s="3">
        <v>42566</v>
      </c>
      <c r="D703" s="2">
        <v>53.79</v>
      </c>
      <c r="E703" s="1">
        <f t="shared" si="62"/>
        <v>5.9846642977370301E-3</v>
      </c>
      <c r="F703" s="11">
        <f t="shared" si="63"/>
        <v>-1.0851651100832558E-3</v>
      </c>
      <c r="G703" s="12">
        <f t="shared" si="64"/>
        <v>2.5191243200137067E-3</v>
      </c>
      <c r="H703" s="13">
        <f t="shared" si="65"/>
        <v>4.975675834963518E-4</v>
      </c>
      <c r="I703" s="14"/>
      <c r="J703" s="14"/>
      <c r="K703" s="14"/>
    </row>
    <row r="704" spans="3:11" x14ac:dyDescent="0.2">
      <c r="C704" s="3">
        <v>42565</v>
      </c>
      <c r="D704" s="2">
        <v>53.47</v>
      </c>
      <c r="E704" s="1">
        <f t="shared" si="62"/>
        <v>2.0809469263077363E-2</v>
      </c>
      <c r="F704" s="11">
        <f t="shared" si="63"/>
        <v>-1.1694475288668836E-3</v>
      </c>
      <c r="G704" s="12">
        <f t="shared" si="64"/>
        <v>1.9903463333942229E-3</v>
      </c>
      <c r="H704" s="13">
        <f t="shared" si="65"/>
        <v>1.0672327919091988E-3</v>
      </c>
      <c r="I704" s="14"/>
      <c r="J704" s="14"/>
      <c r="K704" s="14"/>
    </row>
    <row r="705" spans="3:11" x14ac:dyDescent="0.2">
      <c r="C705" s="3">
        <v>42564</v>
      </c>
      <c r="D705" s="2">
        <v>52.38</v>
      </c>
      <c r="E705" s="1">
        <f t="shared" si="62"/>
        <v>-4.3811610076670338E-2</v>
      </c>
      <c r="F705" s="11">
        <f t="shared" si="63"/>
        <v>-1.2551569827852335E-3</v>
      </c>
      <c r="G705" s="12">
        <f t="shared" si="64"/>
        <v>2.5663857103005385E-3</v>
      </c>
      <c r="H705" s="13">
        <f t="shared" si="65"/>
        <v>1.2389268227097608E-3</v>
      </c>
      <c r="I705" s="14"/>
      <c r="J705" s="14"/>
      <c r="K705" s="14"/>
    </row>
    <row r="706" spans="3:11" x14ac:dyDescent="0.2">
      <c r="C706" s="3">
        <v>42563</v>
      </c>
      <c r="D706" s="2">
        <v>54.78</v>
      </c>
      <c r="E706" s="1">
        <f t="shared" si="62"/>
        <v>4.5419847328244334E-2</v>
      </c>
      <c r="F706" s="11">
        <f t="shared" si="63"/>
        <v>-1.1185838994727999E-3</v>
      </c>
      <c r="G706" s="12">
        <f t="shared" si="64"/>
        <v>3.2784402336398055E-3</v>
      </c>
      <c r="H706" s="13">
        <f t="shared" si="65"/>
        <v>1.7629484697710529E-3</v>
      </c>
      <c r="I706" s="14"/>
      <c r="J706" s="14"/>
      <c r="K706" s="14"/>
    </row>
    <row r="707" spans="3:11" x14ac:dyDescent="0.2">
      <c r="C707" s="3">
        <v>42562</v>
      </c>
      <c r="D707" s="2">
        <v>52.4</v>
      </c>
      <c r="E707" s="1">
        <f t="shared" si="62"/>
        <v>-1.4296463506395796E-2</v>
      </c>
      <c r="F707" s="11">
        <f t="shared" si="63"/>
        <v>-1.4231577134595614E-3</v>
      </c>
      <c r="G707" s="12">
        <f t="shared" si="64"/>
        <v>2.5571145016850269E-3</v>
      </c>
      <c r="H707" s="13">
        <f t="shared" si="65"/>
        <v>5.4676074137313679E-4</v>
      </c>
      <c r="I707" s="14"/>
      <c r="J707" s="14"/>
      <c r="K707" s="14"/>
    </row>
    <row r="708" spans="3:11" x14ac:dyDescent="0.2">
      <c r="C708" s="3">
        <v>42559</v>
      </c>
      <c r="D708" s="2">
        <v>53.16</v>
      </c>
      <c r="E708" s="1">
        <f t="shared" si="62"/>
        <v>6.0560181680544556E-3</v>
      </c>
      <c r="F708" s="11">
        <f t="shared" si="63"/>
        <v>-1.3018522981467662E-3</v>
      </c>
      <c r="G708" s="12">
        <f t="shared" si="64"/>
        <v>2.4512398548430939E-3</v>
      </c>
      <c r="H708" s="13">
        <f t="shared" si="65"/>
        <v>6.8219415101501983E-4</v>
      </c>
      <c r="I708" s="14"/>
      <c r="J708" s="14"/>
      <c r="K708" s="14"/>
    </row>
    <row r="709" spans="3:11" x14ac:dyDescent="0.2">
      <c r="C709" s="3">
        <v>42558</v>
      </c>
      <c r="D709" s="2">
        <v>52.84</v>
      </c>
      <c r="E709" s="1">
        <f t="shared" si="62"/>
        <v>-4.8270893371757939E-2</v>
      </c>
      <c r="F709" s="11">
        <f t="shared" si="63"/>
        <v>-1.367111799663073E-3</v>
      </c>
      <c r="G709" s="12">
        <f t="shared" si="64"/>
        <v>1.9243698806050637E-3</v>
      </c>
      <c r="H709" s="13">
        <f t="shared" si="65"/>
        <v>4.189538507600991E-4</v>
      </c>
      <c r="I709" s="14"/>
      <c r="J709" s="14"/>
      <c r="K709" s="14"/>
    </row>
    <row r="710" spans="3:11" x14ac:dyDescent="0.2">
      <c r="C710" s="3">
        <v>42557</v>
      </c>
      <c r="D710" s="2">
        <v>55.52</v>
      </c>
      <c r="E710" s="1">
        <f t="shared" si="62"/>
        <v>1.7781851512373992E-2</v>
      </c>
      <c r="F710" s="11">
        <f t="shared" si="63"/>
        <v>-1.1768891154357863E-3</v>
      </c>
      <c r="G710" s="12">
        <f t="shared" si="64"/>
        <v>2.5247678527283482E-3</v>
      </c>
      <c r="H710" s="13">
        <f t="shared" si="65"/>
        <v>1.9716730499462209E-3</v>
      </c>
      <c r="I710" s="14"/>
      <c r="J710" s="14"/>
      <c r="K710" s="14"/>
    </row>
    <row r="711" spans="3:11" x14ac:dyDescent="0.2">
      <c r="C711" s="3">
        <v>42556</v>
      </c>
      <c r="D711" s="2">
        <v>54.55</v>
      </c>
      <c r="E711" s="1">
        <f t="shared" si="62"/>
        <v>-4.8823016564952137E-2</v>
      </c>
      <c r="F711" s="11">
        <f t="shared" si="63"/>
        <v>-1.1603079089868053E-3</v>
      </c>
      <c r="G711" s="12">
        <f t="shared" si="64"/>
        <v>2.3861226454773335E-3</v>
      </c>
      <c r="H711" s="13">
        <f t="shared" si="65"/>
        <v>1.9422187844196951E-3</v>
      </c>
      <c r="I711" s="14"/>
      <c r="J711" s="14"/>
      <c r="K711" s="14"/>
    </row>
    <row r="712" spans="3:11" x14ac:dyDescent="0.2">
      <c r="C712" s="3">
        <v>42552</v>
      </c>
      <c r="D712" s="2">
        <v>57.35</v>
      </c>
      <c r="E712" s="1">
        <f t="shared" si="62"/>
        <v>1.3788226975428586E-2</v>
      </c>
      <c r="F712" s="11">
        <f t="shared" si="63"/>
        <v>-1.0174322889881173E-3</v>
      </c>
      <c r="G712" s="12">
        <f t="shared" si="64"/>
        <v>2.5360305105224458E-3</v>
      </c>
      <c r="H712" s="13">
        <f t="shared" si="65"/>
        <v>3.8581617915734779E-3</v>
      </c>
      <c r="I712" s="14"/>
      <c r="J712" s="14"/>
      <c r="K712" s="14"/>
    </row>
    <row r="713" spans="3:11" x14ac:dyDescent="0.2">
      <c r="C713" s="3">
        <v>42551</v>
      </c>
      <c r="D713" s="2">
        <v>56.57</v>
      </c>
      <c r="E713" s="1">
        <f t="shared" si="62"/>
        <v>-3.1169720842610049E-2</v>
      </c>
      <c r="F713" s="11">
        <f t="shared" si="63"/>
        <v>-1.0874372749830159E-3</v>
      </c>
      <c r="G713" s="12">
        <f t="shared" si="64"/>
        <v>1.9816105130158533E-3</v>
      </c>
      <c r="H713" s="13">
        <f t="shared" si="65"/>
        <v>3.4114922521081429E-3</v>
      </c>
      <c r="I713" s="14"/>
      <c r="J713" s="14"/>
      <c r="K713" s="14"/>
    </row>
    <row r="714" spans="3:11" x14ac:dyDescent="0.2">
      <c r="C714" s="3">
        <v>42550</v>
      </c>
      <c r="D714" s="2">
        <v>58.39</v>
      </c>
      <c r="E714" s="1">
        <f t="shared" si="62"/>
        <v>4.2492412069273344E-2</v>
      </c>
      <c r="F714" s="11">
        <f t="shared" si="63"/>
        <v>-1.2721848475745604E-3</v>
      </c>
      <c r="G714" s="12">
        <f t="shared" si="64"/>
        <v>2.2134349755349864E-3</v>
      </c>
      <c r="H714" s="13">
        <f t="shared" si="65"/>
        <v>4.7947973369765638E-3</v>
      </c>
      <c r="I714" s="14"/>
      <c r="J714" s="14"/>
      <c r="K714" s="14"/>
    </row>
    <row r="715" spans="3:11" x14ac:dyDescent="0.2">
      <c r="C715" s="3">
        <v>42549</v>
      </c>
      <c r="D715" s="2">
        <v>56.01</v>
      </c>
      <c r="E715" s="1">
        <f t="shared" si="62"/>
        <v>3.2823160612207358E-2</v>
      </c>
      <c r="F715" s="11">
        <f t="shared" si="63"/>
        <v>-1.4439218657842732E-3</v>
      </c>
      <c r="G715" s="12">
        <f t="shared" si="64"/>
        <v>1.6883913706842038E-3</v>
      </c>
      <c r="H715" s="13">
        <f t="shared" si="65"/>
        <v>4.1730436340929435E-3</v>
      </c>
      <c r="I715" s="14"/>
      <c r="J715" s="14"/>
      <c r="K715" s="14"/>
    </row>
    <row r="716" spans="3:11" x14ac:dyDescent="0.2">
      <c r="C716" s="3">
        <v>42548</v>
      </c>
      <c r="D716" s="2">
        <v>54.23</v>
      </c>
      <c r="E716" s="1">
        <f t="shared" si="62"/>
        <v>-2.7613412228796985E-2</v>
      </c>
      <c r="F716" s="11">
        <f t="shared" si="63"/>
        <v>-1.7440676610050024E-3</v>
      </c>
      <c r="G716" s="12">
        <f t="shared" si="64"/>
        <v>9.5154332231759211E-4</v>
      </c>
      <c r="H716" s="13">
        <f t="shared" si="65"/>
        <v>3.1335418436312266E-3</v>
      </c>
      <c r="I716" s="14"/>
      <c r="J716" s="14"/>
      <c r="K716" s="14"/>
    </row>
    <row r="717" spans="3:11" x14ac:dyDescent="0.2">
      <c r="C717" s="3">
        <v>42545</v>
      </c>
      <c r="D717" s="2">
        <v>55.77</v>
      </c>
      <c r="E717" s="1">
        <f t="shared" si="62"/>
        <v>-4.9266962154790206E-2</v>
      </c>
      <c r="F717" s="11">
        <f t="shared" si="63"/>
        <v>-1.5555210339860497E-3</v>
      </c>
      <c r="G717" s="12">
        <f t="shared" si="64"/>
        <v>1.0015944388818024E-3</v>
      </c>
      <c r="H717" s="13">
        <f t="shared" si="65"/>
        <v>2.9216376765140327E-3</v>
      </c>
      <c r="I717" s="14"/>
      <c r="J717" s="14"/>
      <c r="K717" s="14"/>
    </row>
    <row r="718" spans="3:11" x14ac:dyDescent="0.2">
      <c r="C718" s="3">
        <v>42544</v>
      </c>
      <c r="D718" s="2">
        <v>58.66</v>
      </c>
      <c r="E718" s="1">
        <f t="shared" si="62"/>
        <v>1.9996522343940226E-2</v>
      </c>
      <c r="F718" s="11">
        <f t="shared" si="63"/>
        <v>-1.4458133879412718E-3</v>
      </c>
      <c r="G718" s="12">
        <f t="shared" si="64"/>
        <v>1.3494486695296338E-3</v>
      </c>
      <c r="H718" s="13">
        <f t="shared" si="65"/>
        <v>3.7497579850334917E-3</v>
      </c>
      <c r="I718" s="14"/>
      <c r="J718" s="14"/>
      <c r="K718" s="14"/>
    </row>
    <row r="719" spans="3:11" x14ac:dyDescent="0.2">
      <c r="C719" s="3">
        <v>42543</v>
      </c>
      <c r="D719" s="2">
        <v>57.51</v>
      </c>
      <c r="E719" s="1">
        <f t="shared" si="62"/>
        <v>-1.4395886889460252E-2</v>
      </c>
      <c r="F719" s="11">
        <f t="shared" si="63"/>
        <v>-1.5304364253621375E-3</v>
      </c>
      <c r="G719" s="12">
        <f t="shared" si="64"/>
        <v>1.2827538731074015E-3</v>
      </c>
      <c r="H719" s="13">
        <f t="shared" si="65"/>
        <v>3.4340117109376731E-3</v>
      </c>
      <c r="I719" s="14"/>
      <c r="J719" s="14"/>
      <c r="K719" s="14"/>
    </row>
    <row r="720" spans="3:11" x14ac:dyDescent="0.2">
      <c r="C720" s="3">
        <v>42542</v>
      </c>
      <c r="D720" s="2">
        <v>58.35</v>
      </c>
      <c r="E720" s="1">
        <f t="shared" si="62"/>
        <v>-2.2229822161421442E-3</v>
      </c>
      <c r="F720" s="11">
        <f t="shared" si="63"/>
        <v>-1.5108487024389516E-3</v>
      </c>
      <c r="G720" s="12">
        <f t="shared" si="64"/>
        <v>1.1236640927397485E-3</v>
      </c>
      <c r="H720" s="13">
        <f t="shared" si="65"/>
        <v>3.203787803412596E-3</v>
      </c>
      <c r="I720" s="14"/>
      <c r="J720" s="14"/>
      <c r="K720" s="14"/>
    </row>
    <row r="721" spans="3:11" x14ac:dyDescent="0.2">
      <c r="C721" s="3">
        <v>42541</v>
      </c>
      <c r="D721" s="2">
        <v>58.48</v>
      </c>
      <c r="E721" s="1">
        <f t="shared" si="62"/>
        <v>2.8852920478536159E-2</v>
      </c>
      <c r="F721" s="11">
        <f t="shared" si="63"/>
        <v>-1.5502191227545418E-3</v>
      </c>
      <c r="G721" s="12">
        <f t="shared" si="64"/>
        <v>1.3819517055984137E-3</v>
      </c>
      <c r="H721" s="13">
        <f t="shared" si="65"/>
        <v>3.2102315082392068E-3</v>
      </c>
      <c r="I721" s="14"/>
      <c r="J721" s="14"/>
      <c r="K721" s="14"/>
    </row>
    <row r="722" spans="3:11" x14ac:dyDescent="0.2">
      <c r="C722" s="3">
        <v>42538</v>
      </c>
      <c r="D722" s="2">
        <v>56.84</v>
      </c>
      <c r="E722" s="1">
        <f t="shared" si="62"/>
        <v>3.8932553463717934E-2</v>
      </c>
      <c r="F722" s="11">
        <f t="shared" si="63"/>
        <v>-1.6239511130984043E-3</v>
      </c>
      <c r="G722" s="12">
        <f t="shared" si="64"/>
        <v>8.5956727317852233E-4</v>
      </c>
      <c r="H722" s="13">
        <f t="shared" si="65"/>
        <v>2.591078894570901E-3</v>
      </c>
      <c r="I722" s="14"/>
      <c r="J722" s="14"/>
      <c r="K722" s="14"/>
    </row>
    <row r="723" spans="3:11" x14ac:dyDescent="0.2">
      <c r="C723" s="3">
        <v>42537</v>
      </c>
      <c r="D723" s="2">
        <v>54.71</v>
      </c>
      <c r="E723" s="1">
        <f t="shared" si="62"/>
        <v>-3.7473610133708646E-2</v>
      </c>
      <c r="F723" s="11">
        <f t="shared" si="63"/>
        <v>-1.7524047847795455E-3</v>
      </c>
      <c r="G723" s="12">
        <f t="shared" si="64"/>
        <v>6.6828924341615179E-4</v>
      </c>
      <c r="H723" s="13">
        <f t="shared" si="65"/>
        <v>1.2752773365832693E-3</v>
      </c>
      <c r="I723" s="14"/>
      <c r="J723" s="14"/>
      <c r="K723" s="14"/>
    </row>
    <row r="724" spans="3:11" x14ac:dyDescent="0.2">
      <c r="C724" s="3">
        <v>42536</v>
      </c>
      <c r="D724" s="2">
        <v>56.84</v>
      </c>
      <c r="E724" s="1">
        <f t="shared" si="62"/>
        <v>-9.9285838704057383E-3</v>
      </c>
      <c r="F724" s="11">
        <f t="shared" si="63"/>
        <v>-1.6583704869984096E-3</v>
      </c>
      <c r="G724" s="12">
        <f t="shared" si="64"/>
        <v>1.2938525358837743E-3</v>
      </c>
      <c r="H724" s="13">
        <f t="shared" si="65"/>
        <v>1.8739776658094176E-3</v>
      </c>
      <c r="I724" s="14"/>
      <c r="J724" s="14"/>
      <c r="K724" s="14"/>
    </row>
    <row r="725" spans="3:11" x14ac:dyDescent="0.2">
      <c r="C725" s="3">
        <v>42535</v>
      </c>
      <c r="D725" s="2">
        <v>57.41</v>
      </c>
      <c r="E725" s="1">
        <f t="shared" si="62"/>
        <v>-7.9488508726456297E-3</v>
      </c>
      <c r="F725" s="11">
        <f t="shared" si="63"/>
        <v>-1.5861188692141482E-3</v>
      </c>
      <c r="G725" s="12">
        <f t="shared" si="64"/>
        <v>1.4544268896977694E-3</v>
      </c>
      <c r="H725" s="13">
        <f t="shared" si="65"/>
        <v>2.1927782627752393E-3</v>
      </c>
      <c r="I725" s="14"/>
      <c r="J725" s="14"/>
      <c r="K725" s="14"/>
    </row>
    <row r="726" spans="3:11" x14ac:dyDescent="0.2">
      <c r="C726" s="3">
        <v>42534</v>
      </c>
      <c r="D726" s="2">
        <v>57.87</v>
      </c>
      <c r="E726" s="1">
        <f t="shared" si="62"/>
        <v>-3.9586919104992457E-3</v>
      </c>
      <c r="F726" s="11">
        <f t="shared" si="63"/>
        <v>-1.5576578410491878E-3</v>
      </c>
      <c r="G726" s="12">
        <f t="shared" si="64"/>
        <v>1.4626962991437296E-3</v>
      </c>
      <c r="H726" s="13">
        <f t="shared" si="65"/>
        <v>2.1158788761468038E-3</v>
      </c>
      <c r="I726" s="14"/>
      <c r="J726" s="14"/>
      <c r="K726" s="14"/>
    </row>
    <row r="727" spans="3:11" x14ac:dyDescent="0.2">
      <c r="C727" s="3">
        <v>42531</v>
      </c>
      <c r="D727" s="2">
        <v>58.1</v>
      </c>
      <c r="E727" s="1">
        <f t="shared" si="62"/>
        <v>-2.9401937854995008E-2</v>
      </c>
      <c r="F727" s="11">
        <f t="shared" si="63"/>
        <v>-1.5115868529347503E-3</v>
      </c>
      <c r="G727" s="12">
        <f t="shared" si="64"/>
        <v>1.447654658724499E-3</v>
      </c>
      <c r="H727" s="13">
        <f t="shared" si="65"/>
        <v>2.8729467150201268E-3</v>
      </c>
      <c r="I727" s="14"/>
      <c r="J727" s="14"/>
      <c r="K727" s="14"/>
    </row>
    <row r="728" spans="3:11" x14ac:dyDescent="0.2">
      <c r="C728" s="3">
        <v>42530</v>
      </c>
      <c r="D728" s="2">
        <v>59.86</v>
      </c>
      <c r="E728" s="1">
        <f t="shared" si="62"/>
        <v>-1.3188262446422683E-2</v>
      </c>
      <c r="F728" s="11">
        <f t="shared" si="63"/>
        <v>-1.4231609670697467E-3</v>
      </c>
      <c r="G728" s="12">
        <f t="shared" si="64"/>
        <v>1.5836453998559032E-3</v>
      </c>
      <c r="H728" s="13">
        <f t="shared" si="65"/>
        <v>4.3358521840278922E-3</v>
      </c>
      <c r="I728" s="14"/>
      <c r="J728" s="14"/>
      <c r="K728" s="14"/>
    </row>
    <row r="729" spans="3:11" x14ac:dyDescent="0.2">
      <c r="C729" s="3">
        <v>42529</v>
      </c>
      <c r="D729" s="2">
        <v>60.66</v>
      </c>
      <c r="E729" s="1">
        <f t="shared" si="62"/>
        <v>1.7273184638604722E-2</v>
      </c>
      <c r="F729" s="11">
        <f t="shared" si="63"/>
        <v>-1.4238783543020505E-3</v>
      </c>
      <c r="G729" s="12">
        <f t="shared" si="64"/>
        <v>1.2848446178025618E-3</v>
      </c>
      <c r="H729" s="13">
        <f t="shared" si="65"/>
        <v>4.1808127430578842E-3</v>
      </c>
      <c r="I729" s="14"/>
      <c r="J729" s="14"/>
      <c r="K729" s="14"/>
    </row>
    <row r="730" spans="3:11" x14ac:dyDescent="0.2">
      <c r="C730" s="3">
        <v>42528</v>
      </c>
      <c r="D730" s="2">
        <v>59.63</v>
      </c>
      <c r="E730" s="1">
        <f t="shared" si="62"/>
        <v>1.3598504164541891E-2</v>
      </c>
      <c r="F730" s="11">
        <f t="shared" si="63"/>
        <v>-1.5360999708953259E-3</v>
      </c>
      <c r="G730" s="12">
        <f t="shared" si="64"/>
        <v>1.3789083363186397E-3</v>
      </c>
      <c r="H730" s="13">
        <f t="shared" si="65"/>
        <v>3.3198316209726892E-3</v>
      </c>
      <c r="I730" s="14"/>
      <c r="J730" s="14"/>
      <c r="K730" s="14"/>
    </row>
    <row r="731" spans="3:11" x14ac:dyDescent="0.2">
      <c r="C731" s="3">
        <v>42527</v>
      </c>
      <c r="D731" s="2">
        <v>58.83</v>
      </c>
      <c r="E731" s="1">
        <f t="shared" si="62"/>
        <v>2.1886399166232362E-2</v>
      </c>
      <c r="F731" s="11">
        <f t="shared" si="63"/>
        <v>-1.5044590748352889E-3</v>
      </c>
      <c r="G731" s="12">
        <f t="shared" si="64"/>
        <v>1.4278739748667863E-3</v>
      </c>
      <c r="H731" s="13">
        <f t="shared" si="65"/>
        <v>3.3830153077011333E-3</v>
      </c>
      <c r="I731" s="14"/>
      <c r="J731" s="14"/>
      <c r="K731" s="14"/>
    </row>
    <row r="732" spans="3:11" x14ac:dyDescent="0.2">
      <c r="C732" s="3">
        <v>42524</v>
      </c>
      <c r="D732" s="2">
        <v>57.57</v>
      </c>
      <c r="E732" s="1">
        <f t="shared" si="62"/>
        <v>-1.1164548265200969E-2</v>
      </c>
      <c r="F732" s="11">
        <f t="shared" si="63"/>
        <v>-1.4544294350427815E-3</v>
      </c>
      <c r="G732" s="12">
        <f t="shared" si="64"/>
        <v>9.874562903527766E-4</v>
      </c>
      <c r="H732" s="13">
        <f t="shared" si="65"/>
        <v>2.8227978583272788E-3</v>
      </c>
      <c r="I732" s="14"/>
      <c r="J732" s="14"/>
      <c r="K732" s="14"/>
    </row>
    <row r="733" spans="3:11" x14ac:dyDescent="0.2">
      <c r="C733" s="3">
        <v>42523</v>
      </c>
      <c r="D733" s="2">
        <v>58.22</v>
      </c>
      <c r="E733" s="1">
        <f t="shared" si="62"/>
        <v>3.2741685335171411E-3</v>
      </c>
      <c r="F733" s="11">
        <f t="shared" si="63"/>
        <v>-1.4769803722789235E-3</v>
      </c>
      <c r="G733" s="12">
        <f t="shared" si="64"/>
        <v>9.8988165178714072E-4</v>
      </c>
      <c r="H733" s="13">
        <f t="shared" si="65"/>
        <v>3.8291253951755217E-3</v>
      </c>
      <c r="I733" s="14"/>
      <c r="J733" s="14"/>
      <c r="K733" s="14"/>
    </row>
    <row r="734" spans="3:11" x14ac:dyDescent="0.2">
      <c r="C734" s="3">
        <v>42522</v>
      </c>
      <c r="D734" s="2">
        <v>58.03</v>
      </c>
      <c r="E734" s="1">
        <f t="shared" si="62"/>
        <v>-1.8919848641211212E-3</v>
      </c>
      <c r="F734" s="11">
        <f t="shared" si="63"/>
        <v>-1.4120766154713848E-3</v>
      </c>
      <c r="G734" s="12">
        <f t="shared" si="64"/>
        <v>8.8479918809520328E-4</v>
      </c>
      <c r="H734" s="13">
        <f t="shared" si="65"/>
        <v>3.158280808959768E-3</v>
      </c>
      <c r="I734" s="14"/>
      <c r="J734" s="14"/>
      <c r="K734" s="14"/>
    </row>
    <row r="735" spans="3:11" x14ac:dyDescent="0.2">
      <c r="C735" s="3">
        <v>42521</v>
      </c>
      <c r="D735" s="2">
        <v>58.14</v>
      </c>
      <c r="E735" s="1">
        <f t="shared" ref="E735:E798" si="66">D735/D736-1</f>
        <v>-4.6224961479197635E-3</v>
      </c>
      <c r="F735" s="11">
        <f t="shared" ref="F735:F798" si="67">AVERAGE(E735:E984)</f>
        <v>-1.5143158847324197E-3</v>
      </c>
      <c r="G735" s="12">
        <f t="shared" si="64"/>
        <v>8.6926542456945049E-4</v>
      </c>
      <c r="H735" s="13">
        <f t="shared" si="65"/>
        <v>4.1057621658905233E-3</v>
      </c>
      <c r="I735" s="14"/>
      <c r="J735" s="14"/>
      <c r="K735" s="14"/>
    </row>
    <row r="736" spans="3:11" x14ac:dyDescent="0.2">
      <c r="C736" s="3">
        <v>42517</v>
      </c>
      <c r="D736" s="2">
        <v>58.41</v>
      </c>
      <c r="E736" s="1">
        <f t="shared" si="66"/>
        <v>-3.0721966205838891E-3</v>
      </c>
      <c r="F736" s="11">
        <f t="shared" si="67"/>
        <v>-1.6019050515075301E-3</v>
      </c>
      <c r="G736" s="12">
        <f t="shared" ref="G736:G799" si="68">AVERAGE(E736:E855)</f>
        <v>4.2477583546232195E-4</v>
      </c>
      <c r="H736" s="13">
        <f t="shared" ref="H736:H799" si="69">AVERAGE(E736:E795)</f>
        <v>4.8360325850785113E-3</v>
      </c>
      <c r="I736" s="14"/>
      <c r="J736" s="14"/>
      <c r="K736" s="14"/>
    </row>
    <row r="737" spans="3:11" x14ac:dyDescent="0.2">
      <c r="C737" s="3">
        <v>42516</v>
      </c>
      <c r="D737" s="2">
        <v>58.59</v>
      </c>
      <c r="E737" s="1">
        <f t="shared" si="66"/>
        <v>-1.5337423312883347E-3</v>
      </c>
      <c r="F737" s="11">
        <f t="shared" si="67"/>
        <v>-1.5190329143920205E-3</v>
      </c>
      <c r="G737" s="12">
        <f t="shared" si="68"/>
        <v>2.2496763790161393E-4</v>
      </c>
      <c r="H737" s="13">
        <f t="shared" si="69"/>
        <v>4.8425630901427407E-3</v>
      </c>
      <c r="I737" s="14"/>
      <c r="J737" s="14"/>
      <c r="K737" s="14"/>
    </row>
    <row r="738" spans="3:11" x14ac:dyDescent="0.2">
      <c r="C738" s="3">
        <v>42515</v>
      </c>
      <c r="D738" s="2">
        <v>58.68</v>
      </c>
      <c r="E738" s="1">
        <f t="shared" si="66"/>
        <v>1.9280875455966573E-2</v>
      </c>
      <c r="F738" s="11">
        <f t="shared" si="67"/>
        <v>-1.5195300694191985E-3</v>
      </c>
      <c r="G738" s="12">
        <f t="shared" si="68"/>
        <v>4.7520175492357652E-4</v>
      </c>
      <c r="H738" s="13">
        <f t="shared" si="69"/>
        <v>4.9956669133024486E-3</v>
      </c>
      <c r="I738" s="14"/>
      <c r="J738" s="14"/>
      <c r="K738" s="14"/>
    </row>
    <row r="739" spans="3:11" x14ac:dyDescent="0.2">
      <c r="C739" s="3">
        <v>42514</v>
      </c>
      <c r="D739" s="2">
        <v>57.57</v>
      </c>
      <c r="E739" s="1">
        <f t="shared" si="66"/>
        <v>1.1241875988055483E-2</v>
      </c>
      <c r="F739" s="11">
        <f t="shared" si="67"/>
        <v>-1.4150914436295888E-3</v>
      </c>
      <c r="G739" s="12">
        <f t="shared" si="68"/>
        <v>-6.4991572084491245E-5</v>
      </c>
      <c r="H739" s="13">
        <f t="shared" si="69"/>
        <v>4.9954935703623287E-3</v>
      </c>
      <c r="I739" s="14"/>
      <c r="J739" s="14"/>
      <c r="K739" s="14"/>
    </row>
    <row r="740" spans="3:11" x14ac:dyDescent="0.2">
      <c r="C740" s="3">
        <v>42513</v>
      </c>
      <c r="D740" s="2">
        <v>56.93</v>
      </c>
      <c r="E740" s="1">
        <f t="shared" si="66"/>
        <v>-6.8039078855547386E-3</v>
      </c>
      <c r="F740" s="11">
        <f t="shared" si="67"/>
        <v>-1.4478890029985228E-3</v>
      </c>
      <c r="G740" s="12">
        <f t="shared" si="68"/>
        <v>-1.1824696383488839E-4</v>
      </c>
      <c r="H740" s="13">
        <f t="shared" si="69"/>
        <v>5.3001774668611978E-3</v>
      </c>
      <c r="I740" s="14"/>
      <c r="J740" s="14"/>
      <c r="K740" s="14"/>
    </row>
    <row r="741" spans="3:11" x14ac:dyDescent="0.2">
      <c r="C741" s="3">
        <v>42510</v>
      </c>
      <c r="D741" s="2">
        <v>57.32</v>
      </c>
      <c r="E741" s="1">
        <f t="shared" si="66"/>
        <v>-5.3791428075655734E-3</v>
      </c>
      <c r="F741" s="11">
        <f t="shared" si="67"/>
        <v>-1.4568529773570256E-3</v>
      </c>
      <c r="G741" s="12">
        <f t="shared" si="68"/>
        <v>-7.365817873445091E-5</v>
      </c>
      <c r="H741" s="13">
        <f t="shared" si="69"/>
        <v>5.2691913222393475E-3</v>
      </c>
      <c r="I741" s="14"/>
      <c r="J741" s="14"/>
      <c r="K741" s="14"/>
    </row>
    <row r="742" spans="3:11" x14ac:dyDescent="0.2">
      <c r="C742" s="3">
        <v>42509</v>
      </c>
      <c r="D742" s="2">
        <v>57.63</v>
      </c>
      <c r="E742" s="1">
        <f t="shared" si="66"/>
        <v>-2.2506925207755879E-3</v>
      </c>
      <c r="F742" s="11">
        <f t="shared" si="67"/>
        <v>-1.5483425796121661E-3</v>
      </c>
      <c r="G742" s="12">
        <f t="shared" si="68"/>
        <v>-2.8700754805178287E-4</v>
      </c>
      <c r="H742" s="13">
        <f t="shared" si="69"/>
        <v>5.8323969570407731E-3</v>
      </c>
      <c r="I742" s="14"/>
      <c r="J742" s="14"/>
      <c r="K742" s="14"/>
    </row>
    <row r="743" spans="3:11" x14ac:dyDescent="0.2">
      <c r="C743" s="3">
        <v>42508</v>
      </c>
      <c r="D743" s="2">
        <v>57.76</v>
      </c>
      <c r="E743" s="1">
        <f t="shared" si="66"/>
        <v>-4.3096017927943819E-3</v>
      </c>
      <c r="F743" s="11">
        <f t="shared" si="67"/>
        <v>-1.6052037593078023E-3</v>
      </c>
      <c r="G743" s="12">
        <f t="shared" si="68"/>
        <v>-2.3552583715632513E-4</v>
      </c>
      <c r="H743" s="13">
        <f t="shared" si="69"/>
        <v>6.019730332549004E-3</v>
      </c>
      <c r="I743" s="14"/>
      <c r="J743" s="14"/>
      <c r="K743" s="14"/>
    </row>
    <row r="744" spans="3:11" x14ac:dyDescent="0.2">
      <c r="C744" s="3">
        <v>42507</v>
      </c>
      <c r="D744" s="2">
        <v>58.01</v>
      </c>
      <c r="E744" s="1">
        <f t="shared" si="66"/>
        <v>1.1861154718297628E-2</v>
      </c>
      <c r="F744" s="11">
        <f t="shared" si="67"/>
        <v>-1.4701562621906557E-3</v>
      </c>
      <c r="G744" s="12">
        <f t="shared" si="68"/>
        <v>2.4886086155945231E-5</v>
      </c>
      <c r="H744" s="13">
        <f t="shared" si="69"/>
        <v>5.3302926346292323E-3</v>
      </c>
      <c r="I744" s="14"/>
      <c r="J744" s="14"/>
      <c r="K744" s="14"/>
    </row>
    <row r="745" spans="3:11" x14ac:dyDescent="0.2">
      <c r="C745" s="3">
        <v>42506</v>
      </c>
      <c r="D745" s="2">
        <v>57.33</v>
      </c>
      <c r="E745" s="1">
        <f t="shared" si="66"/>
        <v>3.2414910858995061E-2</v>
      </c>
      <c r="F745" s="11">
        <f t="shared" si="67"/>
        <v>-1.4490663983052249E-3</v>
      </c>
      <c r="G745" s="12">
        <f t="shared" si="68"/>
        <v>-1.047615414252819E-4</v>
      </c>
      <c r="H745" s="13">
        <f t="shared" si="69"/>
        <v>5.9941851994518829E-3</v>
      </c>
      <c r="I745" s="14"/>
      <c r="J745" s="14"/>
      <c r="K745" s="14"/>
    </row>
    <row r="746" spans="3:11" x14ac:dyDescent="0.2">
      <c r="C746" s="3">
        <v>42503</v>
      </c>
      <c r="D746" s="2">
        <v>55.53</v>
      </c>
      <c r="E746" s="1">
        <f t="shared" si="66"/>
        <v>-1.0513186029935784E-2</v>
      </c>
      <c r="F746" s="11">
        <f t="shared" si="67"/>
        <v>-1.7281036351022014E-3</v>
      </c>
      <c r="G746" s="12">
        <f t="shared" si="68"/>
        <v>-3.3856618599277614E-4</v>
      </c>
      <c r="H746" s="13">
        <f t="shared" si="69"/>
        <v>4.8582787182099886E-3</v>
      </c>
      <c r="I746" s="14"/>
      <c r="J746" s="14"/>
      <c r="K746" s="14"/>
    </row>
    <row r="747" spans="3:11" x14ac:dyDescent="0.2">
      <c r="C747" s="3">
        <v>42502</v>
      </c>
      <c r="D747" s="2">
        <v>56.12</v>
      </c>
      <c r="E747" s="1">
        <f t="shared" si="66"/>
        <v>1.0261026102610371E-2</v>
      </c>
      <c r="F747" s="11">
        <f t="shared" si="67"/>
        <v>-1.7058692229395182E-3</v>
      </c>
      <c r="G747" s="12">
        <f t="shared" si="68"/>
        <v>-2.9644246926394021E-4</v>
      </c>
      <c r="H747" s="13">
        <f t="shared" si="69"/>
        <v>5.0061119439045359E-3</v>
      </c>
      <c r="I747" s="14"/>
      <c r="J747" s="14"/>
      <c r="K747" s="14"/>
    </row>
    <row r="748" spans="3:11" x14ac:dyDescent="0.2">
      <c r="C748" s="3">
        <v>42501</v>
      </c>
      <c r="D748" s="2">
        <v>55.55</v>
      </c>
      <c r="E748" s="1">
        <f t="shared" si="66"/>
        <v>3.502888019377659E-2</v>
      </c>
      <c r="F748" s="11">
        <f t="shared" si="67"/>
        <v>-1.7666339518364019E-3</v>
      </c>
      <c r="G748" s="12">
        <f t="shared" si="68"/>
        <v>-3.3350923100228155E-4</v>
      </c>
      <c r="H748" s="13">
        <f t="shared" si="69"/>
        <v>5.7644628719341418E-3</v>
      </c>
      <c r="I748" s="14"/>
      <c r="J748" s="14"/>
      <c r="K748" s="14"/>
    </row>
    <row r="749" spans="3:11" x14ac:dyDescent="0.2">
      <c r="C749" s="3">
        <v>42500</v>
      </c>
      <c r="D749" s="2">
        <v>53.67</v>
      </c>
      <c r="E749" s="1">
        <f t="shared" si="66"/>
        <v>2.8160919540229923E-2</v>
      </c>
      <c r="F749" s="11">
        <f t="shared" si="67"/>
        <v>-1.9478189043488268E-3</v>
      </c>
      <c r="G749" s="12">
        <f t="shared" si="68"/>
        <v>-8.3656964537545393E-4</v>
      </c>
      <c r="H749" s="13">
        <f t="shared" si="69"/>
        <v>4.9565243226572632E-3</v>
      </c>
      <c r="I749" s="14"/>
      <c r="J749" s="14"/>
      <c r="K749" s="14"/>
    </row>
    <row r="750" spans="3:11" x14ac:dyDescent="0.2">
      <c r="C750" s="3">
        <v>42499</v>
      </c>
      <c r="D750" s="2">
        <v>52.2</v>
      </c>
      <c r="E750" s="1">
        <f t="shared" si="66"/>
        <v>-2.7389603130240303E-2</v>
      </c>
      <c r="F750" s="11">
        <f t="shared" si="67"/>
        <v>-2.0770651336334558E-3</v>
      </c>
      <c r="G750" s="12">
        <f t="shared" si="68"/>
        <v>-9.1355742366933015E-4</v>
      </c>
      <c r="H750" s="13">
        <f t="shared" si="69"/>
        <v>6.5373312558189046E-3</v>
      </c>
      <c r="I750" s="14"/>
      <c r="J750" s="14"/>
      <c r="K750" s="14"/>
    </row>
    <row r="751" spans="3:11" x14ac:dyDescent="0.2">
      <c r="C751" s="3">
        <v>42496</v>
      </c>
      <c r="D751" s="2">
        <v>53.67</v>
      </c>
      <c r="E751" s="1">
        <f t="shared" si="66"/>
        <v>7.6980848666918789E-3</v>
      </c>
      <c r="F751" s="11">
        <f t="shared" si="67"/>
        <v>-1.8661988531448799E-3</v>
      </c>
      <c r="G751" s="12">
        <f t="shared" si="68"/>
        <v>-8.8741786073530025E-4</v>
      </c>
      <c r="H751" s="13">
        <f t="shared" si="69"/>
        <v>6.2422077911218976E-3</v>
      </c>
      <c r="I751" s="14"/>
      <c r="J751" s="14"/>
      <c r="K751" s="14"/>
    </row>
    <row r="752" spans="3:11" x14ac:dyDescent="0.2">
      <c r="C752" s="3">
        <v>42495</v>
      </c>
      <c r="D752" s="2">
        <v>53.26</v>
      </c>
      <c r="E752" s="1">
        <f t="shared" si="66"/>
        <v>1.2355065576886481E-2</v>
      </c>
      <c r="F752" s="11">
        <f t="shared" si="67"/>
        <v>-1.9065179607591048E-3</v>
      </c>
      <c r="G752" s="12">
        <f t="shared" si="68"/>
        <v>-1.181077596158179E-3</v>
      </c>
      <c r="H752" s="13">
        <f t="shared" si="69"/>
        <v>5.8219606442367101E-3</v>
      </c>
      <c r="I752" s="14"/>
      <c r="J752" s="14"/>
      <c r="K752" s="14"/>
    </row>
    <row r="753" spans="3:11" x14ac:dyDescent="0.2">
      <c r="C753" s="3">
        <v>42494</v>
      </c>
      <c r="D753" s="2">
        <v>52.61</v>
      </c>
      <c r="E753" s="1">
        <f t="shared" si="66"/>
        <v>3.0505243088654321E-3</v>
      </c>
      <c r="F753" s="11">
        <f t="shared" si="67"/>
        <v>-1.9250501921786198E-3</v>
      </c>
      <c r="G753" s="12">
        <f t="shared" si="68"/>
        <v>-1.5253682332547712E-3</v>
      </c>
      <c r="H753" s="13">
        <f t="shared" si="69"/>
        <v>4.6342247028037537E-3</v>
      </c>
      <c r="I753" s="14"/>
      <c r="J753" s="14"/>
      <c r="K753" s="14"/>
    </row>
    <row r="754" spans="3:11" x14ac:dyDescent="0.2">
      <c r="C754" s="3">
        <v>42493</v>
      </c>
      <c r="D754" s="2">
        <v>52.45</v>
      </c>
      <c r="E754" s="1">
        <f t="shared" si="66"/>
        <v>-2.5274112618472344E-2</v>
      </c>
      <c r="F754" s="11">
        <f t="shared" si="67"/>
        <v>-2.0680688837413246E-3</v>
      </c>
      <c r="G754" s="12">
        <f t="shared" si="68"/>
        <v>-1.4862667359080604E-3</v>
      </c>
      <c r="H754" s="13">
        <f t="shared" si="69"/>
        <v>3.9348893100822164E-3</v>
      </c>
      <c r="I754" s="14"/>
      <c r="J754" s="14"/>
      <c r="K754" s="14"/>
    </row>
    <row r="755" spans="3:11" x14ac:dyDescent="0.2">
      <c r="C755" s="3">
        <v>42492</v>
      </c>
      <c r="D755" s="2">
        <v>53.81</v>
      </c>
      <c r="E755" s="1">
        <f t="shared" si="66"/>
        <v>-2.4827836172526263E-2</v>
      </c>
      <c r="F755" s="11">
        <f t="shared" si="67"/>
        <v>-1.9319454502718133E-3</v>
      </c>
      <c r="G755" s="12">
        <f t="shared" si="68"/>
        <v>-1.3543118642841143E-3</v>
      </c>
      <c r="H755" s="13">
        <f t="shared" si="69"/>
        <v>3.9212103686617778E-3</v>
      </c>
      <c r="I755" s="14"/>
      <c r="J755" s="14"/>
      <c r="K755" s="14"/>
    </row>
    <row r="756" spans="3:11" x14ac:dyDescent="0.2">
      <c r="C756" s="3">
        <v>42489</v>
      </c>
      <c r="D756" s="2">
        <v>55.18</v>
      </c>
      <c r="E756" s="1">
        <f t="shared" si="66"/>
        <v>-2.3503887181341998E-3</v>
      </c>
      <c r="F756" s="11">
        <f t="shared" si="67"/>
        <v>-1.7328637027430522E-3</v>
      </c>
      <c r="G756" s="12">
        <f t="shared" si="68"/>
        <v>-1.3148266322205828E-3</v>
      </c>
      <c r="H756" s="13">
        <f t="shared" si="69"/>
        <v>4.0451525657401143E-3</v>
      </c>
      <c r="I756" s="14"/>
      <c r="J756" s="14"/>
      <c r="K756" s="14"/>
    </row>
    <row r="757" spans="3:11" x14ac:dyDescent="0.2">
      <c r="C757" s="3">
        <v>42488</v>
      </c>
      <c r="D757" s="2">
        <v>55.31</v>
      </c>
      <c r="E757" s="1">
        <f t="shared" si="66"/>
        <v>1.5421332843767344E-2</v>
      </c>
      <c r="F757" s="11">
        <f t="shared" si="67"/>
        <v>-1.7384340755061988E-3</v>
      </c>
      <c r="G757" s="12">
        <f t="shared" si="68"/>
        <v>-1.4973742202426181E-3</v>
      </c>
      <c r="H757" s="13">
        <f t="shared" si="69"/>
        <v>5.4253680301622441E-3</v>
      </c>
      <c r="I757" s="14"/>
      <c r="J757" s="14"/>
      <c r="K757" s="14"/>
    </row>
    <row r="758" spans="3:11" x14ac:dyDescent="0.2">
      <c r="C758" s="3">
        <v>42487</v>
      </c>
      <c r="D758" s="2">
        <v>54.47</v>
      </c>
      <c r="E758" s="1">
        <f t="shared" si="66"/>
        <v>2.9289493575207715E-2</v>
      </c>
      <c r="F758" s="11">
        <f t="shared" si="67"/>
        <v>-1.8322976247030498E-3</v>
      </c>
      <c r="G758" s="12">
        <f t="shared" si="68"/>
        <v>-1.8997987660810678E-3</v>
      </c>
      <c r="H758" s="13">
        <f t="shared" si="69"/>
        <v>4.2502184923267853E-3</v>
      </c>
      <c r="I758" s="14"/>
      <c r="J758" s="14"/>
      <c r="K758" s="14"/>
    </row>
    <row r="759" spans="3:11" x14ac:dyDescent="0.2">
      <c r="C759" s="3">
        <v>42486</v>
      </c>
      <c r="D759" s="2">
        <v>52.92</v>
      </c>
      <c r="E759" s="1">
        <f t="shared" si="66"/>
        <v>3.2786885245901676E-2</v>
      </c>
      <c r="F759" s="11">
        <f t="shared" si="67"/>
        <v>-1.8776445753818339E-3</v>
      </c>
      <c r="G759" s="12">
        <f t="shared" si="68"/>
        <v>-1.8264962189123619E-3</v>
      </c>
      <c r="H759" s="13">
        <f t="shared" si="69"/>
        <v>2.770124206699883E-3</v>
      </c>
      <c r="I759" s="14"/>
      <c r="J759" s="14"/>
      <c r="K759" s="14"/>
    </row>
    <row r="760" spans="3:11" x14ac:dyDescent="0.2">
      <c r="C760" s="3">
        <v>42485</v>
      </c>
      <c r="D760" s="2">
        <v>51.24</v>
      </c>
      <c r="E760" s="1">
        <f t="shared" si="66"/>
        <v>-2.4928639391056051E-2</v>
      </c>
      <c r="F760" s="11">
        <f t="shared" si="67"/>
        <v>-1.9023036490233406E-3</v>
      </c>
      <c r="G760" s="12">
        <f t="shared" si="68"/>
        <v>-2.1803428088985398E-3</v>
      </c>
      <c r="H760" s="13">
        <f t="shared" si="69"/>
        <v>2.4259151947467008E-3</v>
      </c>
      <c r="I760" s="14"/>
      <c r="J760" s="14"/>
      <c r="K760" s="14"/>
    </row>
    <row r="761" spans="3:11" x14ac:dyDescent="0.2">
      <c r="C761" s="3">
        <v>42482</v>
      </c>
      <c r="D761" s="2">
        <v>52.55</v>
      </c>
      <c r="E761" s="1">
        <f t="shared" si="66"/>
        <v>1.2719213721333444E-2</v>
      </c>
      <c r="F761" s="11">
        <f t="shared" si="67"/>
        <v>-1.7974088626656779E-3</v>
      </c>
      <c r="G761" s="12">
        <f t="shared" si="68"/>
        <v>-1.8768730453350554E-3</v>
      </c>
      <c r="H761" s="13">
        <f t="shared" si="69"/>
        <v>3.3130205630884256E-3</v>
      </c>
      <c r="I761" s="14"/>
      <c r="J761" s="14"/>
      <c r="K761" s="14"/>
    </row>
    <row r="762" spans="3:11" x14ac:dyDescent="0.2">
      <c r="C762" s="3">
        <v>42481</v>
      </c>
      <c r="D762" s="2">
        <v>51.89</v>
      </c>
      <c r="E762" s="1">
        <f t="shared" si="66"/>
        <v>-2.2603126765869286E-2</v>
      </c>
      <c r="F762" s="11">
        <f t="shared" si="67"/>
        <v>-1.8594781411411972E-3</v>
      </c>
      <c r="G762" s="12">
        <f t="shared" si="68"/>
        <v>-1.9603503762134398E-3</v>
      </c>
      <c r="H762" s="13">
        <f t="shared" si="69"/>
        <v>3.5510718065581907E-3</v>
      </c>
      <c r="I762" s="14"/>
      <c r="J762" s="14"/>
      <c r="K762" s="14"/>
    </row>
    <row r="763" spans="3:11" x14ac:dyDescent="0.2">
      <c r="C763" s="3">
        <v>42480</v>
      </c>
      <c r="D763" s="2">
        <v>53.09</v>
      </c>
      <c r="E763" s="1">
        <f t="shared" si="66"/>
        <v>4.0164576802507845E-2</v>
      </c>
      <c r="F763" s="11">
        <f t="shared" si="67"/>
        <v>-1.8099689148616993E-3</v>
      </c>
      <c r="G763" s="12">
        <f t="shared" si="68"/>
        <v>-1.2439905832517307E-3</v>
      </c>
      <c r="H763" s="13">
        <f t="shared" si="69"/>
        <v>4.5406810565310615E-3</v>
      </c>
      <c r="I763" s="14"/>
      <c r="J763" s="14"/>
      <c r="K763" s="14"/>
    </row>
    <row r="764" spans="3:11" x14ac:dyDescent="0.2">
      <c r="C764" s="3">
        <v>42479</v>
      </c>
      <c r="D764" s="2">
        <v>51.04</v>
      </c>
      <c r="E764" s="1">
        <f t="shared" si="66"/>
        <v>3.1111111111111089E-2</v>
      </c>
      <c r="F764" s="11">
        <f t="shared" si="67"/>
        <v>-1.8580437153364335E-3</v>
      </c>
      <c r="G764" s="12">
        <f t="shared" si="68"/>
        <v>-1.7260017872456929E-3</v>
      </c>
      <c r="H764" s="13">
        <f t="shared" si="69"/>
        <v>2.9134598748792465E-3</v>
      </c>
      <c r="I764" s="14"/>
      <c r="J764" s="14"/>
      <c r="K764" s="14"/>
    </row>
    <row r="765" spans="3:11" x14ac:dyDescent="0.2">
      <c r="C765" s="3">
        <v>42478</v>
      </c>
      <c r="D765" s="2">
        <v>49.5</v>
      </c>
      <c r="E765" s="1">
        <f t="shared" si="66"/>
        <v>-1.2370311252992816E-2</v>
      </c>
      <c r="F765" s="11">
        <f t="shared" si="67"/>
        <v>-2.0146445965000519E-3</v>
      </c>
      <c r="G765" s="12">
        <f t="shared" si="68"/>
        <v>-2.1012221812151716E-3</v>
      </c>
      <c r="H765" s="13">
        <f t="shared" si="69"/>
        <v>3.8938445978913159E-3</v>
      </c>
      <c r="I765" s="14"/>
      <c r="J765" s="14"/>
      <c r="K765" s="14"/>
    </row>
    <row r="766" spans="3:11" x14ac:dyDescent="0.2">
      <c r="C766" s="3">
        <v>42475</v>
      </c>
      <c r="D766" s="2">
        <v>50.12</v>
      </c>
      <c r="E766" s="1">
        <f t="shared" si="66"/>
        <v>-2.7551416375630633E-2</v>
      </c>
      <c r="F766" s="11">
        <f t="shared" si="67"/>
        <v>-2.0527204655035945E-3</v>
      </c>
      <c r="G766" s="12">
        <f t="shared" si="68"/>
        <v>-2.1420832816007808E-3</v>
      </c>
      <c r="H766" s="13">
        <f t="shared" si="69"/>
        <v>4.7939319975085588E-3</v>
      </c>
      <c r="I766" s="14"/>
      <c r="J766" s="14"/>
      <c r="K766" s="14"/>
    </row>
    <row r="767" spans="3:11" x14ac:dyDescent="0.2">
      <c r="C767" s="3">
        <v>42474</v>
      </c>
      <c r="D767" s="2">
        <v>51.54</v>
      </c>
      <c r="E767" s="1">
        <f t="shared" si="66"/>
        <v>-6.1704589278828159E-3</v>
      </c>
      <c r="F767" s="11">
        <f t="shared" si="67"/>
        <v>-1.903459006009656E-3</v>
      </c>
      <c r="G767" s="12">
        <f t="shared" si="68"/>
        <v>-1.8787645820018647E-3</v>
      </c>
      <c r="H767" s="13">
        <f t="shared" si="69"/>
        <v>4.5674682619969171E-3</v>
      </c>
      <c r="I767" s="14"/>
      <c r="J767" s="14"/>
      <c r="K767" s="14"/>
    </row>
    <row r="768" spans="3:11" x14ac:dyDescent="0.2">
      <c r="C768" s="3">
        <v>42473</v>
      </c>
      <c r="D768" s="2">
        <v>51.86</v>
      </c>
      <c r="E768" s="1">
        <f t="shared" si="66"/>
        <v>-9.7383998472407862E-3</v>
      </c>
      <c r="F768" s="11">
        <f t="shared" si="67"/>
        <v>-1.9333861236265188E-3</v>
      </c>
      <c r="G768" s="12">
        <f t="shared" si="68"/>
        <v>-2.0237407416088629E-3</v>
      </c>
      <c r="H768" s="13">
        <f t="shared" si="69"/>
        <v>4.2202855586711682E-3</v>
      </c>
      <c r="I768" s="14"/>
      <c r="J768" s="14"/>
      <c r="K768" s="14"/>
    </row>
    <row r="769" spans="3:11" x14ac:dyDescent="0.2">
      <c r="C769" s="3">
        <v>42472</v>
      </c>
      <c r="D769" s="2">
        <v>52.37</v>
      </c>
      <c r="E769" s="1">
        <f t="shared" si="66"/>
        <v>4.4892258579409372E-2</v>
      </c>
      <c r="F769" s="11">
        <f t="shared" si="67"/>
        <v>-1.8714415716031762E-3</v>
      </c>
      <c r="G769" s="12">
        <f t="shared" si="68"/>
        <v>-1.9402346898044996E-3</v>
      </c>
      <c r="H769" s="13">
        <f t="shared" si="69"/>
        <v>3.4297859104500282E-3</v>
      </c>
      <c r="I769" s="14"/>
      <c r="J769" s="14"/>
      <c r="K769" s="14"/>
    </row>
    <row r="770" spans="3:11" x14ac:dyDescent="0.2">
      <c r="C770" s="3">
        <v>42471</v>
      </c>
      <c r="D770" s="2">
        <v>50.12</v>
      </c>
      <c r="E770" s="1">
        <f t="shared" si="66"/>
        <v>1.6014595580782442E-2</v>
      </c>
      <c r="F770" s="11">
        <f t="shared" si="67"/>
        <v>-1.8185519957169625E-3</v>
      </c>
      <c r="G770" s="12">
        <f t="shared" si="68"/>
        <v>-2.5664472712813246E-3</v>
      </c>
      <c r="H770" s="13">
        <f t="shared" si="69"/>
        <v>3.0778626555104751E-3</v>
      </c>
      <c r="I770" s="14"/>
      <c r="J770" s="14"/>
      <c r="K770" s="14"/>
    </row>
    <row r="771" spans="3:11" x14ac:dyDescent="0.2">
      <c r="C771" s="3">
        <v>42468</v>
      </c>
      <c r="D771" s="2">
        <v>49.33</v>
      </c>
      <c r="E771" s="1">
        <f t="shared" si="66"/>
        <v>6.6133563864274825E-2</v>
      </c>
      <c r="F771" s="11">
        <f t="shared" si="67"/>
        <v>-1.7762396993489134E-3</v>
      </c>
      <c r="G771" s="12">
        <f t="shared" si="68"/>
        <v>-2.5489150102965558E-3</v>
      </c>
      <c r="H771" s="13">
        <f t="shared" si="69"/>
        <v>2.8300265065349718E-3</v>
      </c>
      <c r="I771" s="14"/>
      <c r="J771" s="14"/>
      <c r="K771" s="14"/>
    </row>
    <row r="772" spans="3:11" x14ac:dyDescent="0.2">
      <c r="C772" s="3">
        <v>42467</v>
      </c>
      <c r="D772" s="2">
        <v>46.27</v>
      </c>
      <c r="E772" s="1">
        <f t="shared" si="66"/>
        <v>-1.3011945392491508E-2</v>
      </c>
      <c r="F772" s="11">
        <f t="shared" si="67"/>
        <v>-2.0198534527139625E-3</v>
      </c>
      <c r="G772" s="12">
        <f t="shared" si="68"/>
        <v>-3.1462280886988925E-3</v>
      </c>
      <c r="H772" s="13">
        <f t="shared" si="69"/>
        <v>1.2138992294714139E-3</v>
      </c>
      <c r="I772" s="14"/>
      <c r="J772" s="14"/>
      <c r="K772" s="14"/>
    </row>
    <row r="773" spans="3:11" x14ac:dyDescent="0.2">
      <c r="C773" s="3">
        <v>42466</v>
      </c>
      <c r="D773" s="2">
        <v>46.88</v>
      </c>
      <c r="E773" s="1">
        <f t="shared" si="66"/>
        <v>5.1828584249495213E-2</v>
      </c>
      <c r="F773" s="11">
        <f t="shared" si="67"/>
        <v>-1.9006820597046205E-3</v>
      </c>
      <c r="G773" s="12">
        <f t="shared" si="68"/>
        <v>-3.0412587737420681E-3</v>
      </c>
      <c r="H773" s="13">
        <f t="shared" si="69"/>
        <v>5.5172877392356361E-4</v>
      </c>
      <c r="I773" s="14"/>
      <c r="J773" s="14"/>
      <c r="K773" s="14"/>
    </row>
    <row r="774" spans="3:11" x14ac:dyDescent="0.2">
      <c r="C774" s="3">
        <v>42465</v>
      </c>
      <c r="D774" s="2">
        <v>44.57</v>
      </c>
      <c r="E774" s="1">
        <f t="shared" si="66"/>
        <v>5.1871898962561058E-3</v>
      </c>
      <c r="F774" s="11">
        <f t="shared" si="67"/>
        <v>-2.0789522352932456E-3</v>
      </c>
      <c r="G774" s="12">
        <f t="shared" si="68"/>
        <v>-3.5509383702763131E-3</v>
      </c>
      <c r="H774" s="13">
        <f t="shared" si="69"/>
        <v>-3.6792738590659123E-4</v>
      </c>
      <c r="I774" s="14"/>
      <c r="J774" s="14"/>
      <c r="K774" s="14"/>
    </row>
    <row r="775" spans="3:11" x14ac:dyDescent="0.2">
      <c r="C775" s="3">
        <v>42464</v>
      </c>
      <c r="D775" s="2">
        <v>44.34</v>
      </c>
      <c r="E775" s="1">
        <f t="shared" si="66"/>
        <v>-2.9546946815495634E-2</v>
      </c>
      <c r="F775" s="11">
        <f t="shared" si="67"/>
        <v>-2.3634323713514738E-3</v>
      </c>
      <c r="G775" s="12">
        <f t="shared" si="68"/>
        <v>-4.0196229713263419E-3</v>
      </c>
      <c r="H775" s="13">
        <f t="shared" si="69"/>
        <v>-7.9626089272453549E-4</v>
      </c>
      <c r="I775" s="14"/>
      <c r="J775" s="14"/>
      <c r="K775" s="14"/>
    </row>
    <row r="776" spans="3:11" x14ac:dyDescent="0.2">
      <c r="C776" s="3">
        <v>42461</v>
      </c>
      <c r="D776" s="2">
        <v>45.69</v>
      </c>
      <c r="E776" s="1">
        <f t="shared" si="66"/>
        <v>-4.0327662255828622E-2</v>
      </c>
      <c r="F776" s="11">
        <f t="shared" si="67"/>
        <v>-2.1038839302389102E-3</v>
      </c>
      <c r="G776" s="12">
        <f t="shared" si="68"/>
        <v>-3.7396161033845612E-3</v>
      </c>
      <c r="H776" s="13">
        <f t="shared" si="69"/>
        <v>-1.2304551989960426E-3</v>
      </c>
      <c r="I776" s="14"/>
      <c r="J776" s="14"/>
      <c r="K776" s="14"/>
    </row>
    <row r="777" spans="3:11" x14ac:dyDescent="0.2">
      <c r="C777" s="3">
        <v>42460</v>
      </c>
      <c r="D777" s="2">
        <v>47.61</v>
      </c>
      <c r="E777" s="1">
        <f t="shared" si="66"/>
        <v>4.2025635637732428E-4</v>
      </c>
      <c r="F777" s="11">
        <f t="shared" si="67"/>
        <v>-1.6982835535986421E-3</v>
      </c>
      <c r="G777" s="12">
        <f t="shared" si="68"/>
        <v>-3.1207417230392073E-3</v>
      </c>
      <c r="H777" s="13">
        <f t="shared" si="69"/>
        <v>-9.184487987504282E-4</v>
      </c>
      <c r="I777" s="14"/>
      <c r="J777" s="14"/>
      <c r="K777" s="14"/>
    </row>
    <row r="778" spans="3:11" x14ac:dyDescent="0.2">
      <c r="C778" s="3">
        <v>42459</v>
      </c>
      <c r="D778" s="2">
        <v>47.59</v>
      </c>
      <c r="E778" s="1">
        <f t="shared" si="66"/>
        <v>1.0517458981911254E-3</v>
      </c>
      <c r="F778" s="11">
        <f t="shared" si="67"/>
        <v>-1.7761687486862643E-3</v>
      </c>
      <c r="G778" s="12">
        <f t="shared" si="68"/>
        <v>-3.2474621889014297E-3</v>
      </c>
      <c r="H778" s="13">
        <f t="shared" si="69"/>
        <v>-1.0508606459742238E-3</v>
      </c>
      <c r="I778" s="14"/>
      <c r="J778" s="14"/>
      <c r="K778" s="14"/>
    </row>
    <row r="779" spans="3:11" x14ac:dyDescent="0.2">
      <c r="C779" s="3">
        <v>42458</v>
      </c>
      <c r="D779" s="2">
        <v>47.54</v>
      </c>
      <c r="E779" s="1">
        <f t="shared" si="66"/>
        <v>-2.8209321340964877E-2</v>
      </c>
      <c r="F779" s="11">
        <f t="shared" si="67"/>
        <v>-1.5710704744300815E-3</v>
      </c>
      <c r="G779" s="12">
        <f t="shared" si="68"/>
        <v>-2.8474788341961202E-3</v>
      </c>
      <c r="H779" s="13">
        <f t="shared" si="69"/>
        <v>-8.6850396472287024E-4</v>
      </c>
      <c r="I779" s="14"/>
      <c r="J779" s="14"/>
      <c r="K779" s="14"/>
    </row>
    <row r="780" spans="3:11" x14ac:dyDescent="0.2">
      <c r="C780" s="3">
        <v>42457</v>
      </c>
      <c r="D780" s="2">
        <v>48.92</v>
      </c>
      <c r="E780" s="1">
        <f t="shared" si="66"/>
        <v>-1.8363599265455166E-3</v>
      </c>
      <c r="F780" s="11">
        <f t="shared" si="67"/>
        <v>-1.5470015283585413E-3</v>
      </c>
      <c r="G780" s="12">
        <f t="shared" si="68"/>
        <v>-2.4811023628841995E-3</v>
      </c>
      <c r="H780" s="13">
        <f t="shared" si="69"/>
        <v>-9.5645961793309933E-4</v>
      </c>
      <c r="I780" s="14"/>
      <c r="J780" s="14"/>
      <c r="K780" s="14"/>
    </row>
    <row r="781" spans="3:11" x14ac:dyDescent="0.2">
      <c r="C781" s="3">
        <v>42453</v>
      </c>
      <c r="D781" s="2">
        <v>49.01</v>
      </c>
      <c r="E781" s="1">
        <f t="shared" si="66"/>
        <v>-8.2962363415621798E-3</v>
      </c>
      <c r="F781" s="11">
        <f t="shared" si="67"/>
        <v>-1.554885761951303E-3</v>
      </c>
      <c r="G781" s="12">
        <f t="shared" si="68"/>
        <v>-2.3164953130219174E-3</v>
      </c>
      <c r="H781" s="13">
        <f t="shared" si="69"/>
        <v>-4.4632809704237925E-4</v>
      </c>
      <c r="I781" s="14"/>
      <c r="J781" s="14"/>
      <c r="K781" s="14"/>
    </row>
    <row r="782" spans="3:11" x14ac:dyDescent="0.2">
      <c r="C782" s="3">
        <v>42452</v>
      </c>
      <c r="D782" s="2">
        <v>49.42</v>
      </c>
      <c r="E782" s="1">
        <f t="shared" si="66"/>
        <v>-4.0015540015539974E-2</v>
      </c>
      <c r="F782" s="11">
        <f t="shared" si="67"/>
        <v>-1.7210239581418288E-3</v>
      </c>
      <c r="G782" s="12">
        <f t="shared" si="68"/>
        <v>-2.3118761392078246E-3</v>
      </c>
      <c r="H782" s="13">
        <f t="shared" si="69"/>
        <v>-8.7194434821385633E-4</v>
      </c>
      <c r="I782" s="14"/>
      <c r="J782" s="14"/>
      <c r="K782" s="14"/>
    </row>
    <row r="783" spans="3:11" x14ac:dyDescent="0.2">
      <c r="C783" s="3">
        <v>42451</v>
      </c>
      <c r="D783" s="2">
        <v>51.48</v>
      </c>
      <c r="E783" s="1">
        <f t="shared" si="66"/>
        <v>-1.5515903801397446E-3</v>
      </c>
      <c r="F783" s="11">
        <f t="shared" si="67"/>
        <v>-1.3804519798091474E-3</v>
      </c>
      <c r="G783" s="12">
        <f t="shared" si="68"/>
        <v>-2.0046150112378214E-3</v>
      </c>
      <c r="H783" s="13">
        <f t="shared" si="69"/>
        <v>6.1301150249034231E-5</v>
      </c>
      <c r="I783" s="14"/>
      <c r="J783" s="14"/>
      <c r="K783" s="14"/>
    </row>
    <row r="784" spans="3:11" x14ac:dyDescent="0.2">
      <c r="C784" s="3">
        <v>42450</v>
      </c>
      <c r="D784" s="2">
        <v>51.56</v>
      </c>
      <c r="E784" s="1">
        <f t="shared" si="66"/>
        <v>9.1994519475435688E-3</v>
      </c>
      <c r="F784" s="11">
        <f t="shared" si="67"/>
        <v>-1.231244102371459E-3</v>
      </c>
      <c r="G784" s="12">
        <f t="shared" si="68"/>
        <v>-1.8413383238588257E-3</v>
      </c>
      <c r="H784" s="13">
        <f t="shared" si="69"/>
        <v>7.1372740595813109E-4</v>
      </c>
      <c r="I784" s="14"/>
      <c r="J784" s="14"/>
      <c r="K784" s="14"/>
    </row>
    <row r="785" spans="3:11" x14ac:dyDescent="0.2">
      <c r="C785" s="3">
        <v>42447</v>
      </c>
      <c r="D785" s="2">
        <v>51.09</v>
      </c>
      <c r="E785" s="1">
        <f t="shared" si="66"/>
        <v>-1.2562814070351758E-2</v>
      </c>
      <c r="F785" s="11">
        <f t="shared" si="67"/>
        <v>-1.2629824616415225E-3</v>
      </c>
      <c r="G785" s="12">
        <f t="shared" si="68"/>
        <v>-2.1502022150294204E-3</v>
      </c>
      <c r="H785" s="13">
        <f t="shared" si="69"/>
        <v>7.1607551662029964E-4</v>
      </c>
      <c r="I785" s="14"/>
      <c r="J785" s="14"/>
      <c r="K785" s="14"/>
    </row>
    <row r="786" spans="3:11" x14ac:dyDescent="0.2">
      <c r="C786" s="3">
        <v>42446</v>
      </c>
      <c r="D786" s="2">
        <v>51.74</v>
      </c>
      <c r="E786" s="1">
        <f t="shared" si="66"/>
        <v>4.1465378421900123E-2</v>
      </c>
      <c r="F786" s="11">
        <f t="shared" si="67"/>
        <v>-1.1369482436382442E-3</v>
      </c>
      <c r="G786" s="12">
        <f t="shared" si="68"/>
        <v>-1.8979663945952582E-3</v>
      </c>
      <c r="H786" s="13">
        <f t="shared" si="69"/>
        <v>8.0951372214065531E-4</v>
      </c>
      <c r="I786" s="14"/>
      <c r="J786" s="14"/>
      <c r="K786" s="14"/>
    </row>
    <row r="787" spans="3:11" x14ac:dyDescent="0.2">
      <c r="C787" s="3">
        <v>42445</v>
      </c>
      <c r="D787" s="2">
        <v>49.68</v>
      </c>
      <c r="E787" s="1">
        <f t="shared" si="66"/>
        <v>5.8372390285470921E-2</v>
      </c>
      <c r="F787" s="11">
        <f t="shared" si="67"/>
        <v>-1.2115890876712178E-3</v>
      </c>
      <c r="G787" s="12">
        <f t="shared" si="68"/>
        <v>-2.1635809720804782E-3</v>
      </c>
      <c r="H787" s="13">
        <f t="shared" si="69"/>
        <v>2.2362602428871447E-5</v>
      </c>
      <c r="I787" s="14"/>
      <c r="J787" s="14"/>
      <c r="K787" s="14"/>
    </row>
    <row r="788" spans="3:11" x14ac:dyDescent="0.2">
      <c r="C788" s="3">
        <v>42444</v>
      </c>
      <c r="D788" s="2">
        <v>46.94</v>
      </c>
      <c r="E788" s="1">
        <f t="shared" si="66"/>
        <v>-2.2490628904623167E-2</v>
      </c>
      <c r="F788" s="11">
        <f t="shared" si="67"/>
        <v>-1.5408069040884489E-3</v>
      </c>
      <c r="G788" s="12">
        <f t="shared" si="68"/>
        <v>-2.9881380262813026E-3</v>
      </c>
      <c r="H788" s="13">
        <f t="shared" si="69"/>
        <v>-1.1685613843160857E-3</v>
      </c>
      <c r="I788" s="14"/>
      <c r="J788" s="14"/>
      <c r="K788" s="14"/>
    </row>
    <row r="789" spans="3:11" x14ac:dyDescent="0.2">
      <c r="C789" s="3">
        <v>42443</v>
      </c>
      <c r="D789" s="2">
        <v>48.02</v>
      </c>
      <c r="E789" s="1">
        <f t="shared" si="66"/>
        <v>-3.4385682686506991E-2</v>
      </c>
      <c r="F789" s="11">
        <f t="shared" si="67"/>
        <v>-1.3217435782693987E-3</v>
      </c>
      <c r="G789" s="12">
        <f t="shared" si="68"/>
        <v>-2.9073919618260529E-3</v>
      </c>
      <c r="H789" s="13">
        <f t="shared" si="69"/>
        <v>-1.6111235074527607E-3</v>
      </c>
      <c r="I789" s="14"/>
      <c r="J789" s="14"/>
      <c r="K789" s="14"/>
    </row>
    <row r="790" spans="3:11" x14ac:dyDescent="0.2">
      <c r="C790" s="3">
        <v>42440</v>
      </c>
      <c r="D790" s="2">
        <v>49.73</v>
      </c>
      <c r="E790" s="1">
        <f t="shared" si="66"/>
        <v>1.738952536824856E-2</v>
      </c>
      <c r="F790" s="11">
        <f t="shared" si="67"/>
        <v>-1.2659078472631569E-3</v>
      </c>
      <c r="G790" s="12">
        <f t="shared" si="68"/>
        <v>-2.260658889084291E-3</v>
      </c>
      <c r="H790" s="13">
        <f t="shared" si="69"/>
        <v>-5.6201494833540977E-4</v>
      </c>
      <c r="I790" s="14"/>
      <c r="J790" s="14"/>
      <c r="K790" s="14"/>
    </row>
    <row r="791" spans="3:11" x14ac:dyDescent="0.2">
      <c r="C791" s="3">
        <v>42439</v>
      </c>
      <c r="D791" s="2">
        <v>48.88</v>
      </c>
      <c r="E791" s="1">
        <f t="shared" si="66"/>
        <v>-1.1726647796198919E-2</v>
      </c>
      <c r="F791" s="11">
        <f t="shared" si="67"/>
        <v>-1.4145374957327075E-3</v>
      </c>
      <c r="G791" s="12">
        <f t="shared" si="68"/>
        <v>-2.7913106674086661E-3</v>
      </c>
      <c r="H791" s="13">
        <f t="shared" si="69"/>
        <v>-5.2726735796756097E-4</v>
      </c>
      <c r="I791" s="14"/>
      <c r="J791" s="14"/>
      <c r="K791" s="14"/>
    </row>
    <row r="792" spans="3:11" x14ac:dyDescent="0.2">
      <c r="C792" s="3">
        <v>42438</v>
      </c>
      <c r="D792" s="2">
        <v>49.46</v>
      </c>
      <c r="E792" s="1">
        <f t="shared" si="66"/>
        <v>4.9215103945693617E-2</v>
      </c>
      <c r="F792" s="11">
        <f t="shared" si="67"/>
        <v>-1.5553056340969578E-3</v>
      </c>
      <c r="G792" s="12">
        <f t="shared" si="68"/>
        <v>-2.7378605000019816E-3</v>
      </c>
      <c r="H792" s="13">
        <f t="shared" si="69"/>
        <v>-8.4788527762172567E-4</v>
      </c>
      <c r="I792" s="14"/>
      <c r="J792" s="14"/>
      <c r="K792" s="14"/>
    </row>
    <row r="793" spans="3:11" x14ac:dyDescent="0.2">
      <c r="C793" s="3">
        <v>42437</v>
      </c>
      <c r="D793" s="2">
        <v>47.14</v>
      </c>
      <c r="E793" s="1">
        <f t="shared" si="66"/>
        <v>-3.6976506639428086E-2</v>
      </c>
      <c r="F793" s="11">
        <f t="shared" si="67"/>
        <v>-1.8452445254822493E-3</v>
      </c>
      <c r="G793" s="12">
        <f t="shared" si="68"/>
        <v>-2.6690177692699712E-3</v>
      </c>
      <c r="H793" s="13">
        <f t="shared" si="69"/>
        <v>-1.8493620916012403E-3</v>
      </c>
      <c r="I793" s="14"/>
      <c r="J793" s="14"/>
      <c r="K793" s="14"/>
    </row>
    <row r="794" spans="3:11" x14ac:dyDescent="0.2">
      <c r="C794" s="3">
        <v>42436</v>
      </c>
      <c r="D794" s="2">
        <v>48.95</v>
      </c>
      <c r="E794" s="1">
        <f t="shared" si="66"/>
        <v>5.4956896551724199E-2</v>
      </c>
      <c r="F794" s="11">
        <f t="shared" si="67"/>
        <v>-1.7072863909188523E-3</v>
      </c>
      <c r="G794" s="12">
        <f t="shared" si="68"/>
        <v>-2.2489580728221824E-3</v>
      </c>
      <c r="H794" s="13">
        <f t="shared" si="69"/>
        <v>-1.3886824327693614E-3</v>
      </c>
      <c r="I794" s="14"/>
      <c r="J794" s="14"/>
      <c r="K794" s="14"/>
    </row>
    <row r="795" spans="3:11" x14ac:dyDescent="0.2">
      <c r="C795" s="3">
        <v>42433</v>
      </c>
      <c r="D795" s="2">
        <v>46.4</v>
      </c>
      <c r="E795" s="1">
        <f t="shared" si="66"/>
        <v>3.919372900335949E-2</v>
      </c>
      <c r="F795" s="11">
        <f t="shared" si="67"/>
        <v>-2.0639091275317886E-3</v>
      </c>
      <c r="G795" s="12">
        <f t="shared" si="68"/>
        <v>-2.824472030365577E-3</v>
      </c>
      <c r="H795" s="13">
        <f t="shared" si="69"/>
        <v>-2.3672313167516223E-3</v>
      </c>
      <c r="I795" s="14"/>
      <c r="J795" s="14"/>
      <c r="K795" s="14"/>
    </row>
    <row r="796" spans="3:11" x14ac:dyDescent="0.2">
      <c r="C796" s="3">
        <v>42432</v>
      </c>
      <c r="D796" s="2">
        <v>44.65</v>
      </c>
      <c r="E796" s="1">
        <f t="shared" si="66"/>
        <v>-2.6803663167300762E-3</v>
      </c>
      <c r="F796" s="11">
        <f t="shared" si="67"/>
        <v>-2.1893295766864363E-3</v>
      </c>
      <c r="G796" s="12">
        <f t="shared" si="68"/>
        <v>-3.3853849420140774E-3</v>
      </c>
      <c r="H796" s="13">
        <f t="shared" si="69"/>
        <v>-3.9864809141538669E-3</v>
      </c>
      <c r="I796" s="14"/>
      <c r="J796" s="14"/>
      <c r="K796" s="14"/>
    </row>
    <row r="797" spans="3:11" x14ac:dyDescent="0.2">
      <c r="C797" s="3">
        <v>42431</v>
      </c>
      <c r="D797" s="2">
        <v>44.77</v>
      </c>
      <c r="E797" s="1">
        <f t="shared" si="66"/>
        <v>7.6524870582941329E-3</v>
      </c>
      <c r="F797" s="11">
        <f t="shared" si="67"/>
        <v>-2.2691894543667899E-3</v>
      </c>
      <c r="G797" s="12">
        <f t="shared" si="68"/>
        <v>-3.029666730806142E-3</v>
      </c>
      <c r="H797" s="13">
        <f t="shared" si="69"/>
        <v>-4.392627814339513E-3</v>
      </c>
      <c r="I797" s="14"/>
      <c r="J797" s="14"/>
      <c r="K797" s="14"/>
    </row>
    <row r="798" spans="3:11" x14ac:dyDescent="0.2">
      <c r="C798" s="3">
        <v>42430</v>
      </c>
      <c r="D798" s="2">
        <v>44.43</v>
      </c>
      <c r="E798" s="1">
        <f t="shared" si="66"/>
        <v>1.9270474879559352E-2</v>
      </c>
      <c r="F798" s="11">
        <f t="shared" si="67"/>
        <v>-2.3597261587868486E-3</v>
      </c>
      <c r="G798" s="12">
        <f t="shared" si="68"/>
        <v>-3.4173561736670199E-3</v>
      </c>
      <c r="H798" s="13">
        <f t="shared" si="69"/>
        <v>-4.0452634034552955E-3</v>
      </c>
      <c r="I798" s="14"/>
      <c r="J798" s="14"/>
      <c r="K798" s="14"/>
    </row>
    <row r="799" spans="3:11" x14ac:dyDescent="0.2">
      <c r="C799" s="3">
        <v>42429</v>
      </c>
      <c r="D799" s="2">
        <v>43.59</v>
      </c>
      <c r="E799" s="1">
        <f t="shared" ref="E799:E862" si="70">D799/D800-1</f>
        <v>2.952290977798766E-2</v>
      </c>
      <c r="F799" s="11">
        <f t="shared" ref="F799:F862" si="71">AVERAGE(E799:E1048)</f>
        <v>-2.3566631635801604E-3</v>
      </c>
      <c r="G799" s="12">
        <f t="shared" si="68"/>
        <v>-3.5977044723739071E-3</v>
      </c>
      <c r="H799" s="13">
        <f t="shared" si="69"/>
        <v>-5.1254767145313112E-3</v>
      </c>
      <c r="I799" s="14"/>
      <c r="J799" s="14"/>
      <c r="K799" s="14"/>
    </row>
    <row r="800" spans="3:11" x14ac:dyDescent="0.2">
      <c r="C800" s="3">
        <v>42426</v>
      </c>
      <c r="D800" s="2">
        <v>42.34</v>
      </c>
      <c r="E800" s="1">
        <f t="shared" si="70"/>
        <v>-8.6630765628658013E-3</v>
      </c>
      <c r="F800" s="11">
        <f t="shared" si="71"/>
        <v>-2.3995616300476631E-3</v>
      </c>
      <c r="G800" s="12">
        <f t="shared" ref="G800:G863" si="72">AVERAGE(E800:E919)</f>
        <v>-3.9685340699787833E-3</v>
      </c>
      <c r="H800" s="13">
        <f t="shared" ref="H800:H863" si="73">AVERAGE(E800:E859)</f>
        <v>-5.5366713945309747E-3</v>
      </c>
      <c r="I800" s="14"/>
      <c r="J800" s="14"/>
      <c r="K800" s="14"/>
    </row>
    <row r="801" spans="3:11" x14ac:dyDescent="0.2">
      <c r="C801" s="3">
        <v>42425</v>
      </c>
      <c r="D801" s="2">
        <v>42.71</v>
      </c>
      <c r="E801" s="1">
        <f t="shared" si="70"/>
        <v>2.8413195280519998E-2</v>
      </c>
      <c r="F801" s="11">
        <f t="shared" si="71"/>
        <v>-2.3787008420124971E-3</v>
      </c>
      <c r="G801" s="12">
        <f t="shared" si="72"/>
        <v>-3.8060639875104581E-3</v>
      </c>
      <c r="H801" s="13">
        <f t="shared" si="73"/>
        <v>-5.416507679708249E-3</v>
      </c>
      <c r="I801" s="14"/>
      <c r="J801" s="14"/>
      <c r="K801" s="14"/>
    </row>
    <row r="802" spans="3:11" x14ac:dyDescent="0.2">
      <c r="C802" s="3">
        <v>42424</v>
      </c>
      <c r="D802" s="2">
        <v>41.53</v>
      </c>
      <c r="E802" s="1">
        <f t="shared" si="70"/>
        <v>8.9893100097182543E-3</v>
      </c>
      <c r="F802" s="11">
        <f t="shared" si="71"/>
        <v>-2.3603341526371295E-3</v>
      </c>
      <c r="G802" s="12">
        <f t="shared" si="72"/>
        <v>-3.8896110061729726E-3</v>
      </c>
      <c r="H802" s="13">
        <f t="shared" si="73"/>
        <v>-6.406412053144339E-3</v>
      </c>
      <c r="I802" s="14"/>
      <c r="J802" s="14"/>
      <c r="K802" s="14"/>
    </row>
    <row r="803" spans="3:11" x14ac:dyDescent="0.2">
      <c r="C803" s="3">
        <v>42423</v>
      </c>
      <c r="D803" s="2">
        <v>41.16</v>
      </c>
      <c r="E803" s="1">
        <f t="shared" si="70"/>
        <v>-4.567586366798071E-2</v>
      </c>
      <c r="F803" s="11">
        <f t="shared" si="71"/>
        <v>-2.6174668076603003E-3</v>
      </c>
      <c r="G803" s="12">
        <f t="shared" si="72"/>
        <v>-4.6063844120415986E-3</v>
      </c>
      <c r="H803" s="13">
        <f t="shared" si="73"/>
        <v>-6.4907820068616541E-3</v>
      </c>
      <c r="I803" s="14"/>
      <c r="J803" s="14"/>
      <c r="K803" s="14"/>
    </row>
    <row r="804" spans="3:11" x14ac:dyDescent="0.2">
      <c r="C804" s="3">
        <v>42422</v>
      </c>
      <c r="D804" s="2">
        <v>43.13</v>
      </c>
      <c r="E804" s="1">
        <f t="shared" si="70"/>
        <v>5.1694708607656681E-2</v>
      </c>
      <c r="F804" s="11">
        <f t="shared" si="71"/>
        <v>-2.2959679485552806E-3</v>
      </c>
      <c r="G804" s="12">
        <f t="shared" si="72"/>
        <v>-3.4918506996569122E-3</v>
      </c>
      <c r="H804" s="13">
        <f t="shared" si="73"/>
        <v>-5.2805204623173419E-3</v>
      </c>
      <c r="I804" s="14"/>
      <c r="J804" s="14"/>
      <c r="K804" s="14"/>
    </row>
    <row r="805" spans="3:11" x14ac:dyDescent="0.2">
      <c r="C805" s="3">
        <v>42419</v>
      </c>
      <c r="D805" s="2">
        <v>41.01</v>
      </c>
      <c r="E805" s="1">
        <f t="shared" si="70"/>
        <v>-3.5739478015518578E-2</v>
      </c>
      <c r="F805" s="11">
        <f t="shared" si="71"/>
        <v>-2.5166244284120665E-3</v>
      </c>
      <c r="G805" s="12">
        <f t="shared" si="72"/>
        <v>-3.4019638136954635E-3</v>
      </c>
      <c r="H805" s="13">
        <f t="shared" si="73"/>
        <v>-6.2037082823024467E-3</v>
      </c>
      <c r="I805" s="14"/>
      <c r="J805" s="14"/>
      <c r="K805" s="14"/>
    </row>
    <row r="806" spans="3:11" x14ac:dyDescent="0.2">
      <c r="C806" s="3">
        <v>42418</v>
      </c>
      <c r="D806" s="2">
        <v>42.53</v>
      </c>
      <c r="E806" s="1">
        <f t="shared" si="70"/>
        <v>-1.6431924882629456E-3</v>
      </c>
      <c r="F806" s="11">
        <f t="shared" si="71"/>
        <v>-2.4808133931085736E-3</v>
      </c>
      <c r="G806" s="12">
        <f t="shared" si="72"/>
        <v>-2.2484738772178873E-3</v>
      </c>
      <c r="H806" s="13">
        <f t="shared" si="73"/>
        <v>-5.5354110901955408E-3</v>
      </c>
      <c r="I806" s="14"/>
      <c r="J806" s="14"/>
      <c r="K806" s="14"/>
    </row>
    <row r="807" spans="3:11" x14ac:dyDescent="0.2">
      <c r="C807" s="3">
        <v>42417</v>
      </c>
      <c r="D807" s="2">
        <v>42.6</v>
      </c>
      <c r="E807" s="1">
        <f t="shared" si="70"/>
        <v>5.5762081784386686E-2</v>
      </c>
      <c r="F807" s="11">
        <f t="shared" si="71"/>
        <v>-2.5528018059868137E-3</v>
      </c>
      <c r="G807" s="12">
        <f t="shared" si="72"/>
        <v>-2.3859243973320351E-3</v>
      </c>
      <c r="H807" s="13">
        <f t="shared" si="73"/>
        <v>-5.5989968824324164E-3</v>
      </c>
      <c r="I807" s="14"/>
      <c r="J807" s="14"/>
      <c r="K807" s="14"/>
    </row>
    <row r="808" spans="3:11" x14ac:dyDescent="0.2">
      <c r="C808" s="3">
        <v>42416</v>
      </c>
      <c r="D808" s="2">
        <v>40.35</v>
      </c>
      <c r="E808" s="1">
        <f t="shared" si="70"/>
        <v>-1.3447432762836109E-2</v>
      </c>
      <c r="F808" s="11">
        <f t="shared" si="71"/>
        <v>-2.8507743427389123E-3</v>
      </c>
      <c r="G808" s="12">
        <f t="shared" si="72"/>
        <v>-2.6168327248734069E-3</v>
      </c>
      <c r="H808" s="13">
        <f t="shared" si="73"/>
        <v>-6.4314813339387041E-3</v>
      </c>
      <c r="I808" s="14"/>
      <c r="J808" s="14"/>
      <c r="K808" s="14"/>
    </row>
    <row r="809" spans="3:11" x14ac:dyDescent="0.2">
      <c r="C809" s="3">
        <v>42412</v>
      </c>
      <c r="D809" s="2">
        <v>40.9</v>
      </c>
      <c r="E809" s="1">
        <f t="shared" si="70"/>
        <v>0.12300933552992843</v>
      </c>
      <c r="F809" s="11">
        <f t="shared" si="71"/>
        <v>-2.9052749308701234E-3</v>
      </c>
      <c r="G809" s="12">
        <f t="shared" si="72"/>
        <v>-2.9600140227036185E-3</v>
      </c>
      <c r="H809" s="13">
        <f t="shared" si="73"/>
        <v>-6.6296636134081707E-3</v>
      </c>
      <c r="I809" s="14"/>
      <c r="J809" s="14"/>
      <c r="K809" s="14"/>
    </row>
    <row r="810" spans="3:11" x14ac:dyDescent="0.2">
      <c r="C810" s="3">
        <v>42411</v>
      </c>
      <c r="D810" s="2">
        <v>36.42</v>
      </c>
      <c r="E810" s="1">
        <f t="shared" si="70"/>
        <v>-4.5097011012060761E-2</v>
      </c>
      <c r="F810" s="11">
        <f t="shared" si="71"/>
        <v>-3.3512813726169011E-3</v>
      </c>
      <c r="G810" s="12">
        <f t="shared" si="72"/>
        <v>-4.1612667501299489E-3</v>
      </c>
      <c r="H810" s="13">
        <f t="shared" si="73"/>
        <v>-8.3644461031575652E-3</v>
      </c>
      <c r="I810" s="14"/>
      <c r="J810" s="14"/>
      <c r="K810" s="14"/>
    </row>
    <row r="811" spans="3:11" x14ac:dyDescent="0.2">
      <c r="C811" s="3">
        <v>42410</v>
      </c>
      <c r="D811" s="2">
        <v>38.14</v>
      </c>
      <c r="E811" s="1">
        <f t="shared" si="70"/>
        <v>-1.7516743946419333E-2</v>
      </c>
      <c r="F811" s="11">
        <f t="shared" si="71"/>
        <v>-3.0483367724518126E-3</v>
      </c>
      <c r="G811" s="12">
        <f t="shared" si="72"/>
        <v>-3.7750821901396882E-3</v>
      </c>
      <c r="H811" s="13">
        <f t="shared" si="73"/>
        <v>-8.0170435125924977E-3</v>
      </c>
      <c r="I811" s="14"/>
      <c r="J811" s="14"/>
      <c r="K811" s="14"/>
    </row>
    <row r="812" spans="3:11" x14ac:dyDescent="0.2">
      <c r="C812" s="3">
        <v>42409</v>
      </c>
      <c r="D812" s="2">
        <v>38.82</v>
      </c>
      <c r="E812" s="1">
        <f t="shared" si="70"/>
        <v>-5.8909090909090911E-2</v>
      </c>
      <c r="F812" s="11">
        <f t="shared" si="71"/>
        <v>-2.7838893268365638E-3</v>
      </c>
      <c r="G812" s="12">
        <f t="shared" si="72"/>
        <v>-3.9866245928008017E-3</v>
      </c>
      <c r="H812" s="13">
        <f t="shared" si="73"/>
        <v>-8.1841158365530686E-3</v>
      </c>
      <c r="I812" s="14"/>
      <c r="J812" s="14"/>
      <c r="K812" s="14"/>
    </row>
    <row r="813" spans="3:11" x14ac:dyDescent="0.2">
      <c r="C813" s="3">
        <v>42408</v>
      </c>
      <c r="D813" s="2">
        <v>41.25</v>
      </c>
      <c r="E813" s="1">
        <f t="shared" si="70"/>
        <v>-3.890959925442683E-2</v>
      </c>
      <c r="F813" s="11">
        <f t="shared" si="71"/>
        <v>-2.6426986569263074E-3</v>
      </c>
      <c r="G813" s="12">
        <f t="shared" si="72"/>
        <v>-3.3568897156329397E-3</v>
      </c>
      <c r="H813" s="13">
        <f t="shared" si="73"/>
        <v>-7.6849611693132957E-3</v>
      </c>
      <c r="I813" s="14"/>
      <c r="J813" s="14"/>
      <c r="K813" s="14"/>
    </row>
    <row r="814" spans="3:11" x14ac:dyDescent="0.2">
      <c r="C814" s="3">
        <v>42405</v>
      </c>
      <c r="D814" s="2">
        <v>42.92</v>
      </c>
      <c r="E814" s="1">
        <f t="shared" si="70"/>
        <v>-2.6094849103698636E-2</v>
      </c>
      <c r="F814" s="11">
        <f t="shared" si="71"/>
        <v>-2.7019767403852462E-3</v>
      </c>
      <c r="G814" s="12">
        <f t="shared" si="72"/>
        <v>-3.1679728128273773E-3</v>
      </c>
      <c r="H814" s="13">
        <f t="shared" si="73"/>
        <v>-6.9074227818983367E-3</v>
      </c>
      <c r="I814" s="14"/>
      <c r="J814" s="14"/>
      <c r="K814" s="14"/>
    </row>
    <row r="815" spans="3:11" x14ac:dyDescent="0.2">
      <c r="C815" s="3">
        <v>42404</v>
      </c>
      <c r="D815" s="2">
        <v>44.07</v>
      </c>
      <c r="E815" s="1">
        <f t="shared" si="70"/>
        <v>-1.7391304347826098E-2</v>
      </c>
      <c r="F815" s="11">
        <f t="shared" si="71"/>
        <v>-2.5070740059223613E-3</v>
      </c>
      <c r="G815" s="12">
        <f t="shared" si="72"/>
        <v>-2.8967845428811497E-3</v>
      </c>
      <c r="H815" s="13">
        <f t="shared" si="73"/>
        <v>-6.6298340972300064E-3</v>
      </c>
      <c r="I815" s="14"/>
      <c r="J815" s="14"/>
      <c r="K815" s="14"/>
    </row>
    <row r="816" spans="3:11" x14ac:dyDescent="0.2">
      <c r="C816" s="3">
        <v>42403</v>
      </c>
      <c r="D816" s="2">
        <v>44.85</v>
      </c>
      <c r="E816" s="1">
        <f t="shared" si="70"/>
        <v>8.046253914719359E-2</v>
      </c>
      <c r="F816" s="11">
        <f t="shared" si="71"/>
        <v>-2.3416977368376527E-3</v>
      </c>
      <c r="G816" s="12">
        <f t="shared" si="72"/>
        <v>-2.9578139141270849E-3</v>
      </c>
      <c r="H816" s="13">
        <f t="shared" si="73"/>
        <v>-6.6748058301812794E-3</v>
      </c>
      <c r="I816" s="14"/>
      <c r="J816" s="14"/>
      <c r="K816" s="14"/>
    </row>
    <row r="817" spans="3:11" x14ac:dyDescent="0.2">
      <c r="C817" s="3">
        <v>42402</v>
      </c>
      <c r="D817" s="2">
        <v>41.51</v>
      </c>
      <c r="E817" s="1">
        <f t="shared" si="70"/>
        <v>-5.5087639426360191E-2</v>
      </c>
      <c r="F817" s="11">
        <f t="shared" si="71"/>
        <v>-2.4959332677734962E-3</v>
      </c>
      <c r="G817" s="12">
        <f t="shared" si="72"/>
        <v>-3.5854618314899631E-3</v>
      </c>
      <c r="H817" s="13">
        <f t="shared" si="73"/>
        <v>-8.4201164706474794E-3</v>
      </c>
      <c r="I817" s="14"/>
      <c r="J817" s="14"/>
      <c r="K817" s="14"/>
    </row>
    <row r="818" spans="3:11" x14ac:dyDescent="0.2">
      <c r="C818" s="3">
        <v>42401</v>
      </c>
      <c r="D818" s="2">
        <v>43.93</v>
      </c>
      <c r="E818" s="1">
        <f t="shared" si="70"/>
        <v>-5.951616356240641E-2</v>
      </c>
      <c r="F818" s="11">
        <f t="shared" si="71"/>
        <v>-2.6224500905408636E-3</v>
      </c>
      <c r="G818" s="12">
        <f t="shared" si="72"/>
        <v>-3.4749897188994026E-3</v>
      </c>
      <c r="H818" s="13">
        <f t="shared" si="73"/>
        <v>-8.0498160244889209E-3</v>
      </c>
      <c r="I818" s="14"/>
      <c r="J818" s="14"/>
      <c r="K818" s="14"/>
    </row>
    <row r="819" spans="3:11" x14ac:dyDescent="0.2">
      <c r="C819" s="3">
        <v>42398</v>
      </c>
      <c r="D819" s="2">
        <v>46.71</v>
      </c>
      <c r="E819" s="1">
        <f t="shared" si="70"/>
        <v>1.2134344528710761E-2</v>
      </c>
      <c r="F819" s="11">
        <f t="shared" si="71"/>
        <v>-2.1034687128966383E-3</v>
      </c>
      <c r="G819" s="12">
        <f t="shared" si="72"/>
        <v>-2.7721317738932058E-3</v>
      </c>
      <c r="H819" s="13">
        <f t="shared" si="73"/>
        <v>-6.4231166445246068E-3</v>
      </c>
      <c r="I819" s="14"/>
      <c r="J819" s="14"/>
      <c r="K819" s="14"/>
    </row>
    <row r="820" spans="3:11" x14ac:dyDescent="0.2">
      <c r="C820" s="3">
        <v>42397</v>
      </c>
      <c r="D820" s="2">
        <v>46.15</v>
      </c>
      <c r="E820" s="1">
        <f t="shared" si="70"/>
        <v>2.8297682709447436E-2</v>
      </c>
      <c r="F820" s="11">
        <f t="shared" si="71"/>
        <v>-2.0414779343133345E-3</v>
      </c>
      <c r="G820" s="12">
        <f t="shared" si="72"/>
        <v>-3.020942601390957E-3</v>
      </c>
      <c r="H820" s="13">
        <f t="shared" si="73"/>
        <v>-6.7866008125437808E-3</v>
      </c>
      <c r="I820" s="14"/>
      <c r="J820" s="14"/>
      <c r="K820" s="14"/>
    </row>
    <row r="821" spans="3:11" x14ac:dyDescent="0.2">
      <c r="C821" s="3">
        <v>42396</v>
      </c>
      <c r="D821" s="2">
        <v>44.88</v>
      </c>
      <c r="E821" s="1">
        <f t="shared" si="70"/>
        <v>2.7002288329519342E-2</v>
      </c>
      <c r="F821" s="11">
        <f t="shared" si="71"/>
        <v>-1.8217563135471844E-3</v>
      </c>
      <c r="G821" s="12">
        <f t="shared" si="72"/>
        <v>-3.3467519488878717E-3</v>
      </c>
      <c r="H821" s="13">
        <f t="shared" si="73"/>
        <v>-7.0667666537585364E-3</v>
      </c>
      <c r="I821" s="14"/>
      <c r="J821" s="14"/>
      <c r="K821" s="14"/>
    </row>
    <row r="822" spans="3:11" x14ac:dyDescent="0.2">
      <c r="C822" s="3">
        <v>42395</v>
      </c>
      <c r="D822" s="2">
        <v>43.7</v>
      </c>
      <c r="E822" s="1">
        <f t="shared" si="70"/>
        <v>3.6773428232502958E-2</v>
      </c>
      <c r="F822" s="11">
        <f t="shared" si="71"/>
        <v>-1.9226804466223469E-3</v>
      </c>
      <c r="G822" s="12">
        <f t="shared" si="72"/>
        <v>-3.67906715563959E-3</v>
      </c>
      <c r="H822" s="13">
        <f t="shared" si="73"/>
        <v>-7.4717725589850698E-3</v>
      </c>
      <c r="I822" s="14"/>
      <c r="J822" s="14"/>
      <c r="K822" s="14"/>
    </row>
    <row r="823" spans="3:11" x14ac:dyDescent="0.2">
      <c r="C823" s="3">
        <v>42394</v>
      </c>
      <c r="D823" s="2">
        <v>42.15</v>
      </c>
      <c r="E823" s="1">
        <f t="shared" si="70"/>
        <v>-5.7468694096601047E-2</v>
      </c>
      <c r="F823" s="11">
        <f t="shared" si="71"/>
        <v>-2.2235454490900715E-3</v>
      </c>
      <c r="G823" s="12">
        <f t="shared" si="72"/>
        <v>-3.8803672906721183E-3</v>
      </c>
      <c r="H823" s="13">
        <f t="shared" si="73"/>
        <v>-7.0286622230345229E-3</v>
      </c>
      <c r="I823" s="14"/>
      <c r="J823" s="14"/>
      <c r="K823" s="14"/>
    </row>
    <row r="824" spans="3:11" x14ac:dyDescent="0.2">
      <c r="C824" s="3">
        <v>42391</v>
      </c>
      <c r="D824" s="2">
        <v>44.72</v>
      </c>
      <c r="E824" s="1">
        <f t="shared" si="70"/>
        <v>8.9934194491835262E-2</v>
      </c>
      <c r="F824" s="11">
        <f t="shared" si="71"/>
        <v>-1.8980055008053119E-3</v>
      </c>
      <c r="G824" s="12">
        <f t="shared" si="72"/>
        <v>-3.7463972230593326E-3</v>
      </c>
      <c r="H824" s="13">
        <f t="shared" si="73"/>
        <v>-6.3654634493706319E-3</v>
      </c>
      <c r="I824" s="14"/>
      <c r="J824" s="14"/>
      <c r="K824" s="14"/>
    </row>
    <row r="825" spans="3:11" x14ac:dyDescent="0.2">
      <c r="C825" s="3">
        <v>42390</v>
      </c>
      <c r="D825" s="2">
        <v>41.03</v>
      </c>
      <c r="E825" s="1">
        <f t="shared" si="70"/>
        <v>4.1634932724041729E-2</v>
      </c>
      <c r="F825" s="11">
        <f t="shared" si="71"/>
        <v>-2.2962322861745776E-3</v>
      </c>
      <c r="G825" s="12">
        <f t="shared" si="72"/>
        <v>-4.7362125434678879E-3</v>
      </c>
      <c r="H825" s="13">
        <f t="shared" si="73"/>
        <v>-8.0962889603216591E-3</v>
      </c>
      <c r="I825" s="14"/>
      <c r="J825" s="14"/>
      <c r="K825" s="14"/>
    </row>
    <row r="826" spans="3:11" x14ac:dyDescent="0.2">
      <c r="C826" s="3">
        <v>42389</v>
      </c>
      <c r="D826" s="2">
        <v>39.39</v>
      </c>
      <c r="E826" s="1">
        <f t="shared" si="70"/>
        <v>-4.1139240506329111E-2</v>
      </c>
      <c r="F826" s="11">
        <f t="shared" si="71"/>
        <v>-2.5249532169735866E-3</v>
      </c>
      <c r="G826" s="12">
        <f t="shared" si="72"/>
        <v>-5.1296769136157799E-3</v>
      </c>
      <c r="H826" s="13">
        <f t="shared" si="73"/>
        <v>-9.0780985607101204E-3</v>
      </c>
      <c r="I826" s="14"/>
      <c r="J826" s="14"/>
      <c r="K826" s="14"/>
    </row>
    <row r="827" spans="3:11" x14ac:dyDescent="0.2">
      <c r="C827" s="3">
        <v>42388</v>
      </c>
      <c r="D827" s="2">
        <v>41.08</v>
      </c>
      <c r="E827" s="1">
        <f t="shared" si="70"/>
        <v>-2.700142112742776E-2</v>
      </c>
      <c r="F827" s="11">
        <f t="shared" si="71"/>
        <v>-2.483748420673317E-3</v>
      </c>
      <c r="G827" s="12">
        <f t="shared" si="72"/>
        <v>-4.6460729968100349E-3</v>
      </c>
      <c r="H827" s="13">
        <f t="shared" si="73"/>
        <v>-8.3249974260006469E-3</v>
      </c>
      <c r="I827" s="14"/>
      <c r="J827" s="14"/>
      <c r="K827" s="14"/>
    </row>
    <row r="828" spans="3:11" x14ac:dyDescent="0.2">
      <c r="C828" s="3">
        <v>42384</v>
      </c>
      <c r="D828" s="2">
        <v>42.22</v>
      </c>
      <c r="E828" s="1">
        <f t="shared" si="70"/>
        <v>-5.7168378740509174E-2</v>
      </c>
      <c r="F828" s="11">
        <f t="shared" si="71"/>
        <v>-2.2629507719859466E-3</v>
      </c>
      <c r="G828" s="12">
        <f t="shared" si="72"/>
        <v>-4.317506905016799E-3</v>
      </c>
      <c r="H828" s="13">
        <f t="shared" si="73"/>
        <v>-8.2677670418888939E-3</v>
      </c>
      <c r="I828" s="14"/>
      <c r="J828" s="14"/>
      <c r="K828" s="14"/>
    </row>
    <row r="829" spans="3:11" x14ac:dyDescent="0.2">
      <c r="C829" s="3">
        <v>42383</v>
      </c>
      <c r="D829" s="2">
        <v>44.78</v>
      </c>
      <c r="E829" s="1">
        <f t="shared" si="70"/>
        <v>2.3776863283036187E-2</v>
      </c>
      <c r="F829" s="11">
        <f t="shared" si="71"/>
        <v>-2.2508523485990019E-3</v>
      </c>
      <c r="G829" s="12">
        <f t="shared" si="72"/>
        <v>-3.9704556737779235E-3</v>
      </c>
      <c r="H829" s="13">
        <f t="shared" si="73"/>
        <v>-7.3102552900590279E-3</v>
      </c>
      <c r="I829" s="14"/>
      <c r="J829" s="14"/>
      <c r="K829" s="14"/>
    </row>
    <row r="830" spans="3:11" x14ac:dyDescent="0.2">
      <c r="C830" s="3">
        <v>42382</v>
      </c>
      <c r="D830" s="2">
        <v>43.74</v>
      </c>
      <c r="E830" s="1">
        <f t="shared" si="70"/>
        <v>1.1444266422522276E-3</v>
      </c>
      <c r="F830" s="11">
        <f t="shared" si="71"/>
        <v>-2.1403995658423516E-3</v>
      </c>
      <c r="G830" s="12">
        <f t="shared" si="72"/>
        <v>-4.221966130993223E-3</v>
      </c>
      <c r="H830" s="13">
        <f t="shared" si="73"/>
        <v>-8.2107571980731247E-3</v>
      </c>
      <c r="I830" s="14"/>
      <c r="J830" s="14"/>
      <c r="K830" s="14"/>
    </row>
    <row r="831" spans="3:11" x14ac:dyDescent="0.2">
      <c r="C831" s="3">
        <v>42381</v>
      </c>
      <c r="D831" s="2">
        <v>43.69</v>
      </c>
      <c r="E831" s="1">
        <f t="shared" si="70"/>
        <v>-3.0834072759538644E-2</v>
      </c>
      <c r="F831" s="11">
        <f t="shared" si="71"/>
        <v>-2.3291334147764577E-3</v>
      </c>
      <c r="G831" s="12">
        <f t="shared" si="72"/>
        <v>-4.3570179527373607E-3</v>
      </c>
      <c r="H831" s="13">
        <f t="shared" si="73"/>
        <v>-7.927856527128083E-3</v>
      </c>
      <c r="I831" s="14"/>
      <c r="J831" s="14"/>
      <c r="K831" s="14"/>
    </row>
    <row r="832" spans="3:11" x14ac:dyDescent="0.2">
      <c r="C832" s="3">
        <v>42380</v>
      </c>
      <c r="D832" s="2">
        <v>45.08</v>
      </c>
      <c r="E832" s="1">
        <f t="shared" si="70"/>
        <v>-5.2742172725362524E-2</v>
      </c>
      <c r="F832" s="11">
        <f t="shared" si="71"/>
        <v>-1.9796932906475705E-3</v>
      </c>
      <c r="G832" s="12">
        <f t="shared" si="72"/>
        <v>-4.37397172887799E-3</v>
      </c>
      <c r="H832" s="13">
        <f t="shared" si="73"/>
        <v>-7.5063554068691991E-3</v>
      </c>
      <c r="I832" s="14"/>
      <c r="J832" s="14"/>
      <c r="K832" s="14"/>
    </row>
    <row r="833" spans="3:11" x14ac:dyDescent="0.2">
      <c r="C833" s="3">
        <v>42377</v>
      </c>
      <c r="D833" s="2">
        <v>47.59</v>
      </c>
      <c r="E833" s="1">
        <f t="shared" si="70"/>
        <v>-3.3507853403140775E-3</v>
      </c>
      <c r="F833" s="11">
        <f t="shared" si="71"/>
        <v>-1.7846724069226338E-3</v>
      </c>
      <c r="G833" s="12">
        <f t="shared" si="72"/>
        <v>-3.8643552758987989E-3</v>
      </c>
      <c r="H833" s="13">
        <f t="shared" si="73"/>
        <v>-6.6342463214076998E-3</v>
      </c>
      <c r="I833" s="14"/>
      <c r="J833" s="14"/>
      <c r="K833" s="14"/>
    </row>
    <row r="834" spans="3:11" x14ac:dyDescent="0.2">
      <c r="C834" s="3">
        <v>42376</v>
      </c>
      <c r="D834" s="2">
        <v>47.75</v>
      </c>
      <c r="E834" s="1">
        <f t="shared" si="70"/>
        <v>-2.0512820512820551E-2</v>
      </c>
      <c r="F834" s="11">
        <f t="shared" si="71"/>
        <v>-1.9604957848983941E-3</v>
      </c>
      <c r="G834" s="12">
        <f t="shared" si="72"/>
        <v>-3.9621482347142641E-3</v>
      </c>
      <c r="H834" s="13">
        <f t="shared" si="73"/>
        <v>-6.7339493546460351E-3</v>
      </c>
      <c r="I834" s="14"/>
      <c r="J834" s="14"/>
      <c r="K834" s="14"/>
    </row>
    <row r="835" spans="3:11" x14ac:dyDescent="0.2">
      <c r="C835" s="3">
        <v>42375</v>
      </c>
      <c r="D835" s="2">
        <v>48.75</v>
      </c>
      <c r="E835" s="1">
        <f t="shared" si="70"/>
        <v>-5.5598605191786055E-2</v>
      </c>
      <c r="F835" s="11">
        <f t="shared" si="71"/>
        <v>-1.913584263257837E-3</v>
      </c>
      <c r="G835" s="12">
        <f t="shared" si="72"/>
        <v>-3.796357182245011E-3</v>
      </c>
      <c r="H835" s="13">
        <f t="shared" si="73"/>
        <v>-7.2429850499281488E-3</v>
      </c>
      <c r="I835" s="14"/>
      <c r="J835" s="14"/>
      <c r="K835" s="14"/>
    </row>
    <row r="836" spans="3:11" x14ac:dyDescent="0.2">
      <c r="C836" s="3">
        <v>42374</v>
      </c>
      <c r="D836" s="2">
        <v>51.62</v>
      </c>
      <c r="E836" s="1">
        <f t="shared" si="70"/>
        <v>-2.1607278241091765E-2</v>
      </c>
      <c r="F836" s="11">
        <f t="shared" si="71"/>
        <v>-1.6797481948934393E-3</v>
      </c>
      <c r="G836" s="12">
        <f t="shared" si="72"/>
        <v>-3.4136049660514764E-3</v>
      </c>
      <c r="H836" s="13">
        <f t="shared" si="73"/>
        <v>-6.2487770077730804E-3</v>
      </c>
      <c r="I836" s="14"/>
      <c r="J836" s="14"/>
      <c r="K836" s="14"/>
    </row>
    <row r="837" spans="3:11" x14ac:dyDescent="0.2">
      <c r="C837" s="3">
        <v>42373</v>
      </c>
      <c r="D837" s="2">
        <v>52.76</v>
      </c>
      <c r="E837" s="1">
        <f t="shared" si="70"/>
        <v>-7.5244544770504129E-3</v>
      </c>
      <c r="F837" s="11">
        <f t="shared" si="71"/>
        <v>-1.5333957280793445E-3</v>
      </c>
      <c r="G837" s="12">
        <f t="shared" si="72"/>
        <v>-3.4895743654460953E-3</v>
      </c>
      <c r="H837" s="13">
        <f t="shared" si="73"/>
        <v>-5.3230346473279863E-3</v>
      </c>
      <c r="I837" s="14"/>
      <c r="J837" s="14"/>
      <c r="K837" s="14"/>
    </row>
    <row r="838" spans="3:11" x14ac:dyDescent="0.2">
      <c r="C838" s="3">
        <v>42369</v>
      </c>
      <c r="D838" s="2">
        <v>53.16</v>
      </c>
      <c r="E838" s="1">
        <f t="shared" si="70"/>
        <v>1.1993146773272345E-2</v>
      </c>
      <c r="F838" s="11">
        <f t="shared" si="71"/>
        <v>-1.6719297232968384E-3</v>
      </c>
      <c r="G838" s="12">
        <f t="shared" si="72"/>
        <v>-3.2932881587889834E-3</v>
      </c>
      <c r="H838" s="13">
        <f t="shared" si="73"/>
        <v>-5.4440637318286357E-3</v>
      </c>
      <c r="I838" s="14"/>
      <c r="J838" s="14"/>
      <c r="K838" s="14"/>
    </row>
    <row r="839" spans="3:11" x14ac:dyDescent="0.2">
      <c r="C839" s="3">
        <v>42368</v>
      </c>
      <c r="D839" s="2">
        <v>52.53</v>
      </c>
      <c r="E839" s="1">
        <f t="shared" si="70"/>
        <v>-3.3486660533578627E-2</v>
      </c>
      <c r="F839" s="11">
        <f t="shared" si="71"/>
        <v>-1.9210432358072102E-3</v>
      </c>
      <c r="G839" s="12">
        <f t="shared" si="72"/>
        <v>-3.4787215253247721E-3</v>
      </c>
      <c r="H839" s="13">
        <f t="shared" si="73"/>
        <v>-4.8264537036693698E-3</v>
      </c>
      <c r="I839" s="14"/>
      <c r="J839" s="14"/>
      <c r="K839" s="14"/>
    </row>
    <row r="840" spans="3:11" x14ac:dyDescent="0.2">
      <c r="C840" s="3">
        <v>42367</v>
      </c>
      <c r="D840" s="2">
        <v>54.35</v>
      </c>
      <c r="E840" s="1">
        <f t="shared" si="70"/>
        <v>2.8771531326897692E-2</v>
      </c>
      <c r="F840" s="11">
        <f t="shared" si="71"/>
        <v>-1.8305657681765535E-3</v>
      </c>
      <c r="G840" s="12">
        <f t="shared" si="72"/>
        <v>-3.2056262068360856E-3</v>
      </c>
      <c r="H840" s="13">
        <f t="shared" si="73"/>
        <v>-4.0057451078352995E-3</v>
      </c>
      <c r="I840" s="14"/>
      <c r="J840" s="14"/>
      <c r="K840" s="14"/>
    </row>
    <row r="841" spans="3:11" x14ac:dyDescent="0.2">
      <c r="C841" s="3">
        <v>42366</v>
      </c>
      <c r="D841" s="2">
        <v>52.83</v>
      </c>
      <c r="E841" s="1">
        <f t="shared" si="70"/>
        <v>-3.3833211411850805E-2</v>
      </c>
      <c r="F841" s="11">
        <f t="shared" si="71"/>
        <v>-2.0085954294298404E-3</v>
      </c>
      <c r="G841" s="12">
        <f t="shared" si="72"/>
        <v>-3.2626626918550727E-3</v>
      </c>
      <c r="H841" s="13">
        <f t="shared" si="73"/>
        <v>-4.1866625290014562E-3</v>
      </c>
      <c r="I841" s="14"/>
      <c r="J841" s="14"/>
      <c r="K841" s="14"/>
    </row>
    <row r="842" spans="3:11" x14ac:dyDescent="0.2">
      <c r="C842" s="3">
        <v>42362</v>
      </c>
      <c r="D842" s="2">
        <v>54.68</v>
      </c>
      <c r="E842" s="1">
        <f t="shared" si="70"/>
        <v>1.5979189892233459E-2</v>
      </c>
      <c r="F842" s="11">
        <f t="shared" si="71"/>
        <v>-1.8350526367364396E-3</v>
      </c>
      <c r="G842" s="12">
        <f t="shared" si="72"/>
        <v>-3.0899201931336505E-3</v>
      </c>
      <c r="H842" s="13">
        <f t="shared" si="73"/>
        <v>-3.751807930201793E-3</v>
      </c>
      <c r="I842" s="14"/>
      <c r="J842" s="14"/>
      <c r="K842" s="14"/>
    </row>
    <row r="843" spans="3:11" x14ac:dyDescent="0.2">
      <c r="C843" s="3">
        <v>42361</v>
      </c>
      <c r="D843" s="2">
        <v>53.82</v>
      </c>
      <c r="E843" s="1">
        <f t="shared" si="70"/>
        <v>3.7593984962406068E-2</v>
      </c>
      <c r="F843" s="11">
        <f t="shared" si="71"/>
        <v>-1.9807431961426395E-3</v>
      </c>
      <c r="G843" s="12">
        <f t="shared" si="72"/>
        <v>-3.2540219382630629E-3</v>
      </c>
      <c r="H843" s="13">
        <f t="shared" si="73"/>
        <v>-4.0705311727246762E-3</v>
      </c>
      <c r="I843" s="14"/>
      <c r="J843" s="14"/>
      <c r="K843" s="14"/>
    </row>
    <row r="844" spans="3:11" x14ac:dyDescent="0.2">
      <c r="C844" s="3">
        <v>42360</v>
      </c>
      <c r="D844" s="2">
        <v>51.87</v>
      </c>
      <c r="E844" s="1">
        <f t="shared" si="70"/>
        <v>9.3403385872736777E-3</v>
      </c>
      <c r="F844" s="11">
        <f t="shared" si="71"/>
        <v>-2.2108639525791856E-3</v>
      </c>
      <c r="G844" s="12">
        <f t="shared" si="72"/>
        <v>-4.2119435962039153E-3</v>
      </c>
      <c r="H844" s="13">
        <f t="shared" si="73"/>
        <v>-4.3964040536757822E-3</v>
      </c>
      <c r="I844" s="14"/>
      <c r="J844" s="14"/>
      <c r="K844" s="14"/>
    </row>
    <row r="845" spans="3:11" x14ac:dyDescent="0.2">
      <c r="C845" s="3">
        <v>42359</v>
      </c>
      <c r="D845" s="2">
        <v>51.39</v>
      </c>
      <c r="E845" s="1">
        <f t="shared" si="70"/>
        <v>-6.9565217391304168E-3</v>
      </c>
      <c r="F845" s="11">
        <f t="shared" si="71"/>
        <v>-2.3378764470569106E-3</v>
      </c>
      <c r="G845" s="12">
        <f t="shared" si="72"/>
        <v>-4.2934617717908198E-3</v>
      </c>
      <c r="H845" s="13">
        <f t="shared" si="73"/>
        <v>-5.0164799466791404E-3</v>
      </c>
      <c r="I845" s="14"/>
      <c r="J845" s="14"/>
      <c r="K845" s="14"/>
    </row>
    <row r="846" spans="3:11" x14ac:dyDescent="0.2">
      <c r="C846" s="3">
        <v>42356</v>
      </c>
      <c r="D846" s="2">
        <v>51.75</v>
      </c>
      <c r="E846" s="1">
        <f t="shared" si="70"/>
        <v>-5.7636887608069065E-3</v>
      </c>
      <c r="F846" s="11">
        <f t="shared" si="71"/>
        <v>-2.1754814640488175E-3</v>
      </c>
      <c r="G846" s="12">
        <f t="shared" si="72"/>
        <v>-4.5872681589061905E-3</v>
      </c>
      <c r="H846" s="13">
        <f t="shared" si="73"/>
        <v>-4.6054465113311719E-3</v>
      </c>
      <c r="I846" s="14"/>
      <c r="J846" s="14"/>
      <c r="K846" s="14"/>
    </row>
    <row r="847" spans="3:11" x14ac:dyDescent="0.2">
      <c r="C847" s="3">
        <v>42355</v>
      </c>
      <c r="D847" s="2">
        <v>52.05</v>
      </c>
      <c r="E847" s="1">
        <f t="shared" si="70"/>
        <v>-1.3083048919226514E-2</v>
      </c>
      <c r="F847" s="11">
        <f t="shared" si="71"/>
        <v>-2.2833698111100324E-3</v>
      </c>
      <c r="G847" s="12">
        <f t="shared" si="72"/>
        <v>-4.3765437148499562E-3</v>
      </c>
      <c r="H847" s="13">
        <f t="shared" si="73"/>
        <v>-4.3495245465898277E-3</v>
      </c>
      <c r="I847" s="14"/>
      <c r="J847" s="14"/>
      <c r="K847" s="14"/>
    </row>
    <row r="848" spans="3:11" x14ac:dyDescent="0.2">
      <c r="C848" s="3">
        <v>42354</v>
      </c>
      <c r="D848" s="2">
        <v>52.74</v>
      </c>
      <c r="E848" s="1">
        <f t="shared" si="70"/>
        <v>-4.9044356292823665E-2</v>
      </c>
      <c r="F848" s="11">
        <f t="shared" si="71"/>
        <v>-2.0270646479950754E-3</v>
      </c>
      <c r="G848" s="12">
        <f t="shared" si="72"/>
        <v>-4.4495187292196998E-3</v>
      </c>
      <c r="H848" s="13">
        <f t="shared" si="73"/>
        <v>-4.8077146682465191E-3</v>
      </c>
      <c r="I848" s="14"/>
      <c r="J848" s="14"/>
      <c r="K848" s="14"/>
    </row>
    <row r="849" spans="3:11" x14ac:dyDescent="0.2">
      <c r="C849" s="3">
        <v>42353</v>
      </c>
      <c r="D849" s="2">
        <v>55.46</v>
      </c>
      <c r="E849" s="1">
        <f t="shared" si="70"/>
        <v>2.856083086053407E-2</v>
      </c>
      <c r="F849" s="11">
        <f t="shared" si="71"/>
        <v>-2.0022093829727568E-3</v>
      </c>
      <c r="G849" s="12">
        <f t="shared" si="72"/>
        <v>-4.0504760685401379E-3</v>
      </c>
      <c r="H849" s="13">
        <f t="shared" si="73"/>
        <v>-4.2036604161993455E-3</v>
      </c>
      <c r="I849" s="14"/>
      <c r="J849" s="14"/>
      <c r="K849" s="14"/>
    </row>
    <row r="850" spans="3:11" x14ac:dyDescent="0.2">
      <c r="C850" s="3">
        <v>42352</v>
      </c>
      <c r="D850" s="2">
        <v>53.92</v>
      </c>
      <c r="E850" s="1">
        <f t="shared" si="70"/>
        <v>1.947438079031949E-2</v>
      </c>
      <c r="F850" s="11">
        <f t="shared" si="71"/>
        <v>-2.0784592365425268E-3</v>
      </c>
      <c r="G850" s="12">
        <f t="shared" si="72"/>
        <v>-4.3676409603667869E-3</v>
      </c>
      <c r="H850" s="13">
        <f t="shared" si="73"/>
        <v>-3.9593028298331723E-3</v>
      </c>
      <c r="I850" s="14"/>
      <c r="J850" s="14"/>
      <c r="K850" s="14"/>
    </row>
    <row r="851" spans="3:11" x14ac:dyDescent="0.2">
      <c r="C851" s="3">
        <v>42349</v>
      </c>
      <c r="D851" s="2">
        <v>52.89</v>
      </c>
      <c r="E851" s="1">
        <f t="shared" si="70"/>
        <v>-3.0963722975448804E-2</v>
      </c>
      <c r="F851" s="11">
        <f t="shared" si="71"/>
        <v>-2.156356759703805E-3</v>
      </c>
      <c r="G851" s="12">
        <f t="shared" si="72"/>
        <v>-4.6304740277447794E-3</v>
      </c>
      <c r="H851" s="13">
        <f t="shared" si="73"/>
        <v>-5.0553539768497706E-3</v>
      </c>
      <c r="I851" s="14"/>
      <c r="J851" s="14"/>
      <c r="K851" s="14"/>
    </row>
    <row r="852" spans="3:11" x14ac:dyDescent="0.2">
      <c r="C852" s="3">
        <v>42348</v>
      </c>
      <c r="D852" s="2">
        <v>54.58</v>
      </c>
      <c r="E852" s="1">
        <f t="shared" si="70"/>
        <v>-1.0873504893077257E-2</v>
      </c>
      <c r="F852" s="11">
        <f t="shared" si="71"/>
        <v>-2.1578612697571568E-3</v>
      </c>
      <c r="G852" s="12">
        <f t="shared" si="72"/>
        <v>-4.2856103121779515E-3</v>
      </c>
      <c r="H852" s="13">
        <f t="shared" si="73"/>
        <v>-4.6278357223822376E-3</v>
      </c>
      <c r="I852" s="14"/>
      <c r="J852" s="14"/>
      <c r="K852" s="14"/>
    </row>
    <row r="853" spans="3:11" x14ac:dyDescent="0.2">
      <c r="C853" s="3">
        <v>42347</v>
      </c>
      <c r="D853" s="2">
        <v>55.18</v>
      </c>
      <c r="E853" s="1">
        <f t="shared" si="70"/>
        <v>-9.3357271095153571E-3</v>
      </c>
      <c r="F853" s="11">
        <f t="shared" si="71"/>
        <v>-2.257422420686649E-3</v>
      </c>
      <c r="G853" s="12">
        <f t="shared" si="72"/>
        <v>-4.138171641873703E-3</v>
      </c>
      <c r="H853" s="13">
        <f t="shared" si="73"/>
        <v>-3.4886734469387021E-3</v>
      </c>
      <c r="I853" s="14"/>
      <c r="J853" s="14"/>
      <c r="K853" s="14"/>
    </row>
    <row r="854" spans="3:11" x14ac:dyDescent="0.2">
      <c r="C854" s="3">
        <v>42346</v>
      </c>
      <c r="D854" s="2">
        <v>55.7</v>
      </c>
      <c r="E854" s="1">
        <f t="shared" si="70"/>
        <v>-3.756036487211456E-3</v>
      </c>
      <c r="F854" s="11">
        <f t="shared" si="71"/>
        <v>-2.2848126698083657E-3</v>
      </c>
      <c r="G854" s="12">
        <f t="shared" si="72"/>
        <v>-4.1767492133646137E-3</v>
      </c>
      <c r="H854" s="13">
        <f t="shared" si="73"/>
        <v>-3.1092337128750037E-3</v>
      </c>
      <c r="I854" s="14"/>
      <c r="J854" s="14"/>
      <c r="K854" s="14"/>
    </row>
    <row r="855" spans="3:11" x14ac:dyDescent="0.2">
      <c r="C855" s="3">
        <v>42345</v>
      </c>
      <c r="D855" s="2">
        <v>55.91</v>
      </c>
      <c r="E855" s="1">
        <f t="shared" si="70"/>
        <v>-5.7961246840775194E-2</v>
      </c>
      <c r="F855" s="11">
        <f t="shared" si="71"/>
        <v>-2.4503597540010253E-3</v>
      </c>
      <c r="G855" s="12">
        <f t="shared" si="72"/>
        <v>-4.0776629045073546E-3</v>
      </c>
      <c r="H855" s="13">
        <f t="shared" si="73"/>
        <v>-3.2817127439795312E-3</v>
      </c>
      <c r="I855" s="14"/>
      <c r="J855" s="14"/>
      <c r="K855" s="14"/>
    </row>
    <row r="856" spans="3:11" x14ac:dyDescent="0.2">
      <c r="C856" s="3">
        <v>42342</v>
      </c>
      <c r="D856" s="2">
        <v>59.35</v>
      </c>
      <c r="E856" s="1">
        <f t="shared" si="70"/>
        <v>-2.7049180327868849E-2</v>
      </c>
      <c r="F856" s="11">
        <f t="shared" si="71"/>
        <v>-2.1696571216467124E-3</v>
      </c>
      <c r="G856" s="12">
        <f t="shared" si="72"/>
        <v>-3.6015991294292746E-3</v>
      </c>
      <c r="H856" s="13">
        <f t="shared" si="73"/>
        <v>-2.7842889698742879E-3</v>
      </c>
      <c r="I856" s="14"/>
      <c r="J856" s="14"/>
      <c r="K856" s="14"/>
    </row>
    <row r="857" spans="3:11" x14ac:dyDescent="0.2">
      <c r="C857" s="3">
        <v>42341</v>
      </c>
      <c r="D857" s="2">
        <v>61</v>
      </c>
      <c r="E857" s="1">
        <f t="shared" si="70"/>
        <v>2.8494351711347177E-2</v>
      </c>
      <c r="F857" s="11">
        <f t="shared" si="71"/>
        <v>-2.2311002522369537E-3</v>
      </c>
      <c r="G857" s="12">
        <f t="shared" si="72"/>
        <v>-3.3131971673794492E-3</v>
      </c>
      <c r="H857" s="13">
        <f t="shared" si="73"/>
        <v>-1.6667056472727704E-3</v>
      </c>
      <c r="I857" s="14"/>
      <c r="J857" s="14"/>
      <c r="K857" s="14"/>
    </row>
    <row r="858" spans="3:11" x14ac:dyDescent="0.2">
      <c r="C858" s="3">
        <v>42340</v>
      </c>
      <c r="D858" s="2">
        <v>59.31</v>
      </c>
      <c r="E858" s="1">
        <f t="shared" si="70"/>
        <v>-4.5542323785001559E-2</v>
      </c>
      <c r="F858" s="11">
        <f t="shared" si="71"/>
        <v>-2.4031255900882299E-3</v>
      </c>
      <c r="G858" s="12">
        <f t="shared" si="72"/>
        <v>-3.6114456515468768E-3</v>
      </c>
      <c r="H858" s="13">
        <f t="shared" si="73"/>
        <v>-2.7894489438787438E-3</v>
      </c>
      <c r="I858" s="14"/>
      <c r="J858" s="14"/>
      <c r="K858" s="14"/>
    </row>
    <row r="859" spans="3:11" x14ac:dyDescent="0.2">
      <c r="C859" s="3">
        <v>42339</v>
      </c>
      <c r="D859" s="2">
        <v>62.14</v>
      </c>
      <c r="E859" s="1">
        <f t="shared" si="70"/>
        <v>4.8512289780078266E-3</v>
      </c>
      <c r="F859" s="11">
        <f t="shared" si="71"/>
        <v>-2.2548323021838756E-3</v>
      </c>
      <c r="G859" s="12">
        <f t="shared" si="72"/>
        <v>-3.3433230304593525E-3</v>
      </c>
      <c r="H859" s="13">
        <f t="shared" si="73"/>
        <v>-2.0699322302165034E-3</v>
      </c>
      <c r="I859" s="14"/>
      <c r="J859" s="14"/>
      <c r="K859" s="14"/>
    </row>
    <row r="860" spans="3:11" x14ac:dyDescent="0.2">
      <c r="C860" s="3">
        <v>42338</v>
      </c>
      <c r="D860" s="2">
        <v>61.84</v>
      </c>
      <c r="E860" s="1">
        <f t="shared" si="70"/>
        <v>-1.4532536735022417E-3</v>
      </c>
      <c r="F860" s="11">
        <f t="shared" si="71"/>
        <v>-2.2440823013533001E-3</v>
      </c>
      <c r="G860" s="12">
        <f t="shared" si="72"/>
        <v>-3.4736017678570355E-3</v>
      </c>
      <c r="H860" s="13">
        <f t="shared" si="73"/>
        <v>-2.4003967454265919E-3</v>
      </c>
      <c r="I860" s="14"/>
      <c r="J860" s="14"/>
      <c r="K860" s="14"/>
    </row>
    <row r="861" spans="3:11" x14ac:dyDescent="0.2">
      <c r="C861" s="3">
        <v>42335</v>
      </c>
      <c r="D861" s="2">
        <v>61.93</v>
      </c>
      <c r="E861" s="1">
        <f t="shared" si="70"/>
        <v>-3.0981067125645412E-2</v>
      </c>
      <c r="F861" s="11">
        <f t="shared" si="71"/>
        <v>-2.3612819733463001E-3</v>
      </c>
      <c r="G861" s="12">
        <f t="shared" si="72"/>
        <v>-3.2822519190815903E-3</v>
      </c>
      <c r="H861" s="13">
        <f t="shared" si="73"/>
        <v>-2.1956202953126668E-3</v>
      </c>
      <c r="I861" s="14"/>
      <c r="J861" s="14"/>
      <c r="K861" s="14"/>
    </row>
    <row r="862" spans="3:11" x14ac:dyDescent="0.2">
      <c r="C862" s="3">
        <v>42333</v>
      </c>
      <c r="D862" s="2">
        <v>63.91</v>
      </c>
      <c r="E862" s="1">
        <f t="shared" si="70"/>
        <v>3.9271127866793432E-3</v>
      </c>
      <c r="F862" s="11">
        <f t="shared" si="71"/>
        <v>-2.0651633999860973E-3</v>
      </c>
      <c r="G862" s="12">
        <f t="shared" si="72"/>
        <v>-2.7374612837482186E-3</v>
      </c>
      <c r="H862" s="13">
        <f t="shared" si="73"/>
        <v>-1.372809959201606E-3</v>
      </c>
      <c r="I862" s="14"/>
      <c r="J862" s="14"/>
      <c r="K862" s="14"/>
    </row>
    <row r="863" spans="3:11" x14ac:dyDescent="0.2">
      <c r="C863" s="3">
        <v>42332</v>
      </c>
      <c r="D863" s="2">
        <v>63.66</v>
      </c>
      <c r="E863" s="1">
        <f t="shared" ref="E863:E926" si="74">D863/D864-1</f>
        <v>2.6939829004678062E-2</v>
      </c>
      <c r="F863" s="11">
        <f t="shared" ref="F863:F926" si="75">AVERAGE(E863:E1112)</f>
        <v>-2.490164385528724E-3</v>
      </c>
      <c r="G863" s="12">
        <f t="shared" si="72"/>
        <v>-2.9102062450891836E-3</v>
      </c>
      <c r="H863" s="13">
        <f t="shared" si="73"/>
        <v>-2.7219868172215426E-3</v>
      </c>
      <c r="I863" s="14"/>
      <c r="J863" s="14"/>
      <c r="K863" s="14"/>
    </row>
    <row r="864" spans="3:11" x14ac:dyDescent="0.2">
      <c r="C864" s="3">
        <v>42331</v>
      </c>
      <c r="D864" s="2">
        <v>61.99</v>
      </c>
      <c r="E864" s="1">
        <f t="shared" si="74"/>
        <v>-3.6965605914496269E-3</v>
      </c>
      <c r="F864" s="11">
        <f t="shared" si="75"/>
        <v>-2.619459632153882E-3</v>
      </c>
      <c r="G864" s="12">
        <f t="shared" ref="G864:G927" si="76">AVERAGE(E864:E983)</f>
        <v>-2.9722039223331526E-3</v>
      </c>
      <c r="H864" s="13">
        <f t="shared" ref="H864:H927" si="77">AVERAGE(E864:E923)</f>
        <v>-1.7031809369964827E-3</v>
      </c>
      <c r="I864" s="14"/>
      <c r="J864" s="14"/>
      <c r="K864" s="14"/>
    </row>
    <row r="865" spans="3:11" x14ac:dyDescent="0.2">
      <c r="C865" s="3">
        <v>42328</v>
      </c>
      <c r="D865" s="2">
        <v>62.22</v>
      </c>
      <c r="E865" s="1">
        <f t="shared" si="74"/>
        <v>4.3583535108957516E-3</v>
      </c>
      <c r="F865" s="11">
        <f t="shared" si="75"/>
        <v>-2.6938677164440278E-3</v>
      </c>
      <c r="G865" s="12">
        <f t="shared" si="76"/>
        <v>-3.1701642688992376E-3</v>
      </c>
      <c r="H865" s="13">
        <f t="shared" si="77"/>
        <v>-6.0021934508847996E-4</v>
      </c>
      <c r="I865" s="14"/>
      <c r="J865" s="14"/>
      <c r="K865" s="14"/>
    </row>
    <row r="866" spans="3:11" x14ac:dyDescent="0.2">
      <c r="C866" s="3">
        <v>42327</v>
      </c>
      <c r="D866" s="2">
        <v>61.95</v>
      </c>
      <c r="E866" s="1">
        <f t="shared" si="74"/>
        <v>-5.4583400224754719E-3</v>
      </c>
      <c r="F866" s="11">
        <f t="shared" si="75"/>
        <v>-2.7495342948612527E-3</v>
      </c>
      <c r="G866" s="12">
        <f t="shared" si="76"/>
        <v>-3.4274821135041804E-3</v>
      </c>
      <c r="H866" s="13">
        <f t="shared" si="77"/>
        <v>1.0384633357597669E-3</v>
      </c>
      <c r="I866" s="14"/>
      <c r="J866" s="14"/>
      <c r="K866" s="14"/>
    </row>
    <row r="867" spans="3:11" x14ac:dyDescent="0.2">
      <c r="C867" s="3">
        <v>42326</v>
      </c>
      <c r="D867" s="2">
        <v>62.29</v>
      </c>
      <c r="E867" s="1">
        <f t="shared" si="74"/>
        <v>5.8130146940094107E-3</v>
      </c>
      <c r="F867" s="11">
        <f t="shared" si="75"/>
        <v>-2.692638845655208E-3</v>
      </c>
      <c r="G867" s="12">
        <f t="shared" si="76"/>
        <v>-3.2349472994977718E-3</v>
      </c>
      <c r="H867" s="13">
        <f t="shared" si="77"/>
        <v>8.2714808776834607E-4</v>
      </c>
      <c r="I867" s="14"/>
      <c r="J867" s="14"/>
      <c r="K867" s="14"/>
    </row>
    <row r="868" spans="3:11" x14ac:dyDescent="0.2">
      <c r="C868" s="3">
        <v>42325</v>
      </c>
      <c r="D868" s="2">
        <v>61.93</v>
      </c>
      <c r="E868" s="1">
        <f t="shared" si="74"/>
        <v>-2.5338369531004101E-2</v>
      </c>
      <c r="F868" s="11">
        <f t="shared" si="75"/>
        <v>-2.6436071236623005E-3</v>
      </c>
      <c r="G868" s="12">
        <f t="shared" si="76"/>
        <v>-3.2972060143485406E-3</v>
      </c>
      <c r="H868" s="13">
        <f t="shared" si="77"/>
        <v>1.1978158841918904E-3</v>
      </c>
      <c r="I868" s="14"/>
      <c r="J868" s="14"/>
      <c r="K868" s="14"/>
    </row>
    <row r="869" spans="3:11" x14ac:dyDescent="0.2">
      <c r="C869" s="3">
        <v>42324</v>
      </c>
      <c r="D869" s="2">
        <v>63.54</v>
      </c>
      <c r="E869" s="1">
        <f t="shared" si="74"/>
        <v>1.8922386144964776E-2</v>
      </c>
      <c r="F869" s="11">
        <f t="shared" si="75"/>
        <v>-2.5496764483886407E-3</v>
      </c>
      <c r="G869" s="12">
        <f t="shared" si="76"/>
        <v>-2.7077985023954321E-3</v>
      </c>
      <c r="H869" s="13">
        <f t="shared" si="77"/>
        <v>7.0963556800093439E-4</v>
      </c>
      <c r="I869" s="14"/>
      <c r="J869" s="14"/>
      <c r="K869" s="14"/>
    </row>
    <row r="870" spans="3:11" x14ac:dyDescent="0.2">
      <c r="C870" s="3">
        <v>42321</v>
      </c>
      <c r="D870" s="2">
        <v>62.36</v>
      </c>
      <c r="E870" s="1">
        <f t="shared" si="74"/>
        <v>-2.4252855578156707E-2</v>
      </c>
      <c r="F870" s="11">
        <f t="shared" si="75"/>
        <v>-2.6792617164600055E-3</v>
      </c>
      <c r="G870" s="12">
        <f t="shared" si="76"/>
        <v>-2.840131002388288E-3</v>
      </c>
      <c r="H870" s="13">
        <f t="shared" si="77"/>
        <v>4.1912602897668334E-5</v>
      </c>
      <c r="I870" s="14"/>
      <c r="J870" s="14"/>
      <c r="K870" s="14"/>
    </row>
    <row r="871" spans="3:11" x14ac:dyDescent="0.2">
      <c r="C871" s="3">
        <v>42320</v>
      </c>
      <c r="D871" s="2">
        <v>63.91</v>
      </c>
      <c r="E871" s="1">
        <f t="shared" si="74"/>
        <v>-2.7541083384053588E-2</v>
      </c>
      <c r="F871" s="11">
        <f t="shared" si="75"/>
        <v>-2.5907267281992602E-3</v>
      </c>
      <c r="G871" s="12">
        <f t="shared" si="76"/>
        <v>-2.7133980515301527E-3</v>
      </c>
      <c r="H871" s="13">
        <f t="shared" si="77"/>
        <v>4.6687913231312125E-4</v>
      </c>
      <c r="I871" s="14"/>
      <c r="J871" s="14"/>
      <c r="K871" s="14"/>
    </row>
    <row r="872" spans="3:11" x14ac:dyDescent="0.2">
      <c r="C872" s="3">
        <v>42319</v>
      </c>
      <c r="D872" s="2">
        <v>65.72</v>
      </c>
      <c r="E872" s="1">
        <f t="shared" si="74"/>
        <v>-2.8959810874704561E-2</v>
      </c>
      <c r="F872" s="11">
        <f t="shared" si="75"/>
        <v>-2.3936578105208926E-3</v>
      </c>
      <c r="G872" s="12">
        <f t="shared" si="76"/>
        <v>-2.7193185514242952E-3</v>
      </c>
      <c r="H872" s="13">
        <f t="shared" si="77"/>
        <v>2.1086665095146524E-4</v>
      </c>
      <c r="I872" s="14"/>
      <c r="J872" s="14"/>
      <c r="K872" s="14"/>
    </row>
    <row r="873" spans="3:11" x14ac:dyDescent="0.2">
      <c r="C873" s="3">
        <v>42318</v>
      </c>
      <c r="D873" s="2">
        <v>67.680000000000007</v>
      </c>
      <c r="E873" s="1">
        <f t="shared" si="74"/>
        <v>7.7427039904707229E-3</v>
      </c>
      <c r="F873" s="11">
        <f t="shared" si="75"/>
        <v>-2.4317309862611275E-3</v>
      </c>
      <c r="G873" s="12">
        <f t="shared" si="76"/>
        <v>-2.6152033561741292E-3</v>
      </c>
      <c r="H873" s="13">
        <f t="shared" si="77"/>
        <v>9.7118173804741637E-4</v>
      </c>
      <c r="I873" s="14"/>
      <c r="J873" s="14"/>
      <c r="K873" s="14"/>
    </row>
    <row r="874" spans="3:11" x14ac:dyDescent="0.2">
      <c r="C874" s="3">
        <v>42317</v>
      </c>
      <c r="D874" s="2">
        <v>67.16</v>
      </c>
      <c r="E874" s="1">
        <f t="shared" si="74"/>
        <v>-9.4395280235988199E-3</v>
      </c>
      <c r="F874" s="11">
        <f t="shared" si="75"/>
        <v>-2.5019397891436813E-3</v>
      </c>
      <c r="G874" s="12">
        <f t="shared" si="76"/>
        <v>-2.4342902853739497E-3</v>
      </c>
      <c r="H874" s="13">
        <f t="shared" si="77"/>
        <v>5.7147715624358277E-4</v>
      </c>
      <c r="I874" s="14"/>
      <c r="J874" s="14"/>
      <c r="K874" s="14"/>
    </row>
    <row r="875" spans="3:11" x14ac:dyDescent="0.2">
      <c r="C875" s="3">
        <v>42314</v>
      </c>
      <c r="D875" s="2">
        <v>67.8</v>
      </c>
      <c r="E875" s="1">
        <f t="shared" si="74"/>
        <v>-2.0089608324902475E-2</v>
      </c>
      <c r="F875" s="11">
        <f t="shared" si="75"/>
        <v>-2.4361215482017551E-3</v>
      </c>
      <c r="G875" s="12">
        <f t="shared" si="76"/>
        <v>-2.2128473794301652E-3</v>
      </c>
      <c r="H875" s="13">
        <f t="shared" si="77"/>
        <v>8.3626501146770731E-4</v>
      </c>
      <c r="I875" s="14"/>
      <c r="J875" s="14"/>
      <c r="K875" s="14"/>
    </row>
    <row r="876" spans="3:11" x14ac:dyDescent="0.2">
      <c r="C876" s="3">
        <v>42313</v>
      </c>
      <c r="D876" s="2">
        <v>69.19</v>
      </c>
      <c r="E876" s="1">
        <f t="shared" si="74"/>
        <v>-2.4256099280778431E-2</v>
      </c>
      <c r="F876" s="11">
        <f t="shared" si="75"/>
        <v>-2.4194430247359015E-3</v>
      </c>
      <c r="G876" s="12">
        <f t="shared" si="76"/>
        <v>-2.3566372962247201E-3</v>
      </c>
      <c r="H876" s="13">
        <f t="shared" si="77"/>
        <v>7.5917800192710951E-4</v>
      </c>
      <c r="I876" s="14"/>
      <c r="J876" s="14"/>
      <c r="K876" s="14"/>
    </row>
    <row r="877" spans="3:11" x14ac:dyDescent="0.2">
      <c r="C877" s="3">
        <v>42312</v>
      </c>
      <c r="D877" s="2">
        <v>70.91</v>
      </c>
      <c r="E877" s="1">
        <f t="shared" si="74"/>
        <v>-3.2869612656846625E-2</v>
      </c>
      <c r="F877" s="11">
        <f t="shared" si="75"/>
        <v>-2.2843017167892914E-3</v>
      </c>
      <c r="G877" s="12">
        <f t="shared" si="76"/>
        <v>-2.1957913271287749E-3</v>
      </c>
      <c r="H877" s="13">
        <f t="shared" si="77"/>
        <v>1.249192807667554E-3</v>
      </c>
      <c r="I877" s="14"/>
      <c r="J877" s="14"/>
      <c r="K877" s="14"/>
    </row>
    <row r="878" spans="3:11" x14ac:dyDescent="0.2">
      <c r="C878" s="3">
        <v>42311</v>
      </c>
      <c r="D878" s="2">
        <v>73.319999999999993</v>
      </c>
      <c r="E878" s="1">
        <f t="shared" si="74"/>
        <v>3.8085799235452411E-2</v>
      </c>
      <c r="F878" s="11">
        <f t="shared" si="75"/>
        <v>-2.1919754385441317E-3</v>
      </c>
      <c r="G878" s="12">
        <f t="shared" si="76"/>
        <v>-1.962962522668474E-3</v>
      </c>
      <c r="H878" s="13">
        <f t="shared" si="77"/>
        <v>1.0998365866901154E-3</v>
      </c>
      <c r="I878" s="14"/>
      <c r="J878" s="14"/>
      <c r="K878" s="14"/>
    </row>
    <row r="879" spans="3:11" x14ac:dyDescent="0.2">
      <c r="C879" s="3">
        <v>42310</v>
      </c>
      <c r="D879" s="2">
        <v>70.63</v>
      </c>
      <c r="E879" s="1">
        <f t="shared" si="74"/>
        <v>-9.6747055524396552E-3</v>
      </c>
      <c r="F879" s="11">
        <f t="shared" si="75"/>
        <v>-2.2670863644552201E-3</v>
      </c>
      <c r="G879" s="12">
        <f t="shared" si="76"/>
        <v>-2.3659054990833243E-3</v>
      </c>
      <c r="H879" s="13">
        <f t="shared" si="77"/>
        <v>8.7885309673819501E-4</v>
      </c>
      <c r="I879" s="14"/>
      <c r="J879" s="14"/>
      <c r="K879" s="14"/>
    </row>
    <row r="880" spans="3:11" x14ac:dyDescent="0.2">
      <c r="C880" s="3">
        <v>42307</v>
      </c>
      <c r="D880" s="2">
        <v>71.319999999999993</v>
      </c>
      <c r="E880" s="1">
        <f t="shared" si="74"/>
        <v>1.1487732236562076E-2</v>
      </c>
      <c r="F880" s="11">
        <f t="shared" si="75"/>
        <v>-2.3091245842315365E-3</v>
      </c>
      <c r="G880" s="12">
        <f t="shared" si="76"/>
        <v>-2.3198716009873877E-3</v>
      </c>
      <c r="H880" s="13">
        <f t="shared" si="77"/>
        <v>7.4471560976186639E-4</v>
      </c>
      <c r="I880" s="14"/>
      <c r="J880" s="14"/>
      <c r="K880" s="14"/>
    </row>
    <row r="881" spans="3:11" x14ac:dyDescent="0.2">
      <c r="C881" s="3">
        <v>42306</v>
      </c>
      <c r="D881" s="2">
        <v>70.510000000000005</v>
      </c>
      <c r="E881" s="1">
        <f t="shared" si="74"/>
        <v>2.701934015927332E-3</v>
      </c>
      <c r="F881" s="11">
        <f t="shared" si="75"/>
        <v>-2.4425763730525872E-3</v>
      </c>
      <c r="G881" s="12">
        <f t="shared" si="76"/>
        <v>-2.2045446446928752E-3</v>
      </c>
      <c r="H881" s="13">
        <f t="shared" si="77"/>
        <v>3.7326275598279315E-4</v>
      </c>
      <c r="I881" s="14"/>
      <c r="J881" s="14"/>
      <c r="K881" s="14"/>
    </row>
    <row r="882" spans="3:11" x14ac:dyDescent="0.2">
      <c r="C882" s="3">
        <v>42305</v>
      </c>
      <c r="D882" s="2">
        <v>70.319999999999993</v>
      </c>
      <c r="E882" s="1">
        <f t="shared" si="74"/>
        <v>6.3360048389535795E-2</v>
      </c>
      <c r="F882" s="11">
        <f t="shared" si="75"/>
        <v>-2.4820687150444482E-3</v>
      </c>
      <c r="G882" s="12">
        <f t="shared" si="76"/>
        <v>-2.2469081951328055E-3</v>
      </c>
      <c r="H882" s="13">
        <f t="shared" si="77"/>
        <v>1.1363824770589022E-4</v>
      </c>
      <c r="I882" s="14"/>
      <c r="J882" s="14"/>
      <c r="K882" s="14"/>
    </row>
    <row r="883" spans="3:11" x14ac:dyDescent="0.2">
      <c r="C883" s="3">
        <v>42304</v>
      </c>
      <c r="D883" s="2">
        <v>66.13</v>
      </c>
      <c r="E883" s="1">
        <f t="shared" si="74"/>
        <v>-1.7676767676767624E-2</v>
      </c>
      <c r="F883" s="11">
        <f t="shared" si="75"/>
        <v>-2.7880801831190035E-3</v>
      </c>
      <c r="G883" s="12">
        <f t="shared" si="76"/>
        <v>-2.7105585340288728E-3</v>
      </c>
      <c r="H883" s="13">
        <f t="shared" si="77"/>
        <v>-7.3207235830971367E-4</v>
      </c>
      <c r="I883" s="14"/>
      <c r="J883" s="14"/>
      <c r="K883" s="14"/>
    </row>
    <row r="884" spans="3:11" x14ac:dyDescent="0.2">
      <c r="C884" s="3">
        <v>42303</v>
      </c>
      <c r="D884" s="2">
        <v>67.319999999999993</v>
      </c>
      <c r="E884" s="1">
        <f t="shared" si="74"/>
        <v>-1.3915336165226333E-2</v>
      </c>
      <c r="F884" s="11">
        <f t="shared" si="75"/>
        <v>-2.6789953225371376E-3</v>
      </c>
      <c r="G884" s="12">
        <f t="shared" si="76"/>
        <v>-2.8357867082375661E-3</v>
      </c>
      <c r="H884" s="13">
        <f t="shared" si="77"/>
        <v>-1.1273309967480328E-3</v>
      </c>
      <c r="I884" s="14"/>
      <c r="J884" s="14"/>
      <c r="K884" s="14"/>
    </row>
    <row r="885" spans="3:11" x14ac:dyDescent="0.2">
      <c r="C885" s="3">
        <v>42300</v>
      </c>
      <c r="D885" s="2">
        <v>68.27</v>
      </c>
      <c r="E885" s="1">
        <f t="shared" si="74"/>
        <v>-1.7273643299265951E-2</v>
      </c>
      <c r="F885" s="11">
        <f t="shared" si="75"/>
        <v>-2.6025405442237012E-3</v>
      </c>
      <c r="G885" s="12">
        <f t="shared" si="76"/>
        <v>-2.6468526922864676E-3</v>
      </c>
      <c r="H885" s="13">
        <f t="shared" si="77"/>
        <v>-1.3761361266141174E-3</v>
      </c>
      <c r="I885" s="14"/>
      <c r="J885" s="14"/>
      <c r="K885" s="14"/>
    </row>
    <row r="886" spans="3:11" x14ac:dyDescent="0.2">
      <c r="C886" s="3">
        <v>42299</v>
      </c>
      <c r="D886" s="2">
        <v>69.47</v>
      </c>
      <c r="E886" s="1">
        <f t="shared" si="74"/>
        <v>4.0468275762393091E-3</v>
      </c>
      <c r="F886" s="11">
        <f t="shared" si="75"/>
        <v>-2.5339930918035487E-3</v>
      </c>
      <c r="G886" s="12">
        <f t="shared" si="76"/>
        <v>-2.2950506588787175E-3</v>
      </c>
      <c r="H886" s="13">
        <f t="shared" si="77"/>
        <v>-1.1812552665214397E-3</v>
      </c>
      <c r="I886" s="14"/>
      <c r="J886" s="14"/>
      <c r="K886" s="14"/>
    </row>
    <row r="887" spans="3:11" x14ac:dyDescent="0.2">
      <c r="C887" s="3">
        <v>42298</v>
      </c>
      <c r="D887" s="2">
        <v>69.19</v>
      </c>
      <c r="E887" s="1">
        <f t="shared" si="74"/>
        <v>-2.3567598080722618E-2</v>
      </c>
      <c r="F887" s="11">
        <f t="shared" si="75"/>
        <v>-2.6028226373788037E-3</v>
      </c>
      <c r="G887" s="12">
        <f t="shared" si="76"/>
        <v>-2.3599657379217193E-3</v>
      </c>
      <c r="H887" s="13">
        <f t="shared" si="77"/>
        <v>-9.6714856761942285E-4</v>
      </c>
      <c r="I887" s="14"/>
      <c r="J887" s="14"/>
      <c r="K887" s="14"/>
    </row>
    <row r="888" spans="3:11" x14ac:dyDescent="0.2">
      <c r="C888" s="3">
        <v>42297</v>
      </c>
      <c r="D888" s="2">
        <v>70.86</v>
      </c>
      <c r="E888" s="1">
        <f t="shared" si="74"/>
        <v>2.8232636928282595E-4</v>
      </c>
      <c r="F888" s="11">
        <f t="shared" si="75"/>
        <v>-2.4303853146217299E-3</v>
      </c>
      <c r="G888" s="12">
        <f t="shared" si="76"/>
        <v>-2.2306070410444087E-3</v>
      </c>
      <c r="H888" s="13">
        <f t="shared" si="77"/>
        <v>-3.6724676814470409E-4</v>
      </c>
      <c r="I888" s="14"/>
      <c r="J888" s="14"/>
      <c r="K888" s="14"/>
    </row>
    <row r="889" spans="3:11" x14ac:dyDescent="0.2">
      <c r="C889" s="3">
        <v>42296</v>
      </c>
      <c r="D889" s="2">
        <v>70.84</v>
      </c>
      <c r="E889" s="1">
        <f t="shared" si="74"/>
        <v>-3.0253251197809639E-2</v>
      </c>
      <c r="F889" s="11">
        <f t="shared" si="75"/>
        <v>-2.5271556974042534E-3</v>
      </c>
      <c r="G889" s="12">
        <f t="shared" si="76"/>
        <v>-2.0833534615758349E-3</v>
      </c>
      <c r="H889" s="13">
        <f t="shared" si="77"/>
        <v>-6.3065605749682008E-4</v>
      </c>
      <c r="I889" s="14"/>
      <c r="J889" s="14"/>
      <c r="K889" s="14"/>
    </row>
    <row r="890" spans="3:11" x14ac:dyDescent="0.2">
      <c r="C890" s="3">
        <v>42293</v>
      </c>
      <c r="D890" s="2">
        <v>73.05</v>
      </c>
      <c r="E890" s="1">
        <f t="shared" si="74"/>
        <v>1.8118466898954688E-2</v>
      </c>
      <c r="F890" s="11">
        <f t="shared" si="75"/>
        <v>-2.377733601703924E-3</v>
      </c>
      <c r="G890" s="12">
        <f t="shared" si="76"/>
        <v>-1.6093920612980466E-3</v>
      </c>
      <c r="H890" s="13">
        <f t="shared" si="77"/>
        <v>-2.3317506391332121E-4</v>
      </c>
      <c r="I890" s="14"/>
      <c r="J890" s="14"/>
      <c r="K890" s="14"/>
    </row>
    <row r="891" spans="3:11" x14ac:dyDescent="0.2">
      <c r="C891" s="3">
        <v>42292</v>
      </c>
      <c r="D891" s="2">
        <v>71.75</v>
      </c>
      <c r="E891" s="1">
        <f t="shared" si="74"/>
        <v>-5.5440055440055813E-3</v>
      </c>
      <c r="F891" s="11">
        <f t="shared" si="75"/>
        <v>-2.4574993469582401E-3</v>
      </c>
      <c r="G891" s="12">
        <f t="shared" si="76"/>
        <v>-1.7495871421363384E-3</v>
      </c>
      <c r="H891" s="13">
        <f t="shared" si="77"/>
        <v>-7.8617937834663714E-4</v>
      </c>
      <c r="I891" s="14"/>
      <c r="J891" s="14"/>
      <c r="K891" s="14"/>
    </row>
    <row r="892" spans="3:11" x14ac:dyDescent="0.2">
      <c r="C892" s="3">
        <v>42291</v>
      </c>
      <c r="D892" s="2">
        <v>72.150000000000006</v>
      </c>
      <c r="E892" s="1">
        <f t="shared" si="74"/>
        <v>-4.1562759767255208E-4</v>
      </c>
      <c r="F892" s="11">
        <f t="shared" si="75"/>
        <v>-2.4299146303058462E-3</v>
      </c>
      <c r="G892" s="12">
        <f t="shared" si="76"/>
        <v>-1.7267046450825116E-3</v>
      </c>
      <c r="H892" s="13">
        <f t="shared" si="77"/>
        <v>-1.2415880508867807E-3</v>
      </c>
      <c r="I892" s="14"/>
      <c r="J892" s="14"/>
      <c r="K892" s="14"/>
    </row>
    <row r="893" spans="3:11" x14ac:dyDescent="0.2">
      <c r="C893" s="3">
        <v>42290</v>
      </c>
      <c r="D893" s="2">
        <v>72.180000000000007</v>
      </c>
      <c r="E893" s="1">
        <f t="shared" si="74"/>
        <v>-9.332967334614195E-3</v>
      </c>
      <c r="F893" s="11">
        <f t="shared" si="75"/>
        <v>-2.3834035521979212E-3</v>
      </c>
      <c r="G893" s="12">
        <f t="shared" si="76"/>
        <v>-1.8084562500685307E-3</v>
      </c>
      <c r="H893" s="13">
        <f t="shared" si="77"/>
        <v>-1.0944642303898984E-3</v>
      </c>
      <c r="I893" s="14"/>
      <c r="J893" s="14"/>
      <c r="K893" s="14"/>
    </row>
    <row r="894" spans="3:11" x14ac:dyDescent="0.2">
      <c r="C894" s="3">
        <v>42289</v>
      </c>
      <c r="D894" s="2">
        <v>72.86</v>
      </c>
      <c r="E894" s="1">
        <f t="shared" si="74"/>
        <v>-5.1054962229747369E-2</v>
      </c>
      <c r="F894" s="11">
        <f t="shared" si="75"/>
        <v>-2.3490775579790156E-3</v>
      </c>
      <c r="G894" s="12">
        <f t="shared" si="76"/>
        <v>-1.4961325499148767E-3</v>
      </c>
      <c r="H894" s="13">
        <f t="shared" si="77"/>
        <v>-1.1903471147824936E-3</v>
      </c>
      <c r="I894" s="14"/>
      <c r="J894" s="14"/>
      <c r="K894" s="14"/>
    </row>
    <row r="895" spans="3:11" x14ac:dyDescent="0.2">
      <c r="C895" s="3">
        <v>42286</v>
      </c>
      <c r="D895" s="2">
        <v>76.78</v>
      </c>
      <c r="E895" s="1">
        <f t="shared" si="74"/>
        <v>4.0538773375180526E-3</v>
      </c>
      <c r="F895" s="11">
        <f t="shared" si="75"/>
        <v>-2.3266640344594392E-3</v>
      </c>
      <c r="G895" s="12">
        <f t="shared" si="76"/>
        <v>-1.1376671078319283E-3</v>
      </c>
      <c r="H895" s="13">
        <f t="shared" si="77"/>
        <v>-3.4972931456187331E-4</v>
      </c>
      <c r="I895" s="14"/>
      <c r="J895" s="14"/>
      <c r="K895" s="14"/>
    </row>
    <row r="896" spans="3:11" x14ac:dyDescent="0.2">
      <c r="C896" s="3">
        <v>42285</v>
      </c>
      <c r="D896" s="2">
        <v>76.47</v>
      </c>
      <c r="E896" s="1">
        <f t="shared" si="74"/>
        <v>3.3937263385613869E-2</v>
      </c>
      <c r="F896" s="11">
        <f t="shared" si="75"/>
        <v>-2.3465279899623557E-3</v>
      </c>
      <c r="G896" s="12">
        <f t="shared" si="76"/>
        <v>-1.3538600731768991E-3</v>
      </c>
      <c r="H896" s="13">
        <f t="shared" si="77"/>
        <v>-5.7843292432987288E-4</v>
      </c>
      <c r="I896" s="14"/>
      <c r="J896" s="14"/>
      <c r="K896" s="14"/>
    </row>
    <row r="897" spans="3:11" x14ac:dyDescent="0.2">
      <c r="C897" s="3">
        <v>42284</v>
      </c>
      <c r="D897" s="2">
        <v>73.959999999999994</v>
      </c>
      <c r="E897" s="1">
        <f t="shared" si="74"/>
        <v>-1.4786199547089374E-2</v>
      </c>
      <c r="F897" s="11">
        <f t="shared" si="75"/>
        <v>-2.4799302377681745E-3</v>
      </c>
      <c r="G897" s="12">
        <f t="shared" si="76"/>
        <v>-1.5553043639082312E-3</v>
      </c>
      <c r="H897" s="13">
        <f t="shared" si="77"/>
        <v>-1.6561140835642048E-3</v>
      </c>
      <c r="I897" s="14"/>
      <c r="J897" s="14"/>
      <c r="K897" s="14"/>
    </row>
    <row r="898" spans="3:11" x14ac:dyDescent="0.2">
      <c r="C898" s="3">
        <v>42283</v>
      </c>
      <c r="D898" s="2">
        <v>75.069999999999993</v>
      </c>
      <c r="E898" s="1">
        <f t="shared" si="74"/>
        <v>4.904974846282828E-2</v>
      </c>
      <c r="F898" s="11">
        <f t="shared" si="75"/>
        <v>-2.4914821608912922E-3</v>
      </c>
      <c r="G898" s="12">
        <f t="shared" si="76"/>
        <v>-1.5458546871166406E-3</v>
      </c>
      <c r="H898" s="13">
        <f t="shared" si="77"/>
        <v>-1.1425125857493317E-3</v>
      </c>
      <c r="I898" s="14"/>
      <c r="J898" s="14"/>
      <c r="K898" s="14"/>
    </row>
    <row r="899" spans="3:11" x14ac:dyDescent="0.2">
      <c r="C899" s="3">
        <v>42282</v>
      </c>
      <c r="D899" s="2">
        <v>71.56</v>
      </c>
      <c r="E899" s="1">
        <f t="shared" si="74"/>
        <v>1.5755855216465608E-2</v>
      </c>
      <c r="F899" s="11">
        <f t="shared" si="75"/>
        <v>-2.756902726701576E-3</v>
      </c>
      <c r="G899" s="12">
        <f t="shared" si="76"/>
        <v>-1.9067047729852524E-3</v>
      </c>
      <c r="H899" s="13">
        <f t="shared" si="77"/>
        <v>-2.130989346980174E-3</v>
      </c>
      <c r="I899" s="14"/>
      <c r="J899" s="14"/>
      <c r="K899" s="14"/>
    </row>
    <row r="900" spans="3:11" x14ac:dyDescent="0.2">
      <c r="C900" s="3">
        <v>42279</v>
      </c>
      <c r="D900" s="2">
        <v>70.45</v>
      </c>
      <c r="E900" s="1">
        <f t="shared" si="74"/>
        <v>1.7916486056928305E-2</v>
      </c>
      <c r="F900" s="11">
        <f t="shared" si="75"/>
        <v>-2.8860234368359126E-3</v>
      </c>
      <c r="G900" s="12">
        <f t="shared" si="76"/>
        <v>-1.5537147951977758E-3</v>
      </c>
      <c r="H900" s="13">
        <f t="shared" si="77"/>
        <v>-2.4055073058368718E-3</v>
      </c>
      <c r="I900" s="14"/>
      <c r="J900" s="14"/>
      <c r="K900" s="14"/>
    </row>
    <row r="901" spans="3:11" x14ac:dyDescent="0.2">
      <c r="C901" s="3">
        <v>42278</v>
      </c>
      <c r="D901" s="2">
        <v>69.209999999999994</v>
      </c>
      <c r="E901" s="1">
        <f t="shared" si="74"/>
        <v>-7.7419354838710319E-3</v>
      </c>
      <c r="F901" s="11">
        <f t="shared" si="75"/>
        <v>-2.9310243757680056E-3</v>
      </c>
      <c r="G901" s="12">
        <f t="shared" si="76"/>
        <v>-1.4814132650655557E-3</v>
      </c>
      <c r="H901" s="13">
        <f t="shared" si="77"/>
        <v>-2.3386628547086897E-3</v>
      </c>
      <c r="I901" s="14"/>
      <c r="J901" s="14"/>
      <c r="K901" s="14"/>
    </row>
    <row r="902" spans="3:11" x14ac:dyDescent="0.2">
      <c r="C902" s="3">
        <v>42277</v>
      </c>
      <c r="D902" s="2">
        <v>69.75</v>
      </c>
      <c r="E902" s="1">
        <f t="shared" si="74"/>
        <v>-3.14420465913956E-3</v>
      </c>
      <c r="F902" s="11">
        <f t="shared" si="75"/>
        <v>-2.9558374422856484E-3</v>
      </c>
      <c r="G902" s="12">
        <f t="shared" si="76"/>
        <v>-1.3733127566748595E-3</v>
      </c>
      <c r="H902" s="13">
        <f t="shared" si="77"/>
        <v>-2.4280324560655079E-3</v>
      </c>
      <c r="I902" s="14"/>
      <c r="J902" s="14"/>
      <c r="K902" s="14"/>
    </row>
    <row r="903" spans="3:11" x14ac:dyDescent="0.2">
      <c r="C903" s="3">
        <v>42276</v>
      </c>
      <c r="D903" s="2">
        <v>69.97</v>
      </c>
      <c r="E903" s="1">
        <f t="shared" si="74"/>
        <v>1.8041612105339722E-2</v>
      </c>
      <c r="F903" s="11">
        <f t="shared" si="75"/>
        <v>-2.9309362460301597E-3</v>
      </c>
      <c r="G903" s="12">
        <f t="shared" si="76"/>
        <v>-1.2072701940166631E-3</v>
      </c>
      <c r="H903" s="13">
        <f t="shared" si="77"/>
        <v>-2.4375127038014496E-3</v>
      </c>
      <c r="I903" s="14"/>
      <c r="J903" s="14"/>
      <c r="K903" s="14"/>
    </row>
    <row r="904" spans="3:11" x14ac:dyDescent="0.2">
      <c r="C904" s="3">
        <v>42275</v>
      </c>
      <c r="D904" s="2">
        <v>68.73</v>
      </c>
      <c r="E904" s="1">
        <f t="shared" si="74"/>
        <v>-2.7864214992927794E-2</v>
      </c>
      <c r="F904" s="11">
        <f t="shared" si="75"/>
        <v>-3.0219926055217428E-3</v>
      </c>
      <c r="G904" s="12">
        <f t="shared" si="76"/>
        <v>-1.2971082919583357E-3</v>
      </c>
      <c r="H904" s="13">
        <f t="shared" si="77"/>
        <v>-4.0274831387320485E-3</v>
      </c>
      <c r="I904" s="14"/>
      <c r="J904" s="14"/>
      <c r="K904" s="14"/>
    </row>
    <row r="905" spans="3:11" x14ac:dyDescent="0.2">
      <c r="C905" s="3">
        <v>42272</v>
      </c>
      <c r="D905" s="2">
        <v>70.7</v>
      </c>
      <c r="E905" s="1">
        <f t="shared" si="74"/>
        <v>1.7705484381747683E-2</v>
      </c>
      <c r="F905" s="11">
        <f t="shared" si="75"/>
        <v>-3.0545584486362316E-3</v>
      </c>
      <c r="G905" s="12">
        <f t="shared" si="76"/>
        <v>-1.6143468680031128E-3</v>
      </c>
      <c r="H905" s="13">
        <f t="shared" si="77"/>
        <v>-3.5704435969024988E-3</v>
      </c>
      <c r="I905" s="14"/>
      <c r="J905" s="14"/>
      <c r="K905" s="14"/>
    </row>
    <row r="906" spans="3:11" x14ac:dyDescent="0.2">
      <c r="C906" s="3">
        <v>42271</v>
      </c>
      <c r="D906" s="2">
        <v>69.47</v>
      </c>
      <c r="E906" s="1">
        <f t="shared" si="74"/>
        <v>9.5916291236737283E-3</v>
      </c>
      <c r="F906" s="11">
        <f t="shared" si="75"/>
        <v>-3.0813875589067972E-3</v>
      </c>
      <c r="G906" s="12">
        <f t="shared" si="76"/>
        <v>-1.4673912089956322E-3</v>
      </c>
      <c r="H906" s="13">
        <f t="shared" si="77"/>
        <v>-4.5690898064812101E-3</v>
      </c>
      <c r="I906" s="14"/>
      <c r="J906" s="14"/>
      <c r="K906" s="14"/>
    </row>
    <row r="907" spans="3:11" x14ac:dyDescent="0.2">
      <c r="C907" s="3">
        <v>42270</v>
      </c>
      <c r="D907" s="2">
        <v>68.81</v>
      </c>
      <c r="E907" s="1">
        <f t="shared" si="74"/>
        <v>-4.0574456218627986E-2</v>
      </c>
      <c r="F907" s="11">
        <f t="shared" si="75"/>
        <v>-3.0762495436794375E-3</v>
      </c>
      <c r="G907" s="12">
        <f t="shared" si="76"/>
        <v>-1.0383845191575933E-3</v>
      </c>
      <c r="H907" s="13">
        <f t="shared" si="77"/>
        <v>-4.4035628831100848E-3</v>
      </c>
      <c r="I907" s="14"/>
      <c r="J907" s="14"/>
      <c r="K907" s="14"/>
    </row>
    <row r="908" spans="3:11" x14ac:dyDescent="0.2">
      <c r="C908" s="3">
        <v>42269</v>
      </c>
      <c r="D908" s="2">
        <v>71.72</v>
      </c>
      <c r="E908" s="1">
        <f t="shared" si="74"/>
        <v>-1.2801101169993223E-2</v>
      </c>
      <c r="F908" s="11">
        <f t="shared" si="75"/>
        <v>-2.925519377558992E-3</v>
      </c>
      <c r="G908" s="12">
        <f t="shared" si="76"/>
        <v>-8.5902273746509548E-4</v>
      </c>
      <c r="H908" s="13">
        <f t="shared" si="77"/>
        <v>-4.0913227901928804E-3</v>
      </c>
      <c r="I908" s="14"/>
      <c r="J908" s="14"/>
      <c r="K908" s="14"/>
    </row>
    <row r="909" spans="3:11" x14ac:dyDescent="0.2">
      <c r="C909" s="3">
        <v>42268</v>
      </c>
      <c r="D909" s="2">
        <v>72.650000000000006</v>
      </c>
      <c r="E909" s="1">
        <f t="shared" si="74"/>
        <v>4.3222286042504443E-2</v>
      </c>
      <c r="F909" s="11">
        <f t="shared" si="75"/>
        <v>-2.8200892767383258E-3</v>
      </c>
      <c r="G909" s="12">
        <f t="shared" si="76"/>
        <v>-3.1629427386317872E-4</v>
      </c>
      <c r="H909" s="13">
        <f t="shared" si="77"/>
        <v>-3.8972917208809298E-3</v>
      </c>
      <c r="I909" s="14"/>
      <c r="J909" s="14"/>
      <c r="K909" s="14"/>
    </row>
    <row r="910" spans="3:11" x14ac:dyDescent="0.2">
      <c r="C910" s="3">
        <v>42265</v>
      </c>
      <c r="D910" s="2">
        <v>69.64</v>
      </c>
      <c r="E910" s="1">
        <f t="shared" si="74"/>
        <v>-4.6288688030676428E-2</v>
      </c>
      <c r="F910" s="11">
        <f t="shared" si="75"/>
        <v>-2.9627070863854862E-3</v>
      </c>
      <c r="G910" s="12">
        <f t="shared" si="76"/>
        <v>-8.6141403107638053E-4</v>
      </c>
      <c r="H910" s="13">
        <f t="shared" si="77"/>
        <v>-4.7759790909004006E-3</v>
      </c>
      <c r="I910" s="14"/>
      <c r="J910" s="14"/>
      <c r="K910" s="14"/>
    </row>
    <row r="911" spans="3:11" x14ac:dyDescent="0.2">
      <c r="C911" s="3">
        <v>42264</v>
      </c>
      <c r="D911" s="2">
        <v>73.02</v>
      </c>
      <c r="E911" s="1">
        <f t="shared" si="74"/>
        <v>-5.312627707396822E-3</v>
      </c>
      <c r="F911" s="11">
        <f t="shared" si="75"/>
        <v>-2.8114713191334491E-3</v>
      </c>
      <c r="G911" s="12">
        <f t="shared" si="76"/>
        <v>-5.0740345019354338E-4</v>
      </c>
      <c r="H911" s="13">
        <f t="shared" si="77"/>
        <v>-4.2055940786397883E-3</v>
      </c>
      <c r="I911" s="14"/>
      <c r="J911" s="14"/>
      <c r="K911" s="14"/>
    </row>
    <row r="912" spans="3:11" x14ac:dyDescent="0.2">
      <c r="C912" s="3">
        <v>42263</v>
      </c>
      <c r="D912" s="2">
        <v>73.41</v>
      </c>
      <c r="E912" s="1">
        <f t="shared" si="74"/>
        <v>5.747623163353488E-2</v>
      </c>
      <c r="F912" s="11">
        <f t="shared" si="75"/>
        <v>-2.8045664407882094E-3</v>
      </c>
      <c r="G912" s="12">
        <f t="shared" si="76"/>
        <v>-8.7838809754184994E-4</v>
      </c>
      <c r="H912" s="13">
        <f t="shared" si="77"/>
        <v>-3.9433849019736662E-3</v>
      </c>
      <c r="I912" s="14"/>
      <c r="J912" s="14"/>
      <c r="K912" s="14"/>
    </row>
    <row r="913" spans="3:11" x14ac:dyDescent="0.2">
      <c r="C913" s="3">
        <v>42262</v>
      </c>
      <c r="D913" s="2">
        <v>69.42</v>
      </c>
      <c r="E913" s="1">
        <f t="shared" si="74"/>
        <v>1.3430656934306562E-2</v>
      </c>
      <c r="F913" s="11">
        <f t="shared" si="75"/>
        <v>-3.0867840435476776E-3</v>
      </c>
      <c r="G913" s="12">
        <f t="shared" si="76"/>
        <v>-9.8129457309105439E-4</v>
      </c>
      <c r="H913" s="13">
        <f t="shared" si="77"/>
        <v>-4.7876698368087035E-3</v>
      </c>
      <c r="I913" s="14"/>
      <c r="J913" s="14"/>
      <c r="K913" s="14"/>
    </row>
    <row r="914" spans="3:11" x14ac:dyDescent="0.2">
      <c r="C914" s="3">
        <v>42261</v>
      </c>
      <c r="D914" s="2">
        <v>68.5</v>
      </c>
      <c r="E914" s="1">
        <f t="shared" si="74"/>
        <v>-1.4104778353483116E-2</v>
      </c>
      <c r="F914" s="11">
        <f t="shared" si="75"/>
        <v>-3.1600875918269609E-3</v>
      </c>
      <c r="G914" s="12">
        <f t="shared" si="76"/>
        <v>-7.952968893829228E-4</v>
      </c>
      <c r="H914" s="13">
        <f t="shared" si="77"/>
        <v>-5.2442647138542242E-3</v>
      </c>
      <c r="I914" s="14"/>
      <c r="J914" s="14"/>
      <c r="K914" s="14"/>
    </row>
    <row r="915" spans="3:11" x14ac:dyDescent="0.2">
      <c r="C915" s="3">
        <v>42258</v>
      </c>
      <c r="D915" s="2">
        <v>69.48</v>
      </c>
      <c r="E915" s="1">
        <f t="shared" si="74"/>
        <v>-2.8115820394460589E-2</v>
      </c>
      <c r="F915" s="11">
        <f t="shared" si="75"/>
        <v>-3.0193039554017517E-3</v>
      </c>
      <c r="G915" s="12">
        <f t="shared" si="76"/>
        <v>-6.6721655202033232E-4</v>
      </c>
      <c r="H915" s="13">
        <f t="shared" si="77"/>
        <v>-4.8736130650351784E-3</v>
      </c>
      <c r="I915" s="14"/>
      <c r="J915" s="14"/>
      <c r="K915" s="14"/>
    </row>
    <row r="916" spans="3:11" x14ac:dyDescent="0.2">
      <c r="C916" s="3">
        <v>42257</v>
      </c>
      <c r="D916" s="2">
        <v>71.489999999999995</v>
      </c>
      <c r="E916" s="1">
        <f t="shared" si="74"/>
        <v>4.00058190282222E-2</v>
      </c>
      <c r="F916" s="11">
        <f t="shared" si="75"/>
        <v>-2.8786024908895938E-3</v>
      </c>
      <c r="G916" s="12">
        <f t="shared" si="76"/>
        <v>-2.750368784792623E-4</v>
      </c>
      <c r="H916" s="13">
        <f t="shared" si="77"/>
        <v>-4.4189092889842614E-3</v>
      </c>
      <c r="I916" s="14"/>
      <c r="J916" s="14"/>
      <c r="K916" s="14"/>
    </row>
    <row r="917" spans="3:11" x14ac:dyDescent="0.2">
      <c r="C917" s="3">
        <v>42256</v>
      </c>
      <c r="D917" s="2">
        <v>68.739999999999995</v>
      </c>
      <c r="E917" s="1">
        <f t="shared" si="74"/>
        <v>-3.8870246085011217E-2</v>
      </c>
      <c r="F917" s="11">
        <f t="shared" si="75"/>
        <v>-3.062788315053004E-3</v>
      </c>
      <c r="G917" s="12">
        <f t="shared" si="76"/>
        <v>-4.1837564193397496E-4</v>
      </c>
      <c r="H917" s="13">
        <f t="shared" si="77"/>
        <v>-4.9596886874861282E-3</v>
      </c>
      <c r="I917" s="14"/>
      <c r="J917" s="14"/>
      <c r="K917" s="14"/>
    </row>
    <row r="918" spans="3:11" x14ac:dyDescent="0.2">
      <c r="C918" s="3">
        <v>42255</v>
      </c>
      <c r="D918" s="2">
        <v>71.52</v>
      </c>
      <c r="E918" s="1">
        <f t="shared" si="74"/>
        <v>-2.3713209652671541E-3</v>
      </c>
      <c r="F918" s="11">
        <f t="shared" si="75"/>
        <v>-2.8566400049591283E-3</v>
      </c>
      <c r="G918" s="12">
        <f t="shared" si="76"/>
        <v>-2.9389078971585509E-4</v>
      </c>
      <c r="H918" s="13">
        <f t="shared" si="77"/>
        <v>-4.4334423592150103E-3</v>
      </c>
      <c r="I918" s="14"/>
      <c r="J918" s="14"/>
      <c r="K918" s="14"/>
    </row>
    <row r="919" spans="3:11" x14ac:dyDescent="0.2">
      <c r="C919" s="3">
        <v>42251</v>
      </c>
      <c r="D919" s="2">
        <v>71.69</v>
      </c>
      <c r="E919" s="1">
        <f t="shared" si="74"/>
        <v>-1.4976641934597468E-2</v>
      </c>
      <c r="F919" s="11">
        <f t="shared" si="75"/>
        <v>-2.8938112096476777E-3</v>
      </c>
      <c r="G919" s="12">
        <f t="shared" si="76"/>
        <v>-5.1697604208006401E-6</v>
      </c>
      <c r="H919" s="13">
        <f t="shared" si="77"/>
        <v>-4.6167138307022012E-3</v>
      </c>
      <c r="I919" s="14"/>
      <c r="J919" s="14"/>
      <c r="K919" s="14"/>
    </row>
    <row r="920" spans="3:11" x14ac:dyDescent="0.2">
      <c r="C920" s="3">
        <v>42250</v>
      </c>
      <c r="D920" s="2">
        <v>72.78</v>
      </c>
      <c r="E920" s="1">
        <f t="shared" si="74"/>
        <v>1.083333333333325E-2</v>
      </c>
      <c r="F920" s="11">
        <f t="shared" si="75"/>
        <v>-2.8299924223359643E-3</v>
      </c>
      <c r="G920" s="12">
        <f t="shared" si="76"/>
        <v>-5.0587327090376169E-5</v>
      </c>
      <c r="H920" s="13">
        <f t="shared" si="77"/>
        <v>-4.5468067902874791E-3</v>
      </c>
      <c r="I920" s="14"/>
      <c r="J920" s="14"/>
      <c r="K920" s="14"/>
    </row>
    <row r="921" spans="3:11" x14ac:dyDescent="0.2">
      <c r="C921" s="3">
        <v>42249</v>
      </c>
      <c r="D921" s="2">
        <v>72</v>
      </c>
      <c r="E921" s="1">
        <f t="shared" si="74"/>
        <v>1.8387553041018245E-2</v>
      </c>
      <c r="F921" s="11">
        <f t="shared" si="75"/>
        <v>-2.900283861315927E-3</v>
      </c>
      <c r="G921" s="12">
        <f t="shared" si="76"/>
        <v>-3.0559749444431238E-4</v>
      </c>
      <c r="H921" s="13">
        <f t="shared" si="77"/>
        <v>-4.3688835428505142E-3</v>
      </c>
      <c r="I921" s="14"/>
      <c r="J921" s="14"/>
      <c r="K921" s="14"/>
    </row>
    <row r="922" spans="3:11" x14ac:dyDescent="0.2">
      <c r="C922" s="3">
        <v>42248</v>
      </c>
      <c r="D922" s="2">
        <v>70.7</v>
      </c>
      <c r="E922" s="1">
        <f t="shared" si="74"/>
        <v>-7.7023498694516856E-2</v>
      </c>
      <c r="F922" s="11">
        <f t="shared" si="75"/>
        <v>-3.0230094857738531E-3</v>
      </c>
      <c r="G922" s="12">
        <f t="shared" si="76"/>
        <v>-8.4981612301331013E-4</v>
      </c>
      <c r="H922" s="13">
        <f t="shared" si="77"/>
        <v>-4.1021126082948318E-3</v>
      </c>
      <c r="I922" s="14"/>
      <c r="J922" s="14"/>
      <c r="K922" s="14"/>
    </row>
    <row r="923" spans="3:11" x14ac:dyDescent="0.2">
      <c r="C923" s="3">
        <v>42247</v>
      </c>
      <c r="D923" s="2">
        <v>76.599999999999994</v>
      </c>
      <c r="E923" s="1">
        <f t="shared" si="74"/>
        <v>8.8068181818181657E-2</v>
      </c>
      <c r="F923" s="11">
        <f t="shared" si="75"/>
        <v>-2.7604481879780589E-3</v>
      </c>
      <c r="G923" s="12">
        <f t="shared" si="76"/>
        <v>-4.0186712473091378E-4</v>
      </c>
      <c r="H923" s="13">
        <f t="shared" si="77"/>
        <v>-3.0984256729568245E-3</v>
      </c>
      <c r="I923" s="14"/>
      <c r="J923" s="14"/>
      <c r="K923" s="14"/>
    </row>
    <row r="924" spans="3:11" x14ac:dyDescent="0.2">
      <c r="C924" s="3">
        <v>42244</v>
      </c>
      <c r="D924" s="2">
        <v>70.400000000000006</v>
      </c>
      <c r="E924" s="1">
        <f t="shared" si="74"/>
        <v>6.2481134923030535E-2</v>
      </c>
      <c r="F924" s="11">
        <f t="shared" si="75"/>
        <v>-2.9980657954117905E-3</v>
      </c>
      <c r="G924" s="12">
        <f t="shared" si="76"/>
        <v>-1.1564934148705843E-3</v>
      </c>
      <c r="H924" s="13">
        <f t="shared" si="77"/>
        <v>-4.2412269076698228E-3</v>
      </c>
      <c r="I924" s="14"/>
      <c r="J924" s="14"/>
      <c r="K924" s="14"/>
    </row>
    <row r="925" spans="3:11" x14ac:dyDescent="0.2">
      <c r="C925" s="3">
        <v>42243</v>
      </c>
      <c r="D925" s="2">
        <v>66.260000000000005</v>
      </c>
      <c r="E925" s="1">
        <f t="shared" si="74"/>
        <v>0.10267931436179056</v>
      </c>
      <c r="F925" s="11">
        <f t="shared" si="75"/>
        <v>-3.3764361175252573E-3</v>
      </c>
      <c r="G925" s="12">
        <f t="shared" si="76"/>
        <v>-1.9621594359084207E-3</v>
      </c>
      <c r="H925" s="13">
        <f t="shared" si="77"/>
        <v>-5.7401091927099948E-3</v>
      </c>
      <c r="I925" s="14"/>
      <c r="J925" s="14"/>
      <c r="K925" s="14"/>
    </row>
    <row r="926" spans="3:11" x14ac:dyDescent="0.2">
      <c r="C926" s="3">
        <v>42242</v>
      </c>
      <c r="D926" s="2">
        <v>60.09</v>
      </c>
      <c r="E926" s="1">
        <f t="shared" si="74"/>
        <v>-1.813725490196072E-2</v>
      </c>
      <c r="F926" s="11">
        <f t="shared" si="75"/>
        <v>-3.7274840723124625E-3</v>
      </c>
      <c r="G926" s="12">
        <f t="shared" si="76"/>
        <v>-2.7524985829675292E-3</v>
      </c>
      <c r="H926" s="13">
        <f t="shared" si="77"/>
        <v>-7.893427562768127E-3</v>
      </c>
      <c r="I926" s="14"/>
      <c r="J926" s="14"/>
      <c r="K926" s="14"/>
    </row>
    <row r="927" spans="3:11" x14ac:dyDescent="0.2">
      <c r="C927" s="3">
        <v>42241</v>
      </c>
      <c r="D927" s="2">
        <v>61.2</v>
      </c>
      <c r="E927" s="1">
        <f t="shared" ref="E927:E990" si="78">D927/D928-1</f>
        <v>2.8053082479422065E-2</v>
      </c>
      <c r="F927" s="11">
        <f t="shared" ref="F927:F990" si="79">AVERAGE(E927:E1176)</f>
        <v>-3.6264567131366224E-3</v>
      </c>
      <c r="G927" s="12">
        <f t="shared" si="76"/>
        <v>-2.7900659232580108E-3</v>
      </c>
      <c r="H927" s="13">
        <f t="shared" si="77"/>
        <v>-7.2970426867638898E-3</v>
      </c>
      <c r="I927" s="14"/>
      <c r="J927" s="14"/>
      <c r="K927" s="14"/>
    </row>
    <row r="928" spans="3:11" x14ac:dyDescent="0.2">
      <c r="C928" s="3">
        <v>42240</v>
      </c>
      <c r="D928" s="2">
        <v>59.53</v>
      </c>
      <c r="E928" s="1">
        <f t="shared" si="78"/>
        <v>-5.4629188502461457E-2</v>
      </c>
      <c r="F928" s="11">
        <f t="shared" si="79"/>
        <v>-3.7379448863950862E-3</v>
      </c>
      <c r="G928" s="12">
        <f t="shared" ref="G928:G991" si="80">AVERAGE(E928:E1047)</f>
        <v>-3.1486890193091993E-3</v>
      </c>
      <c r="H928" s="13">
        <f t="shared" ref="H928:H991" si="81">AVERAGE(E928:E987)</f>
        <v>-7.7922279128889715E-3</v>
      </c>
      <c r="I928" s="14"/>
      <c r="J928" s="14"/>
      <c r="K928" s="14"/>
    </row>
    <row r="929" spans="3:11" x14ac:dyDescent="0.2">
      <c r="C929" s="3">
        <v>42237</v>
      </c>
      <c r="D929" s="2">
        <v>62.97</v>
      </c>
      <c r="E929" s="1">
        <f t="shared" si="78"/>
        <v>-2.1140991761231187E-2</v>
      </c>
      <c r="F929" s="11">
        <f t="shared" si="79"/>
        <v>-3.4973407537444642E-3</v>
      </c>
      <c r="G929" s="12">
        <f t="shared" si="80"/>
        <v>-2.5264772511117582E-3</v>
      </c>
      <c r="H929" s="13">
        <f t="shared" si="81"/>
        <v>-6.1252325727917979E-3</v>
      </c>
      <c r="I929" s="14"/>
      <c r="J929" s="14"/>
      <c r="K929" s="14"/>
    </row>
    <row r="930" spans="3:11" x14ac:dyDescent="0.2">
      <c r="C930" s="3">
        <v>42236</v>
      </c>
      <c r="D930" s="2">
        <v>64.33</v>
      </c>
      <c r="E930" s="1">
        <f t="shared" si="78"/>
        <v>1.245136186770468E-3</v>
      </c>
      <c r="F930" s="11">
        <f t="shared" si="79"/>
        <v>-3.4255996258696839E-3</v>
      </c>
      <c r="G930" s="12">
        <f t="shared" si="80"/>
        <v>-2.1936498767588992E-3</v>
      </c>
      <c r="H930" s="13">
        <f t="shared" si="81"/>
        <v>-5.7221746076742443E-3</v>
      </c>
      <c r="I930" s="14"/>
      <c r="J930" s="14"/>
      <c r="K930" s="14"/>
    </row>
    <row r="931" spans="3:11" x14ac:dyDescent="0.2">
      <c r="C931" s="3">
        <v>42235</v>
      </c>
      <c r="D931" s="2">
        <v>64.25</v>
      </c>
      <c r="E931" s="1">
        <f t="shared" si="78"/>
        <v>-4.2901832265752948E-2</v>
      </c>
      <c r="F931" s="11">
        <f t="shared" si="79"/>
        <v>-3.4438427700862612E-3</v>
      </c>
      <c r="G931" s="12">
        <f t="shared" si="80"/>
        <v>-2.2327583412659392E-3</v>
      </c>
      <c r="H931" s="13">
        <f t="shared" si="81"/>
        <v>-5.8936752353734266E-3</v>
      </c>
      <c r="I931" s="14"/>
      <c r="J931" s="14"/>
      <c r="K931" s="14"/>
    </row>
    <row r="932" spans="3:11" x14ac:dyDescent="0.2">
      <c r="C932" s="3">
        <v>42234</v>
      </c>
      <c r="D932" s="2">
        <v>67.13</v>
      </c>
      <c r="E932" s="1">
        <f t="shared" si="78"/>
        <v>1.6659094351052506E-2</v>
      </c>
      <c r="F932" s="11">
        <f t="shared" si="79"/>
        <v>-3.2504146142563685E-3</v>
      </c>
      <c r="G932" s="12">
        <f t="shared" si="80"/>
        <v>-1.6002025088483151E-3</v>
      </c>
      <c r="H932" s="13">
        <f t="shared" si="81"/>
        <v>-5.6495037538000555E-3</v>
      </c>
      <c r="I932" s="14"/>
      <c r="J932" s="14"/>
      <c r="K932" s="14"/>
    </row>
    <row r="933" spans="3:11" x14ac:dyDescent="0.2">
      <c r="C933" s="3">
        <v>42233</v>
      </c>
      <c r="D933" s="2">
        <v>66.03</v>
      </c>
      <c r="E933" s="1">
        <f t="shared" si="78"/>
        <v>-1.6239570917759294E-2</v>
      </c>
      <c r="F933" s="11">
        <f t="shared" si="79"/>
        <v>-3.2916758544152447E-3</v>
      </c>
      <c r="G933" s="12">
        <f t="shared" si="80"/>
        <v>-2.1998104096577062E-3</v>
      </c>
      <c r="H933" s="13">
        <f t="shared" si="81"/>
        <v>-6.2015884503956748E-3</v>
      </c>
      <c r="I933" s="14"/>
      <c r="J933" s="14"/>
      <c r="K933" s="14"/>
    </row>
    <row r="934" spans="3:11" x14ac:dyDescent="0.2">
      <c r="C934" s="3">
        <v>42230</v>
      </c>
      <c r="D934" s="2">
        <v>67.12</v>
      </c>
      <c r="E934" s="1">
        <f t="shared" si="78"/>
        <v>6.4477432898486509E-3</v>
      </c>
      <c r="F934" s="11">
        <f t="shared" si="79"/>
        <v>-3.2646608974314169E-3</v>
      </c>
      <c r="G934" s="12">
        <f t="shared" si="80"/>
        <v>-1.7753235594407603E-3</v>
      </c>
      <c r="H934" s="13">
        <f t="shared" si="81"/>
        <v>-5.4400577269914817E-3</v>
      </c>
      <c r="I934" s="14"/>
      <c r="J934" s="14"/>
      <c r="K934" s="14"/>
    </row>
    <row r="935" spans="3:11" x14ac:dyDescent="0.2">
      <c r="C935" s="3">
        <v>42229</v>
      </c>
      <c r="D935" s="2">
        <v>66.69</v>
      </c>
      <c r="E935" s="1">
        <f t="shared" si="78"/>
        <v>-2.4714828897338337E-2</v>
      </c>
      <c r="F935" s="11">
        <f t="shared" si="79"/>
        <v>-3.356294513804503E-3</v>
      </c>
      <c r="G935" s="12">
        <f t="shared" si="80"/>
        <v>-1.8579665148273305E-3</v>
      </c>
      <c r="H935" s="13">
        <f t="shared" si="81"/>
        <v>-5.2619597703280376E-3</v>
      </c>
      <c r="I935" s="14"/>
      <c r="J935" s="14"/>
      <c r="K935" s="14"/>
    </row>
    <row r="936" spans="3:11" x14ac:dyDescent="0.2">
      <c r="C936" s="3">
        <v>42228</v>
      </c>
      <c r="D936" s="2">
        <v>68.38</v>
      </c>
      <c r="E936" s="1">
        <f t="shared" si="78"/>
        <v>5.1447890636482363E-3</v>
      </c>
      <c r="F936" s="11">
        <f t="shared" si="79"/>
        <v>-3.1833521574210571E-3</v>
      </c>
      <c r="G936" s="12">
        <f t="shared" si="80"/>
        <v>-1.8752322672632225E-3</v>
      </c>
      <c r="H936" s="13">
        <f t="shared" si="81"/>
        <v>-5.4724525943765498E-3</v>
      </c>
      <c r="I936" s="14"/>
      <c r="J936" s="14"/>
      <c r="K936" s="14"/>
    </row>
    <row r="937" spans="3:11" x14ac:dyDescent="0.2">
      <c r="C937" s="3">
        <v>42227</v>
      </c>
      <c r="D937" s="2">
        <v>68.03</v>
      </c>
      <c r="E937" s="1">
        <f t="shared" si="78"/>
        <v>-4.1830985915492946E-2</v>
      </c>
      <c r="F937" s="11">
        <f t="shared" si="79"/>
        <v>-3.2864446509607713E-3</v>
      </c>
      <c r="G937" s="12">
        <f t="shared" si="80"/>
        <v>-2.0817746403588161E-3</v>
      </c>
      <c r="H937" s="13">
        <f t="shared" si="81"/>
        <v>-5.6407754619251039E-3</v>
      </c>
      <c r="I937" s="14"/>
      <c r="J937" s="14"/>
      <c r="K937" s="14"/>
    </row>
    <row r="938" spans="3:11" x14ac:dyDescent="0.2">
      <c r="C938" s="3">
        <v>42226</v>
      </c>
      <c r="D938" s="2">
        <v>71</v>
      </c>
      <c r="E938" s="1">
        <f t="shared" si="78"/>
        <v>2.4826789838337193E-2</v>
      </c>
      <c r="F938" s="11">
        <f t="shared" si="79"/>
        <v>-3.1100902890478493E-3</v>
      </c>
      <c r="G938" s="12">
        <f t="shared" si="80"/>
        <v>-1.8892751944266908E-3</v>
      </c>
      <c r="H938" s="13">
        <f t="shared" si="81"/>
        <v>-5.0257616320270627E-3</v>
      </c>
      <c r="I938" s="14"/>
      <c r="J938" s="14"/>
      <c r="K938" s="14"/>
    </row>
    <row r="939" spans="3:11" x14ac:dyDescent="0.2">
      <c r="C939" s="3">
        <v>42223</v>
      </c>
      <c r="D939" s="2">
        <v>69.28</v>
      </c>
      <c r="E939" s="1">
        <f t="shared" si="78"/>
        <v>-1.7722954771019372E-2</v>
      </c>
      <c r="F939" s="11">
        <f t="shared" si="79"/>
        <v>-3.2381812162435952E-3</v>
      </c>
      <c r="G939" s="12">
        <f t="shared" si="80"/>
        <v>-2.321769941376492E-3</v>
      </c>
      <c r="H939" s="13">
        <f t="shared" si="81"/>
        <v>-5.610664094904844E-3</v>
      </c>
      <c r="I939" s="14"/>
      <c r="J939" s="14"/>
      <c r="K939" s="14"/>
    </row>
    <row r="940" spans="3:11" x14ac:dyDescent="0.2">
      <c r="C940" s="3">
        <v>42222</v>
      </c>
      <c r="D940" s="2">
        <v>70.53</v>
      </c>
      <c r="E940" s="1">
        <f t="shared" si="78"/>
        <v>-1.079943899018232E-2</v>
      </c>
      <c r="F940" s="11">
        <f t="shared" si="79"/>
        <v>-3.1497538521358215E-3</v>
      </c>
      <c r="G940" s="12">
        <f t="shared" si="80"/>
        <v>-2.0781809425077136E-3</v>
      </c>
      <c r="H940" s="13">
        <f t="shared" si="81"/>
        <v>-5.3844588117366423E-3</v>
      </c>
      <c r="I940" s="14"/>
      <c r="J940" s="14"/>
      <c r="K940" s="14"/>
    </row>
    <row r="941" spans="3:11" x14ac:dyDescent="0.2">
      <c r="C941" s="3">
        <v>42221</v>
      </c>
      <c r="D941" s="2">
        <v>71.3</v>
      </c>
      <c r="E941" s="1">
        <f t="shared" si="78"/>
        <v>-1.2875536480686844E-2</v>
      </c>
      <c r="F941" s="11">
        <f t="shared" si="79"/>
        <v>-3.0939572966267475E-3</v>
      </c>
      <c r="G941" s="12">
        <f t="shared" si="80"/>
        <v>-1.7328594590127662E-3</v>
      </c>
      <c r="H941" s="13">
        <f t="shared" si="81"/>
        <v>-4.7823520453685433E-3</v>
      </c>
      <c r="I941" s="14"/>
      <c r="J941" s="14"/>
      <c r="K941" s="14"/>
    </row>
    <row r="942" spans="3:11" x14ac:dyDescent="0.2">
      <c r="C942" s="3">
        <v>42220</v>
      </c>
      <c r="D942" s="2">
        <v>72.23</v>
      </c>
      <c r="E942" s="1">
        <f t="shared" si="78"/>
        <v>1.2617412028599562E-2</v>
      </c>
      <c r="F942" s="11">
        <f t="shared" si="79"/>
        <v>-3.0250264769544474E-3</v>
      </c>
      <c r="G942" s="12">
        <f t="shared" si="80"/>
        <v>-1.2206040095287687E-3</v>
      </c>
      <c r="H942" s="13">
        <f t="shared" si="81"/>
        <v>-4.6074546379715016E-3</v>
      </c>
      <c r="I942" s="14"/>
      <c r="J942" s="14"/>
      <c r="K942" s="14"/>
    </row>
    <row r="943" spans="3:11" x14ac:dyDescent="0.2">
      <c r="C943" s="3">
        <v>42219</v>
      </c>
      <c r="D943" s="2">
        <v>71.33</v>
      </c>
      <c r="E943" s="1">
        <f t="shared" si="78"/>
        <v>-4.1392285983066768E-2</v>
      </c>
      <c r="F943" s="11">
        <f t="shared" si="79"/>
        <v>-3.0942687740321924E-3</v>
      </c>
      <c r="G943" s="12">
        <f t="shared" si="80"/>
        <v>-1.5225109716964882E-3</v>
      </c>
      <c r="H943" s="13">
        <f t="shared" si="81"/>
        <v>-4.6890447097480319E-3</v>
      </c>
      <c r="I943" s="14"/>
      <c r="J943" s="14"/>
      <c r="K943" s="14"/>
    </row>
    <row r="944" spans="3:11" x14ac:dyDescent="0.2">
      <c r="C944" s="3">
        <v>42216</v>
      </c>
      <c r="D944" s="2">
        <v>74.41</v>
      </c>
      <c r="E944" s="1">
        <f t="shared" si="78"/>
        <v>-2.8843643957191412E-2</v>
      </c>
      <c r="F944" s="11">
        <f t="shared" si="79"/>
        <v>-2.9658957927742816E-3</v>
      </c>
      <c r="G944" s="12">
        <f t="shared" si="80"/>
        <v>-1.6253179228306112E-3</v>
      </c>
      <c r="H944" s="13">
        <f t="shared" si="81"/>
        <v>-4.5442424197270999E-3</v>
      </c>
      <c r="I944" s="14"/>
      <c r="J944" s="14"/>
      <c r="K944" s="14"/>
    </row>
    <row r="945" spans="3:11" x14ac:dyDescent="0.2">
      <c r="C945" s="3">
        <v>42215</v>
      </c>
      <c r="D945" s="2">
        <v>76.62</v>
      </c>
      <c r="E945" s="1">
        <f t="shared" si="78"/>
        <v>-5.5807916937052893E-3</v>
      </c>
      <c r="F945" s="11">
        <f t="shared" si="79"/>
        <v>-2.833736346969156E-3</v>
      </c>
      <c r="G945" s="12">
        <f t="shared" si="80"/>
        <v>-1.1963639355871618E-3</v>
      </c>
      <c r="H945" s="13">
        <f t="shared" si="81"/>
        <v>-3.9175692579588176E-3</v>
      </c>
      <c r="I945" s="14"/>
      <c r="J945" s="14"/>
      <c r="K945" s="14"/>
    </row>
    <row r="946" spans="3:11" x14ac:dyDescent="0.2">
      <c r="C946" s="3">
        <v>42214</v>
      </c>
      <c r="D946" s="2">
        <v>77.05</v>
      </c>
      <c r="E946" s="1">
        <f t="shared" si="78"/>
        <v>1.6893229510360319E-2</v>
      </c>
      <c r="F946" s="11">
        <f t="shared" si="79"/>
        <v>-2.8231986840246237E-3</v>
      </c>
      <c r="G946" s="12">
        <f t="shared" si="80"/>
        <v>-9.5025098044502489E-4</v>
      </c>
      <c r="H946" s="13">
        <f t="shared" si="81"/>
        <v>-3.4088460512359956E-3</v>
      </c>
      <c r="I946" s="14"/>
      <c r="J946" s="14"/>
      <c r="K946" s="14"/>
    </row>
    <row r="947" spans="3:11" x14ac:dyDescent="0.2">
      <c r="C947" s="3">
        <v>42213</v>
      </c>
      <c r="D947" s="2">
        <v>75.77</v>
      </c>
      <c r="E947" s="1">
        <f t="shared" si="78"/>
        <v>1.2426509887760506E-2</v>
      </c>
      <c r="F947" s="11">
        <f t="shared" si="79"/>
        <v>-2.9745424438130225E-3</v>
      </c>
      <c r="G947" s="12">
        <f t="shared" si="80"/>
        <v>-7.418307562544219E-4</v>
      </c>
      <c r="H947" s="13">
        <f t="shared" si="81"/>
        <v>-3.7527829082240152E-3</v>
      </c>
      <c r="I947" s="14"/>
      <c r="J947" s="14"/>
      <c r="K947" s="14"/>
    </row>
    <row r="948" spans="3:11" x14ac:dyDescent="0.2">
      <c r="C948" s="3">
        <v>42212</v>
      </c>
      <c r="D948" s="2">
        <v>74.84</v>
      </c>
      <c r="E948" s="1">
        <f t="shared" si="78"/>
        <v>-1.5522230991844133E-2</v>
      </c>
      <c r="F948" s="11">
        <f t="shared" si="79"/>
        <v>-3.0519785165942694E-3</v>
      </c>
      <c r="G948" s="12">
        <f t="shared" si="80"/>
        <v>-1.5680253813041094E-3</v>
      </c>
      <c r="H948" s="13">
        <f t="shared" si="81"/>
        <v>-4.0939673139441133E-3</v>
      </c>
      <c r="I948" s="14"/>
      <c r="J948" s="14"/>
      <c r="K948" s="14"/>
    </row>
    <row r="949" spans="3:11" x14ac:dyDescent="0.2">
      <c r="C949" s="3">
        <v>42209</v>
      </c>
      <c r="D949" s="2">
        <v>76.02</v>
      </c>
      <c r="E949" s="1">
        <f t="shared" si="78"/>
        <v>-6.4043915827997067E-3</v>
      </c>
      <c r="F949" s="11">
        <f t="shared" si="79"/>
        <v>-3.0174287106923266E-3</v>
      </c>
      <c r="G949" s="12">
        <f t="shared" si="80"/>
        <v>-8.5343028263332545E-4</v>
      </c>
      <c r="H949" s="13">
        <f t="shared" si="81"/>
        <v>-3.5360508656548497E-3</v>
      </c>
      <c r="I949" s="14"/>
      <c r="J949" s="14"/>
      <c r="K949" s="14"/>
    </row>
    <row r="950" spans="3:11" x14ac:dyDescent="0.2">
      <c r="C950" s="3">
        <v>42208</v>
      </c>
      <c r="D950" s="2">
        <v>76.510000000000005</v>
      </c>
      <c r="E950" s="1">
        <f t="shared" si="78"/>
        <v>-1.5061791967044269E-2</v>
      </c>
      <c r="F950" s="11">
        <f t="shared" si="79"/>
        <v>-3.0083569285859692E-3</v>
      </c>
      <c r="G950" s="12">
        <f t="shared" si="80"/>
        <v>-5.6979335965552289E-4</v>
      </c>
      <c r="H950" s="13">
        <f t="shared" si="81"/>
        <v>-2.9856090586827719E-3</v>
      </c>
      <c r="I950" s="14"/>
      <c r="J950" s="14"/>
      <c r="K950" s="14"/>
    </row>
    <row r="951" spans="3:11" x14ac:dyDescent="0.2">
      <c r="C951" s="3">
        <v>42207</v>
      </c>
      <c r="D951" s="2">
        <v>77.680000000000007</v>
      </c>
      <c r="E951" s="1">
        <f t="shared" si="78"/>
        <v>-3.2868525896414202E-2</v>
      </c>
      <c r="F951" s="11">
        <f t="shared" si="79"/>
        <v>-2.9472029368683246E-3</v>
      </c>
      <c r="G951" s="12">
        <f t="shared" si="80"/>
        <v>2.4928897257805451E-4</v>
      </c>
      <c r="H951" s="13">
        <f t="shared" si="81"/>
        <v>-2.7129949059260397E-3</v>
      </c>
      <c r="I951" s="14"/>
      <c r="J951" s="14"/>
      <c r="K951" s="14"/>
    </row>
    <row r="952" spans="3:11" x14ac:dyDescent="0.2">
      <c r="C952" s="3">
        <v>42206</v>
      </c>
      <c r="D952" s="2">
        <v>80.319999999999993</v>
      </c>
      <c r="E952" s="1">
        <f t="shared" si="78"/>
        <v>8.4118016321403921E-3</v>
      </c>
      <c r="F952" s="11">
        <f t="shared" si="79"/>
        <v>-2.856568056888636E-3</v>
      </c>
      <c r="G952" s="12">
        <f t="shared" si="80"/>
        <v>5.3795381388757895E-4</v>
      </c>
      <c r="H952" s="13">
        <f t="shared" si="81"/>
        <v>-2.2118212392782427E-3</v>
      </c>
      <c r="I952" s="14"/>
      <c r="J952" s="14"/>
      <c r="K952" s="14"/>
    </row>
    <row r="953" spans="3:11" x14ac:dyDescent="0.2">
      <c r="C953" s="3">
        <v>42205</v>
      </c>
      <c r="D953" s="2">
        <v>79.650000000000006</v>
      </c>
      <c r="E953" s="1">
        <f t="shared" si="78"/>
        <v>-1.5085940398169906E-2</v>
      </c>
      <c r="F953" s="11">
        <f t="shared" si="79"/>
        <v>-2.8615130768529858E-3</v>
      </c>
      <c r="G953" s="12">
        <f t="shared" si="80"/>
        <v>1.474986137495073E-4</v>
      </c>
      <c r="H953" s="13">
        <f t="shared" si="81"/>
        <v>-2.522448269747163E-3</v>
      </c>
      <c r="I953" s="14"/>
      <c r="J953" s="14"/>
      <c r="K953" s="14"/>
    </row>
    <row r="954" spans="3:11" x14ac:dyDescent="0.2">
      <c r="C954" s="3">
        <v>42202</v>
      </c>
      <c r="D954" s="2">
        <v>80.87</v>
      </c>
      <c r="E954" s="1">
        <f t="shared" si="78"/>
        <v>-6.1789421651015086E-4</v>
      </c>
      <c r="F954" s="11">
        <f t="shared" si="79"/>
        <v>-2.8196159718038073E-3</v>
      </c>
      <c r="G954" s="12">
        <f t="shared" si="80"/>
        <v>4.7251722518916369E-4</v>
      </c>
      <c r="H954" s="13">
        <f t="shared" si="81"/>
        <v>-1.8019179850472596E-3</v>
      </c>
      <c r="I954" s="14"/>
      <c r="J954" s="14"/>
      <c r="K954" s="14"/>
    </row>
    <row r="955" spans="3:11" x14ac:dyDescent="0.2">
      <c r="C955" s="3">
        <v>42201</v>
      </c>
      <c r="D955" s="2">
        <v>80.92</v>
      </c>
      <c r="E955" s="1">
        <f t="shared" si="78"/>
        <v>-9.6683392485619191E-3</v>
      </c>
      <c r="F955" s="11">
        <f t="shared" si="79"/>
        <v>-2.7812821694370004E-3</v>
      </c>
      <c r="G955" s="12">
        <f t="shared" si="80"/>
        <v>3.97478828239405E-4</v>
      </c>
      <c r="H955" s="13">
        <f t="shared" si="81"/>
        <v>-1.925604901101983E-3</v>
      </c>
      <c r="I955" s="14"/>
      <c r="J955" s="14"/>
      <c r="K955" s="14"/>
    </row>
    <row r="956" spans="3:11" x14ac:dyDescent="0.2">
      <c r="C956" s="3">
        <v>42200</v>
      </c>
      <c r="D956" s="2">
        <v>81.709999999999994</v>
      </c>
      <c r="E956" s="1">
        <f t="shared" si="78"/>
        <v>-3.0723606168446049E-2</v>
      </c>
      <c r="F956" s="11">
        <f t="shared" si="79"/>
        <v>-2.7525708886299944E-3</v>
      </c>
      <c r="G956" s="12">
        <f t="shared" si="80"/>
        <v>3.4850415551316666E-4</v>
      </c>
      <c r="H956" s="13">
        <f t="shared" si="81"/>
        <v>-2.1292872220239254E-3</v>
      </c>
      <c r="I956" s="14"/>
      <c r="J956" s="14"/>
      <c r="K956" s="14"/>
    </row>
    <row r="957" spans="3:11" x14ac:dyDescent="0.2">
      <c r="C957" s="3">
        <v>42199</v>
      </c>
      <c r="D957" s="2">
        <v>84.3</v>
      </c>
      <c r="E957" s="1">
        <f t="shared" si="78"/>
        <v>1.602989032180302E-2</v>
      </c>
      <c r="F957" s="11">
        <f t="shared" si="79"/>
        <v>-2.5509508492730752E-3</v>
      </c>
      <c r="G957" s="12">
        <f t="shared" si="80"/>
        <v>3.4755052832303643E-4</v>
      </c>
      <c r="H957" s="13">
        <f t="shared" si="81"/>
        <v>-1.4544946442522576E-3</v>
      </c>
      <c r="I957" s="14"/>
      <c r="J957" s="14"/>
      <c r="K957" s="14"/>
    </row>
    <row r="958" spans="3:11" x14ac:dyDescent="0.2">
      <c r="C958" s="3">
        <v>42198</v>
      </c>
      <c r="D958" s="2">
        <v>82.97</v>
      </c>
      <c r="E958" s="1">
        <f t="shared" si="78"/>
        <v>-1.0258857211022265E-2</v>
      </c>
      <c r="F958" s="11">
        <f t="shared" si="79"/>
        <v>-2.5655203345990854E-3</v>
      </c>
      <c r="G958" s="12">
        <f t="shared" si="80"/>
        <v>4.4895136767813447E-4</v>
      </c>
      <c r="H958" s="13">
        <f t="shared" si="81"/>
        <v>-1.9491967884839496E-3</v>
      </c>
      <c r="I958" s="14"/>
      <c r="J958" s="14"/>
      <c r="K958" s="14"/>
    </row>
    <row r="959" spans="3:11" x14ac:dyDescent="0.2">
      <c r="C959" s="3">
        <v>42195</v>
      </c>
      <c r="D959" s="2">
        <v>83.83</v>
      </c>
      <c r="E959" s="1">
        <f t="shared" si="78"/>
        <v>-7.152223149362591E-4</v>
      </c>
      <c r="F959" s="11">
        <f t="shared" si="79"/>
        <v>-2.5619935883204057E-3</v>
      </c>
      <c r="G959" s="12">
        <f t="shared" si="80"/>
        <v>8.3243736988545633E-5</v>
      </c>
      <c r="H959" s="13">
        <f t="shared" si="81"/>
        <v>-1.6824201989903309E-3</v>
      </c>
      <c r="I959" s="14"/>
      <c r="J959" s="14"/>
      <c r="K959" s="14"/>
    </row>
    <row r="960" spans="3:11" x14ac:dyDescent="0.2">
      <c r="C960" s="3">
        <v>42194</v>
      </c>
      <c r="D960" s="2">
        <v>83.89</v>
      </c>
      <c r="E960" s="1">
        <f t="shared" si="78"/>
        <v>2.1927153124619236E-2</v>
      </c>
      <c r="F960" s="11">
        <f t="shared" si="79"/>
        <v>-2.5561204763878921E-3</v>
      </c>
      <c r="G960" s="12">
        <f t="shared" si="80"/>
        <v>5.1745441438133717E-4</v>
      </c>
      <c r="H960" s="13">
        <f t="shared" si="81"/>
        <v>-7.0192228455867958E-4</v>
      </c>
      <c r="I960" s="14"/>
      <c r="J960" s="14"/>
      <c r="K960" s="14"/>
    </row>
    <row r="961" spans="3:11" x14ac:dyDescent="0.2">
      <c r="C961" s="3">
        <v>42193</v>
      </c>
      <c r="D961" s="2">
        <v>82.09</v>
      </c>
      <c r="E961" s="1">
        <f t="shared" si="78"/>
        <v>-1.310411156528013E-2</v>
      </c>
      <c r="F961" s="11">
        <f t="shared" si="79"/>
        <v>-2.7253181366675514E-3</v>
      </c>
      <c r="G961" s="12">
        <f t="shared" si="80"/>
        <v>-4.8930491584442404E-5</v>
      </c>
      <c r="H961" s="13">
        <f t="shared" si="81"/>
        <v>-6.241636754224215E-4</v>
      </c>
      <c r="I961" s="14"/>
      <c r="J961" s="14"/>
      <c r="K961" s="14"/>
    </row>
    <row r="962" spans="3:11" x14ac:dyDescent="0.2">
      <c r="C962" s="3">
        <v>42192</v>
      </c>
      <c r="D962" s="2">
        <v>83.18</v>
      </c>
      <c r="E962" s="1">
        <f t="shared" si="78"/>
        <v>-3.7130195232960572E-3</v>
      </c>
      <c r="F962" s="11">
        <f t="shared" si="79"/>
        <v>-2.6480058987088349E-3</v>
      </c>
      <c r="G962" s="12">
        <f t="shared" si="80"/>
        <v>5.3132009039858483E-4</v>
      </c>
      <c r="H962" s="13">
        <f t="shared" si="81"/>
        <v>-3.1859305728421106E-4</v>
      </c>
      <c r="I962" s="14"/>
      <c r="J962" s="14"/>
      <c r="K962" s="14"/>
    </row>
    <row r="963" spans="3:11" x14ac:dyDescent="0.2">
      <c r="C963" s="3">
        <v>42191</v>
      </c>
      <c r="D963" s="2">
        <v>83.49</v>
      </c>
      <c r="E963" s="1">
        <f t="shared" si="78"/>
        <v>-7.7356613990496204E-2</v>
      </c>
      <c r="F963" s="11">
        <f t="shared" si="79"/>
        <v>-2.6760843973540568E-3</v>
      </c>
      <c r="G963" s="12">
        <f t="shared" si="80"/>
        <v>5.2903732147498259E-4</v>
      </c>
      <c r="H963" s="13">
        <f t="shared" si="81"/>
        <v>2.2972315768123495E-5</v>
      </c>
      <c r="I963" s="14"/>
      <c r="J963" s="14"/>
      <c r="K963" s="14"/>
    </row>
    <row r="964" spans="3:11" x14ac:dyDescent="0.2">
      <c r="C964" s="3">
        <v>42187</v>
      </c>
      <c r="D964" s="2">
        <v>90.49</v>
      </c>
      <c r="E964" s="1">
        <f t="shared" si="78"/>
        <v>-4.4184248315481955E-4</v>
      </c>
      <c r="F964" s="11">
        <f t="shared" si="79"/>
        <v>-2.3716226804611834E-3</v>
      </c>
      <c r="G964" s="12">
        <f t="shared" si="80"/>
        <v>7.7945385611033295E-4</v>
      </c>
      <c r="H964" s="13">
        <f t="shared" si="81"/>
        <v>1.4332665548153767E-3</v>
      </c>
      <c r="I964" s="14"/>
      <c r="J964" s="14"/>
      <c r="K964" s="14"/>
    </row>
    <row r="965" spans="3:11" x14ac:dyDescent="0.2">
      <c r="C965" s="3">
        <v>42186</v>
      </c>
      <c r="D965" s="2">
        <v>90.53</v>
      </c>
      <c r="E965" s="1">
        <f t="shared" si="78"/>
        <v>-4.2213288192974985E-2</v>
      </c>
      <c r="F965" s="11">
        <f t="shared" si="79"/>
        <v>-2.3902863837211999E-3</v>
      </c>
      <c r="G965" s="12">
        <f t="shared" si="80"/>
        <v>7.0992804261427915E-4</v>
      </c>
      <c r="H965" s="13">
        <f t="shared" si="81"/>
        <v>3.4174986089627324E-4</v>
      </c>
      <c r="I965" s="14"/>
      <c r="J965" s="14"/>
      <c r="K965" s="14"/>
    </row>
    <row r="966" spans="3:11" x14ac:dyDescent="0.2">
      <c r="C966" s="3">
        <v>42185</v>
      </c>
      <c r="D966" s="2">
        <v>94.52</v>
      </c>
      <c r="E966" s="1">
        <f t="shared" si="78"/>
        <v>1.952324452594123E-2</v>
      </c>
      <c r="F966" s="11">
        <f t="shared" si="79"/>
        <v>-2.2375334098401764E-3</v>
      </c>
      <c r="G966" s="12">
        <f t="shared" si="80"/>
        <v>1.0855422100500159E-3</v>
      </c>
      <c r="H966" s="13">
        <f t="shared" si="81"/>
        <v>1.6343073884899455E-3</v>
      </c>
      <c r="I966" s="14"/>
      <c r="J966" s="14"/>
      <c r="K966" s="14"/>
    </row>
    <row r="967" spans="3:11" x14ac:dyDescent="0.2">
      <c r="C967" s="3">
        <v>42184</v>
      </c>
      <c r="D967" s="2">
        <v>92.71</v>
      </c>
      <c r="E967" s="1">
        <f t="shared" si="78"/>
        <v>-2.1840050643595732E-2</v>
      </c>
      <c r="F967" s="11">
        <f t="shared" si="79"/>
        <v>-2.3482296593606315E-3</v>
      </c>
      <c r="G967" s="12">
        <f t="shared" si="80"/>
        <v>1.0476888261874383E-3</v>
      </c>
      <c r="H967" s="13">
        <f t="shared" si="81"/>
        <v>2.3267938447948983E-3</v>
      </c>
      <c r="I967" s="14"/>
      <c r="J967" s="14"/>
      <c r="K967" s="14"/>
    </row>
    <row r="968" spans="3:11" x14ac:dyDescent="0.2">
      <c r="C968" s="3">
        <v>42181</v>
      </c>
      <c r="D968" s="2">
        <v>94.78</v>
      </c>
      <c r="E968" s="1">
        <f t="shared" si="78"/>
        <v>-1.1592370112761818E-3</v>
      </c>
      <c r="F968" s="11">
        <f t="shared" si="79"/>
        <v>-2.2619781042363596E-3</v>
      </c>
      <c r="G968" s="12">
        <f t="shared" si="80"/>
        <v>8.7837297087220336E-4</v>
      </c>
      <c r="H968" s="13">
        <f t="shared" si="81"/>
        <v>2.3732773152626897E-3</v>
      </c>
      <c r="I968" s="14"/>
      <c r="J968" s="14"/>
      <c r="K968" s="14"/>
    </row>
    <row r="969" spans="3:11" x14ac:dyDescent="0.2">
      <c r="C969" s="3">
        <v>42180</v>
      </c>
      <c r="D969" s="2">
        <v>94.89</v>
      </c>
      <c r="E969" s="1">
        <f t="shared" si="78"/>
        <v>-9.4989561586638072E-3</v>
      </c>
      <c r="F969" s="11">
        <f t="shared" si="79"/>
        <v>-2.2712615008855042E-3</v>
      </c>
      <c r="G969" s="12">
        <f t="shared" si="80"/>
        <v>4.6898968468016646E-4</v>
      </c>
      <c r="H969" s="13">
        <f t="shared" si="81"/>
        <v>3.2647031731545726E-3</v>
      </c>
      <c r="I969" s="14"/>
      <c r="J969" s="14"/>
      <c r="K969" s="14"/>
    </row>
    <row r="970" spans="3:11" x14ac:dyDescent="0.2">
      <c r="C970" s="3">
        <v>42179</v>
      </c>
      <c r="D970" s="2">
        <v>95.8</v>
      </c>
      <c r="E970" s="1">
        <f t="shared" si="78"/>
        <v>-1.2065587295039704E-2</v>
      </c>
      <c r="F970" s="11">
        <f t="shared" si="79"/>
        <v>-2.2370184356327472E-3</v>
      </c>
      <c r="G970" s="12">
        <f t="shared" si="80"/>
        <v>4.5758687245307794E-4</v>
      </c>
      <c r="H970" s="13">
        <f t="shared" si="81"/>
        <v>3.0531510287476397E-3</v>
      </c>
      <c r="I970" s="14"/>
      <c r="J970" s="14"/>
      <c r="K970" s="14"/>
    </row>
    <row r="971" spans="3:11" x14ac:dyDescent="0.2">
      <c r="C971" s="3">
        <v>42178</v>
      </c>
      <c r="D971" s="2">
        <v>96.97</v>
      </c>
      <c r="E971" s="1">
        <f t="shared" si="78"/>
        <v>1.0419922892570543E-2</v>
      </c>
      <c r="F971" s="11">
        <f t="shared" si="79"/>
        <v>-2.2135463019958344E-3</v>
      </c>
      <c r="G971" s="12">
        <f t="shared" si="80"/>
        <v>4.2700106669154209E-4</v>
      </c>
      <c r="H971" s="13">
        <f t="shared" si="81"/>
        <v>3.1907871782527021E-3</v>
      </c>
      <c r="I971" s="14"/>
      <c r="J971" s="14"/>
      <c r="K971" s="14"/>
    </row>
    <row r="972" spans="3:11" x14ac:dyDescent="0.2">
      <c r="C972" s="3">
        <v>42177</v>
      </c>
      <c r="D972" s="2">
        <v>95.97</v>
      </c>
      <c r="E972" s="1">
        <f t="shared" si="78"/>
        <v>6.8191355434326084E-3</v>
      </c>
      <c r="F972" s="11">
        <f t="shared" si="79"/>
        <v>-2.2375980532807638E-3</v>
      </c>
      <c r="G972" s="12">
        <f t="shared" si="80"/>
        <v>4.1977243226594868E-4</v>
      </c>
      <c r="H972" s="13">
        <f t="shared" si="81"/>
        <v>2.1866087068899659E-3</v>
      </c>
      <c r="I972" s="14"/>
      <c r="J972" s="14"/>
      <c r="K972" s="14"/>
    </row>
    <row r="973" spans="3:11" x14ac:dyDescent="0.2">
      <c r="C973" s="3">
        <v>42174</v>
      </c>
      <c r="D973" s="2">
        <v>95.32</v>
      </c>
      <c r="E973" s="1">
        <f t="shared" si="78"/>
        <v>-1.3965035688424665E-2</v>
      </c>
      <c r="F973" s="11">
        <f t="shared" si="79"/>
        <v>-2.2701559950253809E-3</v>
      </c>
      <c r="G973" s="12">
        <f t="shared" si="80"/>
        <v>1.9258421974303978E-4</v>
      </c>
      <c r="H973" s="13">
        <f t="shared" si="81"/>
        <v>2.8250806906265952E-3</v>
      </c>
      <c r="I973" s="14"/>
      <c r="J973" s="14"/>
      <c r="K973" s="14"/>
    </row>
    <row r="974" spans="3:11" x14ac:dyDescent="0.2">
      <c r="C974" s="3">
        <v>42173</v>
      </c>
      <c r="D974" s="2">
        <v>96.67</v>
      </c>
      <c r="E974" s="1">
        <f t="shared" si="78"/>
        <v>8.1343205756596593E-3</v>
      </c>
      <c r="F974" s="11">
        <f t="shared" si="79"/>
        <v>-2.2390088101721744E-3</v>
      </c>
      <c r="G974" s="12">
        <f t="shared" si="80"/>
        <v>1.4282448259049136E-4</v>
      </c>
      <c r="H974" s="13">
        <f t="shared" si="81"/>
        <v>3.6536709350883786E-3</v>
      </c>
      <c r="I974" s="14"/>
      <c r="J974" s="14"/>
      <c r="K974" s="14"/>
    </row>
    <row r="975" spans="3:11" x14ac:dyDescent="0.2">
      <c r="C975" s="3">
        <v>42172</v>
      </c>
      <c r="D975" s="2">
        <v>95.89</v>
      </c>
      <c r="E975" s="1">
        <f t="shared" si="78"/>
        <v>-8.3359383140557686E-4</v>
      </c>
      <c r="F975" s="11">
        <f t="shared" si="79"/>
        <v>-2.2420241713468109E-3</v>
      </c>
      <c r="G975" s="12">
        <f t="shared" si="80"/>
        <v>-1.1173473080798579E-4</v>
      </c>
      <c r="H975" s="13">
        <f t="shared" si="81"/>
        <v>3.5391799609945135E-3</v>
      </c>
      <c r="I975" s="14"/>
      <c r="J975" s="14"/>
      <c r="K975" s="14"/>
    </row>
    <row r="976" spans="3:11" x14ac:dyDescent="0.2">
      <c r="C976" s="3">
        <v>42171</v>
      </c>
      <c r="D976" s="2">
        <v>95.97</v>
      </c>
      <c r="E976" s="1">
        <f t="shared" si="78"/>
        <v>7.5590551181101695E-3</v>
      </c>
      <c r="F976" s="11">
        <f t="shared" si="79"/>
        <v>-2.221431249721819E-3</v>
      </c>
      <c r="G976" s="12">
        <f t="shared" si="80"/>
        <v>1.7556375122783444E-4</v>
      </c>
      <c r="H976" s="13">
        <f t="shared" si="81"/>
        <v>3.8688355320257366E-3</v>
      </c>
      <c r="I976" s="14"/>
      <c r="J976" s="14"/>
      <c r="K976" s="14"/>
    </row>
    <row r="977" spans="3:11" x14ac:dyDescent="0.2">
      <c r="C977" s="3">
        <v>42170</v>
      </c>
      <c r="D977" s="2">
        <v>95.25</v>
      </c>
      <c r="E977" s="1">
        <f t="shared" si="78"/>
        <v>-7.2954663887441207E-3</v>
      </c>
      <c r="F977" s="11">
        <f t="shared" si="79"/>
        <v>-2.2620398839873633E-3</v>
      </c>
      <c r="G977" s="12">
        <f t="shared" si="80"/>
        <v>-1.6022650414067215E-4</v>
      </c>
      <c r="H977" s="13">
        <f t="shared" si="81"/>
        <v>4.1229374036181781E-3</v>
      </c>
      <c r="I977" s="14"/>
      <c r="J977" s="14"/>
      <c r="K977" s="14"/>
    </row>
    <row r="978" spans="3:11" x14ac:dyDescent="0.2">
      <c r="C978" s="3">
        <v>42167</v>
      </c>
      <c r="D978" s="2">
        <v>95.95</v>
      </c>
      <c r="E978" s="1">
        <f t="shared" si="78"/>
        <v>-1.3367609254498647E-2</v>
      </c>
      <c r="F978" s="11">
        <f t="shared" si="79"/>
        <v>-2.2491226483571081E-3</v>
      </c>
      <c r="G978" s="12">
        <f t="shared" si="80"/>
        <v>3.2551273126146807E-4</v>
      </c>
      <c r="H978" s="13">
        <f t="shared" si="81"/>
        <v>3.8456607797832999E-3</v>
      </c>
      <c r="I978" s="14"/>
      <c r="J978" s="14"/>
      <c r="K978" s="14"/>
    </row>
    <row r="979" spans="3:11" x14ac:dyDescent="0.2">
      <c r="C979" s="3">
        <v>42166</v>
      </c>
      <c r="D979" s="2">
        <v>97.25</v>
      </c>
      <c r="E979" s="1">
        <f t="shared" si="78"/>
        <v>-1.0782219509714142E-2</v>
      </c>
      <c r="F979" s="11">
        <f t="shared" si="79"/>
        <v>-2.190810928399135E-3</v>
      </c>
      <c r="G979" s="12">
        <f t="shared" si="80"/>
        <v>7.9988308071923814E-5</v>
      </c>
      <c r="H979" s="13">
        <f t="shared" si="81"/>
        <v>4.6063743098606006E-3</v>
      </c>
      <c r="I979" s="14"/>
      <c r="J979" s="14"/>
      <c r="K979" s="14"/>
    </row>
    <row r="980" spans="3:11" x14ac:dyDescent="0.2">
      <c r="C980" s="3">
        <v>42165</v>
      </c>
      <c r="D980" s="2">
        <v>98.31</v>
      </c>
      <c r="E980" s="1">
        <f t="shared" si="78"/>
        <v>2.1508728179551184E-2</v>
      </c>
      <c r="F980" s="11">
        <f t="shared" si="79"/>
        <v>-2.1333269266853661E-3</v>
      </c>
      <c r="G980" s="12">
        <f t="shared" si="80"/>
        <v>2.4899319955363764E-4</v>
      </c>
      <c r="H980" s="13">
        <f t="shared" si="81"/>
        <v>4.4456321361067272E-3</v>
      </c>
      <c r="I980" s="14"/>
      <c r="J980" s="14"/>
      <c r="K980" s="14"/>
    </row>
    <row r="981" spans="3:11" x14ac:dyDescent="0.2">
      <c r="C981" s="3">
        <v>42164</v>
      </c>
      <c r="D981" s="2">
        <v>96.24</v>
      </c>
      <c r="E981" s="1">
        <f t="shared" si="78"/>
        <v>3.4393809114359186E-2</v>
      </c>
      <c r="F981" s="11">
        <f t="shared" si="79"/>
        <v>-2.1377843746148385E-3</v>
      </c>
      <c r="G981" s="12">
        <f t="shared" si="80"/>
        <v>6.9753798057377772E-5</v>
      </c>
      <c r="H981" s="13">
        <f t="shared" si="81"/>
        <v>3.7576885539618893E-3</v>
      </c>
      <c r="I981" s="14"/>
      <c r="J981" s="14"/>
      <c r="K981" s="14"/>
    </row>
    <row r="982" spans="3:11" x14ac:dyDescent="0.2">
      <c r="C982" s="3">
        <v>42163</v>
      </c>
      <c r="D982" s="2">
        <v>93.04</v>
      </c>
      <c r="E982" s="1">
        <f t="shared" si="78"/>
        <v>-1.6802282574236438E-2</v>
      </c>
      <c r="F982" s="11">
        <f t="shared" si="79"/>
        <v>-2.2735559812672923E-3</v>
      </c>
      <c r="G982" s="12">
        <f t="shared" si="80"/>
        <v>-4.7802669863550491E-4</v>
      </c>
      <c r="H982" s="13">
        <f t="shared" si="81"/>
        <v>2.4024803622682113E-3</v>
      </c>
      <c r="I982" s="14"/>
      <c r="J982" s="14"/>
      <c r="K982" s="14"/>
    </row>
    <row r="983" spans="3:11" x14ac:dyDescent="0.2">
      <c r="C983" s="3">
        <v>42160</v>
      </c>
      <c r="D983" s="2">
        <v>94.63</v>
      </c>
      <c r="E983" s="1">
        <f t="shared" si="78"/>
        <v>1.9500107735401784E-2</v>
      </c>
      <c r="F983" s="11">
        <f t="shared" si="79"/>
        <v>-2.2086001182078413E-3</v>
      </c>
      <c r="G983" s="12">
        <f t="shared" si="80"/>
        <v>-6.3603928239562102E-4</v>
      </c>
      <c r="H983" s="13">
        <f t="shared" si="81"/>
        <v>2.2946914234949971E-3</v>
      </c>
      <c r="I983" s="14"/>
      <c r="J983" s="14"/>
      <c r="K983" s="14"/>
    </row>
    <row r="984" spans="3:11" x14ac:dyDescent="0.2">
      <c r="C984" s="3">
        <v>42159</v>
      </c>
      <c r="D984" s="2">
        <v>92.82</v>
      </c>
      <c r="E984" s="1">
        <f t="shared" si="78"/>
        <v>-2.7451802179379814E-2</v>
      </c>
      <c r="F984" s="11">
        <f t="shared" si="79"/>
        <v>-2.2183067483015051E-3</v>
      </c>
      <c r="G984" s="12">
        <f t="shared" si="80"/>
        <v>-9.3340092510684023E-4</v>
      </c>
      <c r="H984" s="13">
        <f t="shared" si="81"/>
        <v>1.9282400779286539E-3</v>
      </c>
      <c r="I984" s="14"/>
      <c r="J984" s="14"/>
      <c r="K984" s="14"/>
    </row>
    <row r="985" spans="3:11" x14ac:dyDescent="0.2">
      <c r="C985" s="3">
        <v>42158</v>
      </c>
      <c r="D985" s="2">
        <v>95.44</v>
      </c>
      <c r="E985" s="1">
        <f t="shared" si="78"/>
        <v>-2.6519787841697395E-2</v>
      </c>
      <c r="F985" s="11">
        <f t="shared" si="79"/>
        <v>-2.1016124872423885E-3</v>
      </c>
      <c r="G985" s="12">
        <f t="shared" si="80"/>
        <v>-1.0808259697401448E-3</v>
      </c>
      <c r="H985" s="13">
        <f t="shared" si="81"/>
        <v>1.8157903208931533E-3</v>
      </c>
      <c r="I985" s="14"/>
      <c r="J985" s="14"/>
      <c r="K985" s="14"/>
    </row>
    <row r="986" spans="3:11" x14ac:dyDescent="0.2">
      <c r="C986" s="3">
        <v>42157</v>
      </c>
      <c r="D986" s="2">
        <v>98.04</v>
      </c>
      <c r="E986" s="1">
        <f t="shared" si="78"/>
        <v>1.7645837658293528E-2</v>
      </c>
      <c r="F986" s="11">
        <f t="shared" si="79"/>
        <v>-2.0017220929668825E-3</v>
      </c>
      <c r="G986" s="12">
        <f t="shared" si="80"/>
        <v>-7.5804097732764066E-4</v>
      </c>
      <c r="H986" s="13">
        <f t="shared" si="81"/>
        <v>2.388430396833069E-3</v>
      </c>
      <c r="I986" s="14"/>
      <c r="J986" s="14"/>
      <c r="K986" s="14"/>
    </row>
    <row r="987" spans="3:11" x14ac:dyDescent="0.2">
      <c r="C987" s="3">
        <v>42156</v>
      </c>
      <c r="D987" s="2">
        <v>96.34</v>
      </c>
      <c r="E987" s="1">
        <f t="shared" si="78"/>
        <v>-1.6580310880828231E-3</v>
      </c>
      <c r="F987" s="11">
        <f t="shared" si="79"/>
        <v>-2.072992965085103E-3</v>
      </c>
      <c r="G987" s="12">
        <f t="shared" si="80"/>
        <v>-1.2585059826086635E-3</v>
      </c>
      <c r="H987" s="13">
        <f t="shared" si="81"/>
        <v>1.7169108402478688E-3</v>
      </c>
      <c r="I987" s="14"/>
      <c r="J987" s="14"/>
      <c r="K987" s="14"/>
    </row>
    <row r="988" spans="3:11" x14ac:dyDescent="0.2">
      <c r="C988" s="3">
        <v>42153</v>
      </c>
      <c r="D988" s="2">
        <v>96.5</v>
      </c>
      <c r="E988" s="1">
        <f t="shared" si="78"/>
        <v>4.5390531903368947E-2</v>
      </c>
      <c r="F988" s="11">
        <f t="shared" si="79"/>
        <v>-2.0590138082451129E-3</v>
      </c>
      <c r="G988" s="12">
        <f t="shared" si="80"/>
        <v>-1.3656222464702393E-3</v>
      </c>
      <c r="H988" s="13">
        <f t="shared" si="81"/>
        <v>1.4948498742705725E-3</v>
      </c>
      <c r="I988" s="14"/>
      <c r="J988" s="14"/>
      <c r="K988" s="14"/>
    </row>
    <row r="989" spans="3:11" x14ac:dyDescent="0.2">
      <c r="C989" s="3">
        <v>42152</v>
      </c>
      <c r="D989" s="2">
        <v>92.31</v>
      </c>
      <c r="E989" s="1">
        <f t="shared" si="78"/>
        <v>3.042486145822032E-3</v>
      </c>
      <c r="F989" s="11">
        <f t="shared" si="79"/>
        <v>-2.249967220288526E-3</v>
      </c>
      <c r="G989" s="12">
        <f t="shared" si="80"/>
        <v>-1.8144516940725886E-3</v>
      </c>
      <c r="H989" s="13">
        <f t="shared" si="81"/>
        <v>1.0722780705682813E-3</v>
      </c>
      <c r="I989" s="14"/>
      <c r="J989" s="14"/>
      <c r="K989" s="14"/>
    </row>
    <row r="990" spans="3:11" x14ac:dyDescent="0.2">
      <c r="C990" s="3">
        <v>42151</v>
      </c>
      <c r="D990" s="2">
        <v>92.03</v>
      </c>
      <c r="E990" s="1">
        <f t="shared" si="78"/>
        <v>-9.0449014751804446E-3</v>
      </c>
      <c r="F990" s="11">
        <f t="shared" si="79"/>
        <v>-2.2957525189119029E-3</v>
      </c>
      <c r="G990" s="12">
        <f t="shared" si="80"/>
        <v>-1.7769830020740081E-3</v>
      </c>
      <c r="H990" s="13">
        <f t="shared" si="81"/>
        <v>1.3348748541564463E-3</v>
      </c>
      <c r="I990" s="14"/>
      <c r="J990" s="14"/>
      <c r="K990" s="14"/>
    </row>
    <row r="991" spans="3:11" x14ac:dyDescent="0.2">
      <c r="C991" s="3">
        <v>42150</v>
      </c>
      <c r="D991" s="2">
        <v>92.87</v>
      </c>
      <c r="E991" s="1">
        <f t="shared" ref="E991:E1054" si="82">D991/D992-1</f>
        <v>-2.8251543371350718E-2</v>
      </c>
      <c r="F991" s="11">
        <f t="shared" ref="F991:F1054" si="83">AVERAGE(E991:E1240)</f>
        <v>-2.2259036505283586E-3</v>
      </c>
      <c r="G991" s="12">
        <f t="shared" si="80"/>
        <v>-1.9578852537121059E-3</v>
      </c>
      <c r="H991" s="13">
        <f t="shared" si="81"/>
        <v>1.4281585528415483E-3</v>
      </c>
      <c r="I991" s="14"/>
      <c r="J991" s="14"/>
      <c r="K991" s="14"/>
    </row>
    <row r="992" spans="3:11" x14ac:dyDescent="0.2">
      <c r="C992" s="3">
        <v>42146</v>
      </c>
      <c r="D992" s="2">
        <v>95.57</v>
      </c>
      <c r="E992" s="1">
        <f t="shared" si="82"/>
        <v>-1.6465987444684638E-2</v>
      </c>
      <c r="F992" s="11">
        <f t="shared" si="83"/>
        <v>-2.1664537732974045E-3</v>
      </c>
      <c r="G992" s="12">
        <f t="shared" ref="G992:G1055" si="84">AVERAGE(E992:E1111)</f>
        <v>-1.3637175904974727E-3</v>
      </c>
      <c r="H992" s="13">
        <f t="shared" ref="H992:H1055" si="85">AVERAGE(E992:E1051)</f>
        <v>2.4490987361034259E-3</v>
      </c>
      <c r="I992" s="14"/>
      <c r="J992" s="14"/>
      <c r="K992" s="14"/>
    </row>
    <row r="993" spans="3:11" x14ac:dyDescent="0.2">
      <c r="C993" s="3">
        <v>42145</v>
      </c>
      <c r="D993" s="2">
        <v>97.17</v>
      </c>
      <c r="E993" s="1">
        <f t="shared" si="82"/>
        <v>2.9452272486492292E-2</v>
      </c>
      <c r="F993" s="11">
        <f t="shared" si="83"/>
        <v>-2.1098334262692016E-3</v>
      </c>
      <c r="G993" s="12">
        <f t="shared" si="84"/>
        <v>-2.0791938084499121E-3</v>
      </c>
      <c r="H993" s="13">
        <f t="shared" si="85"/>
        <v>1.8019676310802627E-3</v>
      </c>
      <c r="I993" s="14"/>
      <c r="J993" s="14"/>
      <c r="K993" s="14"/>
    </row>
    <row r="994" spans="3:11" x14ac:dyDescent="0.2">
      <c r="C994" s="3">
        <v>42144</v>
      </c>
      <c r="D994" s="2">
        <v>94.39</v>
      </c>
      <c r="E994" s="1">
        <f t="shared" si="82"/>
        <v>1.7133620689655293E-2</v>
      </c>
      <c r="F994" s="11">
        <f t="shared" si="83"/>
        <v>-2.2040570756890342E-3</v>
      </c>
      <c r="G994" s="12">
        <f t="shared" si="84"/>
        <v>-2.3694959346007767E-3</v>
      </c>
      <c r="H994" s="13">
        <f t="shared" si="85"/>
        <v>1.8894106081099613E-3</v>
      </c>
      <c r="I994" s="14"/>
      <c r="J994" s="14"/>
      <c r="K994" s="14"/>
    </row>
    <row r="995" spans="3:11" x14ac:dyDescent="0.2">
      <c r="C995" s="3">
        <v>42143</v>
      </c>
      <c r="D995" s="2">
        <v>92.8</v>
      </c>
      <c r="E995" s="1">
        <f t="shared" si="82"/>
        <v>-3.7344398340249052E-2</v>
      </c>
      <c r="F995" s="11">
        <f t="shared" si="83"/>
        <v>-2.2852512170890029E-3</v>
      </c>
      <c r="G995" s="12">
        <f t="shared" si="84"/>
        <v>-2.6980976208811208E-3</v>
      </c>
      <c r="H995" s="13">
        <f t="shared" si="85"/>
        <v>1.5460267406733766E-3</v>
      </c>
      <c r="I995" s="14"/>
      <c r="J995" s="14"/>
      <c r="K995" s="14"/>
    </row>
    <row r="996" spans="3:11" x14ac:dyDescent="0.2">
      <c r="C996" s="3">
        <v>42142</v>
      </c>
      <c r="D996" s="2">
        <v>96.4</v>
      </c>
      <c r="E996" s="1">
        <f t="shared" si="82"/>
        <v>-4.9545829892649884E-3</v>
      </c>
      <c r="F996" s="11">
        <f t="shared" si="83"/>
        <v>-2.0678198244407321E-3</v>
      </c>
      <c r="G996" s="12">
        <f t="shared" si="84"/>
        <v>-2.4665467271574666E-3</v>
      </c>
      <c r="H996" s="13">
        <f t="shared" si="85"/>
        <v>1.7219880598501047E-3</v>
      </c>
      <c r="I996" s="14"/>
      <c r="J996" s="14"/>
      <c r="K996" s="14"/>
    </row>
    <row r="997" spans="3:11" x14ac:dyDescent="0.2">
      <c r="C997" s="3">
        <v>42139</v>
      </c>
      <c r="D997" s="2">
        <v>96.88</v>
      </c>
      <c r="E997" s="1">
        <f t="shared" si="82"/>
        <v>-4.9301561216105183E-3</v>
      </c>
      <c r="F997" s="11">
        <f t="shared" si="83"/>
        <v>-2.0394766379246039E-3</v>
      </c>
      <c r="G997" s="12">
        <f t="shared" si="84"/>
        <v>-2.3522125165882941E-3</v>
      </c>
      <c r="H997" s="13">
        <f t="shared" si="85"/>
        <v>1.4772261812074712E-3</v>
      </c>
      <c r="I997" s="14"/>
      <c r="J997" s="14"/>
      <c r="K997" s="14"/>
    </row>
    <row r="998" spans="3:11" x14ac:dyDescent="0.2">
      <c r="C998" s="3">
        <v>42138</v>
      </c>
      <c r="D998" s="2">
        <v>97.36</v>
      </c>
      <c r="E998" s="1">
        <f t="shared" si="82"/>
        <v>-1.0267357934329646E-2</v>
      </c>
      <c r="F998" s="11">
        <f t="shared" si="83"/>
        <v>-1.9989118237560355E-3</v>
      </c>
      <c r="G998" s="12">
        <f t="shared" si="84"/>
        <v>-2.1605366723062374E-3</v>
      </c>
      <c r="H998" s="13">
        <f t="shared" si="85"/>
        <v>1.2472112431736811E-3</v>
      </c>
      <c r="I998" s="14"/>
      <c r="J998" s="14"/>
      <c r="K998" s="14"/>
    </row>
    <row r="999" spans="3:11" x14ac:dyDescent="0.2">
      <c r="C999" s="3">
        <v>42137</v>
      </c>
      <c r="D999" s="2">
        <v>98.37</v>
      </c>
      <c r="E999" s="1">
        <f t="shared" si="82"/>
        <v>-4.1506377809272799E-3</v>
      </c>
      <c r="F999" s="11">
        <f t="shared" si="83"/>
        <v>-1.9399291664749226E-3</v>
      </c>
      <c r="G999" s="12">
        <f t="shared" si="84"/>
        <v>-2.090439528791733E-3</v>
      </c>
      <c r="H999" s="13">
        <f t="shared" si="85"/>
        <v>9.6712421215185975E-4</v>
      </c>
      <c r="I999" s="14"/>
      <c r="J999" s="14"/>
      <c r="K999" s="14"/>
    </row>
    <row r="1000" spans="3:11" x14ac:dyDescent="0.2">
      <c r="C1000" s="3">
        <v>42136</v>
      </c>
      <c r="D1000" s="2">
        <v>98.78</v>
      </c>
      <c r="E1000" s="1">
        <f t="shared" si="82"/>
        <v>2.5326966991903621E-2</v>
      </c>
      <c r="F1000" s="11">
        <f t="shared" si="83"/>
        <v>-1.9574633931161768E-3</v>
      </c>
      <c r="G1000" s="12">
        <f t="shared" si="84"/>
        <v>-2.1681336378913093E-3</v>
      </c>
      <c r="H1000" s="13">
        <f t="shared" si="85"/>
        <v>1.2280969267212153E-3</v>
      </c>
      <c r="I1000" s="14"/>
      <c r="J1000" s="14"/>
      <c r="K1000" s="14"/>
    </row>
    <row r="1001" spans="3:11" x14ac:dyDescent="0.2">
      <c r="C1001" s="3">
        <v>42135</v>
      </c>
      <c r="D1001" s="2">
        <v>96.34</v>
      </c>
      <c r="E1001" s="1">
        <f t="shared" si="82"/>
        <v>-2.3816920368643357E-3</v>
      </c>
      <c r="F1001" s="11">
        <f t="shared" si="83"/>
        <v>-2.0323027214970723E-3</v>
      </c>
      <c r="G1001" s="12">
        <f t="shared" si="84"/>
        <v>-2.396850933765259E-3</v>
      </c>
      <c r="H1001" s="13">
        <f t="shared" si="85"/>
        <v>1.3166331273430107E-3</v>
      </c>
      <c r="I1001" s="14"/>
      <c r="J1001" s="14"/>
      <c r="K1001" s="14"/>
    </row>
    <row r="1002" spans="3:11" x14ac:dyDescent="0.2">
      <c r="C1002" s="3">
        <v>42132</v>
      </c>
      <c r="D1002" s="2">
        <v>96.57</v>
      </c>
      <c r="E1002" s="1">
        <f t="shared" si="82"/>
        <v>7.7220077220077066E-3</v>
      </c>
      <c r="F1002" s="11">
        <f t="shared" si="83"/>
        <v>-1.9786444979505544E-3</v>
      </c>
      <c r="G1002" s="12">
        <f t="shared" si="84"/>
        <v>-2.1959522831619042E-3</v>
      </c>
      <c r="H1002" s="13">
        <f t="shared" si="85"/>
        <v>2.1662466189139641E-3</v>
      </c>
      <c r="I1002" s="14"/>
      <c r="J1002" s="14"/>
      <c r="K1002" s="14"/>
    </row>
    <row r="1003" spans="3:11" x14ac:dyDescent="0.2">
      <c r="C1003" s="3">
        <v>42131</v>
      </c>
      <c r="D1003" s="2">
        <v>95.83</v>
      </c>
      <c r="E1003" s="1">
        <f t="shared" si="82"/>
        <v>-3.270414858181081E-2</v>
      </c>
      <c r="F1003" s="11">
        <f t="shared" si="83"/>
        <v>-1.9854446790334131E-3</v>
      </c>
      <c r="G1003" s="12">
        <f t="shared" si="84"/>
        <v>-2.5809532209266619E-3</v>
      </c>
      <c r="H1003" s="13">
        <f t="shared" si="85"/>
        <v>1.6440227663550558E-3</v>
      </c>
      <c r="I1003" s="14"/>
      <c r="J1003" s="14"/>
      <c r="K1003" s="14"/>
    </row>
    <row r="1004" spans="3:11" x14ac:dyDescent="0.2">
      <c r="C1004" s="3">
        <v>42130</v>
      </c>
      <c r="D1004" s="2">
        <v>99.07</v>
      </c>
      <c r="E1004" s="1">
        <f t="shared" si="82"/>
        <v>8.7567457489055034E-3</v>
      </c>
      <c r="F1004" s="11">
        <f t="shared" si="83"/>
        <v>-1.8654618105658027E-3</v>
      </c>
      <c r="G1004" s="12">
        <f t="shared" si="84"/>
        <v>-2.3901644554963027E-3</v>
      </c>
      <c r="H1004" s="13">
        <f t="shared" si="85"/>
        <v>1.2936065740658772E-3</v>
      </c>
      <c r="I1004" s="14"/>
      <c r="J1004" s="14"/>
      <c r="K1004" s="14"/>
    </row>
    <row r="1005" spans="3:11" x14ac:dyDescent="0.2">
      <c r="C1005" s="3">
        <v>42129</v>
      </c>
      <c r="D1005" s="2">
        <v>98.21</v>
      </c>
      <c r="E1005" s="1">
        <f t="shared" si="82"/>
        <v>2.4942600709664031E-2</v>
      </c>
      <c r="F1005" s="11">
        <f t="shared" si="83"/>
        <v>-1.920641107562596E-3</v>
      </c>
      <c r="G1005" s="12">
        <f t="shared" si="84"/>
        <v>-2.4046787349714929E-3</v>
      </c>
      <c r="H1005" s="13">
        <f t="shared" si="85"/>
        <v>1.5248413867844943E-3</v>
      </c>
      <c r="I1005" s="14"/>
      <c r="J1005" s="14"/>
      <c r="K1005" s="14"/>
    </row>
    <row r="1006" spans="3:11" x14ac:dyDescent="0.2">
      <c r="C1006" s="3">
        <v>42128</v>
      </c>
      <c r="D1006" s="2">
        <v>95.82</v>
      </c>
      <c r="E1006" s="1">
        <f t="shared" si="82"/>
        <v>-3.7429819089208616E-3</v>
      </c>
      <c r="F1006" s="11">
        <f t="shared" si="83"/>
        <v>-1.9693880752188146E-3</v>
      </c>
      <c r="G1006" s="12">
        <f t="shared" si="84"/>
        <v>-2.7452002197056857E-3</v>
      </c>
      <c r="H1006" s="13">
        <f t="shared" si="85"/>
        <v>1.5083440903459458E-3</v>
      </c>
      <c r="I1006" s="14"/>
      <c r="J1006" s="14"/>
      <c r="K1006" s="14"/>
    </row>
    <row r="1007" spans="3:11" x14ac:dyDescent="0.2">
      <c r="C1007" s="3">
        <v>42125</v>
      </c>
      <c r="D1007" s="2">
        <v>96.18</v>
      </c>
      <c r="E1007" s="1">
        <f t="shared" si="82"/>
        <v>-8.0445544554453852E-3</v>
      </c>
      <c r="F1007" s="11">
        <f t="shared" si="83"/>
        <v>-1.9537040659311018E-3</v>
      </c>
      <c r="G1007" s="12">
        <f t="shared" si="84"/>
        <v>-2.634598472915728E-3</v>
      </c>
      <c r="H1007" s="13">
        <f t="shared" si="85"/>
        <v>2.2691213957151718E-3</v>
      </c>
      <c r="I1007" s="14"/>
      <c r="J1007" s="14"/>
      <c r="K1007" s="14"/>
    </row>
    <row r="1008" spans="3:11" x14ac:dyDescent="0.2">
      <c r="C1008" s="3">
        <v>42124</v>
      </c>
      <c r="D1008" s="2">
        <v>96.96</v>
      </c>
      <c r="E1008" s="1">
        <f t="shared" si="82"/>
        <v>1.7952755905511708E-2</v>
      </c>
      <c r="F1008" s="11">
        <f t="shared" si="83"/>
        <v>-1.932650766743559E-3</v>
      </c>
      <c r="G1008" s="12">
        <f t="shared" si="84"/>
        <v>-2.6491275449166546E-3</v>
      </c>
      <c r="H1008" s="13">
        <f t="shared" si="85"/>
        <v>9.5791655133589486E-4</v>
      </c>
      <c r="I1008" s="14"/>
      <c r="J1008" s="14"/>
      <c r="K1008" s="14"/>
    </row>
    <row r="1009" spans="3:11" x14ac:dyDescent="0.2">
      <c r="C1009" s="3">
        <v>42123</v>
      </c>
      <c r="D1009" s="2">
        <v>95.25</v>
      </c>
      <c r="E1009" s="1">
        <f t="shared" si="82"/>
        <v>2.6622116835524956E-2</v>
      </c>
      <c r="F1009" s="11">
        <f t="shared" si="83"/>
        <v>-1.9909242057557018E-3</v>
      </c>
      <c r="G1009" s="12">
        <f t="shared" si="84"/>
        <v>-2.6378332794819168E-3</v>
      </c>
      <c r="H1009" s="13">
        <f t="shared" si="85"/>
        <v>1.8291903003881985E-3</v>
      </c>
      <c r="I1009" s="14"/>
      <c r="J1009" s="14"/>
      <c r="K1009" s="14"/>
    </row>
    <row r="1010" spans="3:11" x14ac:dyDescent="0.2">
      <c r="C1010" s="3">
        <v>42122</v>
      </c>
      <c r="D1010" s="2">
        <v>92.78</v>
      </c>
      <c r="E1010" s="1">
        <f t="shared" si="82"/>
        <v>1.2950571983596504E-3</v>
      </c>
      <c r="F1010" s="11">
        <f t="shared" si="83"/>
        <v>-2.1101967640068929E-3</v>
      </c>
      <c r="G1010" s="12">
        <f t="shared" si="84"/>
        <v>-3.0278864239156144E-3</v>
      </c>
      <c r="H1010" s="13">
        <f t="shared" si="85"/>
        <v>1.8460223393717259E-3</v>
      </c>
      <c r="I1010" s="14"/>
      <c r="J1010" s="14"/>
      <c r="K1010" s="14"/>
    </row>
    <row r="1011" spans="3:11" x14ac:dyDescent="0.2">
      <c r="C1011" s="3">
        <v>42121</v>
      </c>
      <c r="D1011" s="2">
        <v>92.66</v>
      </c>
      <c r="E1011" s="1">
        <f t="shared" si="82"/>
        <v>-2.7981058975463657E-3</v>
      </c>
      <c r="F1011" s="11">
        <f t="shared" si="83"/>
        <v>-2.1762267917162259E-3</v>
      </c>
      <c r="G1011" s="12">
        <f t="shared" si="84"/>
        <v>-3.2209720253077835E-3</v>
      </c>
      <c r="H1011" s="13">
        <f t="shared" si="85"/>
        <v>3.211572851082149E-3</v>
      </c>
      <c r="I1011" s="14"/>
      <c r="J1011" s="14"/>
      <c r="K1011" s="14"/>
    </row>
    <row r="1012" spans="3:11" x14ac:dyDescent="0.2">
      <c r="C1012" s="3">
        <v>42118</v>
      </c>
      <c r="D1012" s="2">
        <v>92.92</v>
      </c>
      <c r="E1012" s="1">
        <f t="shared" si="82"/>
        <v>-1.0225820195994828E-2</v>
      </c>
      <c r="F1012" s="11">
        <f t="shared" si="83"/>
        <v>-2.1474720217965703E-3</v>
      </c>
      <c r="G1012" s="12">
        <f t="shared" si="84"/>
        <v>-3.2574140718452122E-3</v>
      </c>
      <c r="H1012" s="13">
        <f t="shared" si="85"/>
        <v>3.2877288670534002E-3</v>
      </c>
      <c r="I1012" s="14"/>
      <c r="J1012" s="14"/>
      <c r="K1012" s="14"/>
    </row>
    <row r="1013" spans="3:11" x14ac:dyDescent="0.2">
      <c r="C1013" s="3">
        <v>42117</v>
      </c>
      <c r="D1013" s="2">
        <v>93.88</v>
      </c>
      <c r="E1013" s="1">
        <f t="shared" si="82"/>
        <v>2.8145876683824289E-2</v>
      </c>
      <c r="F1013" s="11">
        <f t="shared" si="83"/>
        <v>-2.0971801715958557E-3</v>
      </c>
      <c r="G1013" s="12">
        <f t="shared" si="84"/>
        <v>-3.2817223921211142E-3</v>
      </c>
      <c r="H1013" s="13">
        <f t="shared" si="85"/>
        <v>2.8174454972461774E-3</v>
      </c>
      <c r="I1013" s="14"/>
      <c r="J1013" s="14"/>
      <c r="K1013" s="14"/>
    </row>
    <row r="1014" spans="3:11" x14ac:dyDescent="0.2">
      <c r="C1014" s="3">
        <v>42116</v>
      </c>
      <c r="D1014" s="2">
        <v>91.31</v>
      </c>
      <c r="E1014" s="1">
        <f t="shared" si="82"/>
        <v>-8.0391091797935577E-3</v>
      </c>
      <c r="F1014" s="11">
        <f t="shared" si="83"/>
        <v>-2.2623434455440782E-3</v>
      </c>
      <c r="G1014" s="12">
        <f t="shared" si="84"/>
        <v>-3.4363176355804927E-3</v>
      </c>
      <c r="H1014" s="13">
        <f t="shared" si="85"/>
        <v>2.7469524354255871E-3</v>
      </c>
      <c r="I1014" s="14"/>
      <c r="J1014" s="14"/>
      <c r="K1014" s="14"/>
    </row>
    <row r="1015" spans="3:11" x14ac:dyDescent="0.2">
      <c r="C1015" s="3">
        <v>42115</v>
      </c>
      <c r="D1015" s="2">
        <v>92.05</v>
      </c>
      <c r="E1015" s="1">
        <f t="shared" si="82"/>
        <v>-2.1889278503878451E-2</v>
      </c>
      <c r="F1015" s="11">
        <f t="shared" si="83"/>
        <v>-2.2104011615250896E-3</v>
      </c>
      <c r="G1015" s="12">
        <f t="shared" si="84"/>
        <v>-3.3260054056394399E-3</v>
      </c>
      <c r="H1015" s="13">
        <f t="shared" si="85"/>
        <v>2.7205625575807929E-3</v>
      </c>
      <c r="I1015" s="14"/>
      <c r="J1015" s="14"/>
      <c r="K1015" s="14"/>
    </row>
    <row r="1016" spans="3:11" x14ac:dyDescent="0.2">
      <c r="C1016" s="3">
        <v>42114</v>
      </c>
      <c r="D1016" s="2">
        <v>94.11</v>
      </c>
      <c r="E1016" s="1">
        <f t="shared" si="82"/>
        <v>9.7639484978540025E-3</v>
      </c>
      <c r="F1016" s="11">
        <f t="shared" si="83"/>
        <v>-2.1349118126523007E-3</v>
      </c>
      <c r="G1016" s="12">
        <f t="shared" si="84"/>
        <v>-3.1447345863923524E-3</v>
      </c>
      <c r="H1016" s="13">
        <f t="shared" si="85"/>
        <v>2.8262955330502584E-3</v>
      </c>
      <c r="I1016" s="14"/>
      <c r="J1016" s="14"/>
      <c r="K1016" s="14"/>
    </row>
    <row r="1017" spans="3:11" x14ac:dyDescent="0.2">
      <c r="C1017" s="3">
        <v>42111</v>
      </c>
      <c r="D1017" s="2">
        <v>93.2</v>
      </c>
      <c r="E1017" s="1">
        <f t="shared" si="82"/>
        <v>-1.3652238332098499E-2</v>
      </c>
      <c r="F1017" s="11">
        <f t="shared" si="83"/>
        <v>-2.2473244810029833E-3</v>
      </c>
      <c r="G1017" s="12">
        <f t="shared" si="84"/>
        <v>-3.3357721473542554E-3</v>
      </c>
      <c r="H1017" s="13">
        <f t="shared" si="85"/>
        <v>2.1495957008983305E-3</v>
      </c>
      <c r="I1017" s="14"/>
      <c r="J1017" s="14"/>
      <c r="K1017" s="14"/>
    </row>
    <row r="1018" spans="3:11" x14ac:dyDescent="0.2">
      <c r="C1018" s="3">
        <v>42110</v>
      </c>
      <c r="D1018" s="2">
        <v>94.49</v>
      </c>
      <c r="E1018" s="1">
        <f t="shared" si="82"/>
        <v>5.7477381585948617E-3</v>
      </c>
      <c r="F1018" s="11">
        <f t="shared" si="83"/>
        <v>-2.1819794189429347E-3</v>
      </c>
      <c r="G1018" s="12">
        <f t="shared" si="84"/>
        <v>-3.0591557228488858E-3</v>
      </c>
      <c r="H1018" s="13">
        <f t="shared" si="85"/>
        <v>2.8470995238402187E-3</v>
      </c>
      <c r="I1018" s="14"/>
      <c r="J1018" s="14"/>
      <c r="K1018" s="14"/>
    </row>
    <row r="1019" spans="3:11" x14ac:dyDescent="0.2">
      <c r="C1019" s="3">
        <v>42109</v>
      </c>
      <c r="D1019" s="2">
        <v>93.95</v>
      </c>
      <c r="E1019" s="1">
        <f t="shared" si="82"/>
        <v>5.811465255096282E-2</v>
      </c>
      <c r="F1019" s="11">
        <f t="shared" si="83"/>
        <v>-2.1840748491892539E-3</v>
      </c>
      <c r="G1019" s="12">
        <f t="shared" si="84"/>
        <v>-3.3063057852234104E-3</v>
      </c>
      <c r="H1019" s="13">
        <f t="shared" si="85"/>
        <v>1.8489076729674221E-3</v>
      </c>
      <c r="I1019" s="14"/>
      <c r="J1019" s="14"/>
      <c r="K1019" s="14"/>
    </row>
    <row r="1020" spans="3:11" x14ac:dyDescent="0.2">
      <c r="C1020" s="3">
        <v>42108</v>
      </c>
      <c r="D1020" s="2">
        <v>88.79</v>
      </c>
      <c r="E1020" s="1">
        <f t="shared" si="82"/>
        <v>2.6592669672794722E-2</v>
      </c>
      <c r="F1020" s="11">
        <f t="shared" si="83"/>
        <v>-2.4163038250857405E-3</v>
      </c>
      <c r="G1020" s="12">
        <f t="shared" si="84"/>
        <v>-3.7314089504208283E-3</v>
      </c>
      <c r="H1020" s="13">
        <f t="shared" si="85"/>
        <v>1.7368311133213539E-3</v>
      </c>
      <c r="I1020" s="14"/>
      <c r="J1020" s="14"/>
      <c r="K1020" s="14"/>
    </row>
    <row r="1021" spans="3:11" x14ac:dyDescent="0.2">
      <c r="C1021" s="3">
        <v>42107</v>
      </c>
      <c r="D1021" s="2">
        <v>86.49</v>
      </c>
      <c r="E1021" s="1">
        <f t="shared" si="82"/>
        <v>5.2301255230124966E-3</v>
      </c>
      <c r="F1021" s="11">
        <f t="shared" si="83"/>
        <v>-2.5341233560294807E-3</v>
      </c>
      <c r="G1021" s="12">
        <f t="shared" si="84"/>
        <v>-3.9682059428159866E-3</v>
      </c>
      <c r="H1021" s="13">
        <f t="shared" si="85"/>
        <v>5.263026922535367E-4</v>
      </c>
      <c r="I1021" s="14"/>
      <c r="J1021" s="14"/>
      <c r="K1021" s="14"/>
    </row>
    <row r="1022" spans="3:11" x14ac:dyDescent="0.2">
      <c r="C1022" s="3">
        <v>42104</v>
      </c>
      <c r="D1022" s="2">
        <v>86.04</v>
      </c>
      <c r="E1022" s="1">
        <f t="shared" si="82"/>
        <v>1.6780902859844016E-2</v>
      </c>
      <c r="F1022" s="11">
        <f t="shared" si="83"/>
        <v>-2.5431015029512951E-3</v>
      </c>
      <c r="G1022" s="12">
        <f t="shared" si="84"/>
        <v>-4.0005222086819834E-3</v>
      </c>
      <c r="H1022" s="13">
        <f t="shared" si="85"/>
        <v>1.3812332380813807E-3</v>
      </c>
      <c r="I1022" s="14"/>
      <c r="J1022" s="14"/>
      <c r="K1022" s="14"/>
    </row>
    <row r="1023" spans="3:11" x14ac:dyDescent="0.2">
      <c r="C1023" s="3">
        <v>42103</v>
      </c>
      <c r="D1023" s="2">
        <v>84.62</v>
      </c>
      <c r="E1023" s="1">
        <f t="shared" si="82"/>
        <v>7.2610403523389877E-3</v>
      </c>
      <c r="F1023" s="11">
        <f t="shared" si="83"/>
        <v>-2.5970914738376754E-3</v>
      </c>
      <c r="G1023" s="12">
        <f t="shared" si="84"/>
        <v>-4.0469285497697774E-3</v>
      </c>
      <c r="H1023" s="13">
        <f t="shared" si="85"/>
        <v>1.0351023271818415E-3</v>
      </c>
      <c r="I1023" s="14"/>
      <c r="J1023" s="14"/>
      <c r="K1023" s="14"/>
    </row>
    <row r="1024" spans="3:11" x14ac:dyDescent="0.2">
      <c r="C1024" s="3">
        <v>42102</v>
      </c>
      <c r="D1024" s="2">
        <v>84.01</v>
      </c>
      <c r="E1024" s="1">
        <f t="shared" si="82"/>
        <v>-6.5932844118301026E-2</v>
      </c>
      <c r="F1024" s="11">
        <f t="shared" si="83"/>
        <v>-2.6337248952941774E-3</v>
      </c>
      <c r="G1024" s="12">
        <f t="shared" si="84"/>
        <v>-4.1136994592050015E-3</v>
      </c>
      <c r="H1024" s="13">
        <f t="shared" si="85"/>
        <v>1.256411574052892E-4</v>
      </c>
      <c r="I1024" s="14"/>
      <c r="J1024" s="14"/>
      <c r="K1024" s="14"/>
    </row>
    <row r="1025" spans="3:11" x14ac:dyDescent="0.2">
      <c r="C1025" s="3">
        <v>42101</v>
      </c>
      <c r="D1025" s="2">
        <v>89.94</v>
      </c>
      <c r="E1025" s="1">
        <f t="shared" si="82"/>
        <v>3.5340163462645346E-2</v>
      </c>
      <c r="F1025" s="11">
        <f t="shared" si="83"/>
        <v>-2.3295730530564101E-3</v>
      </c>
      <c r="G1025" s="12">
        <f t="shared" si="84"/>
        <v>-3.9430222694679367E-3</v>
      </c>
      <c r="H1025" s="13">
        <f t="shared" si="85"/>
        <v>1.0781062243322851E-3</v>
      </c>
      <c r="I1025" s="14"/>
      <c r="J1025" s="14"/>
      <c r="K1025" s="14"/>
    </row>
    <row r="1026" spans="3:11" x14ac:dyDescent="0.2">
      <c r="C1026" s="3">
        <v>42100</v>
      </c>
      <c r="D1026" s="2">
        <v>86.87</v>
      </c>
      <c r="E1026" s="1">
        <f t="shared" si="82"/>
        <v>6.1072431904238389E-2</v>
      </c>
      <c r="F1026" s="11">
        <f t="shared" si="83"/>
        <v>-2.386488471776825E-3</v>
      </c>
      <c r="G1026" s="12">
        <f t="shared" si="84"/>
        <v>-4.2451245611417393E-3</v>
      </c>
      <c r="H1026" s="13">
        <f t="shared" si="85"/>
        <v>5.3677703161008619E-4</v>
      </c>
      <c r="I1026" s="14"/>
      <c r="J1026" s="14"/>
      <c r="K1026" s="14"/>
    </row>
    <row r="1027" spans="3:11" x14ac:dyDescent="0.2">
      <c r="C1027" s="3">
        <v>42096</v>
      </c>
      <c r="D1027" s="2">
        <v>81.87</v>
      </c>
      <c r="E1027" s="1">
        <f t="shared" si="82"/>
        <v>-1.9051042415528241E-2</v>
      </c>
      <c r="F1027" s="11">
        <f t="shared" si="83"/>
        <v>-2.6583400368496097E-3</v>
      </c>
      <c r="G1027" s="12">
        <f t="shared" si="84"/>
        <v>-4.7491723150590668E-3</v>
      </c>
      <c r="H1027" s="13">
        <f t="shared" si="85"/>
        <v>-2.3141619242002162E-4</v>
      </c>
      <c r="I1027" s="14"/>
      <c r="J1027" s="14"/>
      <c r="K1027" s="14"/>
    </row>
    <row r="1028" spans="3:11" x14ac:dyDescent="0.2">
      <c r="C1028" s="3">
        <v>42095</v>
      </c>
      <c r="D1028" s="2">
        <v>83.46</v>
      </c>
      <c r="E1028" s="1">
        <f t="shared" si="82"/>
        <v>5.2326314462236789E-2</v>
      </c>
      <c r="F1028" s="11">
        <f t="shared" si="83"/>
        <v>-2.5484026447145178E-3</v>
      </c>
      <c r="G1028" s="12">
        <f t="shared" si="84"/>
        <v>-4.7376984643285715E-3</v>
      </c>
      <c r="H1028" s="13">
        <f t="shared" si="85"/>
        <v>-6.1653137351828273E-4</v>
      </c>
      <c r="I1028" s="14"/>
      <c r="J1028" s="14"/>
      <c r="K1028" s="14"/>
    </row>
    <row r="1029" spans="3:11" x14ac:dyDescent="0.2">
      <c r="C1029" s="3">
        <v>42094</v>
      </c>
      <c r="D1029" s="2">
        <v>79.31</v>
      </c>
      <c r="E1029" s="1">
        <f t="shared" si="82"/>
        <v>-2.2192084823079772E-2</v>
      </c>
      <c r="F1029" s="11">
        <f t="shared" si="83"/>
        <v>-2.7306824915021796E-3</v>
      </c>
      <c r="G1029" s="12">
        <f t="shared" si="84"/>
        <v>-5.3179626930950664E-3</v>
      </c>
      <c r="H1029" s="13">
        <f t="shared" si="85"/>
        <v>-2.3267238037942397E-3</v>
      </c>
      <c r="I1029" s="14"/>
      <c r="J1029" s="14"/>
      <c r="K1029" s="14"/>
    </row>
    <row r="1030" spans="3:11" x14ac:dyDescent="0.2">
      <c r="C1030" s="3">
        <v>42093</v>
      </c>
      <c r="D1030" s="2">
        <v>81.11</v>
      </c>
      <c r="E1030" s="1">
        <f t="shared" si="82"/>
        <v>-3.8074183247359672E-3</v>
      </c>
      <c r="F1030" s="11">
        <f t="shared" si="83"/>
        <v>-2.6466916977458412E-3</v>
      </c>
      <c r="G1030" s="12">
        <f t="shared" si="84"/>
        <v>-5.2707313388787227E-3</v>
      </c>
      <c r="H1030" s="13">
        <f t="shared" si="85"/>
        <v>-2.1379772838414838E-3</v>
      </c>
      <c r="I1030" s="14"/>
      <c r="J1030" s="14"/>
      <c r="K1030" s="14"/>
    </row>
    <row r="1031" spans="3:11" x14ac:dyDescent="0.2">
      <c r="C1031" s="3">
        <v>42090</v>
      </c>
      <c r="D1031" s="2">
        <v>81.42</v>
      </c>
      <c r="E1031" s="1">
        <f t="shared" si="82"/>
        <v>-4.983078538919361E-2</v>
      </c>
      <c r="F1031" s="11">
        <f t="shared" si="83"/>
        <v>-2.7039376899799105E-3</v>
      </c>
      <c r="G1031" s="12">
        <f t="shared" si="84"/>
        <v>-5.1834507584733814E-3</v>
      </c>
      <c r="H1031" s="13">
        <f t="shared" si="85"/>
        <v>-2.3367850448696176E-3</v>
      </c>
      <c r="I1031" s="14"/>
      <c r="J1031" s="14"/>
      <c r="K1031" s="14"/>
    </row>
    <row r="1032" spans="3:11" x14ac:dyDescent="0.2">
      <c r="C1032" s="3">
        <v>42089</v>
      </c>
      <c r="D1032" s="2">
        <v>85.69</v>
      </c>
      <c r="E1032" s="1">
        <f t="shared" si="82"/>
        <v>4.5127454567630343E-2</v>
      </c>
      <c r="F1032" s="11">
        <f t="shared" si="83"/>
        <v>-2.5081296928369857E-3</v>
      </c>
      <c r="G1032" s="12">
        <f t="shared" si="84"/>
        <v>-4.8844042311741156E-3</v>
      </c>
      <c r="H1032" s="13">
        <f t="shared" si="85"/>
        <v>-1.3470638423580686E-3</v>
      </c>
      <c r="I1032" s="14"/>
      <c r="J1032" s="14"/>
      <c r="K1032" s="14"/>
    </row>
    <row r="1033" spans="3:11" x14ac:dyDescent="0.2">
      <c r="C1033" s="3">
        <v>42088</v>
      </c>
      <c r="D1033" s="2">
        <v>81.99</v>
      </c>
      <c r="E1033" s="1">
        <f t="shared" si="82"/>
        <v>3.5750378979282349E-2</v>
      </c>
      <c r="F1033" s="11">
        <f t="shared" si="83"/>
        <v>-2.6733489912298307E-3</v>
      </c>
      <c r="G1033" s="12">
        <f t="shared" si="84"/>
        <v>-5.23479056586493E-3</v>
      </c>
      <c r="H1033" s="13">
        <f t="shared" si="85"/>
        <v>-2.4399122511405153E-3</v>
      </c>
      <c r="I1033" s="14"/>
      <c r="J1033" s="14"/>
      <c r="K1033" s="14"/>
    </row>
    <row r="1034" spans="3:11" x14ac:dyDescent="0.2">
      <c r="C1034" s="3">
        <v>42087</v>
      </c>
      <c r="D1034" s="2">
        <v>79.16</v>
      </c>
      <c r="E1034" s="1">
        <f t="shared" si="82"/>
        <v>1.2648621300277441E-3</v>
      </c>
      <c r="F1034" s="11">
        <f t="shared" si="83"/>
        <v>-2.7757160391376936E-3</v>
      </c>
      <c r="G1034" s="12">
        <f t="shared" si="84"/>
        <v>-5.5720643720885837E-3</v>
      </c>
      <c r="H1034" s="13">
        <f t="shared" si="85"/>
        <v>-3.3680219699073958E-3</v>
      </c>
      <c r="I1034" s="14"/>
      <c r="J1034" s="14"/>
      <c r="K1034" s="14"/>
    </row>
    <row r="1035" spans="3:11" x14ac:dyDescent="0.2">
      <c r="C1035" s="3">
        <v>42086</v>
      </c>
      <c r="D1035" s="2">
        <v>79.06</v>
      </c>
      <c r="E1035" s="1">
        <f t="shared" si="82"/>
        <v>1.8945740430467817E-2</v>
      </c>
      <c r="F1035" s="11">
        <f t="shared" si="83"/>
        <v>-2.7375400345862853E-3</v>
      </c>
      <c r="G1035" s="12">
        <f t="shared" si="84"/>
        <v>-5.8826521879350646E-3</v>
      </c>
      <c r="H1035" s="13">
        <f t="shared" si="85"/>
        <v>-3.7626494226104851E-3</v>
      </c>
      <c r="I1035" s="14"/>
      <c r="J1035" s="14"/>
      <c r="K1035" s="14"/>
    </row>
    <row r="1036" spans="3:11" x14ac:dyDescent="0.2">
      <c r="C1036" s="3">
        <v>42083</v>
      </c>
      <c r="D1036" s="2">
        <v>77.59</v>
      </c>
      <c r="E1036" s="1">
        <f t="shared" si="82"/>
        <v>2.280516741365668E-2</v>
      </c>
      <c r="F1036" s="11">
        <f t="shared" si="83"/>
        <v>-2.829828199035103E-3</v>
      </c>
      <c r="G1036" s="12">
        <f t="shared" si="84"/>
        <v>-5.9488816347380768E-3</v>
      </c>
      <c r="H1036" s="13">
        <f t="shared" si="85"/>
        <v>-3.5177080295700678E-3</v>
      </c>
      <c r="I1036" s="14"/>
      <c r="J1036" s="14"/>
      <c r="K1036" s="14"/>
    </row>
    <row r="1037" spans="3:11" x14ac:dyDescent="0.2">
      <c r="C1037" s="3">
        <v>42082</v>
      </c>
      <c r="D1037" s="2">
        <v>75.86</v>
      </c>
      <c r="E1037" s="1">
        <f t="shared" si="82"/>
        <v>-2.3932063818836835E-2</v>
      </c>
      <c r="F1037" s="11">
        <f t="shared" si="83"/>
        <v>-2.9152996771697869E-3</v>
      </c>
      <c r="G1037" s="12">
        <f t="shared" si="84"/>
        <v>-6.0482902554309364E-3</v>
      </c>
      <c r="H1037" s="13">
        <f t="shared" si="85"/>
        <v>-4.4433904118995225E-3</v>
      </c>
      <c r="I1037" s="14"/>
      <c r="J1037" s="14"/>
      <c r="K1037" s="14"/>
    </row>
    <row r="1038" spans="3:11" x14ac:dyDescent="0.2">
      <c r="C1038" s="3">
        <v>42081</v>
      </c>
      <c r="D1038" s="2">
        <v>77.72</v>
      </c>
      <c r="E1038" s="1">
        <f t="shared" si="82"/>
        <v>3.2275202550139381E-2</v>
      </c>
      <c r="F1038" s="11">
        <f t="shared" si="83"/>
        <v>-2.7969262761464273E-3</v>
      </c>
      <c r="G1038" s="12">
        <f t="shared" si="84"/>
        <v>-5.8729556793449345E-3</v>
      </c>
      <c r="H1038" s="13">
        <f t="shared" si="85"/>
        <v>-3.1946353172603637E-3</v>
      </c>
      <c r="I1038" s="14"/>
      <c r="J1038" s="14"/>
      <c r="K1038" s="14"/>
    </row>
    <row r="1039" spans="3:11" x14ac:dyDescent="0.2">
      <c r="C1039" s="3">
        <v>42080</v>
      </c>
      <c r="D1039" s="2">
        <v>75.290000000000006</v>
      </c>
      <c r="E1039" s="1">
        <f t="shared" si="82"/>
        <v>-2.0426749934946531E-2</v>
      </c>
      <c r="F1039" s="11">
        <f t="shared" si="83"/>
        <v>-2.9370781373980357E-3</v>
      </c>
      <c r="G1039" s="12">
        <f t="shared" si="84"/>
        <v>-6.0289455003029848E-3</v>
      </c>
      <c r="H1039" s="13">
        <f t="shared" si="85"/>
        <v>-4.4463976937167528E-3</v>
      </c>
      <c r="I1039" s="14"/>
      <c r="J1039" s="14"/>
      <c r="K1039" s="14"/>
    </row>
    <row r="1040" spans="3:11" x14ac:dyDescent="0.2">
      <c r="C1040" s="3">
        <v>42079</v>
      </c>
      <c r="D1040" s="2">
        <v>76.86</v>
      </c>
      <c r="E1040" s="1">
        <f t="shared" si="82"/>
        <v>-1.9767886749139096E-2</v>
      </c>
      <c r="F1040" s="11">
        <f t="shared" si="83"/>
        <v>-2.8435646199785913E-3</v>
      </c>
      <c r="G1040" s="12">
        <f t="shared" si="84"/>
        <v>-5.7956573039224775E-3</v>
      </c>
      <c r="H1040" s="13">
        <f t="shared" si="85"/>
        <v>-3.9476457369994515E-3</v>
      </c>
      <c r="I1040" s="14"/>
      <c r="J1040" s="14"/>
      <c r="K1040" s="14"/>
    </row>
    <row r="1041" spans="3:11" x14ac:dyDescent="0.2">
      <c r="C1041" s="3">
        <v>42076</v>
      </c>
      <c r="D1041" s="2">
        <v>78.41</v>
      </c>
      <c r="E1041" s="1">
        <f t="shared" si="82"/>
        <v>-4.691868238726149E-2</v>
      </c>
      <c r="F1041" s="11">
        <f t="shared" si="83"/>
        <v>-2.7127510508940492E-3</v>
      </c>
      <c r="G1041" s="12">
        <f t="shared" si="84"/>
        <v>-5.7015894661602111E-3</v>
      </c>
      <c r="H1041" s="13">
        <f t="shared" si="85"/>
        <v>-3.6181809578471336E-3</v>
      </c>
      <c r="I1041" s="14"/>
      <c r="J1041" s="14"/>
      <c r="K1041" s="14"/>
    </row>
    <row r="1042" spans="3:11" x14ac:dyDescent="0.2">
      <c r="C1042" s="3">
        <v>42075</v>
      </c>
      <c r="D1042" s="2">
        <v>82.27</v>
      </c>
      <c r="E1042" s="1">
        <f t="shared" si="82"/>
        <v>-2.3269618900629285E-2</v>
      </c>
      <c r="F1042" s="11">
        <f t="shared" si="83"/>
        <v>-2.5632705559494634E-3</v>
      </c>
      <c r="G1042" s="12">
        <f t="shared" si="84"/>
        <v>-5.3404871806087559E-3</v>
      </c>
      <c r="H1042" s="13">
        <f t="shared" si="85"/>
        <v>-3.3585337595392209E-3</v>
      </c>
      <c r="I1042" s="14"/>
      <c r="J1042" s="14"/>
      <c r="K1042" s="14"/>
    </row>
    <row r="1043" spans="3:11" x14ac:dyDescent="0.2">
      <c r="C1043" s="3">
        <v>42074</v>
      </c>
      <c r="D1043" s="2">
        <v>84.23</v>
      </c>
      <c r="E1043" s="1">
        <f t="shared" si="82"/>
        <v>-2.4869729985788069E-3</v>
      </c>
      <c r="F1043" s="11">
        <f t="shared" si="83"/>
        <v>-2.4421979226059531E-3</v>
      </c>
      <c r="G1043" s="12">
        <f t="shared" si="84"/>
        <v>-5.2555584319062803E-3</v>
      </c>
      <c r="H1043" s="13">
        <f t="shared" si="85"/>
        <v>-3.5667699882862393E-3</v>
      </c>
      <c r="I1043" s="14"/>
      <c r="J1043" s="14"/>
      <c r="K1043" s="14"/>
    </row>
    <row r="1044" spans="3:11" x14ac:dyDescent="0.2">
      <c r="C1044" s="3">
        <v>42073</v>
      </c>
      <c r="D1044" s="2">
        <v>84.44</v>
      </c>
      <c r="E1044" s="1">
        <f t="shared" si="82"/>
        <v>-3.419878760150985E-2</v>
      </c>
      <c r="F1044" s="11">
        <f t="shared" si="83"/>
        <v>-2.4237118833895848E-3</v>
      </c>
      <c r="G1044" s="12">
        <f t="shared" si="84"/>
        <v>-5.2756272413807424E-3</v>
      </c>
      <c r="H1044" s="13">
        <f t="shared" si="85"/>
        <v>-3.7950419281423341E-3</v>
      </c>
      <c r="I1044" s="14"/>
      <c r="J1044" s="14"/>
      <c r="K1044" s="14"/>
    </row>
    <row r="1045" spans="3:11" x14ac:dyDescent="0.2">
      <c r="C1045" s="3">
        <v>42072</v>
      </c>
      <c r="D1045" s="2">
        <v>87.43</v>
      </c>
      <c r="E1045" s="1">
        <f t="shared" si="82"/>
        <v>7.8386167146975438E-3</v>
      </c>
      <c r="F1045" s="11">
        <f t="shared" si="83"/>
        <v>-2.3684079505722658E-3</v>
      </c>
      <c r="G1045" s="12">
        <f t="shared" si="84"/>
        <v>-4.8148779217613335E-3</v>
      </c>
      <c r="H1045" s="13">
        <f t="shared" si="85"/>
        <v>-3.9774422603734427E-3</v>
      </c>
      <c r="I1045" s="14"/>
      <c r="J1045" s="14"/>
      <c r="K1045" s="14"/>
    </row>
    <row r="1046" spans="3:11" x14ac:dyDescent="0.2">
      <c r="C1046" s="3">
        <v>42069</v>
      </c>
      <c r="D1046" s="2">
        <v>86.75</v>
      </c>
      <c r="E1046" s="1">
        <f t="shared" si="82"/>
        <v>-2.2645335736818484E-2</v>
      </c>
      <c r="F1046" s="11">
        <f t="shared" si="83"/>
        <v>-2.4427884221591882E-3</v>
      </c>
      <c r="G1046" s="12">
        <f t="shared" si="84"/>
        <v>-4.8213701799373222E-3</v>
      </c>
      <c r="H1046" s="13">
        <f t="shared" si="85"/>
        <v>-3.9045123514883503E-3</v>
      </c>
      <c r="I1046" s="14"/>
      <c r="J1046" s="14"/>
      <c r="K1046" s="14"/>
    </row>
    <row r="1047" spans="3:11" x14ac:dyDescent="0.2">
      <c r="C1047" s="3">
        <v>42068</v>
      </c>
      <c r="D1047" s="2">
        <v>88.76</v>
      </c>
      <c r="E1047" s="1">
        <f t="shared" si="82"/>
        <v>-1.4981689046720592E-2</v>
      </c>
      <c r="F1047" s="11">
        <f t="shared" si="83"/>
        <v>-2.4093000008547929E-3</v>
      </c>
      <c r="G1047" s="12">
        <f t="shared" si="84"/>
        <v>-4.6829976905690875E-3</v>
      </c>
      <c r="H1047" s="13">
        <f t="shared" si="85"/>
        <v>-4.2339228054651956E-3</v>
      </c>
      <c r="I1047" s="14"/>
      <c r="J1047" s="14"/>
      <c r="K1047" s="14"/>
    </row>
    <row r="1048" spans="3:11" x14ac:dyDescent="0.2">
      <c r="C1048" s="3">
        <v>42067</v>
      </c>
      <c r="D1048" s="2">
        <v>90.11</v>
      </c>
      <c r="E1048" s="1">
        <f t="shared" si="82"/>
        <v>2.003622368123148E-2</v>
      </c>
      <c r="F1048" s="11">
        <f t="shared" si="83"/>
        <v>-2.3091237448444432E-3</v>
      </c>
      <c r="G1048" s="12">
        <f t="shared" si="84"/>
        <v>-4.4525933531926023E-3</v>
      </c>
      <c r="H1048" s="13">
        <f t="shared" si="85"/>
        <v>-4.2260943672110512E-3</v>
      </c>
      <c r="I1048" s="14"/>
      <c r="J1048" s="14"/>
      <c r="K1048" s="14"/>
    </row>
    <row r="1049" spans="3:11" x14ac:dyDescent="0.2">
      <c r="C1049" s="3">
        <v>42066</v>
      </c>
      <c r="D1049" s="2">
        <v>88.34</v>
      </c>
      <c r="E1049" s="1">
        <f t="shared" si="82"/>
        <v>1.8798293161111923E-2</v>
      </c>
      <c r="F1049" s="11">
        <f t="shared" si="83"/>
        <v>-2.3850273577597555E-3</v>
      </c>
      <c r="G1049" s="12">
        <f t="shared" si="84"/>
        <v>-4.7167629016812351E-3</v>
      </c>
      <c r="H1049" s="13">
        <f t="shared" si="85"/>
        <v>-4.7011814587134583E-3</v>
      </c>
      <c r="I1049" s="14"/>
      <c r="J1049" s="14"/>
      <c r="K1049" s="14"/>
    </row>
    <row r="1050" spans="3:11" x14ac:dyDescent="0.2">
      <c r="C1050" s="3">
        <v>42065</v>
      </c>
      <c r="D1050" s="2">
        <v>86.71</v>
      </c>
      <c r="E1050" s="1">
        <f t="shared" si="82"/>
        <v>-3.447879554074329E-3</v>
      </c>
      <c r="F1050" s="11">
        <f t="shared" si="83"/>
        <v>-2.5328636767315603E-3</v>
      </c>
      <c r="G1050" s="12">
        <f t="shared" si="84"/>
        <v>-4.8652648872460772E-3</v>
      </c>
      <c r="H1050" s="13">
        <f t="shared" si="85"/>
        <v>-4.8888408583044624E-3</v>
      </c>
      <c r="I1050" s="14"/>
      <c r="J1050" s="14"/>
      <c r="K1050" s="14"/>
    </row>
    <row r="1051" spans="3:11" x14ac:dyDescent="0.2">
      <c r="C1051" s="3">
        <v>42062</v>
      </c>
      <c r="D1051" s="2">
        <v>87.01</v>
      </c>
      <c r="E1051" s="1">
        <f t="shared" si="82"/>
        <v>3.3004867624361944E-2</v>
      </c>
      <c r="F1051" s="11">
        <f t="shared" si="83"/>
        <v>-2.5796782191213237E-3</v>
      </c>
      <c r="G1051" s="12">
        <f t="shared" si="84"/>
        <v>-4.8926952777259367E-3</v>
      </c>
      <c r="H1051" s="13">
        <f t="shared" si="85"/>
        <v>-5.3439290602657601E-3</v>
      </c>
      <c r="I1051" s="14"/>
      <c r="J1051" s="14"/>
      <c r="K1051" s="14"/>
    </row>
    <row r="1052" spans="3:11" x14ac:dyDescent="0.2">
      <c r="C1052" s="3">
        <v>42061</v>
      </c>
      <c r="D1052" s="2">
        <v>84.23</v>
      </c>
      <c r="E1052" s="1">
        <f t="shared" si="82"/>
        <v>-5.5293853746074428E-2</v>
      </c>
      <c r="F1052" s="11">
        <f t="shared" si="83"/>
        <v>-2.6208203739948631E-3</v>
      </c>
      <c r="G1052" s="12">
        <f t="shared" si="84"/>
        <v>-5.2701846168744801E-3</v>
      </c>
      <c r="H1052" s="13">
        <f t="shared" si="85"/>
        <v>-5.1765339170983709E-3</v>
      </c>
      <c r="I1052" s="14"/>
      <c r="J1052" s="14"/>
      <c r="K1052" s="14"/>
    </row>
    <row r="1053" spans="3:11" x14ac:dyDescent="0.2">
      <c r="C1053" s="3">
        <v>42060</v>
      </c>
      <c r="D1053" s="2">
        <v>89.16</v>
      </c>
      <c r="E1053" s="1">
        <f t="shared" si="82"/>
        <v>3.4698851108274198E-2</v>
      </c>
      <c r="F1053" s="11">
        <f t="shared" si="83"/>
        <v>-2.392408308879255E-3</v>
      </c>
      <c r="G1053" s="12">
        <f t="shared" si="84"/>
        <v>-4.9042622877035948E-3</v>
      </c>
      <c r="H1053" s="13">
        <f t="shared" si="85"/>
        <v>-5.9603552479800866E-3</v>
      </c>
      <c r="I1053" s="14"/>
      <c r="J1053" s="14"/>
      <c r="K1053" s="14"/>
    </row>
    <row r="1054" spans="3:11" x14ac:dyDescent="0.2">
      <c r="C1054" s="3">
        <v>42059</v>
      </c>
      <c r="D1054" s="2">
        <v>86.17</v>
      </c>
      <c r="E1054" s="1">
        <f t="shared" si="82"/>
        <v>-3.4694113565397755E-3</v>
      </c>
      <c r="F1054" s="11">
        <f t="shared" si="83"/>
        <v>-2.5384272948106626E-3</v>
      </c>
      <c r="G1054" s="12">
        <f t="shared" si="84"/>
        <v>-4.9545545472746413E-3</v>
      </c>
      <c r="H1054" s="13">
        <f t="shared" si="85"/>
        <v>-6.6284024773115144E-3</v>
      </c>
      <c r="I1054" s="14"/>
      <c r="J1054" s="14"/>
      <c r="K1054" s="14"/>
    </row>
    <row r="1055" spans="3:11" x14ac:dyDescent="0.2">
      <c r="C1055" s="3">
        <v>42058</v>
      </c>
      <c r="D1055" s="2">
        <v>86.47</v>
      </c>
      <c r="E1055" s="1">
        <f t="shared" ref="E1055:E1118" si="86">D1055/D1056-1</f>
        <v>-2.6786719189645369E-2</v>
      </c>
      <c r="F1055" s="11">
        <f t="shared" ref="F1055:F1118" si="87">AVERAGE(E1055:E1304)</f>
        <v>-2.494735693166415E-3</v>
      </c>
      <c r="G1055" s="12">
        <f t="shared" si="84"/>
        <v>-5.1932381660146111E-3</v>
      </c>
      <c r="H1055" s="13">
        <f t="shared" si="85"/>
        <v>-6.9422219824356183E-3</v>
      </c>
      <c r="I1055" s="14"/>
      <c r="J1055" s="14"/>
      <c r="K1055" s="14"/>
    </row>
    <row r="1056" spans="3:11" x14ac:dyDescent="0.2">
      <c r="C1056" s="3">
        <v>42055</v>
      </c>
      <c r="D1056" s="2">
        <v>88.85</v>
      </c>
      <c r="E1056" s="1">
        <f t="shared" si="86"/>
        <v>-1.9640295707822997E-2</v>
      </c>
      <c r="F1056" s="11">
        <f t="shared" si="87"/>
        <v>-2.4261822485496533E-3</v>
      </c>
      <c r="G1056" s="12">
        <f t="shared" ref="G1056:G1119" si="88">AVERAGE(E1056:E1175)</f>
        <v>-4.8457044588926558E-3</v>
      </c>
      <c r="H1056" s="13">
        <f t="shared" ref="H1056:H1119" si="89">AVERAGE(E1056:E1115)</f>
        <v>-6.655081514165038E-3</v>
      </c>
      <c r="I1056" s="14"/>
      <c r="J1056" s="14"/>
      <c r="K1056" s="14"/>
    </row>
    <row r="1057" spans="3:11" x14ac:dyDescent="0.2">
      <c r="C1057" s="3">
        <v>42054</v>
      </c>
      <c r="D1057" s="2">
        <v>90.63</v>
      </c>
      <c r="E1057" s="1">
        <f t="shared" si="86"/>
        <v>-1.8731052403637927E-2</v>
      </c>
      <c r="F1057" s="11">
        <f t="shared" si="87"/>
        <v>-2.3232950029150163E-3</v>
      </c>
      <c r="G1057" s="12">
        <f t="shared" si="88"/>
        <v>-4.6227054538941362E-3</v>
      </c>
      <c r="H1057" s="13">
        <f t="shared" si="89"/>
        <v>-6.1816512143840598E-3</v>
      </c>
      <c r="I1057" s="14"/>
      <c r="J1057" s="14"/>
      <c r="K1057" s="14"/>
    </row>
    <row r="1058" spans="3:11" x14ac:dyDescent="0.2">
      <c r="C1058" s="3">
        <v>42053</v>
      </c>
      <c r="D1058" s="2">
        <v>92.36</v>
      </c>
      <c r="E1058" s="1">
        <f t="shared" si="86"/>
        <v>-2.7072579795638929E-2</v>
      </c>
      <c r="F1058" s="11">
        <f t="shared" si="87"/>
        <v>-2.2697748530922405E-3</v>
      </c>
      <c r="G1058" s="12">
        <f t="shared" si="88"/>
        <v>-4.4651046908237698E-3</v>
      </c>
      <c r="H1058" s="13">
        <f t="shared" si="89"/>
        <v>-5.5682845877861563E-3</v>
      </c>
      <c r="I1058" s="14"/>
      <c r="J1058" s="14"/>
      <c r="K1058" s="14"/>
    </row>
    <row r="1059" spans="3:11" x14ac:dyDescent="0.2">
      <c r="C1059" s="3">
        <v>42052</v>
      </c>
      <c r="D1059" s="2">
        <v>94.93</v>
      </c>
      <c r="E1059" s="1">
        <f t="shared" si="86"/>
        <v>1.1507725093234056E-2</v>
      </c>
      <c r="F1059" s="11">
        <f t="shared" si="87"/>
        <v>-2.1649712842583598E-3</v>
      </c>
      <c r="G1059" s="12">
        <f t="shared" si="88"/>
        <v>-4.1934844870251614E-3</v>
      </c>
      <c r="H1059" s="13">
        <f t="shared" si="89"/>
        <v>-5.148003269735326E-3</v>
      </c>
      <c r="I1059" s="14"/>
      <c r="J1059" s="14"/>
      <c r="K1059" s="14"/>
    </row>
    <row r="1060" spans="3:11" x14ac:dyDescent="0.2">
      <c r="C1060" s="3">
        <v>42048</v>
      </c>
      <c r="D1060" s="2">
        <v>93.85</v>
      </c>
      <c r="E1060" s="1">
        <f t="shared" si="86"/>
        <v>3.0639139029211337E-2</v>
      </c>
      <c r="F1060" s="11">
        <f t="shared" si="87"/>
        <v>-2.1819691712854756E-3</v>
      </c>
      <c r="G1060" s="12">
        <f t="shared" si="88"/>
        <v>-4.3160964444065785E-3</v>
      </c>
      <c r="H1060" s="13">
        <f t="shared" si="89"/>
        <v>-5.5643642025038336E-3</v>
      </c>
      <c r="I1060" s="14"/>
      <c r="J1060" s="14"/>
      <c r="K1060" s="14"/>
    </row>
    <row r="1061" spans="3:11" x14ac:dyDescent="0.2">
      <c r="C1061" s="3">
        <v>42047</v>
      </c>
      <c r="D1061" s="2">
        <v>91.06</v>
      </c>
      <c r="E1061" s="1">
        <f t="shared" si="86"/>
        <v>4.8595117457392867E-2</v>
      </c>
      <c r="F1061" s="11">
        <f t="shared" si="87"/>
        <v>-2.2259820091092737E-3</v>
      </c>
      <c r="G1061" s="12">
        <f t="shared" si="88"/>
        <v>-4.5990530185447886E-3</v>
      </c>
      <c r="H1061" s="13">
        <f t="shared" si="89"/>
        <v>-6.1103349948735284E-3</v>
      </c>
      <c r="I1061" s="14"/>
      <c r="J1061" s="14"/>
      <c r="K1061" s="14"/>
    </row>
    <row r="1062" spans="3:11" x14ac:dyDescent="0.2">
      <c r="C1062" s="3">
        <v>42046</v>
      </c>
      <c r="D1062" s="2">
        <v>86.84</v>
      </c>
      <c r="E1062" s="1">
        <f t="shared" si="86"/>
        <v>-2.3611423431526779E-2</v>
      </c>
      <c r="F1062" s="11">
        <f t="shared" si="87"/>
        <v>-2.4222714451143505E-3</v>
      </c>
      <c r="G1062" s="12">
        <f t="shared" si="88"/>
        <v>-4.9585522749253947E-3</v>
      </c>
      <c r="H1062" s="13">
        <f t="shared" si="89"/>
        <v>-6.5581511852377721E-3</v>
      </c>
      <c r="I1062" s="14"/>
      <c r="J1062" s="14"/>
      <c r="K1062" s="14"/>
    </row>
    <row r="1063" spans="3:11" x14ac:dyDescent="0.2">
      <c r="C1063" s="3">
        <v>42045</v>
      </c>
      <c r="D1063" s="2">
        <v>88.94</v>
      </c>
      <c r="E1063" s="1">
        <f t="shared" si="86"/>
        <v>-5.3729120119161533E-2</v>
      </c>
      <c r="F1063" s="11">
        <f t="shared" si="87"/>
        <v>-2.3285414856122682E-3</v>
      </c>
      <c r="G1063" s="12">
        <f t="shared" si="88"/>
        <v>-4.7089255437348931E-3</v>
      </c>
      <c r="H1063" s="13">
        <f t="shared" si="89"/>
        <v>-6.8059292082083798E-3</v>
      </c>
      <c r="I1063" s="14"/>
      <c r="J1063" s="14"/>
      <c r="K1063" s="14"/>
    </row>
    <row r="1064" spans="3:11" x14ac:dyDescent="0.2">
      <c r="C1064" s="3">
        <v>42044</v>
      </c>
      <c r="D1064" s="2">
        <v>93.99</v>
      </c>
      <c r="E1064" s="1">
        <f t="shared" si="86"/>
        <v>2.2630834512022524E-2</v>
      </c>
      <c r="F1064" s="11">
        <f t="shared" si="87"/>
        <v>-2.0966139239735971E-3</v>
      </c>
      <c r="G1064" s="12">
        <f t="shared" si="88"/>
        <v>-4.3402314733402324E-3</v>
      </c>
      <c r="H1064" s="13">
        <f t="shared" si="89"/>
        <v>-6.0739354850584829E-3</v>
      </c>
      <c r="I1064" s="14"/>
      <c r="J1064" s="14"/>
      <c r="K1064" s="14"/>
    </row>
    <row r="1065" spans="3:11" x14ac:dyDescent="0.2">
      <c r="C1065" s="3">
        <v>42041</v>
      </c>
      <c r="D1065" s="2">
        <v>91.91</v>
      </c>
      <c r="E1065" s="1">
        <f t="shared" si="86"/>
        <v>2.3952762923351134E-2</v>
      </c>
      <c r="F1065" s="11">
        <f t="shared" si="87"/>
        <v>-2.1919233822729591E-3</v>
      </c>
      <c r="G1065" s="12">
        <f t="shared" si="88"/>
        <v>-4.6659939343022781E-3</v>
      </c>
      <c r="H1065" s="13">
        <f t="shared" si="89"/>
        <v>-6.3341988567274798E-3</v>
      </c>
      <c r="I1065" s="14"/>
      <c r="J1065" s="14"/>
      <c r="K1065" s="14"/>
    </row>
    <row r="1066" spans="3:11" x14ac:dyDescent="0.2">
      <c r="C1066" s="3">
        <v>42040</v>
      </c>
      <c r="D1066" s="2">
        <v>89.76</v>
      </c>
      <c r="E1066" s="1">
        <f t="shared" si="86"/>
        <v>4.1903656413232682E-2</v>
      </c>
      <c r="F1066" s="11">
        <f t="shared" si="87"/>
        <v>-2.2805423452639364E-3</v>
      </c>
      <c r="G1066" s="12">
        <f t="shared" si="88"/>
        <v>-4.7112606236758446E-3</v>
      </c>
      <c r="H1066" s="13">
        <f t="shared" si="89"/>
        <v>-6.9987445297573173E-3</v>
      </c>
      <c r="I1066" s="14"/>
      <c r="J1066" s="14"/>
      <c r="K1066" s="14"/>
    </row>
    <row r="1067" spans="3:11" x14ac:dyDescent="0.2">
      <c r="C1067" s="3">
        <v>42039</v>
      </c>
      <c r="D1067" s="2">
        <v>86.15</v>
      </c>
      <c r="E1067" s="1">
        <f t="shared" si="86"/>
        <v>-8.6716845118201991E-2</v>
      </c>
      <c r="F1067" s="11">
        <f t="shared" si="87"/>
        <v>-2.3647012685184335E-3</v>
      </c>
      <c r="G1067" s="12">
        <f t="shared" si="88"/>
        <v>-5.2323605464634527E-3</v>
      </c>
      <c r="H1067" s="13">
        <f t="shared" si="89"/>
        <v>-7.5383183415466274E-3</v>
      </c>
      <c r="I1067" s="14"/>
      <c r="J1067" s="14"/>
      <c r="K1067" s="14"/>
    </row>
    <row r="1068" spans="3:11" x14ac:dyDescent="0.2">
      <c r="C1068" s="3">
        <v>42038</v>
      </c>
      <c r="D1068" s="2">
        <v>94.33</v>
      </c>
      <c r="E1068" s="1">
        <f t="shared" si="86"/>
        <v>7.022918084864993E-2</v>
      </c>
      <c r="F1068" s="11">
        <f t="shared" si="87"/>
        <v>-1.9988998498087036E-3</v>
      </c>
      <c r="G1068" s="12">
        <f t="shared" si="88"/>
        <v>-4.4909067991222894E-3</v>
      </c>
      <c r="H1068" s="13">
        <f t="shared" si="89"/>
        <v>-6.2561716411692041E-3</v>
      </c>
      <c r="I1068" s="14"/>
      <c r="J1068" s="14"/>
      <c r="K1068" s="14"/>
    </row>
    <row r="1069" spans="3:11" x14ac:dyDescent="0.2">
      <c r="C1069" s="3">
        <v>42037</v>
      </c>
      <c r="D1069" s="2">
        <v>88.14</v>
      </c>
      <c r="E1069" s="1">
        <f t="shared" si="86"/>
        <v>2.7632039174536605E-2</v>
      </c>
      <c r="F1069" s="11">
        <f t="shared" si="87"/>
        <v>-2.271932372402564E-3</v>
      </c>
      <c r="G1069" s="12">
        <f t="shared" si="88"/>
        <v>-5.1361161558660332E-3</v>
      </c>
      <c r="H1069" s="13">
        <f t="shared" si="89"/>
        <v>-7.1048568593520319E-3</v>
      </c>
      <c r="I1069" s="14"/>
      <c r="J1069" s="14"/>
      <c r="K1069" s="14"/>
    </row>
    <row r="1070" spans="3:11" x14ac:dyDescent="0.2">
      <c r="C1070" s="3">
        <v>42034</v>
      </c>
      <c r="D1070" s="2">
        <v>85.77</v>
      </c>
      <c r="E1070" s="1">
        <f t="shared" si="86"/>
        <v>8.3228087900985015E-2</v>
      </c>
      <c r="F1070" s="11">
        <f t="shared" si="87"/>
        <v>-2.3509234046904795E-3</v>
      </c>
      <c r="G1070" s="12">
        <f t="shared" si="88"/>
        <v>-5.3298507635211375E-3</v>
      </c>
      <c r="H1070" s="13">
        <f t="shared" si="89"/>
        <v>-7.9017951872029559E-3</v>
      </c>
      <c r="I1070" s="14"/>
      <c r="J1070" s="14"/>
      <c r="K1070" s="14"/>
    </row>
    <row r="1071" spans="3:11" x14ac:dyDescent="0.2">
      <c r="C1071" s="3">
        <v>42033</v>
      </c>
      <c r="D1071" s="2">
        <v>79.180000000000007</v>
      </c>
      <c r="E1071" s="1">
        <f t="shared" si="86"/>
        <v>1.771255060728727E-3</v>
      </c>
      <c r="F1071" s="11">
        <f t="shared" si="87"/>
        <v>-2.7273113473291139E-3</v>
      </c>
      <c r="G1071" s="12">
        <f t="shared" si="88"/>
        <v>-5.9971706636369618E-3</v>
      </c>
      <c r="H1071" s="13">
        <f t="shared" si="89"/>
        <v>-9.6535169016977156E-3</v>
      </c>
      <c r="I1071" s="14"/>
      <c r="J1071" s="14"/>
      <c r="K1071" s="14"/>
    </row>
    <row r="1072" spans="3:11" x14ac:dyDescent="0.2">
      <c r="C1072" s="3">
        <v>42032</v>
      </c>
      <c r="D1072" s="2">
        <v>79.040000000000006</v>
      </c>
      <c r="E1072" s="1">
        <f t="shared" si="86"/>
        <v>-3.8442822384428199E-2</v>
      </c>
      <c r="F1072" s="11">
        <f t="shared" si="87"/>
        <v>-2.7646236818507784E-3</v>
      </c>
      <c r="G1072" s="12">
        <f t="shared" si="88"/>
        <v>-5.975621385498133E-3</v>
      </c>
      <c r="H1072" s="13">
        <f t="shared" si="89"/>
        <v>-9.8025570107438242E-3</v>
      </c>
      <c r="I1072" s="14"/>
      <c r="J1072" s="14"/>
      <c r="K1072" s="14"/>
    </row>
    <row r="1073" spans="3:11" x14ac:dyDescent="0.2">
      <c r="C1073" s="3">
        <v>42031</v>
      </c>
      <c r="D1073" s="2">
        <v>82.2</v>
      </c>
      <c r="E1073" s="1">
        <f t="shared" si="86"/>
        <v>2.391629297458886E-2</v>
      </c>
      <c r="F1073" s="11">
        <f t="shared" si="87"/>
        <v>-2.5751908084468574E-3</v>
      </c>
      <c r="G1073" s="12">
        <f t="shared" si="88"/>
        <v>-5.6943742176348696E-3</v>
      </c>
      <c r="H1073" s="13">
        <f t="shared" si="89"/>
        <v>-9.3808902814884066E-3</v>
      </c>
      <c r="I1073" s="14"/>
      <c r="J1073" s="14"/>
      <c r="K1073" s="14"/>
    </row>
    <row r="1074" spans="3:11" x14ac:dyDescent="0.2">
      <c r="C1074" s="3">
        <v>42030</v>
      </c>
      <c r="D1074" s="2">
        <v>80.28</v>
      </c>
      <c r="E1074" s="1">
        <f t="shared" si="86"/>
        <v>-9.622501850481191E-3</v>
      </c>
      <c r="F1074" s="11">
        <f t="shared" si="87"/>
        <v>-2.6728225486834633E-3</v>
      </c>
      <c r="G1074" s="12">
        <f t="shared" si="88"/>
        <v>-5.9711686646613527E-3</v>
      </c>
      <c r="H1074" s="13">
        <f t="shared" si="89"/>
        <v>-9.6195877065865729E-3</v>
      </c>
      <c r="I1074" s="14"/>
      <c r="J1074" s="14"/>
      <c r="K1074" s="14"/>
    </row>
    <row r="1075" spans="3:11" x14ac:dyDescent="0.2">
      <c r="C1075" s="3">
        <v>42027</v>
      </c>
      <c r="D1075" s="2">
        <v>81.06</v>
      </c>
      <c r="E1075" s="1">
        <f t="shared" si="86"/>
        <v>-1.5545299975710525E-2</v>
      </c>
      <c r="F1075" s="11">
        <f t="shared" si="87"/>
        <v>-2.5637884512252533E-3</v>
      </c>
      <c r="G1075" s="12">
        <f t="shared" si="88"/>
        <v>-5.8560126701232597E-3</v>
      </c>
      <c r="H1075" s="13">
        <f t="shared" si="89"/>
        <v>-9.3725733688596723E-3</v>
      </c>
      <c r="I1075" s="14"/>
      <c r="J1075" s="14"/>
      <c r="K1075" s="14"/>
    </row>
    <row r="1076" spans="3:11" x14ac:dyDescent="0.2">
      <c r="C1076" s="3">
        <v>42026</v>
      </c>
      <c r="D1076" s="2">
        <v>82.34</v>
      </c>
      <c r="E1076" s="1">
        <f t="shared" si="86"/>
        <v>-3.0838041431261676E-2</v>
      </c>
      <c r="F1076" s="11">
        <f t="shared" si="87"/>
        <v>-2.5395184202501196E-3</v>
      </c>
      <c r="G1076" s="12">
        <f t="shared" si="88"/>
        <v>-5.7510216366387741E-3</v>
      </c>
      <c r="H1076" s="13">
        <f t="shared" si="89"/>
        <v>-9.1157647058349636E-3</v>
      </c>
      <c r="I1076" s="14"/>
      <c r="J1076" s="14"/>
      <c r="K1076" s="14"/>
    </row>
    <row r="1077" spans="3:11" x14ac:dyDescent="0.2">
      <c r="C1077" s="3">
        <v>42025</v>
      </c>
      <c r="D1077" s="2">
        <v>84.96</v>
      </c>
      <c r="E1077" s="1">
        <f t="shared" si="86"/>
        <v>2.8197991044414783E-2</v>
      </c>
      <c r="F1077" s="11">
        <f t="shared" si="87"/>
        <v>-2.4442157101441909E-3</v>
      </c>
      <c r="G1077" s="12">
        <f t="shared" si="88"/>
        <v>-5.6685605450177545E-3</v>
      </c>
      <c r="H1077" s="13">
        <f t="shared" si="89"/>
        <v>-8.8211399956068422E-3</v>
      </c>
      <c r="I1077" s="14"/>
      <c r="J1077" s="14"/>
      <c r="K1077" s="14"/>
    </row>
    <row r="1078" spans="3:11" x14ac:dyDescent="0.2">
      <c r="C1078" s="3">
        <v>42024</v>
      </c>
      <c r="D1078" s="2">
        <v>82.63</v>
      </c>
      <c r="E1078" s="1">
        <f t="shared" si="86"/>
        <v>-5.4143772893772923E-2</v>
      </c>
      <c r="F1078" s="11">
        <f t="shared" si="87"/>
        <v>-2.5324996906605068E-3</v>
      </c>
      <c r="G1078" s="12">
        <f t="shared" si="88"/>
        <v>-5.9613147062841376E-3</v>
      </c>
      <c r="H1078" s="13">
        <f t="shared" si="89"/>
        <v>-8.9654109695379899E-3</v>
      </c>
      <c r="I1078" s="14"/>
      <c r="J1078" s="14"/>
      <c r="K1078" s="14"/>
    </row>
    <row r="1079" spans="3:11" x14ac:dyDescent="0.2">
      <c r="C1079" s="3">
        <v>42020</v>
      </c>
      <c r="D1079" s="2">
        <v>87.36</v>
      </c>
      <c r="E1079" s="1">
        <f t="shared" si="86"/>
        <v>5.1390058972198727E-2</v>
      </c>
      <c r="F1079" s="11">
        <f t="shared" si="87"/>
        <v>-2.2417944931852631E-3</v>
      </c>
      <c r="G1079" s="12">
        <f t="shared" si="88"/>
        <v>-5.5674897614723506E-3</v>
      </c>
      <c r="H1079" s="13">
        <f t="shared" si="89"/>
        <v>-8.4615192434142426E-3</v>
      </c>
      <c r="I1079" s="14"/>
      <c r="J1079" s="14"/>
      <c r="K1079" s="14"/>
    </row>
    <row r="1080" spans="3:11" x14ac:dyDescent="0.2">
      <c r="C1080" s="3">
        <v>42019</v>
      </c>
      <c r="D1080" s="2">
        <v>83.09</v>
      </c>
      <c r="E1080" s="1">
        <f t="shared" si="86"/>
        <v>-4.6039035591274313E-2</v>
      </c>
      <c r="F1080" s="11">
        <f t="shared" si="87"/>
        <v>-2.4314063713751777E-3</v>
      </c>
      <c r="G1080" s="12">
        <f t="shared" si="88"/>
        <v>-6.0302106367090928E-3</v>
      </c>
      <c r="H1080" s="13">
        <f t="shared" si="89"/>
        <v>-9.19964901416301E-3</v>
      </c>
      <c r="I1080" s="14"/>
      <c r="J1080" s="14"/>
      <c r="K1080" s="14"/>
    </row>
    <row r="1081" spans="3:11" x14ac:dyDescent="0.2">
      <c r="C1081" s="3">
        <v>42018</v>
      </c>
      <c r="D1081" s="2">
        <v>87.1</v>
      </c>
      <c r="E1081" s="1">
        <f t="shared" si="86"/>
        <v>5.6525958272683141E-2</v>
      </c>
      <c r="F1081" s="11">
        <f t="shared" si="87"/>
        <v>-2.2263837616775532E-3</v>
      </c>
      <c r="G1081" s="12">
        <f t="shared" si="88"/>
        <v>-5.6446627904287493E-3</v>
      </c>
      <c r="H1081" s="13">
        <f t="shared" si="89"/>
        <v>-8.4627145778855099E-3</v>
      </c>
      <c r="I1081" s="14"/>
      <c r="J1081" s="14"/>
      <c r="K1081" s="14"/>
    </row>
    <row r="1082" spans="3:11" x14ac:dyDescent="0.2">
      <c r="C1082" s="3">
        <v>42017</v>
      </c>
      <c r="D1082" s="2">
        <v>82.44</v>
      </c>
      <c r="E1082" s="1">
        <f t="shared" si="86"/>
        <v>-3.986951794128335E-3</v>
      </c>
      <c r="F1082" s="11">
        <f t="shared" si="87"/>
        <v>-2.4613742267347704E-3</v>
      </c>
      <c r="G1082" s="12">
        <f t="shared" si="88"/>
        <v>-6.2007941585468769E-3</v>
      </c>
      <c r="H1082" s="13">
        <f t="shared" si="89"/>
        <v>-9.3822776554453487E-3</v>
      </c>
      <c r="I1082" s="14"/>
      <c r="J1082" s="14"/>
      <c r="K1082" s="14"/>
    </row>
    <row r="1083" spans="3:11" x14ac:dyDescent="0.2">
      <c r="C1083" s="3">
        <v>42016</v>
      </c>
      <c r="D1083" s="2">
        <v>82.77</v>
      </c>
      <c r="E1083" s="1">
        <f t="shared" si="86"/>
        <v>-4.7306629834254155E-2</v>
      </c>
      <c r="F1083" s="11">
        <f t="shared" si="87"/>
        <v>-2.3772534047099684E-3</v>
      </c>
      <c r="G1083" s="12">
        <f t="shared" si="88"/>
        <v>-6.1077733382536989E-3</v>
      </c>
      <c r="H1083" s="13">
        <f t="shared" si="89"/>
        <v>-9.1289594267213968E-3</v>
      </c>
      <c r="I1083" s="14"/>
      <c r="J1083" s="14"/>
      <c r="K1083" s="14"/>
    </row>
    <row r="1084" spans="3:11" x14ac:dyDescent="0.2">
      <c r="C1084" s="3">
        <v>42013</v>
      </c>
      <c r="D1084" s="2">
        <v>86.88</v>
      </c>
      <c r="E1084" s="1">
        <f t="shared" si="86"/>
        <v>-8.7849401026812712E-3</v>
      </c>
      <c r="F1084" s="11">
        <f t="shared" si="87"/>
        <v>-2.1536474088786166E-3</v>
      </c>
      <c r="G1084" s="12">
        <f t="shared" si="88"/>
        <v>-5.751981957433875E-3</v>
      </c>
      <c r="H1084" s="13">
        <f t="shared" si="89"/>
        <v>-8.3530400758152924E-3</v>
      </c>
      <c r="I1084" s="14"/>
      <c r="J1084" s="14"/>
      <c r="K1084" s="14"/>
    </row>
    <row r="1085" spans="3:11" x14ac:dyDescent="0.2">
      <c r="C1085" s="3">
        <v>42012</v>
      </c>
      <c r="D1085" s="2">
        <v>87.65</v>
      </c>
      <c r="E1085" s="1">
        <f t="shared" si="86"/>
        <v>2.8604118993134087E-3</v>
      </c>
      <c r="F1085" s="11">
        <f t="shared" si="87"/>
        <v>-2.1582188398036311E-3</v>
      </c>
      <c r="G1085" s="12">
        <f t="shared" si="88"/>
        <v>-5.6040611534516017E-3</v>
      </c>
      <c r="H1085" s="13">
        <f t="shared" si="89"/>
        <v>-8.9641507632681576E-3</v>
      </c>
      <c r="I1085" s="14"/>
      <c r="J1085" s="14"/>
      <c r="K1085" s="14"/>
    </row>
    <row r="1086" spans="3:11" x14ac:dyDescent="0.2">
      <c r="C1086" s="3">
        <v>42011</v>
      </c>
      <c r="D1086" s="2">
        <v>87.4</v>
      </c>
      <c r="E1086" s="1">
        <f t="shared" si="86"/>
        <v>1.4980838462431922E-2</v>
      </c>
      <c r="F1086" s="11">
        <f t="shared" si="87"/>
        <v>-2.1232277236080061E-3</v>
      </c>
      <c r="G1086" s="12">
        <f t="shared" si="88"/>
        <v>-5.6486522446693001E-3</v>
      </c>
      <c r="H1086" s="13">
        <f t="shared" si="89"/>
        <v>-9.0270261538935651E-3</v>
      </c>
      <c r="I1086" s="14"/>
      <c r="J1086" s="14"/>
      <c r="K1086" s="14"/>
    </row>
    <row r="1087" spans="3:11" x14ac:dyDescent="0.2">
      <c r="C1087" s="3">
        <v>42010</v>
      </c>
      <c r="D1087" s="2">
        <v>86.11</v>
      </c>
      <c r="E1087" s="1">
        <f t="shared" si="86"/>
        <v>-4.215795328142391E-2</v>
      </c>
      <c r="F1087" s="11">
        <f t="shared" si="87"/>
        <v>-2.2121553504086595E-3</v>
      </c>
      <c r="G1087" s="12">
        <f t="shared" si="88"/>
        <v>-5.6094808679330345E-3</v>
      </c>
      <c r="H1087" s="13">
        <f t="shared" si="89"/>
        <v>-9.2669284376981111E-3</v>
      </c>
      <c r="I1087" s="14"/>
      <c r="J1087" s="14"/>
      <c r="K1087" s="14"/>
    </row>
    <row r="1088" spans="3:11" x14ac:dyDescent="0.2">
      <c r="C1088" s="3">
        <v>42009</v>
      </c>
      <c r="D1088" s="2">
        <v>89.9</v>
      </c>
      <c r="E1088" s="1">
        <f t="shared" si="86"/>
        <v>-5.0285231354320614E-2</v>
      </c>
      <c r="F1088" s="11">
        <f t="shared" si="87"/>
        <v>-2.1009544606445871E-3</v>
      </c>
      <c r="G1088" s="12">
        <f t="shared" si="88"/>
        <v>-5.1549352656686653E-3</v>
      </c>
      <c r="H1088" s="13">
        <f t="shared" si="89"/>
        <v>-8.8588655551388607E-3</v>
      </c>
      <c r="I1088" s="14"/>
      <c r="J1088" s="14"/>
      <c r="K1088" s="14"/>
    </row>
    <row r="1089" spans="3:11" x14ac:dyDescent="0.2">
      <c r="C1089" s="3">
        <v>42006</v>
      </c>
      <c r="D1089" s="2">
        <v>94.66</v>
      </c>
      <c r="E1089" s="1">
        <f t="shared" si="86"/>
        <v>-1.0867293625914431E-2</v>
      </c>
      <c r="F1089" s="11">
        <f t="shared" si="87"/>
        <v>-1.8893208928728584E-3</v>
      </c>
      <c r="G1089" s="12">
        <f t="shared" si="88"/>
        <v>-4.814034759727262E-3</v>
      </c>
      <c r="H1089" s="13">
        <f t="shared" si="89"/>
        <v>-8.3092015823958941E-3</v>
      </c>
      <c r="I1089" s="14"/>
      <c r="J1089" s="14"/>
      <c r="K1089" s="14"/>
    </row>
    <row r="1090" spans="3:11" x14ac:dyDescent="0.2">
      <c r="C1090" s="3">
        <v>42004</v>
      </c>
      <c r="D1090" s="2">
        <v>95.7</v>
      </c>
      <c r="E1090" s="1">
        <f t="shared" si="86"/>
        <v>-1.5735883986424004E-2</v>
      </c>
      <c r="F1090" s="11">
        <f t="shared" si="87"/>
        <v>-1.8684994694984072E-3</v>
      </c>
      <c r="G1090" s="12">
        <f t="shared" si="88"/>
        <v>-4.7171985156097083E-3</v>
      </c>
      <c r="H1090" s="13">
        <f t="shared" si="89"/>
        <v>-8.4034853939159628E-3</v>
      </c>
      <c r="I1090" s="14"/>
      <c r="J1090" s="14"/>
      <c r="K1090" s="14"/>
    </row>
    <row r="1091" spans="3:11" x14ac:dyDescent="0.2">
      <c r="C1091" s="3">
        <v>42003</v>
      </c>
      <c r="D1091" s="2">
        <v>97.23</v>
      </c>
      <c r="E1091" s="1">
        <f t="shared" si="86"/>
        <v>9.5524867614993347E-3</v>
      </c>
      <c r="F1091" s="11">
        <f t="shared" si="87"/>
        <v>-1.8676840728399911E-3</v>
      </c>
      <c r="G1091" s="12">
        <f t="shared" si="88"/>
        <v>-4.7558349986003045E-3</v>
      </c>
      <c r="H1091" s="13">
        <f t="shared" si="89"/>
        <v>-8.0301164720771433E-3</v>
      </c>
      <c r="I1091" s="14"/>
      <c r="J1091" s="14"/>
      <c r="K1091" s="14"/>
    </row>
    <row r="1092" spans="3:11" x14ac:dyDescent="0.2">
      <c r="C1092" s="3">
        <v>42002</v>
      </c>
      <c r="D1092" s="2">
        <v>96.31</v>
      </c>
      <c r="E1092" s="1">
        <f t="shared" si="86"/>
        <v>-2.0443449959316462E-2</v>
      </c>
      <c r="F1092" s="11">
        <f t="shared" si="87"/>
        <v>-2.0268779251395568E-3</v>
      </c>
      <c r="G1092" s="12">
        <f t="shared" si="88"/>
        <v>-4.7835728222428067E-3</v>
      </c>
      <c r="H1092" s="13">
        <f t="shared" si="89"/>
        <v>-8.4217446199901617E-3</v>
      </c>
      <c r="I1092" s="14"/>
      <c r="J1092" s="14"/>
      <c r="K1092" s="14"/>
    </row>
    <row r="1093" spans="3:11" x14ac:dyDescent="0.2">
      <c r="C1093" s="3">
        <v>41999</v>
      </c>
      <c r="D1093" s="2">
        <v>98.32</v>
      </c>
      <c r="E1093" s="1">
        <f t="shared" si="86"/>
        <v>-1.9936204146730474E-2</v>
      </c>
      <c r="F1093" s="11">
        <f t="shared" si="87"/>
        <v>-1.9802615511044707E-3</v>
      </c>
      <c r="G1093" s="12">
        <f t="shared" si="88"/>
        <v>-4.7026494407868494E-3</v>
      </c>
      <c r="H1093" s="13">
        <f t="shared" si="89"/>
        <v>-8.0296688805893447E-3</v>
      </c>
      <c r="I1093" s="14"/>
      <c r="J1093" s="14"/>
      <c r="K1093" s="14"/>
    </row>
    <row r="1094" spans="3:11" x14ac:dyDescent="0.2">
      <c r="C1094" s="3">
        <v>41997</v>
      </c>
      <c r="D1094" s="2">
        <v>100.32</v>
      </c>
      <c r="E1094" s="1">
        <f t="shared" si="86"/>
        <v>-2.2412785032157601E-2</v>
      </c>
      <c r="F1094" s="11">
        <f t="shared" si="87"/>
        <v>-1.9415105973549437E-3</v>
      </c>
      <c r="G1094" s="12">
        <f t="shared" si="88"/>
        <v>-4.546857612624744E-3</v>
      </c>
      <c r="H1094" s="13">
        <f t="shared" si="89"/>
        <v>-7.7761067742697721E-3</v>
      </c>
      <c r="I1094" s="14"/>
      <c r="J1094" s="14"/>
      <c r="K1094" s="14"/>
    </row>
    <row r="1095" spans="3:11" x14ac:dyDescent="0.2">
      <c r="C1095" s="3">
        <v>41996</v>
      </c>
      <c r="D1095" s="2">
        <v>102.62</v>
      </c>
      <c r="E1095" s="1">
        <f t="shared" si="86"/>
        <v>3.3642224012892852E-2</v>
      </c>
      <c r="F1095" s="11">
        <f t="shared" si="87"/>
        <v>-1.8208759097302161E-3</v>
      </c>
      <c r="G1095" s="12">
        <f t="shared" si="88"/>
        <v>-4.4026491398414221E-3</v>
      </c>
      <c r="H1095" s="13">
        <f t="shared" si="89"/>
        <v>-8.0026549532596445E-3</v>
      </c>
      <c r="I1095" s="14"/>
      <c r="J1095" s="14"/>
      <c r="K1095" s="14"/>
    </row>
    <row r="1096" spans="3:11" x14ac:dyDescent="0.2">
      <c r="C1096" s="3">
        <v>41995</v>
      </c>
      <c r="D1096" s="2">
        <v>99.28</v>
      </c>
      <c r="E1096" s="1">
        <f t="shared" si="86"/>
        <v>-3.2735775526110622E-2</v>
      </c>
      <c r="F1096" s="11">
        <f t="shared" si="87"/>
        <v>-1.9421909953112775E-3</v>
      </c>
      <c r="G1096" s="12">
        <f t="shared" si="88"/>
        <v>-4.7165430459715219E-3</v>
      </c>
      <c r="H1096" s="13">
        <f t="shared" si="89"/>
        <v>-8.3800552399060872E-3</v>
      </c>
      <c r="I1096" s="14"/>
      <c r="J1096" s="14"/>
      <c r="K1096" s="14"/>
    </row>
    <row r="1097" spans="3:11" x14ac:dyDescent="0.2">
      <c r="C1097" s="3">
        <v>41992</v>
      </c>
      <c r="D1097" s="2">
        <v>102.64</v>
      </c>
      <c r="E1097" s="1">
        <f t="shared" si="86"/>
        <v>5.0993241859512706E-2</v>
      </c>
      <c r="F1097" s="11">
        <f t="shared" si="87"/>
        <v>-1.7986776387800502E-3</v>
      </c>
      <c r="G1097" s="12">
        <f t="shared" si="88"/>
        <v>-4.5116683987053707E-3</v>
      </c>
      <c r="H1097" s="13">
        <f t="shared" si="89"/>
        <v>-7.6531900989623503E-3</v>
      </c>
      <c r="I1097" s="14"/>
      <c r="J1097" s="14"/>
      <c r="K1097" s="14"/>
    </row>
    <row r="1098" spans="3:11" x14ac:dyDescent="0.2">
      <c r="C1098" s="3">
        <v>41991</v>
      </c>
      <c r="D1098" s="2">
        <v>97.66</v>
      </c>
      <c r="E1098" s="1">
        <f t="shared" si="86"/>
        <v>-4.2830540037243958E-2</v>
      </c>
      <c r="F1098" s="11">
        <f t="shared" si="87"/>
        <v>-2.01926110212566E-3</v>
      </c>
      <c r="G1098" s="12">
        <f t="shared" si="88"/>
        <v>-4.9389217630557087E-3</v>
      </c>
      <c r="H1098" s="13">
        <f t="shared" si="89"/>
        <v>-8.5512760414295039E-3</v>
      </c>
      <c r="I1098" s="14"/>
      <c r="J1098" s="14"/>
      <c r="K1098" s="14"/>
    </row>
    <row r="1099" spans="3:11" x14ac:dyDescent="0.2">
      <c r="C1099" s="3">
        <v>41990</v>
      </c>
      <c r="D1099" s="2">
        <v>102.03</v>
      </c>
      <c r="E1099" s="1">
        <f t="shared" si="86"/>
        <v>9.4983674680915176E-3</v>
      </c>
      <c r="F1099" s="11">
        <f t="shared" si="87"/>
        <v>-1.8365924515427415E-3</v>
      </c>
      <c r="G1099" s="12">
        <f t="shared" si="88"/>
        <v>-4.6110013141916944E-3</v>
      </c>
      <c r="H1099" s="13">
        <f t="shared" si="89"/>
        <v>-7.6114933068892167E-3</v>
      </c>
      <c r="I1099" s="14"/>
      <c r="J1099" s="14"/>
      <c r="K1099" s="14"/>
    </row>
    <row r="1100" spans="3:11" x14ac:dyDescent="0.2">
      <c r="C1100" s="3">
        <v>41989</v>
      </c>
      <c r="D1100" s="2">
        <v>101.07</v>
      </c>
      <c r="E1100" s="1">
        <f t="shared" si="86"/>
        <v>0</v>
      </c>
      <c r="F1100" s="11">
        <f t="shared" si="87"/>
        <v>-1.8345981128201671E-3</v>
      </c>
      <c r="G1100" s="12">
        <f t="shared" si="88"/>
        <v>-4.6979726251380784E-3</v>
      </c>
      <c r="H1100" s="13">
        <f t="shared" si="89"/>
        <v>-7.6436688708455026E-3</v>
      </c>
      <c r="I1100" s="14"/>
      <c r="J1100" s="14"/>
      <c r="K1100" s="14"/>
    </row>
    <row r="1101" spans="3:11" x14ac:dyDescent="0.2">
      <c r="C1101" s="3">
        <v>41988</v>
      </c>
      <c r="D1101" s="2">
        <v>101.07</v>
      </c>
      <c r="E1101" s="1">
        <f t="shared" si="86"/>
        <v>-3.1339850488786736E-2</v>
      </c>
      <c r="F1101" s="11">
        <f t="shared" si="87"/>
        <v>-1.8103125737547918E-3</v>
      </c>
      <c r="G1101" s="12">
        <f t="shared" si="88"/>
        <v>-4.749618907519842E-3</v>
      </c>
      <c r="H1101" s="13">
        <f t="shared" si="89"/>
        <v>-7.7849979744732878E-3</v>
      </c>
      <c r="I1101" s="14"/>
      <c r="J1101" s="14"/>
      <c r="K1101" s="14"/>
    </row>
    <row r="1102" spans="3:11" x14ac:dyDescent="0.2">
      <c r="C1102" s="3">
        <v>41985</v>
      </c>
      <c r="D1102" s="2">
        <v>104.34</v>
      </c>
      <c r="E1102" s="1">
        <f t="shared" si="86"/>
        <v>-3.5763792625450375E-2</v>
      </c>
      <c r="F1102" s="11">
        <f t="shared" si="87"/>
        <v>-1.697181100388542E-3</v>
      </c>
      <c r="G1102" s="12">
        <f t="shared" si="88"/>
        <v>-4.4517286111854671E-3</v>
      </c>
      <c r="H1102" s="13">
        <f t="shared" si="89"/>
        <v>-7.3224406016782909E-3</v>
      </c>
      <c r="I1102" s="14"/>
      <c r="J1102" s="14"/>
      <c r="K1102" s="14"/>
    </row>
    <row r="1103" spans="3:11" x14ac:dyDescent="0.2">
      <c r="C1103" s="3">
        <v>41984</v>
      </c>
      <c r="D1103" s="2">
        <v>108.21</v>
      </c>
      <c r="E1103" s="1">
        <f t="shared" si="86"/>
        <v>-1.6183289389944511E-2</v>
      </c>
      <c r="F1103" s="11">
        <f t="shared" si="87"/>
        <v>-1.519592136102823E-3</v>
      </c>
      <c r="G1103" s="12">
        <f t="shared" si="88"/>
        <v>-4.1646999217460614E-3</v>
      </c>
      <c r="H1103" s="13">
        <f t="shared" si="89"/>
        <v>-6.9443468755263213E-3</v>
      </c>
      <c r="I1103" s="14"/>
      <c r="J1103" s="14"/>
      <c r="K1103" s="14"/>
    </row>
    <row r="1104" spans="3:11" x14ac:dyDescent="0.2">
      <c r="C1104" s="3">
        <v>41983</v>
      </c>
      <c r="D1104" s="2">
        <v>109.99</v>
      </c>
      <c r="E1104" s="1">
        <f t="shared" si="86"/>
        <v>-4.5142807535376361E-2</v>
      </c>
      <c r="F1104" s="11">
        <f t="shared" si="87"/>
        <v>-1.4917625039294932E-3</v>
      </c>
      <c r="G1104" s="12">
        <f t="shared" si="88"/>
        <v>-4.0813245057892151E-3</v>
      </c>
      <c r="H1104" s="13">
        <f t="shared" si="89"/>
        <v>-6.7562125546191511E-3</v>
      </c>
      <c r="I1104" s="14"/>
      <c r="J1104" s="14"/>
      <c r="K1104" s="14"/>
    </row>
    <row r="1105" spans="3:11" x14ac:dyDescent="0.2">
      <c r="C1105" s="3">
        <v>41982</v>
      </c>
      <c r="D1105" s="2">
        <v>115.19</v>
      </c>
      <c r="E1105" s="1">
        <f t="shared" si="86"/>
        <v>1.2214411247803092E-2</v>
      </c>
      <c r="F1105" s="11">
        <f t="shared" si="87"/>
        <v>-1.3087458375833051E-3</v>
      </c>
      <c r="G1105" s="12">
        <f t="shared" si="88"/>
        <v>-3.6436304406444074E-3</v>
      </c>
      <c r="H1105" s="13">
        <f t="shared" si="89"/>
        <v>-5.652313583149225E-3</v>
      </c>
      <c r="I1105" s="14"/>
      <c r="J1105" s="14"/>
      <c r="K1105" s="14"/>
    </row>
    <row r="1106" spans="3:11" x14ac:dyDescent="0.2">
      <c r="C1106" s="3">
        <v>41981</v>
      </c>
      <c r="D1106" s="2">
        <v>113.8</v>
      </c>
      <c r="E1106" s="1">
        <f t="shared" si="86"/>
        <v>-4.2409962975429205E-2</v>
      </c>
      <c r="F1106" s="11">
        <f t="shared" si="87"/>
        <v>-1.4011422139042628E-3</v>
      </c>
      <c r="G1106" s="12">
        <f t="shared" si="88"/>
        <v>-3.7094618962524141E-3</v>
      </c>
      <c r="H1106" s="13">
        <f t="shared" si="89"/>
        <v>-5.738228008386294E-3</v>
      </c>
      <c r="I1106" s="14"/>
      <c r="J1106" s="14"/>
      <c r="K1106" s="14"/>
    </row>
    <row r="1107" spans="3:11" x14ac:dyDescent="0.2">
      <c r="C1107" s="3">
        <v>41978</v>
      </c>
      <c r="D1107" s="2">
        <v>118.84</v>
      </c>
      <c r="E1107" s="1">
        <f t="shared" si="86"/>
        <v>-1.4511982751471919E-2</v>
      </c>
      <c r="F1107" s="11">
        <f t="shared" si="87"/>
        <v>-1.1832771478042599E-3</v>
      </c>
      <c r="G1107" s="12">
        <f t="shared" si="88"/>
        <v>-3.3776547335261364E-3</v>
      </c>
      <c r="H1107" s="13">
        <f t="shared" si="89"/>
        <v>-5.1320725756729803E-3</v>
      </c>
      <c r="I1107" s="14"/>
      <c r="J1107" s="14"/>
      <c r="K1107" s="14"/>
    </row>
    <row r="1108" spans="3:11" x14ac:dyDescent="0.2">
      <c r="C1108" s="3">
        <v>41977</v>
      </c>
      <c r="D1108" s="2">
        <v>120.59</v>
      </c>
      <c r="E1108" s="1">
        <f t="shared" si="86"/>
        <v>-8.4690018089129682E-3</v>
      </c>
      <c r="F1108" s="11">
        <f t="shared" si="87"/>
        <v>-1.1379183334406363E-3</v>
      </c>
      <c r="G1108" s="12">
        <f t="shared" si="88"/>
        <v>-3.2906061896070399E-3</v>
      </c>
      <c r="H1108" s="13">
        <f t="shared" si="89"/>
        <v>-4.6790923391741533E-3</v>
      </c>
      <c r="I1108" s="14"/>
      <c r="J1108" s="14"/>
      <c r="K1108" s="14"/>
    </row>
    <row r="1109" spans="3:11" x14ac:dyDescent="0.2">
      <c r="C1109" s="3">
        <v>41976</v>
      </c>
      <c r="D1109" s="2">
        <v>121.62</v>
      </c>
      <c r="E1109" s="1">
        <f t="shared" si="86"/>
        <v>7.5387291856516825E-3</v>
      </c>
      <c r="F1109" s="11">
        <f t="shared" si="87"/>
        <v>-1.093031131490358E-3</v>
      </c>
      <c r="G1109" s="12">
        <f t="shared" si="88"/>
        <v>-3.209945168407809E-3</v>
      </c>
      <c r="H1109" s="13">
        <f t="shared" si="89"/>
        <v>-4.7323443446490128E-3</v>
      </c>
      <c r="I1109" s="14"/>
      <c r="J1109" s="14"/>
      <c r="K1109" s="14"/>
    </row>
    <row r="1110" spans="3:11" x14ac:dyDescent="0.2">
      <c r="C1110" s="3">
        <v>41975</v>
      </c>
      <c r="D1110" s="2">
        <v>120.71</v>
      </c>
      <c r="E1110" s="1">
        <f t="shared" si="86"/>
        <v>-3.0753171671752177E-2</v>
      </c>
      <c r="F1110" s="11">
        <f t="shared" si="87"/>
        <v>-1.1158317551643853E-3</v>
      </c>
      <c r="G1110" s="12">
        <f t="shared" si="88"/>
        <v>-3.2428614039655061E-3</v>
      </c>
      <c r="H1110" s="13">
        <f t="shared" si="89"/>
        <v>-4.8416889161876919E-3</v>
      </c>
      <c r="I1110" s="14"/>
      <c r="J1110" s="14"/>
      <c r="K1110" s="14"/>
    </row>
    <row r="1111" spans="3:11" x14ac:dyDescent="0.2">
      <c r="C1111" s="3">
        <v>41974</v>
      </c>
      <c r="D1111" s="2">
        <v>124.54</v>
      </c>
      <c r="E1111" s="1">
        <f t="shared" si="86"/>
        <v>4.3048576214405276E-2</v>
      </c>
      <c r="F1111" s="11">
        <f t="shared" si="87"/>
        <v>-9.4443797432032463E-4</v>
      </c>
      <c r="G1111" s="12">
        <f t="shared" si="88"/>
        <v>-2.8166319217243791E-3</v>
      </c>
      <c r="H1111" s="13">
        <f t="shared" si="89"/>
        <v>-4.4414614951861124E-3</v>
      </c>
      <c r="I1111" s="14"/>
      <c r="J1111" s="14"/>
      <c r="K1111" s="14"/>
    </row>
    <row r="1112" spans="3:11" x14ac:dyDescent="0.2">
      <c r="C1112" s="3">
        <v>41971</v>
      </c>
      <c r="D1112" s="2">
        <v>119.4</v>
      </c>
      <c r="E1112" s="1">
        <f t="shared" si="86"/>
        <v>-0.10232313359897738</v>
      </c>
      <c r="F1112" s="11">
        <f t="shared" si="87"/>
        <v>-1.0218961054526297E-3</v>
      </c>
      <c r="G1112" s="12">
        <f t="shared" si="88"/>
        <v>-3.1716124947507086E-3</v>
      </c>
      <c r="H1112" s="13">
        <f t="shared" si="89"/>
        <v>-5.3638353166505894E-3</v>
      </c>
      <c r="I1112" s="14"/>
      <c r="J1112" s="14"/>
      <c r="K1112" s="14"/>
    </row>
    <row r="1113" spans="3:11" x14ac:dyDescent="0.2">
      <c r="C1113" s="3">
        <v>41969</v>
      </c>
      <c r="D1113" s="2">
        <v>133.01</v>
      </c>
      <c r="E1113" s="1">
        <f t="shared" si="86"/>
        <v>-5.3839826516114409E-3</v>
      </c>
      <c r="F1113" s="11">
        <f t="shared" si="87"/>
        <v>-5.6531799444252146E-4</v>
      </c>
      <c r="G1113" s="12">
        <f t="shared" si="88"/>
        <v>-2.3236140215040111E-3</v>
      </c>
      <c r="H1113" s="13">
        <f t="shared" si="89"/>
        <v>-3.8481693274271035E-3</v>
      </c>
      <c r="I1113" s="14"/>
      <c r="J1113" s="14"/>
      <c r="K1113" s="14"/>
    </row>
    <row r="1114" spans="3:11" x14ac:dyDescent="0.2">
      <c r="C1114" s="3">
        <v>41968</v>
      </c>
      <c r="D1114" s="2">
        <v>133.72999999999999</v>
      </c>
      <c r="E1114" s="1">
        <f t="shared" si="86"/>
        <v>-2.2298581663986017E-2</v>
      </c>
      <c r="F1114" s="11">
        <f t="shared" si="87"/>
        <v>-5.2545238783246128E-4</v>
      </c>
      <c r="G1114" s="12">
        <f t="shared" si="88"/>
        <v>-2.136468747640701E-3</v>
      </c>
      <c r="H1114" s="13">
        <f t="shared" si="89"/>
        <v>-3.2807066172377683E-3</v>
      </c>
      <c r="I1114" s="14"/>
      <c r="J1114" s="14"/>
      <c r="K1114" s="14"/>
    </row>
    <row r="1115" spans="3:11" x14ac:dyDescent="0.2">
      <c r="C1115" s="3">
        <v>41967</v>
      </c>
      <c r="D1115" s="2">
        <v>136.78</v>
      </c>
      <c r="E1115" s="1">
        <f t="shared" si="86"/>
        <v>-9.5582910934105536E-3</v>
      </c>
      <c r="F1115" s="11">
        <f t="shared" si="87"/>
        <v>-4.9526861694403567E-4</v>
      </c>
      <c r="G1115" s="12">
        <f t="shared" si="88"/>
        <v>-1.9362992080624892E-3</v>
      </c>
      <c r="H1115" s="13">
        <f t="shared" si="89"/>
        <v>-3.4442543495936044E-3</v>
      </c>
      <c r="I1115" s="14"/>
      <c r="J1115" s="14"/>
      <c r="K1115" s="14"/>
    </row>
    <row r="1116" spans="3:11" x14ac:dyDescent="0.2">
      <c r="C1116" s="3">
        <v>41964</v>
      </c>
      <c r="D1116" s="2">
        <v>138.1</v>
      </c>
      <c r="E1116" s="1">
        <f t="shared" si="86"/>
        <v>8.765522279035709E-3</v>
      </c>
      <c r="F1116" s="11">
        <f t="shared" si="87"/>
        <v>-4.745093367109443E-4</v>
      </c>
      <c r="G1116" s="12">
        <f t="shared" si="88"/>
        <v>-1.8695400262242422E-3</v>
      </c>
      <c r="H1116" s="13">
        <f t="shared" si="89"/>
        <v>-3.036327403620274E-3</v>
      </c>
      <c r="I1116" s="14"/>
      <c r="J1116" s="14"/>
      <c r="K1116" s="14"/>
    </row>
    <row r="1117" spans="3:11" x14ac:dyDescent="0.2">
      <c r="C1117" s="3">
        <v>41963</v>
      </c>
      <c r="D1117" s="2">
        <v>136.9</v>
      </c>
      <c r="E1117" s="1">
        <f t="shared" si="86"/>
        <v>1.8070945192236287E-2</v>
      </c>
      <c r="F1117" s="11">
        <f t="shared" si="87"/>
        <v>-5.4097846100296639E-4</v>
      </c>
      <c r="G1117" s="12">
        <f t="shared" si="88"/>
        <v>-1.9440183816433864E-3</v>
      </c>
      <c r="H1117" s="13">
        <f t="shared" si="89"/>
        <v>-3.0637596934042131E-3</v>
      </c>
      <c r="I1117" s="14"/>
      <c r="J1117" s="14"/>
      <c r="K1117" s="14"/>
    </row>
    <row r="1118" spans="3:11" x14ac:dyDescent="0.2">
      <c r="C1118" s="3">
        <v>41962</v>
      </c>
      <c r="D1118" s="2">
        <v>134.47</v>
      </c>
      <c r="E1118" s="1">
        <f t="shared" si="86"/>
        <v>-1.8557007125891145E-3</v>
      </c>
      <c r="F1118" s="11">
        <f t="shared" si="87"/>
        <v>-6.3847914458696714E-4</v>
      </c>
      <c r="G1118" s="12">
        <f t="shared" si="88"/>
        <v>-2.0793032738960658E-3</v>
      </c>
      <c r="H1118" s="13">
        <f t="shared" si="89"/>
        <v>-3.3619247938613834E-3</v>
      </c>
      <c r="I1118" s="14"/>
      <c r="J1118" s="14"/>
      <c r="K1118" s="14"/>
    </row>
    <row r="1119" spans="3:11" x14ac:dyDescent="0.2">
      <c r="C1119" s="3">
        <v>41961</v>
      </c>
      <c r="D1119" s="2">
        <v>134.72</v>
      </c>
      <c r="E1119" s="1">
        <f t="shared" ref="E1119:E1182" si="90">D1119/D1120-1</f>
        <v>-1.3473930872876405E-2</v>
      </c>
      <c r="F1119" s="11">
        <f t="shared" ref="F1119:F1182" si="91">AVERAGE(E1119:E1368)</f>
        <v>-5.6326403502085574E-4</v>
      </c>
      <c r="G1119" s="12">
        <f t="shared" si="88"/>
        <v>-2.0834042771868595E-3</v>
      </c>
      <c r="H1119" s="13">
        <f t="shared" si="89"/>
        <v>-3.2389657043149964E-3</v>
      </c>
      <c r="I1119" s="14"/>
      <c r="J1119" s="14"/>
      <c r="K1119" s="14"/>
    </row>
    <row r="1120" spans="3:11" x14ac:dyDescent="0.2">
      <c r="C1120" s="3">
        <v>41960</v>
      </c>
      <c r="D1120" s="2">
        <v>136.56</v>
      </c>
      <c r="E1120" s="1">
        <f t="shared" si="90"/>
        <v>-2.1191085129703691E-3</v>
      </c>
      <c r="F1120" s="11">
        <f t="shared" si="91"/>
        <v>-5.1114484855111322E-4</v>
      </c>
      <c r="G1120" s="12">
        <f t="shared" ref="G1120:G1183" si="92">AVERAGE(E1120:E1239)</f>
        <v>-2.0411535074964082E-3</v>
      </c>
      <c r="H1120" s="13">
        <f t="shared" ref="H1120:H1183" si="93">AVERAGE(E1120:E1179)</f>
        <v>-3.0678286863093244E-3</v>
      </c>
      <c r="I1120" s="14"/>
      <c r="J1120" s="14"/>
      <c r="K1120" s="14"/>
    </row>
    <row r="1121" spans="3:11" x14ac:dyDescent="0.2">
      <c r="C1121" s="3">
        <v>41957</v>
      </c>
      <c r="D1121" s="2">
        <v>136.85</v>
      </c>
      <c r="E1121" s="1">
        <f t="shared" si="90"/>
        <v>2.1726146035538241E-2</v>
      </c>
      <c r="F1121" s="11">
        <f t="shared" si="91"/>
        <v>-4.9376595996533852E-4</v>
      </c>
      <c r="G1121" s="12">
        <f t="shared" si="92"/>
        <v>-1.9533499730491075E-3</v>
      </c>
      <c r="H1121" s="13">
        <f t="shared" si="93"/>
        <v>-3.0877710422160492E-3</v>
      </c>
      <c r="I1121" s="14"/>
      <c r="J1121" s="14"/>
      <c r="K1121" s="14"/>
    </row>
    <row r="1122" spans="3:11" x14ac:dyDescent="0.2">
      <c r="C1122" s="3">
        <v>41956</v>
      </c>
      <c r="D1122" s="2">
        <v>133.94</v>
      </c>
      <c r="E1122" s="1">
        <f t="shared" si="90"/>
        <v>-3.8478104809763214E-2</v>
      </c>
      <c r="F1122" s="11">
        <f t="shared" si="91"/>
        <v>-6.1496634539358428E-4</v>
      </c>
      <c r="G1122" s="12">
        <f t="shared" si="92"/>
        <v>-2.2459768072086946E-3</v>
      </c>
      <c r="H1122" s="13">
        <f t="shared" si="93"/>
        <v>-3.3589533646130173E-3</v>
      </c>
      <c r="I1122" s="14"/>
      <c r="J1122" s="14"/>
      <c r="K1122" s="14"/>
    </row>
    <row r="1123" spans="3:11" x14ac:dyDescent="0.2">
      <c r="C1123" s="3">
        <v>41955</v>
      </c>
      <c r="D1123" s="2">
        <v>139.30000000000001</v>
      </c>
      <c r="E1123" s="1">
        <f t="shared" si="90"/>
        <v>-9.8094967301677327E-3</v>
      </c>
      <c r="F1123" s="11">
        <f t="shared" si="91"/>
        <v>-4.575203572499378E-4</v>
      </c>
      <c r="G1123" s="12">
        <f t="shared" si="92"/>
        <v>-1.9445834395242835E-3</v>
      </c>
      <c r="H1123" s="13">
        <f t="shared" si="93"/>
        <v>-2.6119218792614069E-3</v>
      </c>
      <c r="I1123" s="14"/>
      <c r="J1123" s="14"/>
      <c r="K1123" s="14"/>
    </row>
    <row r="1124" spans="3:11" x14ac:dyDescent="0.2">
      <c r="C1124" s="3">
        <v>41954</v>
      </c>
      <c r="D1124" s="2">
        <v>140.68</v>
      </c>
      <c r="E1124" s="1">
        <f t="shared" si="90"/>
        <v>7.0150322118827102E-3</v>
      </c>
      <c r="F1124" s="11">
        <f t="shared" si="91"/>
        <v>-4.2332396347270063E-4</v>
      </c>
      <c r="G1124" s="12">
        <f t="shared" si="92"/>
        <v>-1.8137012990101019E-3</v>
      </c>
      <c r="H1124" s="13">
        <f t="shared" si="93"/>
        <v>-2.6065274616219824E-3</v>
      </c>
      <c r="I1124" s="14"/>
      <c r="J1124" s="14"/>
      <c r="K1124" s="14"/>
    </row>
    <row r="1125" spans="3:11" x14ac:dyDescent="0.2">
      <c r="C1125" s="3">
        <v>41953</v>
      </c>
      <c r="D1125" s="2">
        <v>139.69999999999999</v>
      </c>
      <c r="E1125" s="1">
        <f t="shared" si="90"/>
        <v>-1.5919977458439094E-2</v>
      </c>
      <c r="F1125" s="11">
        <f t="shared" si="91"/>
        <v>-4.1526556249700872E-4</v>
      </c>
      <c r="G1125" s="12">
        <f t="shared" si="92"/>
        <v>-1.8985341896119315E-3</v>
      </c>
      <c r="H1125" s="13">
        <f t="shared" si="93"/>
        <v>-2.997789011877076E-3</v>
      </c>
      <c r="I1125" s="14"/>
      <c r="J1125" s="14"/>
      <c r="K1125" s="14"/>
    </row>
    <row r="1126" spans="3:11" x14ac:dyDescent="0.2">
      <c r="C1126" s="3">
        <v>41950</v>
      </c>
      <c r="D1126" s="2">
        <v>141.96</v>
      </c>
      <c r="E1126" s="1">
        <f t="shared" si="90"/>
        <v>9.5292277058740549E-3</v>
      </c>
      <c r="F1126" s="11">
        <f t="shared" si="91"/>
        <v>-4.3988861889669592E-4</v>
      </c>
      <c r="G1126" s="12">
        <f t="shared" si="92"/>
        <v>-1.6240889622764507E-3</v>
      </c>
      <c r="H1126" s="13">
        <f t="shared" si="93"/>
        <v>-2.4237767175943727E-3</v>
      </c>
      <c r="I1126" s="14"/>
      <c r="J1126" s="14"/>
      <c r="K1126" s="14"/>
    </row>
    <row r="1127" spans="3:11" x14ac:dyDescent="0.2">
      <c r="C1127" s="3">
        <v>41949</v>
      </c>
      <c r="D1127" s="2">
        <v>140.62</v>
      </c>
      <c r="E1127" s="1">
        <f t="shared" si="90"/>
        <v>-9.7880430955565867E-3</v>
      </c>
      <c r="F1127" s="11">
        <f t="shared" si="91"/>
        <v>-4.5524130207791601E-4</v>
      </c>
      <c r="G1127" s="12">
        <f t="shared" si="92"/>
        <v>-1.6857390794940085E-3</v>
      </c>
      <c r="H1127" s="13">
        <f t="shared" si="93"/>
        <v>-2.9264027513802786E-3</v>
      </c>
      <c r="I1127" s="14"/>
      <c r="J1127" s="14"/>
      <c r="K1127" s="14"/>
    </row>
    <row r="1128" spans="3:11" x14ac:dyDescent="0.2">
      <c r="C1128" s="3">
        <v>41948</v>
      </c>
      <c r="D1128" s="2">
        <v>142.01</v>
      </c>
      <c r="E1128" s="1">
        <f t="shared" si="90"/>
        <v>1.9308067757680236E-2</v>
      </c>
      <c r="F1128" s="11">
        <f t="shared" si="91"/>
        <v>-3.9925813051211857E-4</v>
      </c>
      <c r="G1128" s="12">
        <f t="shared" si="92"/>
        <v>-1.5607466585266072E-3</v>
      </c>
      <c r="H1128" s="13">
        <f t="shared" si="93"/>
        <v>-2.7256419570753756E-3</v>
      </c>
      <c r="I1128" s="14"/>
      <c r="J1128" s="14"/>
      <c r="K1128" s="14"/>
    </row>
    <row r="1129" spans="3:11" x14ac:dyDescent="0.2">
      <c r="C1129" s="3">
        <v>41947</v>
      </c>
      <c r="D1129" s="2">
        <v>139.32</v>
      </c>
      <c r="E1129" s="1">
        <f t="shared" si="90"/>
        <v>-2.018426049651878E-2</v>
      </c>
      <c r="F1129" s="11">
        <f t="shared" si="91"/>
        <v>-5.0170258327024886E-4</v>
      </c>
      <c r="G1129" s="12">
        <f t="shared" si="92"/>
        <v>-1.6843280032910375E-3</v>
      </c>
      <c r="H1129" s="13">
        <f t="shared" si="93"/>
        <v>-3.1673754523800337E-3</v>
      </c>
      <c r="I1129" s="14"/>
      <c r="J1129" s="14"/>
      <c r="K1129" s="14"/>
    </row>
    <row r="1130" spans="3:11" x14ac:dyDescent="0.2">
      <c r="C1130" s="3">
        <v>41946</v>
      </c>
      <c r="D1130" s="2">
        <v>142.19</v>
      </c>
      <c r="E1130" s="1">
        <f t="shared" si="90"/>
        <v>-2.1875214968700596E-2</v>
      </c>
      <c r="F1130" s="11">
        <f t="shared" si="91"/>
        <v>-3.5962984238669548E-4</v>
      </c>
      <c r="G1130" s="12">
        <f t="shared" si="92"/>
        <v>-1.5872441194970546E-3</v>
      </c>
      <c r="H1130" s="13">
        <f t="shared" si="93"/>
        <v>-2.7579063398393204E-3</v>
      </c>
      <c r="I1130" s="14"/>
      <c r="J1130" s="14"/>
      <c r="K1130" s="14"/>
    </row>
    <row r="1131" spans="3:11" x14ac:dyDescent="0.2">
      <c r="C1131" s="3">
        <v>41943</v>
      </c>
      <c r="D1131" s="2">
        <v>145.37</v>
      </c>
      <c r="E1131" s="1">
        <f t="shared" si="90"/>
        <v>-7.1711514820378408E-3</v>
      </c>
      <c r="F1131" s="11">
        <f t="shared" si="91"/>
        <v>-3.2514886496781426E-4</v>
      </c>
      <c r="G1131" s="12">
        <f t="shared" si="92"/>
        <v>-1.3498078706188853E-3</v>
      </c>
      <c r="H1131" s="13">
        <f t="shared" si="93"/>
        <v>-2.3408244255762084E-3</v>
      </c>
      <c r="I1131" s="14"/>
      <c r="J1131" s="14"/>
      <c r="K1131" s="14"/>
    </row>
    <row r="1132" spans="3:11" x14ac:dyDescent="0.2">
      <c r="C1132" s="3">
        <v>41942</v>
      </c>
      <c r="D1132" s="2">
        <v>146.41999999999999</v>
      </c>
      <c r="E1132" s="1">
        <f t="shared" si="90"/>
        <v>-1.3142818629103048E-2</v>
      </c>
      <c r="F1132" s="11">
        <f t="shared" si="91"/>
        <v>-2.959640089146003E-4</v>
      </c>
      <c r="G1132" s="12">
        <f t="shared" si="92"/>
        <v>-1.1981077428538599E-3</v>
      </c>
      <c r="H1132" s="13">
        <f t="shared" si="93"/>
        <v>-2.1486857602524409E-3</v>
      </c>
      <c r="I1132" s="14"/>
      <c r="J1132" s="14"/>
      <c r="K1132" s="14"/>
    </row>
    <row r="1133" spans="3:11" x14ac:dyDescent="0.2">
      <c r="C1133" s="3">
        <v>41941</v>
      </c>
      <c r="D1133" s="2">
        <v>148.37</v>
      </c>
      <c r="E1133" s="1">
        <f t="shared" si="90"/>
        <v>9.5944474686988634E-3</v>
      </c>
      <c r="F1133" s="11">
        <f t="shared" si="91"/>
        <v>-3.1680750328898677E-4</v>
      </c>
      <c r="G1133" s="12">
        <f t="shared" si="92"/>
        <v>-1.0384012338505602E-3</v>
      </c>
      <c r="H1133" s="13">
        <f t="shared" si="93"/>
        <v>-2.0078581537813335E-3</v>
      </c>
      <c r="I1133" s="14"/>
      <c r="J1133" s="14"/>
      <c r="K1133" s="14"/>
    </row>
    <row r="1134" spans="3:11" x14ac:dyDescent="0.2">
      <c r="C1134" s="3">
        <v>41940</v>
      </c>
      <c r="D1134" s="2">
        <v>146.96</v>
      </c>
      <c r="E1134" s="1">
        <f t="shared" si="90"/>
        <v>5.1983584131327643E-3</v>
      </c>
      <c r="F1134" s="11">
        <f t="shared" si="91"/>
        <v>-3.7132517211469016E-4</v>
      </c>
      <c r="G1134" s="12">
        <f t="shared" si="92"/>
        <v>-1.1409252249639521E-3</v>
      </c>
      <c r="H1134" s="13">
        <f t="shared" si="93"/>
        <v>-2.3227496227361329E-3</v>
      </c>
      <c r="I1134" s="14"/>
      <c r="J1134" s="14"/>
      <c r="K1134" s="14"/>
    </row>
    <row r="1135" spans="3:11" x14ac:dyDescent="0.2">
      <c r="C1135" s="3">
        <v>41939</v>
      </c>
      <c r="D1135" s="2">
        <v>146.19999999999999</v>
      </c>
      <c r="E1135" s="1">
        <f t="shared" si="90"/>
        <v>-1.3678019422791454E-4</v>
      </c>
      <c r="F1135" s="11">
        <f t="shared" si="91"/>
        <v>-4.5043537183746675E-4</v>
      </c>
      <c r="G1135" s="12">
        <f t="shared" si="92"/>
        <v>-1.2262288659091653E-3</v>
      </c>
      <c r="H1135" s="13">
        <f t="shared" si="93"/>
        <v>-2.3394519713868466E-3</v>
      </c>
      <c r="I1135" s="14"/>
      <c r="J1135" s="14"/>
      <c r="K1135" s="14"/>
    </row>
    <row r="1136" spans="3:11" x14ac:dyDescent="0.2">
      <c r="C1136" s="3">
        <v>41936</v>
      </c>
      <c r="D1136" s="2">
        <v>146.22</v>
      </c>
      <c r="E1136" s="1">
        <f t="shared" si="90"/>
        <v>-1.3160558817574386E-2</v>
      </c>
      <c r="F1136" s="11">
        <f t="shared" si="91"/>
        <v>-4.6931271149220998E-4</v>
      </c>
      <c r="G1136" s="12">
        <f t="shared" si="92"/>
        <v>-1.1187902076605213E-3</v>
      </c>
      <c r="H1136" s="13">
        <f t="shared" si="93"/>
        <v>-2.3862785674425846E-3</v>
      </c>
      <c r="I1136" s="14"/>
      <c r="J1136" s="14"/>
      <c r="K1136" s="14"/>
    </row>
    <row r="1137" spans="3:11" x14ac:dyDescent="0.2">
      <c r="C1137" s="3">
        <v>41935</v>
      </c>
      <c r="D1137" s="2">
        <v>148.16999999999999</v>
      </c>
      <c r="E1137" s="1">
        <f t="shared" si="90"/>
        <v>1.9541732608545859E-2</v>
      </c>
      <c r="F1137" s="11">
        <f t="shared" si="91"/>
        <v>-3.8256926091264276E-4</v>
      </c>
      <c r="G1137" s="12">
        <f t="shared" si="92"/>
        <v>-1.0076353807390072E-3</v>
      </c>
      <c r="H1137" s="13">
        <f t="shared" si="93"/>
        <v>-2.5159810944286672E-3</v>
      </c>
      <c r="I1137" s="14"/>
      <c r="J1137" s="14"/>
      <c r="K1137" s="14"/>
    </row>
    <row r="1138" spans="3:11" x14ac:dyDescent="0.2">
      <c r="C1138" s="3">
        <v>41934</v>
      </c>
      <c r="D1138" s="2">
        <v>145.33000000000001</v>
      </c>
      <c r="E1138" s="1">
        <f t="shared" si="90"/>
        <v>-2.3910269326348099E-2</v>
      </c>
      <c r="F1138" s="11">
        <f t="shared" si="91"/>
        <v>-4.3027439044515691E-4</v>
      </c>
      <c r="G1138" s="12">
        <f t="shared" si="92"/>
        <v>-1.1936600662982198E-3</v>
      </c>
      <c r="H1138" s="13">
        <f t="shared" si="93"/>
        <v>-2.9572184430302849E-3</v>
      </c>
      <c r="I1138" s="14"/>
      <c r="J1138" s="14"/>
      <c r="K1138" s="14"/>
    </row>
    <row r="1139" spans="3:11" x14ac:dyDescent="0.2">
      <c r="C1139" s="3">
        <v>41933</v>
      </c>
      <c r="D1139" s="2">
        <v>148.88999999999999</v>
      </c>
      <c r="E1139" s="1">
        <f t="shared" si="90"/>
        <v>7.1022727272727071E-3</v>
      </c>
      <c r="F1139" s="11">
        <f t="shared" si="91"/>
        <v>-3.2437189119986743E-4</v>
      </c>
      <c r="G1139" s="12">
        <f t="shared" si="92"/>
        <v>-9.6620452064135243E-4</v>
      </c>
      <c r="H1139" s="13">
        <f t="shared" si="93"/>
        <v>-2.6734602795304577E-3</v>
      </c>
      <c r="I1139" s="14"/>
      <c r="J1139" s="14"/>
      <c r="K1139" s="14"/>
    </row>
    <row r="1140" spans="3:11" x14ac:dyDescent="0.2">
      <c r="C1140" s="3">
        <v>41932</v>
      </c>
      <c r="D1140" s="2">
        <v>147.84</v>
      </c>
      <c r="E1140" s="1">
        <f t="shared" si="90"/>
        <v>-1.8229694146243425E-3</v>
      </c>
      <c r="F1140" s="11">
        <f t="shared" si="91"/>
        <v>-4.1151954734728279E-4</v>
      </c>
      <c r="G1140" s="12">
        <f t="shared" si="92"/>
        <v>-1.0520236494292318E-3</v>
      </c>
      <c r="H1140" s="13">
        <f t="shared" si="93"/>
        <v>-2.8607722592551752E-3</v>
      </c>
      <c r="I1140" s="14"/>
      <c r="J1140" s="14"/>
      <c r="K1140" s="14"/>
    </row>
    <row r="1141" spans="3:11" x14ac:dyDescent="0.2">
      <c r="C1141" s="3">
        <v>41929</v>
      </c>
      <c r="D1141" s="2">
        <v>148.11000000000001</v>
      </c>
      <c r="E1141" s="1">
        <f t="shared" si="90"/>
        <v>1.3521736190929001E-3</v>
      </c>
      <c r="F1141" s="11">
        <f t="shared" si="91"/>
        <v>-4.5954252516982306E-4</v>
      </c>
      <c r="G1141" s="12">
        <f t="shared" si="92"/>
        <v>-1.1636026520488081E-3</v>
      </c>
      <c r="H1141" s="13">
        <f t="shared" si="93"/>
        <v>-2.8266110029719887E-3</v>
      </c>
      <c r="I1141" s="14"/>
      <c r="J1141" s="14"/>
      <c r="K1141" s="14"/>
    </row>
    <row r="1142" spans="3:11" x14ac:dyDescent="0.2">
      <c r="C1142" s="3">
        <v>41928</v>
      </c>
      <c r="D1142" s="2">
        <v>147.91</v>
      </c>
      <c r="E1142" s="1">
        <f t="shared" si="90"/>
        <v>1.121214192930875E-2</v>
      </c>
      <c r="F1142" s="11">
        <f t="shared" si="91"/>
        <v>-5.2158921625259551E-4</v>
      </c>
      <c r="G1142" s="12">
        <f t="shared" si="92"/>
        <v>-1.1382825440215201E-3</v>
      </c>
      <c r="H1142" s="13">
        <f t="shared" si="93"/>
        <v>-3.0193106616484056E-3</v>
      </c>
      <c r="I1142" s="14"/>
      <c r="J1142" s="14"/>
      <c r="K1142" s="14"/>
    </row>
    <row r="1143" spans="3:11" x14ac:dyDescent="0.2">
      <c r="C1143" s="3">
        <v>41927</v>
      </c>
      <c r="D1143" s="2">
        <v>146.27000000000001</v>
      </c>
      <c r="E1143" s="1">
        <f t="shared" si="90"/>
        <v>-7.5146877988785388E-4</v>
      </c>
      <c r="F1143" s="11">
        <f t="shared" si="91"/>
        <v>-5.5681901564138463E-4</v>
      </c>
      <c r="G1143" s="12">
        <f t="shared" si="92"/>
        <v>-1.2121575404808941E-3</v>
      </c>
      <c r="H1143" s="13">
        <f t="shared" si="93"/>
        <v>-3.0865872497860009E-3</v>
      </c>
      <c r="I1143" s="14"/>
      <c r="J1143" s="14"/>
      <c r="K1143" s="14"/>
    </row>
    <row r="1144" spans="3:11" x14ac:dyDescent="0.2">
      <c r="C1144" s="3">
        <v>41926</v>
      </c>
      <c r="D1144" s="2">
        <v>146.38</v>
      </c>
      <c r="E1144" s="1">
        <f t="shared" si="90"/>
        <v>-4.5451581349853276E-2</v>
      </c>
      <c r="F1144" s="11">
        <f t="shared" si="91"/>
        <v>-6.1707797543293945E-4</v>
      </c>
      <c r="G1144" s="12">
        <f t="shared" si="92"/>
        <v>-1.3154364823420898E-3</v>
      </c>
      <c r="H1144" s="13">
        <f t="shared" si="93"/>
        <v>-3.1509238390524589E-3</v>
      </c>
      <c r="I1144" s="14"/>
      <c r="J1144" s="14"/>
      <c r="K1144" s="14"/>
    </row>
    <row r="1145" spans="3:11" x14ac:dyDescent="0.2">
      <c r="C1145" s="3">
        <v>41925</v>
      </c>
      <c r="D1145" s="2">
        <v>153.35</v>
      </c>
      <c r="E1145" s="1">
        <f t="shared" si="90"/>
        <v>-9.1211153821102453E-4</v>
      </c>
      <c r="F1145" s="11">
        <f t="shared" si="91"/>
        <v>-3.9256702369900643E-4</v>
      </c>
      <c r="G1145" s="12">
        <f t="shared" si="92"/>
        <v>-8.9545278921869997E-4</v>
      </c>
      <c r="H1145" s="13">
        <f t="shared" si="93"/>
        <v>-2.2439715436350445E-3</v>
      </c>
      <c r="I1145" s="14"/>
      <c r="J1145" s="14"/>
      <c r="K1145" s="14"/>
    </row>
    <row r="1146" spans="3:11" x14ac:dyDescent="0.2">
      <c r="C1146" s="3">
        <v>41922</v>
      </c>
      <c r="D1146" s="2">
        <v>153.49</v>
      </c>
      <c r="E1146" s="1">
        <f t="shared" si="90"/>
        <v>5.8670143415917586E-4</v>
      </c>
      <c r="F1146" s="11">
        <f t="shared" si="91"/>
        <v>-4.3596383554558572E-4</v>
      </c>
      <c r="G1146" s="12">
        <f t="shared" si="92"/>
        <v>-9.129930371142847E-4</v>
      </c>
      <c r="H1146" s="13">
        <f t="shared" si="93"/>
        <v>-2.2702783354450343E-3</v>
      </c>
      <c r="I1146" s="14"/>
      <c r="J1146" s="14"/>
      <c r="K1146" s="14"/>
    </row>
    <row r="1147" spans="3:11" x14ac:dyDescent="0.2">
      <c r="C1147" s="3">
        <v>41921</v>
      </c>
      <c r="D1147" s="2">
        <v>153.4</v>
      </c>
      <c r="E1147" s="1">
        <f t="shared" si="90"/>
        <v>-1.7674180327868827E-2</v>
      </c>
      <c r="F1147" s="11">
        <f t="shared" si="91"/>
        <v>-4.2303197932261848E-4</v>
      </c>
      <c r="G1147" s="12">
        <f t="shared" si="92"/>
        <v>-1.0707090373140826E-3</v>
      </c>
      <c r="H1147" s="13">
        <f t="shared" si="93"/>
        <v>-1.9520332981679581E-3</v>
      </c>
      <c r="I1147" s="14"/>
      <c r="J1147" s="14"/>
      <c r="K1147" s="14"/>
    </row>
    <row r="1148" spans="3:11" x14ac:dyDescent="0.2">
      <c r="C1148" s="3">
        <v>41920</v>
      </c>
      <c r="D1148" s="2">
        <v>156.16</v>
      </c>
      <c r="E1148" s="1">
        <f t="shared" si="90"/>
        <v>-1.7305392989742652E-2</v>
      </c>
      <c r="F1148" s="11">
        <f t="shared" si="91"/>
        <v>-3.9062483728432928E-4</v>
      </c>
      <c r="G1148" s="12">
        <f t="shared" si="92"/>
        <v>-9.0105730805756235E-4</v>
      </c>
      <c r="H1148" s="13">
        <f t="shared" si="93"/>
        <v>-1.4510049761984705E-3</v>
      </c>
      <c r="I1148" s="14"/>
      <c r="J1148" s="14"/>
      <c r="K1148" s="14"/>
    </row>
    <row r="1149" spans="3:11" x14ac:dyDescent="0.2">
      <c r="C1149" s="3">
        <v>41919</v>
      </c>
      <c r="D1149" s="2">
        <v>158.91</v>
      </c>
      <c r="E1149" s="1">
        <f t="shared" si="90"/>
        <v>-1.6524322317118534E-2</v>
      </c>
      <c r="F1149" s="11">
        <f t="shared" si="91"/>
        <v>-2.6631581108629778E-4</v>
      </c>
      <c r="G1149" s="12">
        <f t="shared" si="92"/>
        <v>-7.1331336150124802E-4</v>
      </c>
      <c r="H1149" s="13">
        <f t="shared" si="93"/>
        <v>-1.3188679370586302E-3</v>
      </c>
      <c r="I1149" s="14"/>
      <c r="J1149" s="14"/>
      <c r="K1149" s="14"/>
    </row>
    <row r="1150" spans="3:11" x14ac:dyDescent="0.2">
      <c r="C1150" s="3">
        <v>41918</v>
      </c>
      <c r="D1150" s="2">
        <v>161.58000000000001</v>
      </c>
      <c r="E1150" s="1">
        <f t="shared" si="90"/>
        <v>6.6662513239050813E-3</v>
      </c>
      <c r="F1150" s="11">
        <f t="shared" si="91"/>
        <v>-2.7301633103735812E-4</v>
      </c>
      <c r="G1150" s="12">
        <f t="shared" si="92"/>
        <v>-5.7513227071825013E-4</v>
      </c>
      <c r="H1150" s="13">
        <f t="shared" si="93"/>
        <v>-1.0309116373034535E-3</v>
      </c>
      <c r="I1150" s="14"/>
      <c r="J1150" s="14"/>
      <c r="K1150" s="14"/>
    </row>
    <row r="1151" spans="3:11" x14ac:dyDescent="0.2">
      <c r="C1151" s="3">
        <v>41915</v>
      </c>
      <c r="D1151" s="2">
        <v>160.51</v>
      </c>
      <c r="E1151" s="1">
        <f t="shared" si="90"/>
        <v>-1.3945202113281763E-2</v>
      </c>
      <c r="F1151" s="11">
        <f t="shared" si="91"/>
        <v>-2.8180168017252028E-4</v>
      </c>
      <c r="G1151" s="12">
        <f t="shared" si="92"/>
        <v>-6.5453614061029559E-4</v>
      </c>
      <c r="H1151" s="13">
        <f t="shared" si="93"/>
        <v>-1.4815535251234654E-3</v>
      </c>
      <c r="I1151" s="14"/>
      <c r="J1151" s="14"/>
      <c r="K1151" s="14"/>
    </row>
    <row r="1152" spans="3:11" x14ac:dyDescent="0.2">
      <c r="C1152" s="3">
        <v>41914</v>
      </c>
      <c r="D1152" s="2">
        <v>162.78</v>
      </c>
      <c r="E1152" s="1">
        <f t="shared" si="90"/>
        <v>3.0810944047325872E-3</v>
      </c>
      <c r="F1152" s="11">
        <f t="shared" si="91"/>
        <v>-2.5718025080621887E-4</v>
      </c>
      <c r="G1152" s="12">
        <f t="shared" si="92"/>
        <v>-5.134462163949564E-4</v>
      </c>
      <c r="H1152" s="13">
        <f t="shared" si="93"/>
        <v>-1.1454010244954516E-3</v>
      </c>
      <c r="I1152" s="14"/>
      <c r="J1152" s="14"/>
      <c r="K1152" s="14"/>
    </row>
    <row r="1153" spans="3:11" x14ac:dyDescent="0.2">
      <c r="C1153" s="3">
        <v>41913</v>
      </c>
      <c r="D1153" s="2">
        <v>162.28</v>
      </c>
      <c r="E1153" s="1">
        <f t="shared" si="90"/>
        <v>-4.722477767556077E-3</v>
      </c>
      <c r="F1153" s="11">
        <f t="shared" si="91"/>
        <v>-2.489296727184569E-4</v>
      </c>
      <c r="G1153" s="12">
        <f t="shared" si="92"/>
        <v>-5.117602519489876E-4</v>
      </c>
      <c r="H1153" s="13">
        <f t="shared" si="93"/>
        <v>-1.3756300009843533E-3</v>
      </c>
      <c r="I1153" s="14"/>
      <c r="J1153" s="14"/>
      <c r="K1153" s="14"/>
    </row>
    <row r="1154" spans="3:11" x14ac:dyDescent="0.2">
      <c r="C1154" s="3">
        <v>41912</v>
      </c>
      <c r="D1154" s="2">
        <v>163.05000000000001</v>
      </c>
      <c r="E1154" s="1">
        <f t="shared" si="90"/>
        <v>-3.6005675771550005E-2</v>
      </c>
      <c r="F1154" s="11">
        <f t="shared" si="91"/>
        <v>-2.6044075988996608E-4</v>
      </c>
      <c r="G1154" s="12">
        <f t="shared" si="92"/>
        <v>-4.882172289842409E-4</v>
      </c>
      <c r="H1154" s="13">
        <f t="shared" si="93"/>
        <v>-1.3176084509797163E-3</v>
      </c>
      <c r="I1154" s="14"/>
      <c r="J1154" s="14"/>
      <c r="K1154" s="14"/>
    </row>
    <row r="1155" spans="3:11" x14ac:dyDescent="0.2">
      <c r="C1155" s="3">
        <v>41911</v>
      </c>
      <c r="D1155" s="2">
        <v>169.14</v>
      </c>
      <c r="E1155" s="1">
        <f t="shared" si="90"/>
        <v>1.0998206814106348E-2</v>
      </c>
      <c r="F1155" s="11">
        <f t="shared" si="91"/>
        <v>-3.5640369036145979E-5</v>
      </c>
      <c r="G1155" s="12">
        <f t="shared" si="92"/>
        <v>-1.0396062721181783E-4</v>
      </c>
      <c r="H1155" s="13">
        <f t="shared" si="93"/>
        <v>-8.0264332642319871E-4</v>
      </c>
      <c r="I1155" s="14"/>
      <c r="J1155" s="14"/>
      <c r="K1155" s="14"/>
    </row>
    <row r="1156" spans="3:11" x14ac:dyDescent="0.2">
      <c r="C1156" s="3">
        <v>41908</v>
      </c>
      <c r="D1156" s="2">
        <v>167.3</v>
      </c>
      <c r="E1156" s="1">
        <f t="shared" si="90"/>
        <v>1.0876132930513593E-2</v>
      </c>
      <c r="F1156" s="11">
        <f t="shared" si="91"/>
        <v>-9.0942410994550917E-5</v>
      </c>
      <c r="G1156" s="12">
        <f t="shared" si="92"/>
        <v>-1.9684777474857084E-5</v>
      </c>
      <c r="H1156" s="13">
        <f t="shared" si="93"/>
        <v>-1.053030852036957E-3</v>
      </c>
      <c r="I1156" s="14"/>
      <c r="J1156" s="14"/>
      <c r="K1156" s="14"/>
    </row>
    <row r="1157" spans="3:11" x14ac:dyDescent="0.2">
      <c r="C1157" s="3">
        <v>41907</v>
      </c>
      <c r="D1157" s="2">
        <v>165.5</v>
      </c>
      <c r="E1157" s="1">
        <f t="shared" si="90"/>
        <v>-2.8919146885165725E-3</v>
      </c>
      <c r="F1157" s="11">
        <f t="shared" si="91"/>
        <v>-1.555684487718194E-4</v>
      </c>
      <c r="G1157" s="12">
        <f t="shared" si="92"/>
        <v>-1.6773971326211796E-4</v>
      </c>
      <c r="H1157" s="13">
        <f t="shared" si="93"/>
        <v>-1.3701466984483916E-3</v>
      </c>
      <c r="I1157" s="14"/>
      <c r="J1157" s="14"/>
      <c r="K1157" s="14"/>
    </row>
    <row r="1158" spans="3:11" x14ac:dyDescent="0.2">
      <c r="C1158" s="3">
        <v>41906</v>
      </c>
      <c r="D1158" s="2">
        <v>165.98</v>
      </c>
      <c r="E1158" s="1">
        <f t="shared" si="90"/>
        <v>1.355642403517332E-2</v>
      </c>
      <c r="F1158" s="11">
        <f t="shared" si="91"/>
        <v>-1.5018990176560453E-4</v>
      </c>
      <c r="G1158" s="12">
        <f t="shared" si="92"/>
        <v>-7.3362877372441335E-5</v>
      </c>
      <c r="H1158" s="13">
        <f t="shared" si="93"/>
        <v>-1.3265674846819121E-3</v>
      </c>
      <c r="I1158" s="14"/>
      <c r="J1158" s="14"/>
      <c r="K1158" s="14"/>
    </row>
    <row r="1159" spans="3:11" x14ac:dyDescent="0.2">
      <c r="C1159" s="3">
        <v>41905</v>
      </c>
      <c r="D1159" s="2">
        <v>163.76</v>
      </c>
      <c r="E1159" s="1">
        <f t="shared" si="90"/>
        <v>7.5678336307143379E-3</v>
      </c>
      <c r="F1159" s="11">
        <f t="shared" si="91"/>
        <v>-1.8992201074347469E-4</v>
      </c>
      <c r="G1159" s="12">
        <f t="shared" si="92"/>
        <v>-1.300301379545408E-4</v>
      </c>
      <c r="H1159" s="13">
        <f t="shared" si="93"/>
        <v>-1.6105093214941726E-3</v>
      </c>
      <c r="I1159" s="14"/>
      <c r="J1159" s="14"/>
      <c r="K1159" s="14"/>
    </row>
    <row r="1160" spans="3:11" x14ac:dyDescent="0.2">
      <c r="C1160" s="3">
        <v>41904</v>
      </c>
      <c r="D1160" s="2">
        <v>162.53</v>
      </c>
      <c r="E1160" s="1">
        <f t="shared" si="90"/>
        <v>-8.4797462176671168E-3</v>
      </c>
      <c r="F1160" s="11">
        <f t="shared" si="91"/>
        <v>-2.3851360633005169E-4</v>
      </c>
      <c r="G1160" s="12">
        <f t="shared" si="92"/>
        <v>-2.0304863807711997E-4</v>
      </c>
      <c r="H1160" s="13">
        <f t="shared" si="93"/>
        <v>-1.7522763794306543E-3</v>
      </c>
      <c r="I1160" s="14"/>
      <c r="J1160" s="14"/>
      <c r="K1160" s="14"/>
    </row>
    <row r="1161" spans="3:11" x14ac:dyDescent="0.2">
      <c r="C1161" s="3">
        <v>41901</v>
      </c>
      <c r="D1161" s="2">
        <v>163.92</v>
      </c>
      <c r="E1161" s="1">
        <f t="shared" si="90"/>
        <v>-3.5864081210869037E-3</v>
      </c>
      <c r="F1161" s="11">
        <f t="shared" si="91"/>
        <v>-2.2237746557451566E-4</v>
      </c>
      <c r="G1161" s="12">
        <f t="shared" si="92"/>
        <v>-2.8337505612367108E-4</v>
      </c>
      <c r="H1161" s="13">
        <f t="shared" si="93"/>
        <v>-1.7142398405663949E-3</v>
      </c>
      <c r="I1161" s="14"/>
      <c r="J1161" s="14"/>
      <c r="K1161" s="14"/>
    </row>
    <row r="1162" spans="3:11" x14ac:dyDescent="0.2">
      <c r="C1162" s="3">
        <v>41900</v>
      </c>
      <c r="D1162" s="2">
        <v>164.51</v>
      </c>
      <c r="E1162" s="1">
        <f t="shared" si="90"/>
        <v>-1.307816905633219E-2</v>
      </c>
      <c r="F1162" s="11">
        <f t="shared" si="91"/>
        <v>-2.5222325409236655E-4</v>
      </c>
      <c r="G1162" s="12">
        <f t="shared" si="92"/>
        <v>-2.6081153931013421E-4</v>
      </c>
      <c r="H1162" s="13">
        <f t="shared" si="93"/>
        <v>-1.5810166206926435E-3</v>
      </c>
      <c r="I1162" s="14"/>
      <c r="J1162" s="14"/>
      <c r="K1162" s="14"/>
    </row>
    <row r="1163" spans="3:11" x14ac:dyDescent="0.2">
      <c r="C1163" s="3">
        <v>41899</v>
      </c>
      <c r="D1163" s="2">
        <v>166.69</v>
      </c>
      <c r="E1163" s="1">
        <f t="shared" si="90"/>
        <v>-4.8952301355142946E-3</v>
      </c>
      <c r="F1163" s="11">
        <f t="shared" si="91"/>
        <v>-2.4185379834782284E-4</v>
      </c>
      <c r="G1163" s="12">
        <f t="shared" si="92"/>
        <v>-1.1997154742887372E-4</v>
      </c>
      <c r="H1163" s="13">
        <f t="shared" si="93"/>
        <v>-1.3850529679658016E-3</v>
      </c>
      <c r="I1163" s="14"/>
      <c r="J1163" s="14"/>
      <c r="K1163" s="14"/>
    </row>
    <row r="1164" spans="3:11" x14ac:dyDescent="0.2">
      <c r="C1164" s="3">
        <v>41898</v>
      </c>
      <c r="D1164" s="2">
        <v>167.51</v>
      </c>
      <c r="E1164" s="1">
        <f t="shared" si="90"/>
        <v>2.1091130752819209E-2</v>
      </c>
      <c r="F1164" s="11">
        <f t="shared" si="91"/>
        <v>-2.7511012806720014E-4</v>
      </c>
      <c r="G1164" s="12">
        <f t="shared" si="92"/>
        <v>5.4771787197177565E-6</v>
      </c>
      <c r="H1164" s="13">
        <f t="shared" si="93"/>
        <v>-1.4064364569592795E-3</v>
      </c>
      <c r="I1164" s="14"/>
      <c r="J1164" s="14"/>
      <c r="K1164" s="14"/>
    </row>
    <row r="1165" spans="3:11" x14ac:dyDescent="0.2">
      <c r="C1165" s="3">
        <v>41897</v>
      </c>
      <c r="D1165" s="2">
        <v>164.05</v>
      </c>
      <c r="E1165" s="1">
        <f t="shared" si="90"/>
        <v>7.0595457335789202E-3</v>
      </c>
      <c r="F1165" s="11">
        <f t="shared" si="91"/>
        <v>-2.6574401400305359E-4</v>
      </c>
      <c r="G1165" s="12">
        <f t="shared" si="92"/>
        <v>-8.0208383654777518E-5</v>
      </c>
      <c r="H1165" s="13">
        <f t="shared" si="93"/>
        <v>-1.6349472981395904E-3</v>
      </c>
      <c r="I1165" s="14"/>
      <c r="J1165" s="14"/>
      <c r="K1165" s="14"/>
    </row>
    <row r="1166" spans="3:11" x14ac:dyDescent="0.2">
      <c r="C1166" s="3">
        <v>41894</v>
      </c>
      <c r="D1166" s="2">
        <v>162.9</v>
      </c>
      <c r="E1166" s="1">
        <f t="shared" si="90"/>
        <v>-6.0406370126303566E-3</v>
      </c>
      <c r="F1166" s="11">
        <f t="shared" si="91"/>
        <v>-3.4558075128821698E-4</v>
      </c>
      <c r="G1166" s="12">
        <f t="shared" si="92"/>
        <v>-1.7342377044907338E-4</v>
      </c>
      <c r="H1166" s="13">
        <f t="shared" si="93"/>
        <v>-1.6806957841185336E-3</v>
      </c>
      <c r="I1166" s="14"/>
      <c r="J1166" s="14"/>
      <c r="K1166" s="14"/>
    </row>
    <row r="1167" spans="3:11" x14ac:dyDescent="0.2">
      <c r="C1167" s="3">
        <v>41893</v>
      </c>
      <c r="D1167" s="2">
        <v>163.89</v>
      </c>
      <c r="E1167" s="1">
        <f t="shared" si="90"/>
        <v>1.2666831438457704E-2</v>
      </c>
      <c r="F1167" s="11">
        <f t="shared" si="91"/>
        <v>-3.7149232611695783E-4</v>
      </c>
      <c r="G1167" s="12">
        <f t="shared" si="92"/>
        <v>-1.1110764634393958E-4</v>
      </c>
      <c r="H1167" s="13">
        <f t="shared" si="93"/>
        <v>-1.6232368913792928E-3</v>
      </c>
      <c r="I1167" s="14"/>
      <c r="J1167" s="14"/>
      <c r="K1167" s="14"/>
    </row>
    <row r="1168" spans="3:11" x14ac:dyDescent="0.2">
      <c r="C1168" s="3">
        <v>41892</v>
      </c>
      <c r="D1168" s="2">
        <v>161.84</v>
      </c>
      <c r="E1168" s="1">
        <f t="shared" si="90"/>
        <v>-1.1664122137404531E-2</v>
      </c>
      <c r="F1168" s="11">
        <f t="shared" si="91"/>
        <v>-4.3660245508759485E-4</v>
      </c>
      <c r="G1168" s="12">
        <f t="shared" si="92"/>
        <v>-1.6948718802272758E-4</v>
      </c>
      <c r="H1168" s="13">
        <f t="shared" si="93"/>
        <v>-1.9021200400399267E-3</v>
      </c>
      <c r="I1168" s="14"/>
      <c r="J1168" s="14"/>
      <c r="K1168" s="14"/>
    </row>
    <row r="1169" spans="3:11" x14ac:dyDescent="0.2">
      <c r="C1169" s="3">
        <v>41891</v>
      </c>
      <c r="D1169" s="2">
        <v>163.75</v>
      </c>
      <c r="E1169" s="1">
        <f t="shared" si="90"/>
        <v>9.7805489333091522E-4</v>
      </c>
      <c r="F1169" s="11">
        <f t="shared" si="91"/>
        <v>-3.5128047824809627E-4</v>
      </c>
      <c r="G1169" s="12">
        <f t="shared" si="92"/>
        <v>-9.5309193234046255E-5</v>
      </c>
      <c r="H1169" s="13">
        <f t="shared" si="93"/>
        <v>-1.6875459921666057E-3</v>
      </c>
      <c r="I1169" s="14"/>
      <c r="J1169" s="14"/>
      <c r="K1169" s="14"/>
    </row>
    <row r="1170" spans="3:11" x14ac:dyDescent="0.2">
      <c r="C1170" s="3">
        <v>41890</v>
      </c>
      <c r="D1170" s="2">
        <v>163.59</v>
      </c>
      <c r="E1170" s="1">
        <f t="shared" si="90"/>
        <v>-6.7395264116574261E-3</v>
      </c>
      <c r="F1170" s="11">
        <f t="shared" si="91"/>
        <v>-3.4877499381035551E-4</v>
      </c>
      <c r="G1170" s="12">
        <f t="shared" si="92"/>
        <v>-7.8862738845849226E-5</v>
      </c>
      <c r="H1170" s="13">
        <f t="shared" si="93"/>
        <v>-1.6440338917433203E-3</v>
      </c>
      <c r="I1170" s="14"/>
      <c r="J1170" s="14"/>
      <c r="K1170" s="14"/>
    </row>
    <row r="1171" spans="3:11" x14ac:dyDescent="0.2">
      <c r="C1171" s="3">
        <v>41887</v>
      </c>
      <c r="D1171" s="2">
        <v>164.7</v>
      </c>
      <c r="E1171" s="1">
        <f t="shared" si="90"/>
        <v>-1.2293853073463312E-2</v>
      </c>
      <c r="F1171" s="11">
        <f t="shared" si="91"/>
        <v>-3.9971642163448659E-4</v>
      </c>
      <c r="G1171" s="12">
        <f t="shared" si="92"/>
        <v>8.5095860601266029E-5</v>
      </c>
      <c r="H1171" s="13">
        <f t="shared" si="93"/>
        <v>-1.1918023482626458E-3</v>
      </c>
      <c r="I1171" s="14"/>
      <c r="J1171" s="14"/>
      <c r="K1171" s="14"/>
    </row>
    <row r="1172" spans="3:11" x14ac:dyDescent="0.2">
      <c r="C1172" s="3">
        <v>41886</v>
      </c>
      <c r="D1172" s="2">
        <v>166.75</v>
      </c>
      <c r="E1172" s="1">
        <f t="shared" si="90"/>
        <v>-1.1383174245568228E-2</v>
      </c>
      <c r="F1172" s="11">
        <f t="shared" si="91"/>
        <v>-3.8709228863540845E-4</v>
      </c>
      <c r="G1172" s="12">
        <f t="shared" si="92"/>
        <v>1.0797331412083499E-4</v>
      </c>
      <c r="H1172" s="13">
        <f t="shared" si="93"/>
        <v>-9.7938967285082779E-4</v>
      </c>
      <c r="I1172" s="14"/>
      <c r="J1172" s="14"/>
      <c r="K1172" s="14"/>
    </row>
    <row r="1173" spans="3:11" x14ac:dyDescent="0.2">
      <c r="C1173" s="3">
        <v>41885</v>
      </c>
      <c r="D1173" s="2">
        <v>168.67</v>
      </c>
      <c r="E1173" s="1">
        <f t="shared" si="90"/>
        <v>2.866377995974867E-2</v>
      </c>
      <c r="F1173" s="11">
        <f t="shared" si="91"/>
        <v>-2.6173503024962662E-4</v>
      </c>
      <c r="G1173" s="12">
        <f t="shared" si="92"/>
        <v>2.6115426146097281E-4</v>
      </c>
      <c r="H1173" s="13">
        <f t="shared" si="93"/>
        <v>-7.9905871558091923E-4</v>
      </c>
      <c r="I1173" s="14"/>
      <c r="J1173" s="14"/>
      <c r="K1173" s="14"/>
    </row>
    <row r="1174" spans="3:11" x14ac:dyDescent="0.2">
      <c r="C1174" s="3">
        <v>41884</v>
      </c>
      <c r="D1174" s="2">
        <v>163.97</v>
      </c>
      <c r="E1174" s="1">
        <f t="shared" si="90"/>
        <v>-3.2111445605336186E-2</v>
      </c>
      <c r="F1174" s="11">
        <f t="shared" si="91"/>
        <v>-3.3406093517366741E-4</v>
      </c>
      <c r="G1174" s="12">
        <f t="shared" si="92"/>
        <v>4.0077235175677478E-5</v>
      </c>
      <c r="H1174" s="13">
        <f t="shared" si="93"/>
        <v>-9.9223087804363366E-4</v>
      </c>
      <c r="I1174" s="14"/>
      <c r="J1174" s="14"/>
      <c r="K1174" s="14"/>
    </row>
    <row r="1175" spans="3:11" x14ac:dyDescent="0.2">
      <c r="C1175" s="3">
        <v>41880</v>
      </c>
      <c r="D1175" s="2">
        <v>169.41</v>
      </c>
      <c r="E1175" s="1">
        <f t="shared" si="90"/>
        <v>1.4917325664989267E-2</v>
      </c>
      <c r="F1175" s="11">
        <f t="shared" si="91"/>
        <v>-2.537841822558531E-4</v>
      </c>
      <c r="G1175" s="12">
        <f t="shared" si="92"/>
        <v>1.3789924524364543E-4</v>
      </c>
      <c r="H1175" s="13">
        <f t="shared" si="93"/>
        <v>-4.2834406653137388E-4</v>
      </c>
      <c r="I1175" s="14"/>
      <c r="J1175" s="14"/>
      <c r="K1175" s="14"/>
    </row>
    <row r="1176" spans="3:11" x14ac:dyDescent="0.2">
      <c r="C1176" s="3">
        <v>41879</v>
      </c>
      <c r="D1176" s="2">
        <v>166.92</v>
      </c>
      <c r="E1176" s="1">
        <f t="shared" si="90"/>
        <v>7.1195848919993754E-3</v>
      </c>
      <c r="F1176" s="11">
        <f t="shared" si="91"/>
        <v>-2.8033907462826635E-4</v>
      </c>
      <c r="G1176" s="12">
        <f t="shared" si="92"/>
        <v>-7.6049311814874176E-5</v>
      </c>
      <c r="H1176" s="13">
        <f t="shared" si="93"/>
        <v>-7.0275264882821062E-4</v>
      </c>
      <c r="I1176" s="14"/>
      <c r="J1176" s="14"/>
      <c r="K1176" s="14"/>
    </row>
    <row r="1177" spans="3:11" x14ac:dyDescent="0.2">
      <c r="C1177" s="3">
        <v>41878</v>
      </c>
      <c r="D1177" s="2">
        <v>165.74</v>
      </c>
      <c r="E1177" s="1">
        <f t="shared" si="90"/>
        <v>1.8103916480605164E-4</v>
      </c>
      <c r="F1177" s="11">
        <f t="shared" si="91"/>
        <v>-3.511916838407787E-4</v>
      </c>
      <c r="G1177" s="12">
        <f t="shared" si="92"/>
        <v>-2.5432277267086557E-4</v>
      </c>
      <c r="H1177" s="13">
        <f t="shared" si="93"/>
        <v>-8.2427706988256002E-4</v>
      </c>
      <c r="I1177" s="14"/>
      <c r="J1177" s="14"/>
      <c r="K1177" s="14"/>
    </row>
    <row r="1178" spans="3:11" x14ac:dyDescent="0.2">
      <c r="C1178" s="3">
        <v>41877</v>
      </c>
      <c r="D1178" s="2">
        <v>165.71</v>
      </c>
      <c r="E1178" s="1">
        <f t="shared" si="90"/>
        <v>5.5218446601941196E-3</v>
      </c>
      <c r="F1178" s="11">
        <f t="shared" si="91"/>
        <v>-3.9918542824012791E-4</v>
      </c>
      <c r="G1178" s="12">
        <f t="shared" si="92"/>
        <v>-1.7197830774535924E-4</v>
      </c>
      <c r="H1178" s="13">
        <f t="shared" si="93"/>
        <v>-7.9668175393074838E-4</v>
      </c>
      <c r="I1178" s="14"/>
      <c r="J1178" s="14"/>
      <c r="K1178" s="14"/>
    </row>
    <row r="1179" spans="3:11" x14ac:dyDescent="0.2">
      <c r="C1179" s="3">
        <v>41876</v>
      </c>
      <c r="D1179" s="2">
        <v>164.8</v>
      </c>
      <c r="E1179" s="1">
        <f t="shared" si="90"/>
        <v>-3.2057097925360933E-3</v>
      </c>
      <c r="F1179" s="11">
        <f t="shared" si="91"/>
        <v>-3.8115944302653305E-4</v>
      </c>
      <c r="G1179" s="12">
        <f t="shared" si="92"/>
        <v>-2.0915767614361572E-4</v>
      </c>
      <c r="H1179" s="13">
        <f t="shared" si="93"/>
        <v>-9.2784285005872253E-4</v>
      </c>
      <c r="I1179" s="14"/>
      <c r="J1179" s="14"/>
      <c r="K1179" s="14"/>
    </row>
    <row r="1180" spans="3:11" x14ac:dyDescent="0.2">
      <c r="C1180" s="3">
        <v>41873</v>
      </c>
      <c r="D1180" s="2">
        <v>165.33</v>
      </c>
      <c r="E1180" s="1">
        <f t="shared" si="90"/>
        <v>-3.315649867373871E-3</v>
      </c>
      <c r="F1180" s="11">
        <f t="shared" si="91"/>
        <v>-2.5166619775362917E-4</v>
      </c>
      <c r="G1180" s="12">
        <f t="shared" si="92"/>
        <v>-3.3378331605447565E-4</v>
      </c>
      <c r="H1180" s="13">
        <f t="shared" si="93"/>
        <v>-1.0144783286834917E-3</v>
      </c>
      <c r="I1180" s="14"/>
      <c r="J1180" s="14"/>
      <c r="K1180" s="14"/>
    </row>
    <row r="1181" spans="3:11" x14ac:dyDescent="0.2">
      <c r="C1181" s="3">
        <v>41872</v>
      </c>
      <c r="D1181" s="2">
        <v>165.88</v>
      </c>
      <c r="E1181" s="1">
        <f t="shared" si="90"/>
        <v>5.4552066917201714E-3</v>
      </c>
      <c r="F1181" s="11">
        <f t="shared" si="91"/>
        <v>-2.5716197255836316E-4</v>
      </c>
      <c r="G1181" s="12">
        <f t="shared" si="92"/>
        <v>-4.3241552675565289E-4</v>
      </c>
      <c r="H1181" s="13">
        <f t="shared" si="93"/>
        <v>-8.1892890388216564E-4</v>
      </c>
      <c r="I1181" s="14"/>
      <c r="J1181" s="14"/>
      <c r="K1181" s="14"/>
    </row>
    <row r="1182" spans="3:11" x14ac:dyDescent="0.2">
      <c r="C1182" s="3">
        <v>41871</v>
      </c>
      <c r="D1182" s="2">
        <v>164.98</v>
      </c>
      <c r="E1182" s="1">
        <f t="shared" si="90"/>
        <v>6.3437843113334225E-3</v>
      </c>
      <c r="F1182" s="11">
        <f t="shared" si="91"/>
        <v>-2.2603563335624299E-4</v>
      </c>
      <c r="G1182" s="12">
        <f t="shared" si="92"/>
        <v>-2.885478416368455E-4</v>
      </c>
      <c r="H1182" s="13">
        <f t="shared" si="93"/>
        <v>-1.1330002498043724E-3</v>
      </c>
      <c r="I1182" s="14"/>
      <c r="J1182" s="14"/>
      <c r="K1182" s="14"/>
    </row>
    <row r="1183" spans="3:11" x14ac:dyDescent="0.2">
      <c r="C1183" s="3">
        <v>41870</v>
      </c>
      <c r="D1183" s="2">
        <v>163.94</v>
      </c>
      <c r="E1183" s="1">
        <f t="shared" ref="E1183:E1246" si="94">D1183/D1184-1</f>
        <v>-9.4858316718022806E-3</v>
      </c>
      <c r="F1183" s="11">
        <f t="shared" ref="F1183:F1246" si="95">AVERAGE(E1183:E1432)</f>
        <v>-2.0610184611645144E-4</v>
      </c>
      <c r="G1183" s="12">
        <f t="shared" si="92"/>
        <v>-3.2633635645772742E-4</v>
      </c>
      <c r="H1183" s="13">
        <f t="shared" si="93"/>
        <v>-1.27724499978716E-3</v>
      </c>
      <c r="I1183" s="14"/>
      <c r="J1183" s="14"/>
      <c r="K1183" s="14"/>
    </row>
    <row r="1184" spans="3:11" x14ac:dyDescent="0.2">
      <c r="C1184" s="3">
        <v>41869</v>
      </c>
      <c r="D1184" s="2">
        <v>165.51</v>
      </c>
      <c r="E1184" s="1">
        <f t="shared" si="94"/>
        <v>-1.64606608034229E-2</v>
      </c>
      <c r="F1184" s="11">
        <f t="shared" si="95"/>
        <v>-2.1608978779912656E-4</v>
      </c>
      <c r="G1184" s="12">
        <f t="shared" ref="G1184:G1247" si="96">AVERAGE(E1184:E1303)</f>
        <v>-2.6233688731418882E-4</v>
      </c>
      <c r="H1184" s="13">
        <f t="shared" ref="H1184:H1247" si="97">AVERAGE(E1184:E1243)</f>
        <v>-1.0208751363982211E-3</v>
      </c>
      <c r="I1184" s="14"/>
      <c r="J1184" s="14"/>
      <c r="K1184" s="14"/>
    </row>
    <row r="1185" spans="3:11" x14ac:dyDescent="0.2">
      <c r="C1185" s="3">
        <v>41866</v>
      </c>
      <c r="D1185" s="2">
        <v>168.28</v>
      </c>
      <c r="E1185" s="1">
        <f t="shared" si="94"/>
        <v>1.8520760198523112E-2</v>
      </c>
      <c r="F1185" s="11">
        <f t="shared" si="95"/>
        <v>-2.1563133228698117E-4</v>
      </c>
      <c r="G1185" s="12">
        <f t="shared" si="96"/>
        <v>-6.3052305164646813E-5</v>
      </c>
      <c r="H1185" s="13">
        <f t="shared" si="97"/>
        <v>-7.9927936734678717E-4</v>
      </c>
      <c r="I1185" s="14"/>
      <c r="J1185" s="14"/>
      <c r="K1185" s="14"/>
    </row>
    <row r="1186" spans="3:11" x14ac:dyDescent="0.2">
      <c r="C1186" s="3">
        <v>41865</v>
      </c>
      <c r="D1186" s="2">
        <v>165.22</v>
      </c>
      <c r="E1186" s="1">
        <f t="shared" si="94"/>
        <v>-2.0628334321280306E-2</v>
      </c>
      <c r="F1186" s="11">
        <f t="shared" si="95"/>
        <v>-3.0588359618312789E-4</v>
      </c>
      <c r="G1186" s="12">
        <f t="shared" si="96"/>
        <v>-2.977949571144639E-4</v>
      </c>
      <c r="H1186" s="13">
        <f t="shared" si="97"/>
        <v>-8.2440120695852865E-4</v>
      </c>
      <c r="I1186" s="14"/>
      <c r="J1186" s="14"/>
      <c r="K1186" s="14"/>
    </row>
    <row r="1187" spans="3:11" x14ac:dyDescent="0.2">
      <c r="C1187" s="3">
        <v>41864</v>
      </c>
      <c r="D1187" s="2">
        <v>168.7</v>
      </c>
      <c r="E1187" s="1">
        <f t="shared" si="94"/>
        <v>2.2576045627376029E-3</v>
      </c>
      <c r="F1187" s="11">
        <f t="shared" si="95"/>
        <v>-2.1960127541502183E-4</v>
      </c>
      <c r="G1187" s="12">
        <f t="shared" si="96"/>
        <v>-7.5212873596825858E-5</v>
      </c>
      <c r="H1187" s="13">
        <f t="shared" si="97"/>
        <v>-4.4507540760773865E-4</v>
      </c>
      <c r="I1187" s="14"/>
      <c r="J1187" s="14"/>
      <c r="K1187" s="14"/>
    </row>
    <row r="1188" spans="3:11" x14ac:dyDescent="0.2">
      <c r="C1188" s="3">
        <v>41863</v>
      </c>
      <c r="D1188" s="2">
        <v>168.32</v>
      </c>
      <c r="E1188" s="1">
        <f t="shared" si="94"/>
        <v>-7.1959419605992503E-3</v>
      </c>
      <c r="F1188" s="11">
        <f t="shared" si="95"/>
        <v>-2.1059260898249166E-4</v>
      </c>
      <c r="G1188" s="12">
        <f t="shared" si="96"/>
        <v>-1.3861803618583912E-4</v>
      </c>
      <c r="H1188" s="13">
        <f t="shared" si="97"/>
        <v>-3.9585135997783906E-4</v>
      </c>
      <c r="I1188" s="14"/>
      <c r="J1188" s="14"/>
      <c r="K1188" s="14"/>
    </row>
    <row r="1189" spans="3:11" x14ac:dyDescent="0.2">
      <c r="C1189" s="3">
        <v>41862</v>
      </c>
      <c r="D1189" s="2">
        <v>169.54</v>
      </c>
      <c r="E1189" s="1">
        <f t="shared" si="94"/>
        <v>4.3838862559240077E-3</v>
      </c>
      <c r="F1189" s="11">
        <f t="shared" si="95"/>
        <v>-1.8114061527975346E-4</v>
      </c>
      <c r="G1189" s="12">
        <f t="shared" si="96"/>
        <v>-8.5915916407252227E-5</v>
      </c>
      <c r="H1189" s="13">
        <f t="shared" si="97"/>
        <v>-2.0128055420204165E-4</v>
      </c>
      <c r="I1189" s="14"/>
      <c r="J1189" s="14"/>
      <c r="K1189" s="14"/>
    </row>
    <row r="1190" spans="3:11" x14ac:dyDescent="0.2">
      <c r="C1190" s="3">
        <v>41859</v>
      </c>
      <c r="D1190" s="2">
        <v>168.8</v>
      </c>
      <c r="E1190" s="1">
        <f t="shared" si="94"/>
        <v>3.1496998870861326E-3</v>
      </c>
      <c r="F1190" s="11">
        <f t="shared" si="95"/>
        <v>-1.715415524658086E-4</v>
      </c>
      <c r="G1190" s="12">
        <f t="shared" si="96"/>
        <v>-6.1962857402826174E-5</v>
      </c>
      <c r="H1190" s="13">
        <f t="shared" si="97"/>
        <v>-4.1658189915478873E-4</v>
      </c>
      <c r="I1190" s="14"/>
      <c r="J1190" s="14"/>
      <c r="K1190" s="14"/>
    </row>
    <row r="1191" spans="3:11" x14ac:dyDescent="0.2">
      <c r="C1191" s="3">
        <v>41858</v>
      </c>
      <c r="D1191" s="2">
        <v>168.27</v>
      </c>
      <c r="E1191" s="1">
        <f t="shared" si="94"/>
        <v>4.3571684373882036E-3</v>
      </c>
      <c r="F1191" s="11">
        <f t="shared" si="95"/>
        <v>-1.7875102960916765E-4</v>
      </c>
      <c r="G1191" s="12">
        <f t="shared" si="96"/>
        <v>7.5422389981970786E-5</v>
      </c>
      <c r="H1191" s="13">
        <f t="shared" si="97"/>
        <v>-3.587913156615626E-4</v>
      </c>
      <c r="I1191" s="14"/>
      <c r="J1191" s="14"/>
      <c r="K1191" s="14"/>
    </row>
    <row r="1192" spans="3:11" x14ac:dyDescent="0.2">
      <c r="C1192" s="3">
        <v>41857</v>
      </c>
      <c r="D1192" s="2">
        <v>167.54</v>
      </c>
      <c r="E1192" s="1">
        <f t="shared" si="94"/>
        <v>-4.6931622408366014E-3</v>
      </c>
      <c r="F1192" s="11">
        <f t="shared" si="95"/>
        <v>-9.6760797657092113E-5</v>
      </c>
      <c r="G1192" s="12">
        <f t="shared" si="96"/>
        <v>3.5135640138099959E-5</v>
      </c>
      <c r="H1192" s="13">
        <f t="shared" si="97"/>
        <v>-2.475297254552792E-4</v>
      </c>
      <c r="I1192" s="14"/>
      <c r="J1192" s="14"/>
      <c r="K1192" s="14"/>
    </row>
    <row r="1193" spans="3:11" x14ac:dyDescent="0.2">
      <c r="C1193" s="3">
        <v>41856</v>
      </c>
      <c r="D1193" s="2">
        <v>168.33</v>
      </c>
      <c r="E1193" s="1">
        <f t="shared" si="94"/>
        <v>-9.2990406685891092E-3</v>
      </c>
      <c r="F1193" s="11">
        <f t="shared" si="95"/>
        <v>-1.151518513841241E-4</v>
      </c>
      <c r="G1193" s="12">
        <f t="shared" si="96"/>
        <v>7.2754212511686825E-5</v>
      </c>
      <c r="H1193" s="13">
        <f t="shared" si="97"/>
        <v>-6.8944313919786876E-5</v>
      </c>
      <c r="I1193" s="14"/>
      <c r="J1193" s="14"/>
      <c r="K1193" s="14"/>
    </row>
    <row r="1194" spans="3:11" x14ac:dyDescent="0.2">
      <c r="C1194" s="3">
        <v>41855</v>
      </c>
      <c r="D1194" s="2">
        <v>169.91</v>
      </c>
      <c r="E1194" s="1">
        <f t="shared" si="94"/>
        <v>4.1962174940899377E-3</v>
      </c>
      <c r="F1194" s="11">
        <f t="shared" si="95"/>
        <v>-1.1343391027917038E-4</v>
      </c>
      <c r="G1194" s="12">
        <f t="shared" si="96"/>
        <v>1.8568597050414766E-4</v>
      </c>
      <c r="H1194" s="13">
        <f t="shared" si="97"/>
        <v>4.0899172808228633E-5</v>
      </c>
      <c r="I1194" s="14"/>
      <c r="J1194" s="14"/>
      <c r="K1194" s="14"/>
    </row>
    <row r="1195" spans="3:11" x14ac:dyDescent="0.2">
      <c r="C1195" s="3">
        <v>41852</v>
      </c>
      <c r="D1195" s="2">
        <v>169.2</v>
      </c>
      <c r="E1195" s="1">
        <f t="shared" si="94"/>
        <v>-2.9463759575721893E-3</v>
      </c>
      <c r="F1195" s="11">
        <f t="shared" si="95"/>
        <v>-1.7733802992055958E-4</v>
      </c>
      <c r="G1195" s="12">
        <f t="shared" si="96"/>
        <v>1.407464075299153E-4</v>
      </c>
      <c r="H1195" s="13">
        <f t="shared" si="97"/>
        <v>-1.1300576043148381E-4</v>
      </c>
      <c r="I1195" s="14"/>
      <c r="J1195" s="14"/>
      <c r="K1195" s="14"/>
    </row>
    <row r="1196" spans="3:11" x14ac:dyDescent="0.2">
      <c r="C1196" s="3">
        <v>41851</v>
      </c>
      <c r="D1196" s="2">
        <v>169.7</v>
      </c>
      <c r="E1196" s="1">
        <f t="shared" si="94"/>
        <v>-2.0942710436739342E-2</v>
      </c>
      <c r="F1196" s="11">
        <f t="shared" si="95"/>
        <v>-1.7979373659316345E-4</v>
      </c>
      <c r="G1196" s="12">
        <f t="shared" si="96"/>
        <v>1.8028305863974082E-4</v>
      </c>
      <c r="H1196" s="13">
        <f t="shared" si="97"/>
        <v>1.4869815212154209E-4</v>
      </c>
      <c r="I1196" s="14"/>
      <c r="J1196" s="14"/>
      <c r="K1196" s="14"/>
    </row>
    <row r="1197" spans="3:11" x14ac:dyDescent="0.2">
      <c r="C1197" s="3">
        <v>41850</v>
      </c>
      <c r="D1197" s="2">
        <v>173.33</v>
      </c>
      <c r="E1197" s="1">
        <f t="shared" si="94"/>
        <v>-6.9325083075512106E-3</v>
      </c>
      <c r="F1197" s="11">
        <f t="shared" si="95"/>
        <v>-1.3131182294501541E-4</v>
      </c>
      <c r="G1197" s="12">
        <f t="shared" si="96"/>
        <v>5.2867169227597177E-4</v>
      </c>
      <c r="H1197" s="13">
        <f t="shared" si="97"/>
        <v>5.0071033295065275E-4</v>
      </c>
      <c r="I1197" s="14"/>
      <c r="J1197" s="14"/>
      <c r="K1197" s="14"/>
    </row>
    <row r="1198" spans="3:11" x14ac:dyDescent="0.2">
      <c r="C1198" s="3">
        <v>41849</v>
      </c>
      <c r="D1198" s="2">
        <v>174.54</v>
      </c>
      <c r="E1198" s="1">
        <f t="shared" si="94"/>
        <v>-6.8847795163584635E-3</v>
      </c>
      <c r="F1198" s="11">
        <f t="shared" si="95"/>
        <v>5.3958370198254893E-6</v>
      </c>
      <c r="G1198" s="12">
        <f t="shared" si="96"/>
        <v>6.2588850783248571E-4</v>
      </c>
      <c r="H1198" s="13">
        <f t="shared" si="97"/>
        <v>5.6989831043384551E-4</v>
      </c>
      <c r="I1198" s="14"/>
      <c r="J1198" s="14"/>
      <c r="K1198" s="14"/>
    </row>
    <row r="1199" spans="3:11" x14ac:dyDescent="0.2">
      <c r="C1199" s="3">
        <v>41848</v>
      </c>
      <c r="D1199" s="2">
        <v>175.75</v>
      </c>
      <c r="E1199" s="1">
        <f t="shared" si="94"/>
        <v>-4.13644605621033E-3</v>
      </c>
      <c r="F1199" s="11">
        <f t="shared" si="95"/>
        <v>1.086549296913657E-4</v>
      </c>
      <c r="G1199" s="12">
        <f t="shared" si="96"/>
        <v>6.9968708880367996E-4</v>
      </c>
      <c r="H1199" s="13">
        <f t="shared" si="97"/>
        <v>7.4105123824775296E-4</v>
      </c>
      <c r="I1199" s="14"/>
      <c r="J1199" s="14"/>
      <c r="K1199" s="14"/>
    </row>
    <row r="1200" spans="3:11" x14ac:dyDescent="0.2">
      <c r="C1200" s="3">
        <v>41845</v>
      </c>
      <c r="D1200" s="2">
        <v>176.48</v>
      </c>
      <c r="E1200" s="1">
        <f t="shared" si="94"/>
        <v>2.2670596236684659E-4</v>
      </c>
      <c r="F1200" s="11">
        <f t="shared" si="95"/>
        <v>6.8756901682921257E-5</v>
      </c>
      <c r="G1200" s="12">
        <f t="shared" si="96"/>
        <v>7.9985981512674669E-4</v>
      </c>
      <c r="H1200" s="13">
        <f t="shared" si="97"/>
        <v>7.5672496039671155E-4</v>
      </c>
      <c r="I1200" s="14"/>
      <c r="J1200" s="14"/>
      <c r="K1200" s="14"/>
    </row>
    <row r="1201" spans="3:11" x14ac:dyDescent="0.2">
      <c r="C1201" s="3">
        <v>41844</v>
      </c>
      <c r="D1201" s="2">
        <v>176.44</v>
      </c>
      <c r="E1201" s="1">
        <f t="shared" si="94"/>
        <v>-1.0209805901492119E-2</v>
      </c>
      <c r="F1201" s="11">
        <f t="shared" si="95"/>
        <v>6.2168259651635525E-5</v>
      </c>
      <c r="G1201" s="12">
        <f t="shared" si="96"/>
        <v>7.0739645078474374E-4</v>
      </c>
      <c r="H1201" s="13">
        <f t="shared" si="97"/>
        <v>4.9940569887437229E-4</v>
      </c>
      <c r="I1201" s="14"/>
      <c r="J1201" s="14"/>
      <c r="K1201" s="14"/>
    </row>
    <row r="1202" spans="3:11" x14ac:dyDescent="0.2">
      <c r="C1202" s="3">
        <v>41843</v>
      </c>
      <c r="D1202" s="2">
        <v>178.26</v>
      </c>
      <c r="E1202" s="1">
        <f t="shared" si="94"/>
        <v>7.1755466410530211E-3</v>
      </c>
      <c r="F1202" s="11">
        <f t="shared" si="95"/>
        <v>7.3006919337229362E-5</v>
      </c>
      <c r="G1202" s="12">
        <f t="shared" si="96"/>
        <v>7.2950459521644955E-4</v>
      </c>
      <c r="H1202" s="13">
        <f t="shared" si="97"/>
        <v>7.427455736053653E-4</v>
      </c>
      <c r="I1202" s="14"/>
      <c r="J1202" s="14"/>
      <c r="K1202" s="14"/>
    </row>
    <row r="1203" spans="3:11" x14ac:dyDescent="0.2">
      <c r="C1203" s="3">
        <v>41842</v>
      </c>
      <c r="D1203" s="2">
        <v>176.99</v>
      </c>
      <c r="E1203" s="1">
        <f t="shared" si="94"/>
        <v>-4.6116641358753263E-3</v>
      </c>
      <c r="F1203" s="11">
        <f t="shared" si="95"/>
        <v>4.8143070998350356E-5</v>
      </c>
      <c r="G1203" s="12">
        <f t="shared" si="96"/>
        <v>7.4400333959560763E-4</v>
      </c>
      <c r="H1203" s="13">
        <f t="shared" si="97"/>
        <v>6.6227216882421285E-4</v>
      </c>
      <c r="I1203" s="14"/>
      <c r="J1203" s="14"/>
      <c r="K1203" s="14"/>
    </row>
    <row r="1204" spans="3:11" x14ac:dyDescent="0.2">
      <c r="C1204" s="3">
        <v>41841</v>
      </c>
      <c r="D1204" s="2">
        <v>177.81</v>
      </c>
      <c r="E1204" s="1">
        <f t="shared" si="94"/>
        <v>8.9655563751915857E-3</v>
      </c>
      <c r="F1204" s="11">
        <f t="shared" si="95"/>
        <v>-1.9817010295768432E-6</v>
      </c>
      <c r="G1204" s="12">
        <f t="shared" si="96"/>
        <v>7.7833685668988095E-4</v>
      </c>
      <c r="H1204" s="13">
        <f t="shared" si="97"/>
        <v>5.2005087436827926E-4</v>
      </c>
      <c r="I1204" s="14"/>
      <c r="J1204" s="14"/>
      <c r="K1204" s="14"/>
    </row>
    <row r="1205" spans="3:11" x14ac:dyDescent="0.2">
      <c r="C1205" s="3">
        <v>41838</v>
      </c>
      <c r="D1205" s="2">
        <v>176.23</v>
      </c>
      <c r="E1205" s="1">
        <f t="shared" si="94"/>
        <v>-2.4905190468104133E-3</v>
      </c>
      <c r="F1205" s="11">
        <f t="shared" si="95"/>
        <v>-2.6940499739065426E-5</v>
      </c>
      <c r="G1205" s="12">
        <f t="shared" si="96"/>
        <v>8.5059074118054481E-4</v>
      </c>
      <c r="H1205" s="13">
        <f t="shared" si="97"/>
        <v>4.5306596519764468E-4</v>
      </c>
      <c r="I1205" s="14"/>
      <c r="J1205" s="14"/>
      <c r="K1205" s="14"/>
    </row>
    <row r="1206" spans="3:11" x14ac:dyDescent="0.2">
      <c r="C1206" s="3">
        <v>41837</v>
      </c>
      <c r="D1206" s="2">
        <v>176.67</v>
      </c>
      <c r="E1206" s="1">
        <f t="shared" si="94"/>
        <v>1.9681403670783748E-2</v>
      </c>
      <c r="F1206" s="11">
        <f t="shared" si="95"/>
        <v>-5.1611413128838544E-5</v>
      </c>
      <c r="G1206" s="12">
        <f t="shared" si="96"/>
        <v>7.9236346463790555E-4</v>
      </c>
      <c r="H1206" s="13">
        <f t="shared" si="97"/>
        <v>4.4429226121646496E-4</v>
      </c>
      <c r="I1206" s="14"/>
      <c r="J1206" s="14"/>
      <c r="K1206" s="14"/>
    </row>
    <row r="1207" spans="3:11" x14ac:dyDescent="0.2">
      <c r="C1207" s="3">
        <v>41836</v>
      </c>
      <c r="D1207" s="2">
        <v>173.26</v>
      </c>
      <c r="E1207" s="1">
        <f t="shared" si="94"/>
        <v>1.2387518990300439E-2</v>
      </c>
      <c r="F1207" s="11">
        <f t="shared" si="95"/>
        <v>-1.2812988771375487E-4</v>
      </c>
      <c r="G1207" s="12">
        <f t="shared" si="96"/>
        <v>5.6991540150821236E-4</v>
      </c>
      <c r="H1207" s="13">
        <f t="shared" si="97"/>
        <v>-1.893847764602071E-4</v>
      </c>
      <c r="I1207" s="14"/>
      <c r="J1207" s="14"/>
      <c r="K1207" s="14"/>
    </row>
    <row r="1208" spans="3:11" x14ac:dyDescent="0.2">
      <c r="C1208" s="3">
        <v>41835</v>
      </c>
      <c r="D1208" s="2">
        <v>171.14</v>
      </c>
      <c r="E1208" s="1">
        <f t="shared" si="94"/>
        <v>-9.3771706413522393E-3</v>
      </c>
      <c r="F1208" s="11">
        <f t="shared" si="95"/>
        <v>-1.226371712601222E-4</v>
      </c>
      <c r="G1208" s="12">
        <f t="shared" si="96"/>
        <v>5.1774437588350726E-4</v>
      </c>
      <c r="H1208" s="13">
        <f t="shared" si="97"/>
        <v>-3.5110963991665428E-4</v>
      </c>
      <c r="I1208" s="14"/>
      <c r="J1208" s="14"/>
      <c r="K1208" s="14"/>
    </row>
    <row r="1209" spans="3:11" x14ac:dyDescent="0.2">
      <c r="C1209" s="3">
        <v>41834</v>
      </c>
      <c r="D1209" s="2">
        <v>172.76</v>
      </c>
      <c r="E1209" s="1">
        <f t="shared" si="94"/>
        <v>7.5305566819205971E-4</v>
      </c>
      <c r="F1209" s="11">
        <f t="shared" si="95"/>
        <v>-6.6922150191678573E-5</v>
      </c>
      <c r="G1209" s="12">
        <f t="shared" si="96"/>
        <v>7.503251851867593E-4</v>
      </c>
      <c r="H1209" s="13">
        <f t="shared" si="97"/>
        <v>-1.0775878594386593E-4</v>
      </c>
      <c r="I1209" s="14"/>
      <c r="J1209" s="14"/>
      <c r="K1209" s="14"/>
    </row>
    <row r="1210" spans="3:11" x14ac:dyDescent="0.2">
      <c r="C1210" s="3">
        <v>41831</v>
      </c>
      <c r="D1210" s="2">
        <v>172.63</v>
      </c>
      <c r="E1210" s="1">
        <f t="shared" si="94"/>
        <v>-2.0372261945295622E-2</v>
      </c>
      <c r="F1210" s="11">
        <f t="shared" si="95"/>
        <v>-8.2035213200581047E-5</v>
      </c>
      <c r="G1210" s="12">
        <f t="shared" si="96"/>
        <v>7.7727546649115908E-4</v>
      </c>
      <c r="H1210" s="13">
        <f t="shared" si="97"/>
        <v>-1.1935290413304655E-4</v>
      </c>
      <c r="I1210" s="14"/>
      <c r="J1210" s="14"/>
      <c r="K1210" s="14"/>
    </row>
    <row r="1211" spans="3:11" x14ac:dyDescent="0.2">
      <c r="C1211" s="3">
        <v>41830</v>
      </c>
      <c r="D1211" s="2">
        <v>176.22</v>
      </c>
      <c r="E1211" s="1">
        <f t="shared" si="94"/>
        <v>6.2239479243990647E-3</v>
      </c>
      <c r="F1211" s="11">
        <f t="shared" si="95"/>
        <v>1.3395817940169418E-5</v>
      </c>
      <c r="G1211" s="12">
        <f t="shared" si="96"/>
        <v>9.9051612297805427E-4</v>
      </c>
      <c r="H1211" s="13">
        <f t="shared" si="97"/>
        <v>1.7248124390287407E-4</v>
      </c>
      <c r="I1211" s="14"/>
      <c r="J1211" s="14"/>
      <c r="K1211" s="14"/>
    </row>
    <row r="1212" spans="3:11" x14ac:dyDescent="0.2">
      <c r="C1212" s="3">
        <v>41829</v>
      </c>
      <c r="D1212" s="2">
        <v>175.13</v>
      </c>
      <c r="E1212" s="1">
        <f t="shared" si="94"/>
        <v>-1.0732644184601514E-2</v>
      </c>
      <c r="F1212" s="11">
        <f t="shared" si="95"/>
        <v>2.8243397615990152E-5</v>
      </c>
      <c r="G1212" s="12">
        <f t="shared" si="96"/>
        <v>9.2013607367788617E-4</v>
      </c>
      <c r="H1212" s="13">
        <f t="shared" si="97"/>
        <v>1.1850859170553877E-4</v>
      </c>
      <c r="I1212" s="14"/>
      <c r="J1212" s="14"/>
      <c r="K1212" s="14"/>
    </row>
    <row r="1213" spans="3:11" x14ac:dyDescent="0.2">
      <c r="C1213" s="3">
        <v>41828</v>
      </c>
      <c r="D1213" s="2">
        <v>177.03</v>
      </c>
      <c r="E1213" s="1">
        <f t="shared" si="94"/>
        <v>-1.2411847672778586E-3</v>
      </c>
      <c r="F1213" s="11">
        <f t="shared" si="95"/>
        <v>1.0561136063186094E-5</v>
      </c>
      <c r="G1213" s="12">
        <f t="shared" si="96"/>
        <v>1.1516018894835E-3</v>
      </c>
      <c r="H1213" s="13">
        <f t="shared" si="97"/>
        <v>3.5210949708637805E-4</v>
      </c>
      <c r="I1213" s="14"/>
      <c r="J1213" s="14"/>
      <c r="K1213" s="14"/>
    </row>
    <row r="1214" spans="3:11" x14ac:dyDescent="0.2">
      <c r="C1214" s="3">
        <v>41827</v>
      </c>
      <c r="D1214" s="2">
        <v>177.25</v>
      </c>
      <c r="E1214" s="1">
        <f t="shared" si="94"/>
        <v>-5.1077682981589545E-3</v>
      </c>
      <c r="F1214" s="11">
        <f t="shared" si="95"/>
        <v>1.3104767929752637E-4</v>
      </c>
      <c r="G1214" s="12">
        <f t="shared" si="96"/>
        <v>1.2335690052406802E-3</v>
      </c>
      <c r="H1214" s="13">
        <f t="shared" si="97"/>
        <v>3.411739930112345E-4</v>
      </c>
      <c r="I1214" s="14"/>
      <c r="J1214" s="14"/>
      <c r="K1214" s="14"/>
    </row>
    <row r="1215" spans="3:11" x14ac:dyDescent="0.2">
      <c r="C1215" s="3">
        <v>41823</v>
      </c>
      <c r="D1215" s="2">
        <v>178.16</v>
      </c>
      <c r="E1215" s="1">
        <f t="shared" si="94"/>
        <v>-4.0250447227191399E-3</v>
      </c>
      <c r="F1215" s="11">
        <f t="shared" si="95"/>
        <v>1.6672476773617762E-4</v>
      </c>
      <c r="G1215" s="12">
        <f t="shared" si="96"/>
        <v>1.193402092442547E-3</v>
      </c>
      <c r="H1215" s="13">
        <f t="shared" si="97"/>
        <v>5.9472207199956311E-4</v>
      </c>
      <c r="I1215" s="14"/>
      <c r="J1215" s="14"/>
      <c r="K1215" s="14"/>
    </row>
    <row r="1216" spans="3:11" x14ac:dyDescent="0.2">
      <c r="C1216" s="3">
        <v>41822</v>
      </c>
      <c r="D1216" s="2">
        <v>178.88</v>
      </c>
      <c r="E1216" s="1">
        <f t="shared" si="94"/>
        <v>-8.1508178541724874E-3</v>
      </c>
      <c r="F1216" s="11">
        <f t="shared" si="95"/>
        <v>1.7959355597500526E-4</v>
      </c>
      <c r="G1216" s="12">
        <f t="shared" si="96"/>
        <v>1.3236790563670377E-3</v>
      </c>
      <c r="H1216" s="13">
        <f t="shared" si="97"/>
        <v>1.0136612970872427E-3</v>
      </c>
      <c r="I1216" s="14"/>
      <c r="J1216" s="14"/>
      <c r="K1216" s="14"/>
    </row>
    <row r="1217" spans="3:11" x14ac:dyDescent="0.2">
      <c r="C1217" s="3">
        <v>41821</v>
      </c>
      <c r="D1217" s="2">
        <v>180.35</v>
      </c>
      <c r="E1217" s="1">
        <f t="shared" si="94"/>
        <v>-2.7716186252779718E-4</v>
      </c>
      <c r="F1217" s="11">
        <f t="shared" si="95"/>
        <v>2.9056359799827278E-4</v>
      </c>
      <c r="G1217" s="12">
        <f t="shared" si="96"/>
        <v>1.3311769698373796E-3</v>
      </c>
      <c r="H1217" s="13">
        <f t="shared" si="97"/>
        <v>1.0346672719241557E-3</v>
      </c>
      <c r="I1217" s="14"/>
      <c r="J1217" s="14"/>
      <c r="K1217" s="14"/>
    </row>
    <row r="1218" spans="3:11" x14ac:dyDescent="0.2">
      <c r="C1218" s="3">
        <v>41820</v>
      </c>
      <c r="D1218" s="2">
        <v>180.4</v>
      </c>
      <c r="E1218" s="1">
        <f t="shared" si="94"/>
        <v>-3.4800861735623245E-3</v>
      </c>
      <c r="F1218" s="11">
        <f t="shared" si="95"/>
        <v>3.5745385051954816E-4</v>
      </c>
      <c r="G1218" s="12">
        <f t="shared" si="96"/>
        <v>1.2138388950217293E-3</v>
      </c>
      <c r="H1218" s="13">
        <f t="shared" si="97"/>
        <v>1.1798417299370293E-3</v>
      </c>
      <c r="I1218" s="14"/>
      <c r="J1218" s="14"/>
      <c r="K1218" s="14"/>
    </row>
    <row r="1219" spans="3:11" x14ac:dyDescent="0.2">
      <c r="C1219" s="3">
        <v>41817</v>
      </c>
      <c r="D1219" s="2">
        <v>181.03</v>
      </c>
      <c r="E1219" s="1">
        <f t="shared" si="94"/>
        <v>-9.3818984547455742E-4</v>
      </c>
      <c r="F1219" s="11">
        <f t="shared" si="95"/>
        <v>4.3701970943699209E-4</v>
      </c>
      <c r="G1219" s="12">
        <f t="shared" si="96"/>
        <v>1.2646992847065118E-3</v>
      </c>
      <c r="H1219" s="13">
        <f t="shared" si="97"/>
        <v>1.3504490455850911E-3</v>
      </c>
      <c r="I1219" s="14"/>
      <c r="J1219" s="14"/>
      <c r="K1219" s="14"/>
    </row>
    <row r="1220" spans="3:11" x14ac:dyDescent="0.2">
      <c r="C1220" s="3">
        <v>41816</v>
      </c>
      <c r="D1220" s="2">
        <v>181.2</v>
      </c>
      <c r="E1220" s="1">
        <f t="shared" si="94"/>
        <v>-6.1975538858115575E-3</v>
      </c>
      <c r="F1220" s="11">
        <f t="shared" si="95"/>
        <v>4.9998786482185142E-4</v>
      </c>
      <c r="G1220" s="12">
        <f t="shared" si="96"/>
        <v>1.2253347185662863E-3</v>
      </c>
      <c r="H1220" s="13">
        <f t="shared" si="97"/>
        <v>1.3461791032764144E-3</v>
      </c>
      <c r="I1220" s="14"/>
      <c r="J1220" s="14"/>
      <c r="K1220" s="14"/>
    </row>
    <row r="1221" spans="3:11" x14ac:dyDescent="0.2">
      <c r="C1221" s="3">
        <v>41815</v>
      </c>
      <c r="D1221" s="2">
        <v>182.33</v>
      </c>
      <c r="E1221" s="1">
        <f t="shared" si="94"/>
        <v>4.4069850713381875E-3</v>
      </c>
      <c r="F1221" s="11">
        <f t="shared" si="95"/>
        <v>5.046479711224316E-4</v>
      </c>
      <c r="G1221" s="12">
        <f t="shared" si="96"/>
        <v>1.1475473774328828E-3</v>
      </c>
      <c r="H1221" s="13">
        <f t="shared" si="97"/>
        <v>1.1474897283190529E-3</v>
      </c>
      <c r="I1221" s="14"/>
      <c r="J1221" s="14"/>
      <c r="K1221" s="14"/>
    </row>
    <row r="1222" spans="3:11" x14ac:dyDescent="0.2">
      <c r="C1222" s="3">
        <v>41814</v>
      </c>
      <c r="D1222" s="2">
        <v>181.53</v>
      </c>
      <c r="E1222" s="1">
        <f t="shared" si="94"/>
        <v>-1.3203498927216728E-3</v>
      </c>
      <c r="F1222" s="11">
        <f t="shared" si="95"/>
        <v>5.5188219873030593E-4</v>
      </c>
      <c r="G1222" s="12">
        <f t="shared" si="96"/>
        <v>8.5877269922679707E-4</v>
      </c>
      <c r="H1222" s="13">
        <f t="shared" si="97"/>
        <v>1.0593935420723751E-3</v>
      </c>
      <c r="I1222" s="14"/>
      <c r="J1222" s="14"/>
      <c r="K1222" s="14"/>
    </row>
    <row r="1223" spans="3:11" x14ac:dyDescent="0.2">
      <c r="C1223" s="3">
        <v>41813</v>
      </c>
      <c r="D1223" s="2">
        <v>181.77</v>
      </c>
      <c r="E1223" s="1">
        <f t="shared" si="94"/>
        <v>-6.1782394751229708E-3</v>
      </c>
      <c r="F1223" s="11">
        <f t="shared" si="95"/>
        <v>5.6491214544860302E-4</v>
      </c>
      <c r="G1223" s="12">
        <f t="shared" si="96"/>
        <v>7.9653097791160352E-4</v>
      </c>
      <c r="H1223" s="13">
        <f t="shared" si="97"/>
        <v>1.145109873108054E-3</v>
      </c>
      <c r="I1223" s="14"/>
      <c r="J1223" s="14"/>
      <c r="K1223" s="14"/>
    </row>
    <row r="1224" spans="3:11" x14ac:dyDescent="0.2">
      <c r="C1224" s="3">
        <v>41810</v>
      </c>
      <c r="D1224" s="2">
        <v>182.9</v>
      </c>
      <c r="E1224" s="1">
        <f t="shared" si="94"/>
        <v>7.3804802820005566E-3</v>
      </c>
      <c r="F1224" s="11">
        <f t="shared" si="95"/>
        <v>5.9538229984471382E-4</v>
      </c>
      <c r="G1224" s="12">
        <f t="shared" si="96"/>
        <v>7.6261242595972167E-4</v>
      </c>
      <c r="H1224" s="13">
        <f t="shared" si="97"/>
        <v>1.4173908143987151E-3</v>
      </c>
      <c r="I1224" s="14"/>
      <c r="J1224" s="14"/>
      <c r="K1224" s="14"/>
    </row>
    <row r="1225" spans="3:11" x14ac:dyDescent="0.2">
      <c r="C1225" s="3">
        <v>41809</v>
      </c>
      <c r="D1225" s="2">
        <v>181.56</v>
      </c>
      <c r="E1225" s="1">
        <f t="shared" si="94"/>
        <v>4.3146365748423232E-3</v>
      </c>
      <c r="F1225" s="11">
        <f t="shared" si="95"/>
        <v>6.2943316956222926E-4</v>
      </c>
      <c r="G1225" s="12">
        <f t="shared" si="96"/>
        <v>7.6565748089325316E-4</v>
      </c>
      <c r="H1225" s="13">
        <f t="shared" si="97"/>
        <v>1.4745305308300352E-3</v>
      </c>
      <c r="I1225" s="14"/>
      <c r="J1225" s="14"/>
      <c r="K1225" s="14"/>
    </row>
    <row r="1226" spans="3:11" x14ac:dyDescent="0.2">
      <c r="C1226" s="3">
        <v>41808</v>
      </c>
      <c r="D1226" s="2">
        <v>180.78</v>
      </c>
      <c r="E1226" s="1">
        <f t="shared" si="94"/>
        <v>-2.5931034482759019E-3</v>
      </c>
      <c r="F1226" s="11">
        <f t="shared" si="95"/>
        <v>5.5132193435032044E-4</v>
      </c>
      <c r="G1226" s="12">
        <f t="shared" si="96"/>
        <v>7.5731428124979627E-4</v>
      </c>
      <c r="H1226" s="13">
        <f t="shared" si="97"/>
        <v>1.3338482432203869E-3</v>
      </c>
      <c r="I1226" s="14"/>
      <c r="J1226" s="14"/>
      <c r="K1226" s="14"/>
    </row>
    <row r="1227" spans="3:11" x14ac:dyDescent="0.2">
      <c r="C1227" s="3">
        <v>41807</v>
      </c>
      <c r="D1227" s="2">
        <v>181.25</v>
      </c>
      <c r="E1227" s="1">
        <f t="shared" si="94"/>
        <v>-4.0661574811803325E-3</v>
      </c>
      <c r="F1227" s="11">
        <f t="shared" si="95"/>
        <v>4.2597401428591785E-4</v>
      </c>
      <c r="G1227" s="12">
        <f t="shared" si="96"/>
        <v>8.0511150670789695E-4</v>
      </c>
      <c r="H1227" s="13">
        <f t="shared" si="97"/>
        <v>1.4010215986914136E-3</v>
      </c>
      <c r="I1227" s="14"/>
      <c r="J1227" s="14"/>
      <c r="K1227" s="14"/>
    </row>
    <row r="1228" spans="3:11" x14ac:dyDescent="0.2">
      <c r="C1228" s="3">
        <v>41806</v>
      </c>
      <c r="D1228" s="2">
        <v>181.99</v>
      </c>
      <c r="E1228" s="1">
        <f t="shared" si="94"/>
        <v>1.2103207349947187E-3</v>
      </c>
      <c r="F1228" s="11">
        <f t="shared" si="95"/>
        <v>4.3451197512938842E-4</v>
      </c>
      <c r="G1228" s="12">
        <f t="shared" si="96"/>
        <v>8.0439095257698505E-4</v>
      </c>
      <c r="H1228" s="13">
        <f t="shared" si="97"/>
        <v>1.5631456639944715E-3</v>
      </c>
      <c r="I1228" s="14"/>
      <c r="J1228" s="14"/>
      <c r="K1228" s="14"/>
    </row>
    <row r="1229" spans="3:11" x14ac:dyDescent="0.2">
      <c r="C1229" s="3">
        <v>41803</v>
      </c>
      <c r="D1229" s="2">
        <v>181.77</v>
      </c>
      <c r="E1229" s="1">
        <f t="shared" si="94"/>
        <v>3.5887809187280517E-3</v>
      </c>
      <c r="F1229" s="11">
        <f t="shared" si="95"/>
        <v>4.5591932507311306E-4</v>
      </c>
      <c r="G1229" s="12">
        <f t="shared" si="96"/>
        <v>8.179434681894101E-4</v>
      </c>
      <c r="H1229" s="13">
        <f t="shared" si="97"/>
        <v>1.4969276056985134E-3</v>
      </c>
      <c r="I1229" s="14"/>
      <c r="J1229" s="14"/>
      <c r="K1229" s="14"/>
    </row>
    <row r="1230" spans="3:11" x14ac:dyDescent="0.2">
      <c r="C1230" s="3">
        <v>41802</v>
      </c>
      <c r="D1230" s="2">
        <v>181.12</v>
      </c>
      <c r="E1230" s="1">
        <f t="shared" si="94"/>
        <v>2.0394366197183045E-2</v>
      </c>
      <c r="F1230" s="11">
        <f t="shared" si="95"/>
        <v>4.3986362441672533E-4</v>
      </c>
      <c r="G1230" s="12">
        <f t="shared" si="96"/>
        <v>8.7134489510613529E-4</v>
      </c>
      <c r="H1230" s="13">
        <f t="shared" si="97"/>
        <v>1.4863084140516218E-3</v>
      </c>
      <c r="I1230" s="14"/>
      <c r="J1230" s="14"/>
      <c r="K1230" s="14"/>
    </row>
    <row r="1231" spans="3:11" x14ac:dyDescent="0.2">
      <c r="C1231" s="3">
        <v>41801</v>
      </c>
      <c r="D1231" s="2">
        <v>177.5</v>
      </c>
      <c r="E1231" s="1">
        <f t="shared" si="94"/>
        <v>4.5090745124576337E-4</v>
      </c>
      <c r="F1231" s="11">
        <f t="shared" si="95"/>
        <v>4.062271553255963E-4</v>
      </c>
      <c r="G1231" s="12">
        <f t="shared" si="96"/>
        <v>7.5198671651580855E-4</v>
      </c>
      <c r="H1231" s="13">
        <f t="shared" si="97"/>
        <v>1.3619940694651778E-3</v>
      </c>
      <c r="I1231" s="14"/>
      <c r="J1231" s="14"/>
      <c r="K1231" s="14"/>
    </row>
    <row r="1232" spans="3:11" x14ac:dyDescent="0.2">
      <c r="C1232" s="3">
        <v>41800</v>
      </c>
      <c r="D1232" s="2">
        <v>177.42</v>
      </c>
      <c r="E1232" s="1">
        <f t="shared" si="94"/>
        <v>-5.6331680937371509E-4</v>
      </c>
      <c r="F1232" s="11">
        <f t="shared" si="95"/>
        <v>4.3814114049520024E-4</v>
      </c>
      <c r="G1232" s="12">
        <f t="shared" si="96"/>
        <v>7.2275430319522493E-4</v>
      </c>
      <c r="H1232" s="13">
        <f t="shared" si="97"/>
        <v>1.1953363010924977E-3</v>
      </c>
      <c r="I1232" s="14"/>
      <c r="J1232" s="14"/>
      <c r="K1232" s="14"/>
    </row>
    <row r="1233" spans="3:11" x14ac:dyDescent="0.2">
      <c r="C1233" s="3">
        <v>41799</v>
      </c>
      <c r="D1233" s="2">
        <v>177.52</v>
      </c>
      <c r="E1233" s="1">
        <f t="shared" si="94"/>
        <v>1.7073450211985808E-2</v>
      </c>
      <c r="F1233" s="11">
        <f t="shared" si="95"/>
        <v>4.6157952830095452E-4</v>
      </c>
      <c r="G1233" s="12">
        <f t="shared" si="96"/>
        <v>7.9939401365650045E-4</v>
      </c>
      <c r="H1233" s="13">
        <f t="shared" si="97"/>
        <v>1.3213672385028648E-3</v>
      </c>
      <c r="I1233" s="14"/>
      <c r="J1233" s="14"/>
      <c r="K1233" s="14"/>
    </row>
    <row r="1234" spans="3:11" x14ac:dyDescent="0.2">
      <c r="C1234" s="3">
        <v>41796</v>
      </c>
      <c r="D1234" s="2">
        <v>174.54</v>
      </c>
      <c r="E1234" s="1">
        <f t="shared" si="94"/>
        <v>1.721763085399397E-3</v>
      </c>
      <c r="F1234" s="11">
        <f t="shared" si="95"/>
        <v>3.7690347489328425E-4</v>
      </c>
      <c r="G1234" s="12">
        <f t="shared" si="96"/>
        <v>5.802329173348516E-4</v>
      </c>
      <c r="H1234" s="13">
        <f t="shared" si="97"/>
        <v>1.0723853483949886E-3</v>
      </c>
      <c r="I1234" s="14"/>
      <c r="J1234" s="14"/>
      <c r="K1234" s="14"/>
    </row>
    <row r="1235" spans="3:11" x14ac:dyDescent="0.2">
      <c r="C1235" s="3">
        <v>41795</v>
      </c>
      <c r="D1235" s="2">
        <v>174.24</v>
      </c>
      <c r="E1235" s="1">
        <f t="shared" si="94"/>
        <v>-1.5471892728209369E-3</v>
      </c>
      <c r="F1235" s="11">
        <f t="shared" si="95"/>
        <v>3.5912465944753434E-4</v>
      </c>
      <c r="G1235" s="12">
        <f t="shared" si="96"/>
        <v>5.7097955038294581E-4</v>
      </c>
      <c r="H1235" s="13">
        <f t="shared" si="97"/>
        <v>7.0414255701866475E-4</v>
      </c>
      <c r="I1235" s="14"/>
      <c r="J1235" s="14"/>
      <c r="K1235" s="14"/>
    </row>
    <row r="1236" spans="3:11" x14ac:dyDescent="0.2">
      <c r="C1236" s="3">
        <v>41794</v>
      </c>
      <c r="D1236" s="2">
        <v>174.51</v>
      </c>
      <c r="E1236" s="1">
        <f t="shared" si="94"/>
        <v>-1.7188037126159017E-4</v>
      </c>
      <c r="F1236" s="11">
        <f t="shared" si="95"/>
        <v>4.1899795714715982E-4</v>
      </c>
      <c r="G1236" s="12">
        <f t="shared" si="96"/>
        <v>4.9316710405281723E-4</v>
      </c>
      <c r="H1236" s="13">
        <f t="shared" si="97"/>
        <v>5.5065402519846227E-4</v>
      </c>
      <c r="I1236" s="14"/>
      <c r="J1236" s="14"/>
      <c r="K1236" s="14"/>
    </row>
    <row r="1237" spans="3:11" x14ac:dyDescent="0.2">
      <c r="C1237" s="3">
        <v>41793</v>
      </c>
      <c r="D1237" s="2">
        <v>174.54</v>
      </c>
      <c r="E1237" s="1">
        <f t="shared" si="94"/>
        <v>1.83675812191475E-3</v>
      </c>
      <c r="F1237" s="11">
        <f t="shared" si="95"/>
        <v>4.6304797387754617E-4</v>
      </c>
      <c r="G1237" s="12">
        <f t="shared" si="96"/>
        <v>5.9506863672642671E-4</v>
      </c>
      <c r="H1237" s="13">
        <f t="shared" si="97"/>
        <v>3.1563152454082882E-4</v>
      </c>
      <c r="I1237" s="14"/>
      <c r="J1237" s="14"/>
      <c r="K1237" s="14"/>
    </row>
    <row r="1238" spans="3:11" x14ac:dyDescent="0.2">
      <c r="C1238" s="3">
        <v>41792</v>
      </c>
      <c r="D1238" s="2">
        <v>174.22</v>
      </c>
      <c r="E1238" s="1">
        <f t="shared" si="94"/>
        <v>-2.3478211074843269E-3</v>
      </c>
      <c r="F1238" s="11">
        <f t="shared" si="95"/>
        <v>4.7429848294775032E-4</v>
      </c>
      <c r="G1238" s="12">
        <f t="shared" si="96"/>
        <v>5.5332665937241987E-4</v>
      </c>
      <c r="H1238" s="13">
        <f t="shared" si="97"/>
        <v>4.5272513844002991E-4</v>
      </c>
      <c r="I1238" s="14"/>
      <c r="J1238" s="14"/>
      <c r="K1238" s="14"/>
    </row>
    <row r="1239" spans="3:11" x14ac:dyDescent="0.2">
      <c r="C1239" s="3">
        <v>41789</v>
      </c>
      <c r="D1239" s="2">
        <v>174.63</v>
      </c>
      <c r="E1239" s="1">
        <f t="shared" si="94"/>
        <v>-8.4038385100222435E-3</v>
      </c>
      <c r="F1239" s="11">
        <f t="shared" si="95"/>
        <v>4.7758483891981786E-4</v>
      </c>
      <c r="G1239" s="12">
        <f t="shared" si="96"/>
        <v>5.9583182425692791E-4</v>
      </c>
      <c r="H1239" s="13">
        <f t="shared" si="97"/>
        <v>5.0952749777149109E-4</v>
      </c>
      <c r="I1239" s="14"/>
      <c r="J1239" s="14"/>
      <c r="K1239" s="14"/>
    </row>
    <row r="1240" spans="3:11" x14ac:dyDescent="0.2">
      <c r="C1240" s="3">
        <v>41788</v>
      </c>
      <c r="D1240" s="2">
        <v>176.11</v>
      </c>
      <c r="E1240" s="1">
        <f t="shared" si="94"/>
        <v>8.4173156207056898E-3</v>
      </c>
      <c r="F1240" s="11">
        <f t="shared" si="95"/>
        <v>5.7555790813178611E-4</v>
      </c>
      <c r="G1240" s="12">
        <f t="shared" si="96"/>
        <v>6.8118525573332054E-4</v>
      </c>
      <c r="H1240" s="13">
        <f t="shared" si="97"/>
        <v>3.4691169657454038E-4</v>
      </c>
      <c r="I1240" s="14"/>
      <c r="J1240" s="14"/>
      <c r="K1240" s="14"/>
    </row>
    <row r="1241" spans="3:11" x14ac:dyDescent="0.2">
      <c r="C1241" s="3">
        <v>41787</v>
      </c>
      <c r="D1241" s="2">
        <v>174.64</v>
      </c>
      <c r="E1241" s="1">
        <f t="shared" si="94"/>
        <v>-1.3389074063612227E-2</v>
      </c>
      <c r="F1241" s="11">
        <f t="shared" si="95"/>
        <v>4.7180230740619989E-4</v>
      </c>
      <c r="G1241" s="12">
        <f t="shared" si="96"/>
        <v>7.1183490505463134E-4</v>
      </c>
      <c r="H1241" s="13">
        <f t="shared" si="97"/>
        <v>-4.5902149629140074E-5</v>
      </c>
      <c r="I1241" s="14"/>
      <c r="J1241" s="14"/>
      <c r="K1241" s="14"/>
    </row>
    <row r="1242" spans="3:11" x14ac:dyDescent="0.2">
      <c r="C1242" s="3">
        <v>41786</v>
      </c>
      <c r="D1242" s="2">
        <v>177.01</v>
      </c>
      <c r="E1242" s="1">
        <f t="shared" si="94"/>
        <v>-2.3109006876338434E-3</v>
      </c>
      <c r="F1242" s="11">
        <f t="shared" si="95"/>
        <v>5.4603373607083365E-4</v>
      </c>
      <c r="G1242" s="12">
        <f t="shared" si="96"/>
        <v>1.0207775508458083E-3</v>
      </c>
      <c r="H1242" s="13">
        <f t="shared" si="97"/>
        <v>5.5590456653068128E-4</v>
      </c>
      <c r="I1242" s="14"/>
      <c r="J1242" s="14"/>
      <c r="K1242" s="14"/>
    </row>
    <row r="1243" spans="3:11" x14ac:dyDescent="0.2">
      <c r="C1243" s="3">
        <v>41782</v>
      </c>
      <c r="D1243" s="2">
        <v>177.42</v>
      </c>
      <c r="E1243" s="1">
        <f t="shared" si="94"/>
        <v>5.8963601315340508E-3</v>
      </c>
      <c r="F1243" s="11">
        <f t="shared" si="95"/>
        <v>4.7621309912661714E-4</v>
      </c>
      <c r="G1243" s="12">
        <f t="shared" si="96"/>
        <v>1.1385466745223376E-3</v>
      </c>
      <c r="H1243" s="13">
        <f t="shared" si="97"/>
        <v>6.2457228687170521E-4</v>
      </c>
      <c r="I1243" s="14"/>
      <c r="J1243" s="14"/>
      <c r="K1243" s="14"/>
    </row>
    <row r="1244" spans="3:11" x14ac:dyDescent="0.2">
      <c r="C1244" s="3">
        <v>41781</v>
      </c>
      <c r="D1244" s="2">
        <v>176.38</v>
      </c>
      <c r="E1244" s="1">
        <f t="shared" si="94"/>
        <v>-3.1649146603368594E-3</v>
      </c>
      <c r="F1244" s="11">
        <f t="shared" si="95"/>
        <v>4.8898440921589482E-4</v>
      </c>
      <c r="G1244" s="12">
        <f t="shared" si="96"/>
        <v>1.1275971651004172E-3</v>
      </c>
      <c r="H1244" s="13">
        <f t="shared" si="97"/>
        <v>4.9620136176984351E-4</v>
      </c>
      <c r="I1244" s="14"/>
      <c r="J1244" s="14"/>
      <c r="K1244" s="14"/>
    </row>
    <row r="1245" spans="3:11" x14ac:dyDescent="0.2">
      <c r="C1245" s="3">
        <v>41780</v>
      </c>
      <c r="D1245" s="2">
        <v>176.94</v>
      </c>
      <c r="E1245" s="1">
        <f t="shared" si="94"/>
        <v>1.7013449821818627E-2</v>
      </c>
      <c r="F1245" s="11">
        <f t="shared" si="95"/>
        <v>4.9760850445475799E-4</v>
      </c>
      <c r="G1245" s="12">
        <f t="shared" si="96"/>
        <v>1.031032796087561E-3</v>
      </c>
      <c r="H1245" s="13">
        <f t="shared" si="97"/>
        <v>6.7317475701749363E-4</v>
      </c>
      <c r="I1245" s="14"/>
      <c r="J1245" s="14"/>
      <c r="K1245" s="14"/>
    </row>
    <row r="1246" spans="3:11" x14ac:dyDescent="0.2">
      <c r="C1246" s="3">
        <v>41779</v>
      </c>
      <c r="D1246" s="2">
        <v>173.98</v>
      </c>
      <c r="E1246" s="1">
        <f t="shared" si="94"/>
        <v>2.1312136397670933E-3</v>
      </c>
      <c r="F1246" s="11">
        <f t="shared" si="95"/>
        <v>4.2829398908074667E-4</v>
      </c>
      <c r="G1246" s="12">
        <f t="shared" si="96"/>
        <v>8.5285012227959145E-4</v>
      </c>
      <c r="H1246" s="13">
        <f t="shared" si="97"/>
        <v>2.288112927296008E-4</v>
      </c>
      <c r="I1246" s="14"/>
      <c r="J1246" s="14"/>
      <c r="K1246" s="14"/>
    </row>
    <row r="1247" spans="3:11" x14ac:dyDescent="0.2">
      <c r="C1247" s="3">
        <v>41778</v>
      </c>
      <c r="D1247" s="2">
        <v>173.61</v>
      </c>
      <c r="E1247" s="1">
        <f t="shared" ref="E1247:E1310" si="98">D1247/D1248-1</f>
        <v>5.2110474205315782E-3</v>
      </c>
      <c r="F1247" s="11">
        <f t="shared" ref="F1247:F1310" si="99">AVERAGE(E1247:E1496)</f>
        <v>3.4067867480838074E-4</v>
      </c>
      <c r="G1247" s="12">
        <f t="shared" si="96"/>
        <v>7.6965868533178383E-4</v>
      </c>
      <c r="H1247" s="13">
        <f t="shared" si="97"/>
        <v>2.9464966041408693E-4</v>
      </c>
      <c r="I1247" s="14"/>
      <c r="J1247" s="14"/>
      <c r="K1247" s="14"/>
    </row>
    <row r="1248" spans="3:11" x14ac:dyDescent="0.2">
      <c r="C1248" s="3">
        <v>41775</v>
      </c>
      <c r="D1248" s="2">
        <v>172.71</v>
      </c>
      <c r="E1248" s="1">
        <f t="shared" si="98"/>
        <v>4.4783063859485939E-3</v>
      </c>
      <c r="F1248" s="11">
        <f t="shared" si="99"/>
        <v>2.8893319757260683E-4</v>
      </c>
      <c r="G1248" s="12">
        <f t="shared" ref="G1248:G1311" si="100">AVERAGE(E1248:E1367)</f>
        <v>6.7369807596265503E-4</v>
      </c>
      <c r="H1248" s="13">
        <f t="shared" ref="H1248:H1311" si="101">AVERAGE(E1248:E1307)</f>
        <v>1.186152876061608E-4</v>
      </c>
      <c r="I1248" s="14"/>
      <c r="J1248" s="14"/>
      <c r="K1248" s="14"/>
    </row>
    <row r="1249" spans="3:11" x14ac:dyDescent="0.2">
      <c r="C1249" s="3">
        <v>41774</v>
      </c>
      <c r="D1249" s="2">
        <v>171.94</v>
      </c>
      <c r="E1249" s="1">
        <f t="shared" si="98"/>
        <v>-8.5341944412408166E-3</v>
      </c>
      <c r="F1249" s="11">
        <f t="shared" si="99"/>
        <v>2.9743483347422341E-4</v>
      </c>
      <c r="G1249" s="12">
        <f t="shared" si="100"/>
        <v>7.7761282840423942E-4</v>
      </c>
      <c r="H1249" s="13">
        <f t="shared" si="101"/>
        <v>2.9448721387537179E-5</v>
      </c>
      <c r="I1249" s="14"/>
      <c r="J1249" s="14"/>
      <c r="K1249" s="14"/>
    </row>
    <row r="1250" spans="3:11" x14ac:dyDescent="0.2">
      <c r="C1250" s="3">
        <v>41773</v>
      </c>
      <c r="D1250" s="2">
        <v>173.42</v>
      </c>
      <c r="E1250" s="1">
        <f t="shared" si="98"/>
        <v>6.6171348966796995E-3</v>
      </c>
      <c r="F1250" s="11">
        <f t="shared" si="99"/>
        <v>3.6693678152746221E-4</v>
      </c>
      <c r="G1250" s="12">
        <f t="shared" si="100"/>
        <v>8.4502999661923979E-4</v>
      </c>
      <c r="H1250" s="13">
        <f t="shared" si="101"/>
        <v>2.9265618434913635E-4</v>
      </c>
      <c r="I1250" s="14"/>
      <c r="J1250" s="14"/>
      <c r="K1250" s="14"/>
    </row>
    <row r="1251" spans="3:11" x14ac:dyDescent="0.2">
      <c r="C1251" s="3">
        <v>41772</v>
      </c>
      <c r="D1251" s="2">
        <v>172.28</v>
      </c>
      <c r="E1251" s="1">
        <f t="shared" si="98"/>
        <v>1.1032863849765207E-2</v>
      </c>
      <c r="F1251" s="11">
        <f t="shared" si="99"/>
        <v>3.7690955885454167E-4</v>
      </c>
      <c r="G1251" s="12">
        <f t="shared" si="100"/>
        <v>8.0843398609251971E-4</v>
      </c>
      <c r="H1251" s="13">
        <f t="shared" si="101"/>
        <v>5.096360956255042E-4</v>
      </c>
      <c r="I1251" s="14"/>
      <c r="J1251" s="14"/>
      <c r="K1251" s="14"/>
    </row>
    <row r="1252" spans="3:11" x14ac:dyDescent="0.2">
      <c r="C1252" s="3">
        <v>41771</v>
      </c>
      <c r="D1252" s="2">
        <v>170.4</v>
      </c>
      <c r="E1252" s="1">
        <f t="shared" si="98"/>
        <v>6.0219624512929393E-3</v>
      </c>
      <c r="F1252" s="11">
        <f t="shared" si="99"/>
        <v>3.3655145104368334E-4</v>
      </c>
      <c r="G1252" s="12">
        <f t="shared" si="100"/>
        <v>6.4504386799844979E-4</v>
      </c>
      <c r="H1252" s="13">
        <f t="shared" si="101"/>
        <v>3.1780100573147914E-4</v>
      </c>
      <c r="I1252" s="14"/>
      <c r="J1252" s="14"/>
      <c r="K1252" s="14"/>
    </row>
    <row r="1253" spans="3:11" x14ac:dyDescent="0.2">
      <c r="C1253" s="3">
        <v>41768</v>
      </c>
      <c r="D1253" s="2">
        <v>169.38</v>
      </c>
      <c r="E1253" s="1">
        <f t="shared" si="98"/>
        <v>-2.7084314649081787E-3</v>
      </c>
      <c r="F1253" s="11">
        <f t="shared" si="99"/>
        <v>2.7212244454300014E-4</v>
      </c>
      <c r="G1253" s="12">
        <f t="shared" si="100"/>
        <v>6.0222244945557868E-4</v>
      </c>
      <c r="H1253" s="13">
        <f t="shared" si="101"/>
        <v>2.1445273894316053E-4</v>
      </c>
      <c r="I1253" s="14"/>
      <c r="J1253" s="14"/>
      <c r="K1253" s="14"/>
    </row>
    <row r="1254" spans="3:11" x14ac:dyDescent="0.2">
      <c r="C1254" s="3">
        <v>41767</v>
      </c>
      <c r="D1254" s="2">
        <v>169.84</v>
      </c>
      <c r="E1254" s="1">
        <f t="shared" si="98"/>
        <v>-5.0380785002928086E-3</v>
      </c>
      <c r="F1254" s="11">
        <f t="shared" si="99"/>
        <v>2.4668226540571723E-4</v>
      </c>
      <c r="G1254" s="12">
        <f t="shared" si="100"/>
        <v>6.1428939261432653E-4</v>
      </c>
      <c r="H1254" s="13">
        <f t="shared" si="101"/>
        <v>3.3047276820006671E-4</v>
      </c>
      <c r="I1254" s="14"/>
      <c r="J1254" s="14"/>
      <c r="K1254" s="14"/>
    </row>
    <row r="1255" spans="3:11" x14ac:dyDescent="0.2">
      <c r="C1255" s="3">
        <v>41766</v>
      </c>
      <c r="D1255" s="2">
        <v>170.7</v>
      </c>
      <c r="E1255" s="1">
        <f t="shared" si="98"/>
        <v>1.2755858795609365E-2</v>
      </c>
      <c r="F1255" s="11">
        <f t="shared" si="99"/>
        <v>2.5232846348089398E-4</v>
      </c>
      <c r="G1255" s="12">
        <f t="shared" si="100"/>
        <v>7.3152031724848057E-4</v>
      </c>
      <c r="H1255" s="13">
        <f t="shared" si="101"/>
        <v>3.944985754913144E-4</v>
      </c>
      <c r="I1255" s="14"/>
      <c r="J1255" s="14"/>
      <c r="K1255" s="14"/>
    </row>
    <row r="1256" spans="3:11" x14ac:dyDescent="0.2">
      <c r="C1256" s="3">
        <v>41765</v>
      </c>
      <c r="D1256" s="2">
        <v>168.55</v>
      </c>
      <c r="E1256" s="1">
        <f t="shared" si="98"/>
        <v>1.7802041300729599E-4</v>
      </c>
      <c r="F1256" s="11">
        <f t="shared" si="99"/>
        <v>1.9173917105047965E-4</v>
      </c>
      <c r="G1256" s="12">
        <f t="shared" si="100"/>
        <v>4.4125698096539507E-4</v>
      </c>
      <c r="H1256" s="13">
        <f t="shared" si="101"/>
        <v>2.1186796515793951E-4</v>
      </c>
      <c r="I1256" s="14"/>
      <c r="J1256" s="14"/>
      <c r="K1256" s="14"/>
    </row>
    <row r="1257" spans="3:11" x14ac:dyDescent="0.2">
      <c r="C1257" s="3">
        <v>41764</v>
      </c>
      <c r="D1257" s="2">
        <v>168.52</v>
      </c>
      <c r="E1257" s="1">
        <f t="shared" si="98"/>
        <v>-2.7812296585596474E-3</v>
      </c>
      <c r="F1257" s="11">
        <f t="shared" si="99"/>
        <v>2.3291320377976366E-4</v>
      </c>
      <c r="G1257" s="12">
        <f t="shared" si="100"/>
        <v>4.8719895177840961E-4</v>
      </c>
      <c r="H1257" s="13">
        <f t="shared" si="101"/>
        <v>5.5663305160129069E-4</v>
      </c>
      <c r="I1257" s="14"/>
      <c r="J1257" s="14"/>
      <c r="K1257" s="14"/>
    </row>
    <row r="1258" spans="3:11" x14ac:dyDescent="0.2">
      <c r="C1258" s="3">
        <v>41761</v>
      </c>
      <c r="D1258" s="2">
        <v>168.99</v>
      </c>
      <c r="E1258" s="1">
        <f t="shared" si="98"/>
        <v>3.384396152475988E-3</v>
      </c>
      <c r="F1258" s="11">
        <f t="shared" si="99"/>
        <v>2.2161051921005815E-4</v>
      </c>
      <c r="G1258" s="12">
        <f t="shared" si="100"/>
        <v>5.4544044723217979E-4</v>
      </c>
      <c r="H1258" s="13">
        <f t="shared" si="101"/>
        <v>6.818787052311259E-4</v>
      </c>
      <c r="I1258" s="14"/>
      <c r="J1258" s="14"/>
      <c r="K1258" s="14"/>
    </row>
    <row r="1259" spans="3:11" x14ac:dyDescent="0.2">
      <c r="C1259" s="3">
        <v>41760</v>
      </c>
      <c r="D1259" s="2">
        <v>168.42</v>
      </c>
      <c r="E1259" s="1">
        <f t="shared" si="98"/>
        <v>-3.1960227272728181E-3</v>
      </c>
      <c r="F1259" s="11">
        <f t="shared" si="99"/>
        <v>2.3112554660982188E-4</v>
      </c>
      <c r="G1259" s="12">
        <f t="shared" si="100"/>
        <v>4.6471176736277708E-4</v>
      </c>
      <c r="H1259" s="13">
        <f t="shared" si="101"/>
        <v>6.5832293935960684E-4</v>
      </c>
      <c r="I1259" s="14"/>
      <c r="J1259" s="14"/>
      <c r="K1259" s="14"/>
    </row>
    <row r="1260" spans="3:11" x14ac:dyDescent="0.2">
      <c r="C1260" s="3">
        <v>41759</v>
      </c>
      <c r="D1260" s="2">
        <v>168.96</v>
      </c>
      <c r="E1260" s="1">
        <f t="shared" si="98"/>
        <v>-1.5212449728973509E-2</v>
      </c>
      <c r="F1260" s="11">
        <f t="shared" si="99"/>
        <v>3.1274473585476812E-4</v>
      </c>
      <c r="G1260" s="12">
        <f t="shared" si="100"/>
        <v>6.1912799612646357E-4</v>
      </c>
      <c r="H1260" s="13">
        <f t="shared" si="101"/>
        <v>8.4299466985678182E-4</v>
      </c>
      <c r="I1260" s="14"/>
      <c r="J1260" s="14"/>
      <c r="K1260" s="14"/>
    </row>
    <row r="1261" spans="3:11" x14ac:dyDescent="0.2">
      <c r="C1261" s="3">
        <v>41758</v>
      </c>
      <c r="D1261" s="2">
        <v>171.57</v>
      </c>
      <c r="E1261" s="1">
        <f t="shared" si="98"/>
        <v>4.3905865823674617E-3</v>
      </c>
      <c r="F1261" s="11">
        <f t="shared" si="99"/>
        <v>5.0376896851187512E-4</v>
      </c>
      <c r="G1261" s="12">
        <f t="shared" si="100"/>
        <v>6.3544032208474042E-4</v>
      </c>
      <c r="H1261" s="13">
        <f t="shared" si="101"/>
        <v>9.1538720269511529E-4</v>
      </c>
      <c r="I1261" s="14"/>
      <c r="J1261" s="14"/>
      <c r="K1261" s="14"/>
    </row>
    <row r="1262" spans="3:11" x14ac:dyDescent="0.2">
      <c r="C1262" s="3">
        <v>41757</v>
      </c>
      <c r="D1262" s="2">
        <v>170.82</v>
      </c>
      <c r="E1262" s="1">
        <f t="shared" si="98"/>
        <v>2.3471423541838732E-3</v>
      </c>
      <c r="F1262" s="11">
        <f t="shared" si="99"/>
        <v>3.8223806633100386E-4</v>
      </c>
      <c r="G1262" s="12">
        <f t="shared" si="100"/>
        <v>5.9989428832555865E-4</v>
      </c>
      <c r="H1262" s="13">
        <f t="shared" si="101"/>
        <v>7.1626361682753379E-4</v>
      </c>
      <c r="I1262" s="14"/>
      <c r="J1262" s="14"/>
      <c r="K1262" s="14"/>
    </row>
    <row r="1263" spans="3:11" x14ac:dyDescent="0.2">
      <c r="C1263" s="3">
        <v>41754</v>
      </c>
      <c r="D1263" s="2">
        <v>170.42</v>
      </c>
      <c r="E1263" s="1">
        <f t="shared" si="98"/>
        <v>-1.3144941803231336E-2</v>
      </c>
      <c r="F1263" s="11">
        <f t="shared" si="99"/>
        <v>3.2871156587978588E-4</v>
      </c>
      <c r="G1263" s="12">
        <f t="shared" si="100"/>
        <v>4.2738733351819586E-4</v>
      </c>
      <c r="H1263" s="13">
        <f t="shared" si="101"/>
        <v>8.2573451036700252E-4</v>
      </c>
      <c r="I1263" s="14"/>
      <c r="J1263" s="14"/>
      <c r="K1263" s="14"/>
    </row>
    <row r="1264" spans="3:11" x14ac:dyDescent="0.2">
      <c r="C1264" s="3">
        <v>41753</v>
      </c>
      <c r="D1264" s="2">
        <v>172.69</v>
      </c>
      <c r="E1264" s="1">
        <f t="shared" si="98"/>
        <v>4.9464618249535075E-3</v>
      </c>
      <c r="F1264" s="11">
        <f t="shared" si="99"/>
        <v>4.4576225110252163E-4</v>
      </c>
      <c r="G1264" s="12">
        <f t="shared" si="100"/>
        <v>5.0330376739739875E-4</v>
      </c>
      <c r="H1264" s="13">
        <f t="shared" si="101"/>
        <v>1.0366228390114825E-3</v>
      </c>
      <c r="I1264" s="14"/>
      <c r="J1264" s="14"/>
      <c r="K1264" s="14"/>
    </row>
    <row r="1265" spans="3:11" x14ac:dyDescent="0.2">
      <c r="C1265" s="3">
        <v>41752</v>
      </c>
      <c r="D1265" s="2">
        <v>171.84</v>
      </c>
      <c r="E1265" s="1">
        <f t="shared" si="98"/>
        <v>-3.0169412856811961E-3</v>
      </c>
      <c r="F1265" s="11">
        <f t="shared" si="99"/>
        <v>3.9864328137309622E-4</v>
      </c>
      <c r="G1265" s="12">
        <f t="shared" si="100"/>
        <v>3.4058998954310802E-4</v>
      </c>
      <c r="H1265" s="13">
        <f t="shared" si="101"/>
        <v>1.248115517163445E-3</v>
      </c>
      <c r="I1265" s="14"/>
      <c r="J1265" s="14"/>
      <c r="K1265" s="14"/>
    </row>
    <row r="1266" spans="3:11" x14ac:dyDescent="0.2">
      <c r="C1266" s="3">
        <v>41751</v>
      </c>
      <c r="D1266" s="2">
        <v>172.36</v>
      </c>
      <c r="E1266" s="1">
        <f t="shared" si="98"/>
        <v>-1.8339218589816575E-2</v>
      </c>
      <c r="F1266" s="11">
        <f t="shared" si="99"/>
        <v>5.0739326528202126E-4</v>
      </c>
      <c r="G1266" s="12">
        <f t="shared" si="100"/>
        <v>3.2526354102450363E-4</v>
      </c>
      <c r="H1266" s="13">
        <f t="shared" si="101"/>
        <v>1.1404346680593462E-3</v>
      </c>
      <c r="I1266" s="14"/>
      <c r="J1266" s="14"/>
      <c r="K1266" s="14"/>
    </row>
    <row r="1267" spans="3:11" x14ac:dyDescent="0.2">
      <c r="C1267" s="3">
        <v>41750</v>
      </c>
      <c r="D1267" s="2">
        <v>175.58</v>
      </c>
      <c r="E1267" s="1">
        <f t="shared" si="98"/>
        <v>2.6840271829136064E-3</v>
      </c>
      <c r="F1267" s="11">
        <f t="shared" si="99"/>
        <v>6.8173339768008614E-4</v>
      </c>
      <c r="G1267" s="12">
        <f t="shared" si="100"/>
        <v>5.4913456116728696E-4</v>
      </c>
      <c r="H1267" s="13">
        <f t="shared" si="101"/>
        <v>1.3292155794766317E-3</v>
      </c>
      <c r="I1267" s="14"/>
      <c r="J1267" s="14"/>
      <c r="K1267" s="14"/>
    </row>
    <row r="1268" spans="3:11" x14ac:dyDescent="0.2">
      <c r="C1268" s="3">
        <v>41746</v>
      </c>
      <c r="D1268" s="2">
        <v>175.11</v>
      </c>
      <c r="E1268" s="1">
        <f t="shared" si="98"/>
        <v>5.2238805970150626E-3</v>
      </c>
      <c r="F1268" s="11">
        <f t="shared" si="99"/>
        <v>6.7046586872789287E-4</v>
      </c>
      <c r="G1268" s="12">
        <f t="shared" si="100"/>
        <v>5.9022975318815123E-4</v>
      </c>
      <c r="H1268" s="13">
        <f t="shared" si="101"/>
        <v>1.3865983916836687E-3</v>
      </c>
      <c r="I1268" s="14"/>
      <c r="J1268" s="14"/>
      <c r="K1268" s="14"/>
    </row>
    <row r="1269" spans="3:11" x14ac:dyDescent="0.2">
      <c r="C1269" s="3">
        <v>41745</v>
      </c>
      <c r="D1269" s="2">
        <v>174.2</v>
      </c>
      <c r="E1269" s="1">
        <f t="shared" si="98"/>
        <v>5.740857684122247E-5</v>
      </c>
      <c r="F1269" s="11">
        <f t="shared" si="99"/>
        <v>6.9145516309375974E-4</v>
      </c>
      <c r="G1269" s="12">
        <f t="shared" si="100"/>
        <v>5.680753772544779E-4</v>
      </c>
      <c r="H1269" s="13">
        <f t="shared" si="101"/>
        <v>1.6084091563173845E-3</v>
      </c>
      <c r="I1269" s="14"/>
      <c r="J1269" s="14"/>
      <c r="K1269" s="14"/>
    </row>
    <row r="1270" spans="3:11" x14ac:dyDescent="0.2">
      <c r="C1270" s="3">
        <v>41744</v>
      </c>
      <c r="D1270" s="2">
        <v>174.19</v>
      </c>
      <c r="E1270" s="1">
        <f t="shared" si="98"/>
        <v>-2.8622130631403842E-3</v>
      </c>
      <c r="F1270" s="11">
        <f t="shared" si="99"/>
        <v>7.0334429267247822E-4</v>
      </c>
      <c r="G1270" s="12">
        <f t="shared" si="100"/>
        <v>4.4522496153429162E-4</v>
      </c>
      <c r="H1270" s="13">
        <f t="shared" si="101"/>
        <v>1.6739038371153647E-3</v>
      </c>
      <c r="I1270" s="14"/>
      <c r="J1270" s="14"/>
      <c r="K1270" s="14"/>
    </row>
    <row r="1271" spans="3:11" x14ac:dyDescent="0.2">
      <c r="C1271" s="3">
        <v>41743</v>
      </c>
      <c r="D1271" s="2">
        <v>174.69</v>
      </c>
      <c r="E1271" s="1">
        <f t="shared" si="98"/>
        <v>2.9855887925589464E-3</v>
      </c>
      <c r="F1271" s="11">
        <f t="shared" si="99"/>
        <v>7.6220781894915609E-4</v>
      </c>
      <c r="G1271" s="12">
        <f t="shared" si="100"/>
        <v>3.5383745480829971E-4</v>
      </c>
      <c r="H1271" s="13">
        <f t="shared" si="101"/>
        <v>1.8085510020532344E-3</v>
      </c>
      <c r="I1271" s="14"/>
      <c r="J1271" s="14"/>
      <c r="K1271" s="14"/>
    </row>
    <row r="1272" spans="3:11" x14ac:dyDescent="0.2">
      <c r="C1272" s="3">
        <v>41740</v>
      </c>
      <c r="D1272" s="2">
        <v>174.17</v>
      </c>
      <c r="E1272" s="1">
        <f t="shared" si="98"/>
        <v>3.2834101382488434E-3</v>
      </c>
      <c r="F1272" s="11">
        <f t="shared" si="99"/>
        <v>6.5841242863514976E-4</v>
      </c>
      <c r="G1272" s="12">
        <f t="shared" si="100"/>
        <v>2.1096172194030687E-4</v>
      </c>
      <c r="H1272" s="13">
        <f t="shared" si="101"/>
        <v>1.7217635556502334E-3</v>
      </c>
      <c r="I1272" s="14"/>
      <c r="J1272" s="14"/>
      <c r="K1272" s="14"/>
    </row>
    <row r="1273" spans="3:11" x14ac:dyDescent="0.2">
      <c r="C1273" s="3">
        <v>41739</v>
      </c>
      <c r="D1273" s="2">
        <v>173.6</v>
      </c>
      <c r="E1273" s="1">
        <f t="shared" si="98"/>
        <v>-1.8973150117864712E-3</v>
      </c>
      <c r="F1273" s="11">
        <f t="shared" si="99"/>
        <v>6.4554504648593628E-4</v>
      </c>
      <c r="G1273" s="12">
        <f t="shared" si="100"/>
        <v>2.0363907147249541E-4</v>
      </c>
      <c r="H1273" s="13">
        <f t="shared" si="101"/>
        <v>1.9510942818806221E-3</v>
      </c>
      <c r="I1273" s="14"/>
      <c r="J1273" s="14"/>
      <c r="K1273" s="14"/>
    </row>
    <row r="1274" spans="3:11" x14ac:dyDescent="0.2">
      <c r="C1274" s="3">
        <v>41738</v>
      </c>
      <c r="D1274" s="2">
        <v>173.93</v>
      </c>
      <c r="E1274" s="1">
        <f t="shared" si="98"/>
        <v>1.010511644114076E-2</v>
      </c>
      <c r="F1274" s="11">
        <f t="shared" si="99"/>
        <v>5.4006832981898126E-4</v>
      </c>
      <c r="G1274" s="12">
        <f t="shared" si="100"/>
        <v>8.7648290505911344E-5</v>
      </c>
      <c r="H1274" s="13">
        <f t="shared" si="101"/>
        <v>2.1259640174701258E-3</v>
      </c>
      <c r="I1274" s="14"/>
      <c r="J1274" s="14"/>
      <c r="K1274" s="14"/>
    </row>
    <row r="1275" spans="3:11" x14ac:dyDescent="0.2">
      <c r="C1275" s="3">
        <v>41737</v>
      </c>
      <c r="D1275" s="2">
        <v>172.19</v>
      </c>
      <c r="E1275" s="1">
        <f t="shared" si="98"/>
        <v>2.1111308782541638E-2</v>
      </c>
      <c r="F1275" s="11">
        <f t="shared" si="99"/>
        <v>4.0467438590336969E-4</v>
      </c>
      <c r="G1275" s="12">
        <f t="shared" si="100"/>
        <v>9.2406958359988098E-5</v>
      </c>
      <c r="H1275" s="13">
        <f t="shared" si="101"/>
        <v>1.792082112885531E-3</v>
      </c>
      <c r="I1275" s="14"/>
      <c r="J1275" s="14"/>
      <c r="K1275" s="14"/>
    </row>
    <row r="1276" spans="3:11" x14ac:dyDescent="0.2">
      <c r="C1276" s="3">
        <v>41736</v>
      </c>
      <c r="D1276" s="2">
        <v>168.63</v>
      </c>
      <c r="E1276" s="1">
        <f t="shared" si="98"/>
        <v>-6.8904593639577127E-3</v>
      </c>
      <c r="F1276" s="11">
        <f t="shared" si="99"/>
        <v>2.725595931516893E-4</v>
      </c>
      <c r="G1276" s="12">
        <f t="shared" si="100"/>
        <v>-1.8153156899332427E-4</v>
      </c>
      <c r="H1276" s="13">
        <f t="shared" si="101"/>
        <v>1.6336968156468326E-3</v>
      </c>
      <c r="I1276" s="14"/>
      <c r="J1276" s="14"/>
      <c r="K1276" s="14"/>
    </row>
    <row r="1277" spans="3:11" x14ac:dyDescent="0.2">
      <c r="C1277" s="3">
        <v>41733</v>
      </c>
      <c r="D1277" s="2">
        <v>169.8</v>
      </c>
      <c r="E1277" s="1">
        <f t="shared" si="98"/>
        <v>8.4333056182446242E-3</v>
      </c>
      <c r="F1277" s="11">
        <f t="shared" si="99"/>
        <v>3.189278498652932E-4</v>
      </c>
      <c r="G1277" s="12">
        <f t="shared" si="100"/>
        <v>-9.228052854450183E-5</v>
      </c>
      <c r="H1277" s="13">
        <f t="shared" si="101"/>
        <v>1.6276866677506034E-3</v>
      </c>
      <c r="I1277" s="14"/>
      <c r="J1277" s="14"/>
      <c r="K1277" s="14"/>
    </row>
    <row r="1278" spans="3:11" x14ac:dyDescent="0.2">
      <c r="C1278" s="3">
        <v>41732</v>
      </c>
      <c r="D1278" s="2">
        <v>168.38</v>
      </c>
      <c r="E1278" s="1">
        <f t="shared" si="98"/>
        <v>6.7563527653213828E-3</v>
      </c>
      <c r="F1278" s="11">
        <f t="shared" si="99"/>
        <v>3.2112125610831745E-4</v>
      </c>
      <c r="G1278" s="12">
        <f t="shared" si="100"/>
        <v>-2.4232803218234475E-4</v>
      </c>
      <c r="H1278" s="13">
        <f t="shared" si="101"/>
        <v>1.2478360601064294E-3</v>
      </c>
      <c r="I1278" s="14"/>
      <c r="J1278" s="14"/>
      <c r="K1278" s="14"/>
    </row>
    <row r="1279" spans="3:11" x14ac:dyDescent="0.2">
      <c r="C1279" s="3">
        <v>41731</v>
      </c>
      <c r="D1279" s="2">
        <v>167.25</v>
      </c>
      <c r="E1279" s="1">
        <f t="shared" si="98"/>
        <v>-1.1943863839951607E-3</v>
      </c>
      <c r="F1279" s="11">
        <f t="shared" si="99"/>
        <v>3.2263451239319084E-4</v>
      </c>
      <c r="G1279" s="12">
        <f t="shared" si="100"/>
        <v>-1.8386544222864603E-4</v>
      </c>
      <c r="H1279" s="13">
        <f t="shared" si="101"/>
        <v>1.1789495238279323E-3</v>
      </c>
      <c r="I1279" s="14"/>
      <c r="J1279" s="14"/>
      <c r="K1279" s="14"/>
    </row>
    <row r="1280" spans="3:11" x14ac:dyDescent="0.2">
      <c r="C1280" s="3">
        <v>41730</v>
      </c>
      <c r="D1280" s="2">
        <v>167.45</v>
      </c>
      <c r="E1280" s="1">
        <f t="shared" si="98"/>
        <v>-1.8118916383253247E-2</v>
      </c>
      <c r="F1280" s="11">
        <f t="shared" si="99"/>
        <v>3.0335076495126946E-4</v>
      </c>
      <c r="G1280" s="12">
        <f t="shared" si="100"/>
        <v>-3.2557432490271652E-4</v>
      </c>
      <c r="H1280" s="13">
        <f t="shared" si="101"/>
        <v>1.1044903338561581E-3</v>
      </c>
      <c r="I1280" s="14"/>
      <c r="J1280" s="14"/>
      <c r="K1280" s="14"/>
    </row>
    <row r="1281" spans="3:11" x14ac:dyDescent="0.2">
      <c r="C1281" s="3">
        <v>41729</v>
      </c>
      <c r="D1281" s="2">
        <v>170.54</v>
      </c>
      <c r="E1281" s="1">
        <f t="shared" si="98"/>
        <v>-8.7878610346248109E-4</v>
      </c>
      <c r="F1281" s="11">
        <f t="shared" si="99"/>
        <v>3.2531064430110047E-4</v>
      </c>
      <c r="G1281" s="12">
        <f t="shared" si="100"/>
        <v>-1.3733407137465163E-4</v>
      </c>
      <c r="H1281" s="13">
        <f t="shared" si="101"/>
        <v>1.1476050265467126E-3</v>
      </c>
      <c r="I1281" s="14"/>
      <c r="J1281" s="14"/>
      <c r="K1281" s="14"/>
    </row>
    <row r="1282" spans="3:11" x14ac:dyDescent="0.2">
      <c r="C1282" s="3">
        <v>41726</v>
      </c>
      <c r="D1282" s="2">
        <v>170.69</v>
      </c>
      <c r="E1282" s="1">
        <f t="shared" si="98"/>
        <v>3.8226299694190669E-3</v>
      </c>
      <c r="F1282" s="11">
        <f t="shared" si="99"/>
        <v>2.1606073616011701E-4</v>
      </c>
      <c r="G1282" s="12">
        <f t="shared" si="100"/>
        <v>-1.9492622694335104E-4</v>
      </c>
      <c r="H1282" s="13">
        <f t="shared" si="101"/>
        <v>6.5815185638121903E-4</v>
      </c>
      <c r="I1282" s="14"/>
      <c r="J1282" s="14"/>
      <c r="K1282" s="14"/>
    </row>
    <row r="1283" spans="3:11" x14ac:dyDescent="0.2">
      <c r="C1283" s="3">
        <v>41725</v>
      </c>
      <c r="D1283" s="2">
        <v>170.04</v>
      </c>
      <c r="E1283" s="1">
        <f t="shared" si="98"/>
        <v>1.0158617002316683E-2</v>
      </c>
      <c r="F1283" s="11">
        <f t="shared" si="99"/>
        <v>2.0588032700150682E-4</v>
      </c>
      <c r="G1283" s="12">
        <f t="shared" si="100"/>
        <v>-1.8391698563290093E-4</v>
      </c>
      <c r="H1283" s="13">
        <f t="shared" si="101"/>
        <v>4.4795208271515287E-4</v>
      </c>
      <c r="I1283" s="14"/>
      <c r="J1283" s="14"/>
      <c r="K1283" s="14"/>
    </row>
    <row r="1284" spans="3:11" x14ac:dyDescent="0.2">
      <c r="C1284" s="3">
        <v>41724</v>
      </c>
      <c r="D1284" s="2">
        <v>168.33</v>
      </c>
      <c r="E1284" s="1">
        <f t="shared" si="98"/>
        <v>1.0808863267879776E-2</v>
      </c>
      <c r="F1284" s="11">
        <f t="shared" si="99"/>
        <v>1.58443964178685E-4</v>
      </c>
      <c r="G1284" s="12">
        <f t="shared" si="100"/>
        <v>-3.3190754032248472E-4</v>
      </c>
      <c r="H1284" s="13">
        <f t="shared" si="101"/>
        <v>1.0783403752072836E-4</v>
      </c>
      <c r="I1284" s="14"/>
      <c r="J1284" s="14"/>
      <c r="K1284" s="14"/>
    </row>
    <row r="1285" spans="3:11" x14ac:dyDescent="0.2">
      <c r="C1285" s="3">
        <v>41723</v>
      </c>
      <c r="D1285" s="2">
        <v>166.53</v>
      </c>
      <c r="E1285" s="1">
        <f t="shared" si="98"/>
        <v>-4.1263006817365833E-3</v>
      </c>
      <c r="F1285" s="11">
        <f t="shared" si="99"/>
        <v>1.4235617237283327E-4</v>
      </c>
      <c r="G1285" s="12">
        <f t="shared" si="100"/>
        <v>-2.5369455137227439E-4</v>
      </c>
      <c r="H1285" s="13">
        <f t="shared" si="101"/>
        <v>5.6784430956470973E-5</v>
      </c>
      <c r="I1285" s="14"/>
      <c r="J1285" s="14"/>
      <c r="K1285" s="14"/>
    </row>
    <row r="1286" spans="3:11" x14ac:dyDescent="0.2">
      <c r="C1286" s="3">
        <v>41722</v>
      </c>
      <c r="D1286" s="2">
        <v>167.22</v>
      </c>
      <c r="E1286" s="1">
        <f t="shared" si="98"/>
        <v>1.4372978799856995E-3</v>
      </c>
      <c r="F1286" s="11">
        <f t="shared" si="99"/>
        <v>1.6866830124136724E-4</v>
      </c>
      <c r="G1286" s="12">
        <f t="shared" si="100"/>
        <v>-2.4286957632026023E-4</v>
      </c>
      <c r="H1286" s="13">
        <f t="shared" si="101"/>
        <v>1.8078031927920568E-4</v>
      </c>
      <c r="I1286" s="14"/>
      <c r="J1286" s="14"/>
      <c r="K1286" s="14"/>
    </row>
    <row r="1287" spans="3:11" x14ac:dyDescent="0.2">
      <c r="C1287" s="3">
        <v>41719</v>
      </c>
      <c r="D1287" s="2">
        <v>166.98</v>
      </c>
      <c r="E1287" s="1">
        <f t="shared" si="98"/>
        <v>5.6612864370031435E-3</v>
      </c>
      <c r="F1287" s="11">
        <f t="shared" si="99"/>
        <v>2.2744327514245111E-4</v>
      </c>
      <c r="G1287" s="12">
        <f t="shared" si="100"/>
        <v>-2.9885019626850381E-4</v>
      </c>
      <c r="H1287" s="13">
        <f t="shared" si="101"/>
        <v>2.0920141472438036E-4</v>
      </c>
      <c r="I1287" s="14"/>
      <c r="J1287" s="14"/>
      <c r="K1287" s="14"/>
    </row>
    <row r="1288" spans="3:11" x14ac:dyDescent="0.2">
      <c r="C1288" s="3">
        <v>41718</v>
      </c>
      <c r="D1288" s="2">
        <v>166.04</v>
      </c>
      <c r="E1288" s="1">
        <f t="shared" si="98"/>
        <v>-2.7627627627627716E-3</v>
      </c>
      <c r="F1288" s="11">
        <f t="shared" si="99"/>
        <v>2.5193405478356201E-4</v>
      </c>
      <c r="G1288" s="12">
        <f t="shared" si="100"/>
        <v>-3.5892156605155378E-4</v>
      </c>
      <c r="H1288" s="13">
        <f t="shared" si="101"/>
        <v>4.5636241159498676E-5</v>
      </c>
      <c r="I1288" s="14"/>
      <c r="J1288" s="14"/>
      <c r="K1288" s="14"/>
    </row>
    <row r="1289" spans="3:11" x14ac:dyDescent="0.2">
      <c r="C1289" s="3">
        <v>41717</v>
      </c>
      <c r="D1289" s="2">
        <v>166.5</v>
      </c>
      <c r="E1289" s="1">
        <f t="shared" si="98"/>
        <v>2.9516294199145587E-3</v>
      </c>
      <c r="F1289" s="11">
        <f t="shared" si="99"/>
        <v>3.1740513649378555E-4</v>
      </c>
      <c r="G1289" s="12">
        <f t="shared" si="100"/>
        <v>-3.057035697726492E-4</v>
      </c>
      <c r="H1289" s="13">
        <f t="shared" si="101"/>
        <v>1.3895933068030681E-4</v>
      </c>
      <c r="I1289" s="14"/>
      <c r="J1289" s="14"/>
      <c r="K1289" s="14"/>
    </row>
    <row r="1290" spans="3:11" x14ac:dyDescent="0.2">
      <c r="C1290" s="3">
        <v>41716</v>
      </c>
      <c r="D1290" s="2">
        <v>166.01</v>
      </c>
      <c r="E1290" s="1">
        <f t="shared" si="98"/>
        <v>1.2935505521996404E-2</v>
      </c>
      <c r="F1290" s="11">
        <f t="shared" si="99"/>
        <v>2.6063209108897876E-4</v>
      </c>
      <c r="G1290" s="12">
        <f t="shared" si="100"/>
        <v>-3.6846769215468647E-4</v>
      </c>
      <c r="H1290" s="13">
        <f t="shared" si="101"/>
        <v>2.5638137616064888E-4</v>
      </c>
      <c r="I1290" s="14"/>
      <c r="J1290" s="14"/>
      <c r="K1290" s="14"/>
    </row>
    <row r="1291" spans="3:11" x14ac:dyDescent="0.2">
      <c r="C1291" s="3">
        <v>41715</v>
      </c>
      <c r="D1291" s="2">
        <v>163.89</v>
      </c>
      <c r="E1291" s="1">
        <f t="shared" si="98"/>
        <v>-9.5485586511150355E-3</v>
      </c>
      <c r="F1291" s="11">
        <f t="shared" si="99"/>
        <v>2.512694409693359E-4</v>
      </c>
      <c r="G1291" s="12">
        <f t="shared" si="100"/>
        <v>-5.1331116341118239E-4</v>
      </c>
      <c r="H1291" s="13">
        <f t="shared" si="101"/>
        <v>1.4197936356643941E-4</v>
      </c>
      <c r="I1291" s="14"/>
      <c r="J1291" s="14"/>
      <c r="K1291" s="14"/>
    </row>
    <row r="1292" spans="3:11" x14ac:dyDescent="0.2">
      <c r="C1292" s="3">
        <v>41712</v>
      </c>
      <c r="D1292" s="2">
        <v>165.47</v>
      </c>
      <c r="E1292" s="1">
        <f t="shared" si="98"/>
        <v>6.9985394352483077E-3</v>
      </c>
      <c r="F1292" s="11">
        <f t="shared" si="99"/>
        <v>2.2194783193948587E-4</v>
      </c>
      <c r="G1292" s="12">
        <f t="shared" si="100"/>
        <v>-5.25805301739804E-4</v>
      </c>
      <c r="H1292" s="13">
        <f t="shared" si="101"/>
        <v>2.5017230529795207E-4</v>
      </c>
      <c r="I1292" s="14"/>
      <c r="J1292" s="14"/>
      <c r="K1292" s="14"/>
    </row>
    <row r="1293" spans="3:11" x14ac:dyDescent="0.2">
      <c r="C1293" s="3">
        <v>41711</v>
      </c>
      <c r="D1293" s="2">
        <v>164.32</v>
      </c>
      <c r="E1293" s="1">
        <f t="shared" si="98"/>
        <v>2.1345368055132319E-3</v>
      </c>
      <c r="F1293" s="11">
        <f t="shared" si="99"/>
        <v>2.0629002867986258E-4</v>
      </c>
      <c r="G1293" s="12">
        <f t="shared" si="100"/>
        <v>-6.715081730351754E-4</v>
      </c>
      <c r="H1293" s="13">
        <f t="shared" si="101"/>
        <v>2.774207888101362E-4</v>
      </c>
      <c r="I1293" s="14"/>
      <c r="J1293" s="14"/>
      <c r="K1293" s="14"/>
    </row>
    <row r="1294" spans="3:11" x14ac:dyDescent="0.2">
      <c r="C1294" s="3">
        <v>41710</v>
      </c>
      <c r="D1294" s="2">
        <v>163.97</v>
      </c>
      <c r="E1294" s="1">
        <f t="shared" si="98"/>
        <v>-2.0372804397180033E-2</v>
      </c>
      <c r="F1294" s="11">
        <f t="shared" si="99"/>
        <v>2.1570724593906432E-4</v>
      </c>
      <c r="G1294" s="12">
        <f t="shared" si="100"/>
        <v>-7.9937358445910745E-4</v>
      </c>
      <c r="H1294" s="13">
        <f t="shared" si="101"/>
        <v>8.8080486274714584E-5</v>
      </c>
      <c r="I1294" s="14"/>
      <c r="J1294" s="14"/>
      <c r="K1294" s="14"/>
    </row>
    <row r="1295" spans="3:11" x14ac:dyDescent="0.2">
      <c r="C1295" s="3">
        <v>41709</v>
      </c>
      <c r="D1295" s="2">
        <v>167.38</v>
      </c>
      <c r="E1295" s="1">
        <f t="shared" si="98"/>
        <v>-1.0756501182033085E-2</v>
      </c>
      <c r="F1295" s="11">
        <f t="shared" si="99"/>
        <v>3.1932179474202416E-4</v>
      </c>
      <c r="G1295" s="12">
        <f t="shared" si="100"/>
        <v>-4.3432805390880845E-4</v>
      </c>
      <c r="H1295" s="13">
        <f t="shared" si="101"/>
        <v>4.3781654374722698E-4</v>
      </c>
      <c r="I1295" s="14"/>
      <c r="J1295" s="14"/>
      <c r="K1295" s="14"/>
    </row>
    <row r="1296" spans="3:11" x14ac:dyDescent="0.2">
      <c r="C1296" s="3">
        <v>41708</v>
      </c>
      <c r="D1296" s="2">
        <v>169.2</v>
      </c>
      <c r="E1296" s="1">
        <f t="shared" si="98"/>
        <v>-1.4273230410719595E-2</v>
      </c>
      <c r="F1296" s="11">
        <f t="shared" si="99"/>
        <v>3.6158507144625764E-4</v>
      </c>
      <c r="G1296" s="12">
        <f t="shared" si="100"/>
        <v>-4.5218753228946549E-4</v>
      </c>
      <c r="H1296" s="13">
        <f t="shared" si="101"/>
        <v>4.3568018290717213E-4</v>
      </c>
      <c r="I1296" s="14"/>
      <c r="J1296" s="14"/>
      <c r="K1296" s="14"/>
    </row>
    <row r="1297" spans="3:11" x14ac:dyDescent="0.2">
      <c r="C1297" s="3">
        <v>41705</v>
      </c>
      <c r="D1297" s="2">
        <v>171.65</v>
      </c>
      <c r="E1297" s="1">
        <f t="shared" si="98"/>
        <v>1.0062374955866815E-2</v>
      </c>
      <c r="F1297" s="11">
        <f t="shared" si="99"/>
        <v>4.3937822309169137E-4</v>
      </c>
      <c r="G1297" s="12">
        <f t="shared" si="100"/>
        <v>-4.3756503486526525E-4</v>
      </c>
      <c r="H1297" s="13">
        <f t="shared" si="101"/>
        <v>8.7450574891202444E-4</v>
      </c>
      <c r="I1297" s="14"/>
      <c r="J1297" s="14"/>
      <c r="K1297" s="14"/>
    </row>
    <row r="1298" spans="3:11" x14ac:dyDescent="0.2">
      <c r="C1298" s="3">
        <v>41704</v>
      </c>
      <c r="D1298" s="2">
        <v>169.94</v>
      </c>
      <c r="E1298" s="1">
        <f t="shared" si="98"/>
        <v>1.0603204524033405E-3</v>
      </c>
      <c r="F1298" s="11">
        <f t="shared" si="99"/>
        <v>4.0399023417463998E-4</v>
      </c>
      <c r="G1298" s="12">
        <f t="shared" si="100"/>
        <v>-5.5150733286583506E-4</v>
      </c>
      <c r="H1298" s="13">
        <f t="shared" si="101"/>
        <v>6.5392818030480984E-4</v>
      </c>
      <c r="I1298" s="14"/>
      <c r="J1298" s="14"/>
      <c r="K1298" s="14"/>
    </row>
    <row r="1299" spans="3:11" x14ac:dyDescent="0.2">
      <c r="C1299" s="3">
        <v>41703</v>
      </c>
      <c r="D1299" s="2">
        <v>169.76</v>
      </c>
      <c r="E1299" s="1">
        <f t="shared" si="98"/>
        <v>-1.8160786581839283E-2</v>
      </c>
      <c r="F1299" s="11">
        <f t="shared" si="99"/>
        <v>4.1670790399347181E-4</v>
      </c>
      <c r="G1299" s="12">
        <f t="shared" si="100"/>
        <v>-4.7979023603194525E-4</v>
      </c>
      <c r="H1299" s="13">
        <f t="shared" si="101"/>
        <v>6.8213615074236473E-4</v>
      </c>
      <c r="I1299" s="14"/>
      <c r="J1299" s="14"/>
      <c r="K1299" s="14"/>
    </row>
    <row r="1300" spans="3:11" x14ac:dyDescent="0.2">
      <c r="C1300" s="3">
        <v>41702</v>
      </c>
      <c r="D1300" s="2">
        <v>172.9</v>
      </c>
      <c r="E1300" s="1">
        <f t="shared" si="98"/>
        <v>-1.5151515151515138E-2</v>
      </c>
      <c r="F1300" s="11">
        <f t="shared" si="99"/>
        <v>5.3930226983302406E-4</v>
      </c>
      <c r="G1300" s="12">
        <f t="shared" si="100"/>
        <v>-3.1508013116023358E-4</v>
      </c>
      <c r="H1300" s="13">
        <f t="shared" si="101"/>
        <v>1.0154588148921007E-3</v>
      </c>
      <c r="I1300" s="14"/>
      <c r="J1300" s="14"/>
      <c r="K1300" s="14"/>
    </row>
    <row r="1301" spans="3:11" x14ac:dyDescent="0.2">
      <c r="C1301" s="3">
        <v>41701</v>
      </c>
      <c r="D1301" s="2">
        <v>175.56</v>
      </c>
      <c r="E1301" s="1">
        <f t="shared" si="98"/>
        <v>2.2719328905977054E-2</v>
      </c>
      <c r="F1301" s="11">
        <f t="shared" si="99"/>
        <v>5.8281099218379054E-4</v>
      </c>
      <c r="G1301" s="12">
        <f t="shared" si="100"/>
        <v>-3.5110819962835919E-4</v>
      </c>
      <c r="H1301" s="13">
        <f t="shared" si="101"/>
        <v>1.4695719597384027E-3</v>
      </c>
      <c r="I1301" s="14"/>
      <c r="J1301" s="14"/>
      <c r="K1301" s="14"/>
    </row>
    <row r="1302" spans="3:11" x14ac:dyDescent="0.2">
      <c r="C1302" s="3">
        <v>41698</v>
      </c>
      <c r="D1302" s="2">
        <v>171.66</v>
      </c>
      <c r="E1302" s="1">
        <f t="shared" si="98"/>
        <v>1.8091625328275907E-3</v>
      </c>
      <c r="F1302" s="11">
        <f t="shared" si="99"/>
        <v>5.2300011697236129E-4</v>
      </c>
      <c r="G1302" s="12">
        <f t="shared" si="100"/>
        <v>-6.1658443904228277E-4</v>
      </c>
      <c r="H1302" s="13">
        <f t="shared" si="101"/>
        <v>1.4856505351609353E-3</v>
      </c>
      <c r="I1302" s="14"/>
      <c r="J1302" s="14"/>
      <c r="K1302" s="14"/>
    </row>
    <row r="1303" spans="3:11" x14ac:dyDescent="0.2">
      <c r="C1303" s="3">
        <v>41697</v>
      </c>
      <c r="D1303" s="2">
        <v>171.35</v>
      </c>
      <c r="E1303" s="1">
        <f t="shared" si="98"/>
        <v>-1.8058953745776485E-3</v>
      </c>
      <c r="F1303" s="11">
        <f t="shared" si="99"/>
        <v>4.9111535112463444E-4</v>
      </c>
      <c r="G1303" s="12">
        <f t="shared" si="100"/>
        <v>-4.6535962389186909E-4</v>
      </c>
      <c r="H1303" s="13">
        <f t="shared" si="101"/>
        <v>1.6525210621729698E-3</v>
      </c>
      <c r="I1303" s="14"/>
      <c r="J1303" s="14"/>
      <c r="K1303" s="14"/>
    </row>
    <row r="1304" spans="3:11" x14ac:dyDescent="0.2">
      <c r="C1304" s="3">
        <v>41696</v>
      </c>
      <c r="D1304" s="2">
        <v>171.66</v>
      </c>
      <c r="E1304" s="1">
        <f t="shared" si="98"/>
        <v>7.4534890545221444E-3</v>
      </c>
      <c r="F1304" s="11">
        <f t="shared" si="99"/>
        <v>4.3878621696799282E-4</v>
      </c>
      <c r="G1304" s="12">
        <f t="shared" si="100"/>
        <v>-3.6212463136423473E-4</v>
      </c>
      <c r="H1304" s="13">
        <f t="shared" si="101"/>
        <v>1.758992968430991E-3</v>
      </c>
      <c r="I1304" s="14"/>
      <c r="J1304" s="14"/>
      <c r="K1304" s="14"/>
    </row>
    <row r="1305" spans="3:11" x14ac:dyDescent="0.2">
      <c r="C1305" s="3">
        <v>41695</v>
      </c>
      <c r="D1305" s="2">
        <v>170.39</v>
      </c>
      <c r="E1305" s="1">
        <f t="shared" si="98"/>
        <v>-9.6483580354549403E-3</v>
      </c>
      <c r="F1305" s="11">
        <f t="shared" si="99"/>
        <v>3.7828302100607035E-4</v>
      </c>
      <c r="G1305" s="12">
        <f t="shared" si="100"/>
        <v>-5.2458918495094096E-4</v>
      </c>
      <c r="H1305" s="13">
        <f t="shared" si="101"/>
        <v>1.3888908351576282E-3</v>
      </c>
      <c r="I1305" s="14"/>
      <c r="J1305" s="14"/>
      <c r="K1305" s="14"/>
    </row>
    <row r="1306" spans="3:11" x14ac:dyDescent="0.2">
      <c r="C1306" s="3">
        <v>41694</v>
      </c>
      <c r="D1306" s="2">
        <v>172.05</v>
      </c>
      <c r="E1306" s="1">
        <f t="shared" si="98"/>
        <v>6.0815157008362597E-3</v>
      </c>
      <c r="F1306" s="11">
        <f t="shared" si="99"/>
        <v>4.2246410950702362E-4</v>
      </c>
      <c r="G1306" s="12">
        <f t="shared" si="100"/>
        <v>-3.7519784655643353E-4</v>
      </c>
      <c r="H1306" s="13">
        <f t="shared" si="101"/>
        <v>1.4768889518295822E-3</v>
      </c>
      <c r="I1306" s="14"/>
      <c r="J1306" s="14"/>
      <c r="K1306" s="14"/>
    </row>
    <row r="1307" spans="3:11" x14ac:dyDescent="0.2">
      <c r="C1307" s="3">
        <v>41691</v>
      </c>
      <c r="D1307" s="2">
        <v>171.01</v>
      </c>
      <c r="E1307" s="1">
        <f t="shared" si="98"/>
        <v>-5.3510149479439884E-3</v>
      </c>
      <c r="F1307" s="11">
        <f t="shared" si="99"/>
        <v>3.7767057986855512E-4</v>
      </c>
      <c r="G1307" s="12">
        <f t="shared" si="100"/>
        <v>-5.1415687248947497E-4</v>
      </c>
      <c r="H1307" s="13">
        <f t="shared" si="101"/>
        <v>1.2446677102494808E-3</v>
      </c>
      <c r="I1307" s="14"/>
      <c r="J1307" s="14"/>
      <c r="K1307" s="14"/>
    </row>
    <row r="1308" spans="3:11" x14ac:dyDescent="0.2">
      <c r="C1308" s="3">
        <v>41690</v>
      </c>
      <c r="D1308" s="2">
        <v>171.93</v>
      </c>
      <c r="E1308" s="1">
        <f t="shared" si="98"/>
        <v>-8.7168758716882344E-4</v>
      </c>
      <c r="F1308" s="11">
        <f t="shared" si="99"/>
        <v>3.980641558912268E-4</v>
      </c>
      <c r="G1308" s="12">
        <f t="shared" si="100"/>
        <v>-5.6804338904853553E-4</v>
      </c>
      <c r="H1308" s="13">
        <f t="shared" si="101"/>
        <v>1.2287808643191493E-3</v>
      </c>
      <c r="I1308" s="14"/>
      <c r="J1308" s="14"/>
      <c r="K1308" s="14"/>
    </row>
    <row r="1309" spans="3:11" x14ac:dyDescent="0.2">
      <c r="C1309" s="3">
        <v>41689</v>
      </c>
      <c r="D1309" s="2">
        <v>172.08</v>
      </c>
      <c r="E1309" s="1">
        <f t="shared" si="98"/>
        <v>7.2582533364551338E-3</v>
      </c>
      <c r="F1309" s="11">
        <f t="shared" si="99"/>
        <v>4.1422196554045953E-4</v>
      </c>
      <c r="G1309" s="12">
        <f t="shared" si="100"/>
        <v>-4.7720981779218833E-4</v>
      </c>
      <c r="H1309" s="13">
        <f t="shared" si="101"/>
        <v>1.5257769354209416E-3</v>
      </c>
      <c r="I1309" s="14"/>
      <c r="J1309" s="14"/>
      <c r="K1309" s="14"/>
    </row>
    <row r="1310" spans="3:11" x14ac:dyDescent="0.2">
      <c r="C1310" s="3">
        <v>41688</v>
      </c>
      <c r="D1310" s="2">
        <v>170.84</v>
      </c>
      <c r="E1310" s="1">
        <f t="shared" si="98"/>
        <v>1.9635929573261768E-2</v>
      </c>
      <c r="F1310" s="11">
        <f t="shared" si="99"/>
        <v>2.8512100482296711E-4</v>
      </c>
      <c r="G1310" s="12">
        <f t="shared" si="100"/>
        <v>-2.9463191621523221E-4</v>
      </c>
      <c r="H1310" s="13">
        <f t="shared" si="101"/>
        <v>1.3974038088893433E-3</v>
      </c>
      <c r="I1310" s="14"/>
      <c r="J1310" s="14"/>
      <c r="K1310" s="14"/>
    </row>
    <row r="1311" spans="3:11" x14ac:dyDescent="0.2">
      <c r="C1311" s="3">
        <v>41684</v>
      </c>
      <c r="D1311" s="2">
        <v>167.55</v>
      </c>
      <c r="E1311" s="1">
        <f t="shared" ref="E1311:E1374" si="102">D1311/D1312-1</f>
        <v>-4.7724154387629447E-4</v>
      </c>
      <c r="F1311" s="11">
        <f>AVERAGE(E1311:E1560)</f>
        <v>1.2904381993594072E-4</v>
      </c>
      <c r="G1311" s="12">
        <f t="shared" si="100"/>
        <v>-4.9734460906372495E-4</v>
      </c>
      <c r="H1311" s="13">
        <f t="shared" si="101"/>
        <v>1.1072318765595354E-3</v>
      </c>
      <c r="I1311" s="14"/>
      <c r="J1311" s="14"/>
      <c r="K1311" s="14"/>
    </row>
    <row r="1312" spans="3:11" x14ac:dyDescent="0.2">
      <c r="C1312" s="3">
        <v>41683</v>
      </c>
      <c r="D1312" s="2">
        <v>167.63</v>
      </c>
      <c r="E1312" s="1">
        <f t="shared" si="102"/>
        <v>-1.7893355600617777E-4</v>
      </c>
      <c r="F1312" s="11">
        <f t="shared" ref="F1312:F1332" si="103">AVERAGE(E1312:E1561)</f>
        <v>1.5974907675875283E-4</v>
      </c>
      <c r="G1312" s="12">
        <f t="shared" ref="G1312:G1332" si="104">AVERAGE(E1312:E1431)</f>
        <v>-3.8306100042933742E-4</v>
      </c>
      <c r="H1312" s="13">
        <f t="shared" ref="H1312:H1332" si="105">AVERAGE(E1312:E1371)</f>
        <v>9.7228673026542034E-4</v>
      </c>
    </row>
    <row r="1313" spans="3:8" x14ac:dyDescent="0.2">
      <c r="C1313" s="3">
        <v>41682</v>
      </c>
      <c r="D1313" s="2">
        <v>167.66</v>
      </c>
      <c r="E1313" s="1">
        <f t="shared" si="102"/>
        <v>4.2527702905061915E-3</v>
      </c>
      <c r="F1313" s="11">
        <f t="shared" si="103"/>
        <v>1.0084584349675118E-4</v>
      </c>
      <c r="G1313" s="12">
        <f t="shared" si="104"/>
        <v>-2.8717629478527501E-4</v>
      </c>
      <c r="H1313" s="13">
        <f t="shared" si="105"/>
        <v>9.8999215996799683E-4</v>
      </c>
    </row>
    <row r="1314" spans="3:8" x14ac:dyDescent="0.2">
      <c r="C1314" s="3">
        <v>41681</v>
      </c>
      <c r="D1314" s="2">
        <v>166.95</v>
      </c>
      <c r="E1314" s="1">
        <f t="shared" si="102"/>
        <v>-1.1965300628179465E-3</v>
      </c>
      <c r="F1314" s="11">
        <f t="shared" si="103"/>
        <v>9.6132809115531798E-5</v>
      </c>
      <c r="G1314" s="12">
        <f t="shared" si="104"/>
        <v>-4.2247285631008547E-4</v>
      </c>
      <c r="H1314" s="13">
        <f t="shared" si="105"/>
        <v>8.981060170285863E-4</v>
      </c>
    </row>
    <row r="1315" spans="3:8" x14ac:dyDescent="0.2">
      <c r="C1315" s="3">
        <v>41680</v>
      </c>
      <c r="D1315" s="2">
        <v>167.15</v>
      </c>
      <c r="E1315" s="1">
        <f t="shared" si="102"/>
        <v>1.7980221756068726E-3</v>
      </c>
      <c r="F1315" s="11">
        <f t="shared" si="103"/>
        <v>8.0526678422162762E-5</v>
      </c>
      <c r="G1315" s="12">
        <f t="shared" si="104"/>
        <v>-5.4871883016482383E-4</v>
      </c>
      <c r="H1315" s="13">
        <f t="shared" si="105"/>
        <v>1.0685420590056467E-3</v>
      </c>
    </row>
    <row r="1316" spans="3:8" x14ac:dyDescent="0.2">
      <c r="C1316" s="3">
        <v>41677</v>
      </c>
      <c r="D1316" s="2">
        <v>166.85</v>
      </c>
      <c r="E1316" s="1">
        <f t="shared" si="102"/>
        <v>2.0863925599608368E-2</v>
      </c>
      <c r="F1316" s="11">
        <f t="shared" si="103"/>
        <v>9.3104344406010677E-5</v>
      </c>
      <c r="G1316" s="12">
        <f t="shared" si="104"/>
        <v>-5.9738822975749408E-4</v>
      </c>
      <c r="H1316" s="13">
        <f t="shared" si="105"/>
        <v>6.7064599677285066E-4</v>
      </c>
    </row>
    <row r="1317" spans="3:8" x14ac:dyDescent="0.2">
      <c r="C1317" s="3">
        <v>41676</v>
      </c>
      <c r="D1317" s="2">
        <v>163.44</v>
      </c>
      <c r="E1317" s="1">
        <f t="shared" si="102"/>
        <v>4.7335095592304643E-3</v>
      </c>
      <c r="F1317" s="11">
        <f t="shared" si="103"/>
        <v>6.4392944567607022E-5</v>
      </c>
      <c r="G1317" s="12">
        <f t="shared" si="104"/>
        <v>-7.6340222749801212E-4</v>
      </c>
      <c r="H1317" s="13">
        <f t="shared" si="105"/>
        <v>4.1776485195552847E-4</v>
      </c>
    </row>
    <row r="1318" spans="3:8" x14ac:dyDescent="0.2">
      <c r="C1318" s="3">
        <v>41675</v>
      </c>
      <c r="D1318" s="2">
        <v>162.66999999999999</v>
      </c>
      <c r="E1318" s="1">
        <f t="shared" si="102"/>
        <v>1.9710502001848429E-3</v>
      </c>
      <c r="F1318" s="11">
        <f t="shared" si="103"/>
        <v>4.0820800630696932E-5</v>
      </c>
      <c r="G1318" s="12">
        <f t="shared" si="104"/>
        <v>-7.6526671406768152E-4</v>
      </c>
      <c r="H1318" s="13">
        <f t="shared" si="105"/>
        <v>4.0900218923323368E-4</v>
      </c>
    </row>
    <row r="1319" spans="3:8" x14ac:dyDescent="0.2">
      <c r="C1319" s="3">
        <v>41674</v>
      </c>
      <c r="D1319" s="2">
        <v>162.35</v>
      </c>
      <c r="E1319" s="1">
        <f t="shared" si="102"/>
        <v>7.8842811025576776E-3</v>
      </c>
      <c r="F1319" s="11">
        <f t="shared" si="103"/>
        <v>2.5092704985985038E-7</v>
      </c>
      <c r="G1319" s="12">
        <f t="shared" si="104"/>
        <v>-7.8029999519351096E-4</v>
      </c>
      <c r="H1319" s="13">
        <f t="shared" si="105"/>
        <v>2.7110059536594733E-4</v>
      </c>
    </row>
    <row r="1320" spans="3:8" x14ac:dyDescent="0.2">
      <c r="C1320" s="3">
        <v>41673</v>
      </c>
      <c r="D1320" s="2">
        <v>161.08000000000001</v>
      </c>
      <c r="E1320" s="1">
        <f t="shared" si="102"/>
        <v>-1.0868897758673501E-2</v>
      </c>
      <c r="F1320" s="11">
        <f t="shared" si="103"/>
        <v>-3.2254427314984734E-5</v>
      </c>
      <c r="G1320" s="12">
        <f t="shared" si="104"/>
        <v>-7.894719047197398E-4</v>
      </c>
      <c r="H1320" s="13">
        <f t="shared" si="105"/>
        <v>3.9526132239614542E-4</v>
      </c>
    </row>
    <row r="1321" spans="3:8" x14ac:dyDescent="0.2">
      <c r="C1321" s="3">
        <v>41670</v>
      </c>
      <c r="D1321" s="2">
        <v>162.85</v>
      </c>
      <c r="E1321" s="1">
        <f t="shared" si="102"/>
        <v>-7.5568285696874238E-3</v>
      </c>
      <c r="F1321" s="11">
        <f t="shared" si="103"/>
        <v>3.092439894228294E-5</v>
      </c>
      <c r="G1321" s="12">
        <f t="shared" si="104"/>
        <v>-6.876700017204076E-4</v>
      </c>
      <c r="H1321" s="13">
        <f t="shared" si="105"/>
        <v>3.5549344147436566E-4</v>
      </c>
    </row>
    <row r="1322" spans="3:8" x14ac:dyDescent="0.2">
      <c r="C1322" s="3">
        <v>41669</v>
      </c>
      <c r="D1322" s="2">
        <v>164.09</v>
      </c>
      <c r="E1322" s="1">
        <f t="shared" si="102"/>
        <v>8.9153959665519977E-3</v>
      </c>
      <c r="F1322" s="11">
        <f t="shared" si="103"/>
        <v>-4.4063678891483881E-6</v>
      </c>
      <c r="G1322" s="12">
        <f t="shared" si="104"/>
        <v>-4.1757371009461995E-4</v>
      </c>
      <c r="H1322" s="13">
        <f t="shared" si="105"/>
        <v>4.8352495982358356E-4</v>
      </c>
    </row>
    <row r="1323" spans="3:8" x14ac:dyDescent="0.2">
      <c r="C1323" s="3">
        <v>41668</v>
      </c>
      <c r="D1323" s="2">
        <v>162.63999999999999</v>
      </c>
      <c r="E1323" s="1">
        <f t="shared" si="102"/>
        <v>-4.91642084562538E-4</v>
      </c>
      <c r="F1323" s="11">
        <f t="shared" si="103"/>
        <v>-2.8550255294648163E-5</v>
      </c>
      <c r="G1323" s="12">
        <f t="shared" si="104"/>
        <v>-5.6929305708750824E-4</v>
      </c>
      <c r="H1323" s="13">
        <f t="shared" si="105"/>
        <v>2.9040156669389121E-5</v>
      </c>
    </row>
    <row r="1324" spans="3:8" x14ac:dyDescent="0.2">
      <c r="C1324" s="3">
        <v>41667</v>
      </c>
      <c r="D1324" s="2">
        <v>162.72</v>
      </c>
      <c r="E1324" s="1">
        <f t="shared" si="102"/>
        <v>1.7636022514071259E-2</v>
      </c>
      <c r="F1324" s="11">
        <f t="shared" si="103"/>
        <v>-4.4975040631683336E-5</v>
      </c>
      <c r="G1324" s="12">
        <f t="shared" si="104"/>
        <v>-6.3910900131907604E-4</v>
      </c>
      <c r="H1324" s="13">
        <f t="shared" si="105"/>
        <v>-3.001530421668508E-5</v>
      </c>
    </row>
    <row r="1325" spans="3:8" x14ac:dyDescent="0.2">
      <c r="C1325" s="3">
        <v>41666</v>
      </c>
      <c r="D1325" s="2">
        <v>159.9</v>
      </c>
      <c r="E1325" s="1">
        <f t="shared" si="102"/>
        <v>-9.4777922319271291E-3</v>
      </c>
      <c r="F1325" s="11">
        <f t="shared" si="103"/>
        <v>-1.0041483915116655E-4</v>
      </c>
      <c r="G1325" s="12">
        <f t="shared" si="104"/>
        <v>-8.8424095907181459E-4</v>
      </c>
      <c r="H1325" s="13">
        <f t="shared" si="105"/>
        <v>-5.6693553807722901E-4</v>
      </c>
    </row>
    <row r="1326" spans="3:8" x14ac:dyDescent="0.2">
      <c r="C1326" s="3">
        <v>41663</v>
      </c>
      <c r="D1326" s="2">
        <v>161.43</v>
      </c>
      <c r="E1326" s="1">
        <f t="shared" si="102"/>
        <v>-7.0123639047794395E-3</v>
      </c>
      <c r="F1326" s="11">
        <f t="shared" si="103"/>
        <v>-1.5690256846464745E-5</v>
      </c>
      <c r="G1326" s="12">
        <f t="shared" si="104"/>
        <v>-8.3492854568678143E-4</v>
      </c>
      <c r="H1326" s="13">
        <f t="shared" si="105"/>
        <v>-4.8990758601033892E-4</v>
      </c>
    </row>
    <row r="1327" spans="3:8" x14ac:dyDescent="0.2">
      <c r="C1327" s="3">
        <v>41662</v>
      </c>
      <c r="D1327" s="2">
        <v>162.57</v>
      </c>
      <c r="E1327" s="1">
        <f t="shared" si="102"/>
        <v>6.1269959153358311E-3</v>
      </c>
      <c r="F1327" s="11">
        <f t="shared" si="103"/>
        <v>3.5780973704035105E-5</v>
      </c>
      <c r="G1327" s="12">
        <f t="shared" si="104"/>
        <v>-8.500107800194723E-4</v>
      </c>
      <c r="H1327" s="13">
        <f t="shared" si="105"/>
        <v>-2.3094645714205793E-4</v>
      </c>
    </row>
    <row r="1328" spans="3:8" x14ac:dyDescent="0.2">
      <c r="C1328" s="3">
        <v>41661</v>
      </c>
      <c r="D1328" s="2">
        <v>161.58000000000001</v>
      </c>
      <c r="E1328" s="1">
        <f t="shared" si="102"/>
        <v>1.8532526475038003E-2</v>
      </c>
      <c r="F1328" s="11">
        <f t="shared" si="103"/>
        <v>8.3474094978024375E-6</v>
      </c>
      <c r="G1328" s="12">
        <f t="shared" si="104"/>
        <v>-6.7403235695011234E-4</v>
      </c>
      <c r="H1328" s="13">
        <f t="shared" si="105"/>
        <v>-2.0613888530736645E-4</v>
      </c>
    </row>
    <row r="1329" spans="3:8" x14ac:dyDescent="0.2">
      <c r="C1329" s="3">
        <v>41660</v>
      </c>
      <c r="D1329" s="2">
        <v>158.63999999999999</v>
      </c>
      <c r="E1329" s="1">
        <f t="shared" si="102"/>
        <v>3.9870894247200361E-3</v>
      </c>
      <c r="F1329" s="11">
        <f t="shared" si="103"/>
        <v>-3.5568989696380448E-5</v>
      </c>
      <c r="G1329" s="12">
        <f t="shared" si="104"/>
        <v>-6.7072013047937413E-4</v>
      </c>
      <c r="H1329" s="13">
        <f t="shared" si="105"/>
        <v>-4.7225840180842857E-4</v>
      </c>
    </row>
    <row r="1330" spans="3:8" x14ac:dyDescent="0.2">
      <c r="C1330" s="3">
        <v>41656</v>
      </c>
      <c r="D1330" s="2">
        <v>158.01</v>
      </c>
      <c r="E1330" s="1">
        <f t="shared" si="102"/>
        <v>5.216616833131793E-3</v>
      </c>
      <c r="F1330" s="11">
        <f t="shared" si="103"/>
        <v>-1.1152218649518764E-4</v>
      </c>
      <c r="G1330" s="12">
        <f t="shared" si="104"/>
        <v>-8.215371511713865E-4</v>
      </c>
      <c r="H1330" s="13">
        <f t="shared" si="105"/>
        <v>-7.8345391404678144E-4</v>
      </c>
    </row>
    <row r="1331" spans="3:8" x14ac:dyDescent="0.2">
      <c r="C1331" s="3">
        <v>41655</v>
      </c>
      <c r="D1331" s="2">
        <v>157.19</v>
      </c>
      <c r="E1331" s="1">
        <f t="shared" si="102"/>
        <v>-2.2216579916211066E-3</v>
      </c>
      <c r="F1331" s="11">
        <f t="shared" si="103"/>
        <v>-1.0559532780165215E-4</v>
      </c>
      <c r="G1331" s="12">
        <f t="shared" si="104"/>
        <v>-8.7684607932627301E-4</v>
      </c>
      <c r="H1331" s="13">
        <f t="shared" si="105"/>
        <v>-1.1008760924366349E-3</v>
      </c>
    </row>
    <row r="1332" spans="3:8" x14ac:dyDescent="0.2">
      <c r="C1332" s="3">
        <v>41654</v>
      </c>
      <c r="D1332" s="2">
        <v>157.54</v>
      </c>
      <c r="E1332" s="1">
        <f t="shared" si="102"/>
        <v>1.7043253712072159E-2</v>
      </c>
      <c r="F1332" s="15">
        <f t="shared" si="103"/>
        <v>-9.2563618114961167E-5</v>
      </c>
      <c r="G1332" s="16">
        <f t="shared" si="104"/>
        <v>-9.2083343756354423E-4</v>
      </c>
      <c r="H1332" s="17">
        <f t="shared" si="105"/>
        <v>-1.2998401117696198E-3</v>
      </c>
    </row>
    <row r="1333" spans="3:8" x14ac:dyDescent="0.2">
      <c r="C1333" s="3">
        <v>41653</v>
      </c>
      <c r="D1333" s="2">
        <v>154.9</v>
      </c>
      <c r="E1333" s="1">
        <f t="shared" si="102"/>
        <v>8.5948691235837593E-3</v>
      </c>
    </row>
    <row r="1334" spans="3:8" x14ac:dyDescent="0.2">
      <c r="C1334" s="3">
        <v>41652</v>
      </c>
      <c r="D1334" s="2">
        <v>153.58000000000001</v>
      </c>
      <c r="E1334" s="1">
        <f t="shared" si="102"/>
        <v>-9.9277978339349371E-3</v>
      </c>
    </row>
    <row r="1335" spans="3:8" x14ac:dyDescent="0.2">
      <c r="C1335" s="3">
        <v>41649</v>
      </c>
      <c r="D1335" s="2">
        <v>155.12</v>
      </c>
      <c r="E1335" s="1">
        <f t="shared" si="102"/>
        <v>1.1608190948219743E-2</v>
      </c>
    </row>
    <row r="1336" spans="3:8" x14ac:dyDescent="0.2">
      <c r="C1336" s="3">
        <v>41648</v>
      </c>
      <c r="D1336" s="2">
        <v>153.34</v>
      </c>
      <c r="E1336" s="1">
        <f t="shared" si="102"/>
        <v>-7.2510682377314728E-3</v>
      </c>
    </row>
    <row r="1337" spans="3:8" x14ac:dyDescent="0.2">
      <c r="C1337" s="3">
        <v>41647</v>
      </c>
      <c r="D1337" s="2">
        <v>154.46</v>
      </c>
      <c r="E1337" s="1">
        <f t="shared" si="102"/>
        <v>-1.4357730840405813E-2</v>
      </c>
      <c r="F1337" s="1"/>
      <c r="G1337" s="5"/>
      <c r="H1337" s="5"/>
    </row>
    <row r="1338" spans="3:8" x14ac:dyDescent="0.2">
      <c r="C1338" s="3">
        <v>41646</v>
      </c>
      <c r="D1338" s="2">
        <v>156.71</v>
      </c>
      <c r="E1338" s="1">
        <f t="shared" si="102"/>
        <v>2.6231605886115616E-3</v>
      </c>
      <c r="F1338" s="1"/>
      <c r="G1338" s="5"/>
      <c r="H1338" s="5"/>
    </row>
    <row r="1339" spans="3:8" x14ac:dyDescent="0.2">
      <c r="C1339" s="3">
        <v>41645</v>
      </c>
      <c r="D1339" s="2">
        <v>156.30000000000001</v>
      </c>
      <c r="E1339" s="1">
        <f t="shared" si="102"/>
        <v>-5.6619377823016181E-3</v>
      </c>
      <c r="F1339" s="1"/>
      <c r="G1339" s="5"/>
      <c r="H1339" s="5"/>
    </row>
    <row r="1340" spans="3:8" x14ac:dyDescent="0.2">
      <c r="C1340" s="3">
        <v>41642</v>
      </c>
      <c r="D1340" s="2">
        <v>157.19</v>
      </c>
      <c r="E1340" s="1">
        <f t="shared" si="102"/>
        <v>-1.5532034821819973E-2</v>
      </c>
      <c r="F1340" s="1"/>
      <c r="G1340" s="5"/>
      <c r="H1340" s="5"/>
    </row>
    <row r="1341" spans="3:8" x14ac:dyDescent="0.2">
      <c r="C1341" s="3">
        <v>41641</v>
      </c>
      <c r="D1341" s="2">
        <v>159.66999999999999</v>
      </c>
      <c r="E1341" s="1">
        <f t="shared" si="102"/>
        <v>-3.0245976313392098E-2</v>
      </c>
      <c r="F1341" s="1"/>
      <c r="G1341" s="5"/>
      <c r="H1341" s="5"/>
    </row>
    <row r="1342" spans="3:8" x14ac:dyDescent="0.2">
      <c r="C1342" s="3">
        <v>41639</v>
      </c>
      <c r="D1342" s="2">
        <v>164.65</v>
      </c>
      <c r="E1342" s="1">
        <f t="shared" si="102"/>
        <v>-8.7893564505449051E-3</v>
      </c>
      <c r="F1342" s="1"/>
      <c r="G1342" s="5"/>
      <c r="H1342" s="5"/>
    </row>
    <row r="1343" spans="3:8" x14ac:dyDescent="0.2">
      <c r="C1343" s="3">
        <v>41638</v>
      </c>
      <c r="D1343" s="2">
        <v>166.11</v>
      </c>
      <c r="E1343" s="1">
        <f t="shared" si="102"/>
        <v>-1.0248465709348786E-2</v>
      </c>
      <c r="F1343" s="1"/>
      <c r="G1343" s="5"/>
      <c r="H1343" s="5"/>
    </row>
    <row r="1344" spans="3:8" x14ac:dyDescent="0.2">
      <c r="C1344" s="3">
        <v>41635</v>
      </c>
      <c r="D1344" s="2">
        <v>167.83</v>
      </c>
      <c r="E1344" s="1">
        <f t="shared" si="102"/>
        <v>7.7458868740243325E-3</v>
      </c>
      <c r="F1344" s="1"/>
      <c r="G1344" s="5"/>
      <c r="H1344" s="5"/>
    </row>
    <row r="1345" spans="3:8" x14ac:dyDescent="0.2">
      <c r="C1345" s="3">
        <v>41634</v>
      </c>
      <c r="D1345" s="2">
        <v>166.54</v>
      </c>
      <c r="E1345" s="1">
        <f t="shared" si="102"/>
        <v>3.3134526176274992E-3</v>
      </c>
      <c r="F1345" s="1"/>
      <c r="G1345" s="5"/>
      <c r="H1345" s="5"/>
    </row>
    <row r="1346" spans="3:8" x14ac:dyDescent="0.2">
      <c r="C1346" s="3">
        <v>41632</v>
      </c>
      <c r="D1346" s="2">
        <v>165.99</v>
      </c>
      <c r="E1346" s="1">
        <f t="shared" si="102"/>
        <v>3.1425636066961804E-3</v>
      </c>
      <c r="F1346" s="1"/>
      <c r="G1346" s="5"/>
      <c r="H1346" s="5"/>
    </row>
    <row r="1347" spans="3:8" x14ac:dyDescent="0.2">
      <c r="C1347" s="3">
        <v>41631</v>
      </c>
      <c r="D1347" s="2">
        <v>165.47</v>
      </c>
      <c r="E1347" s="1">
        <f t="shared" si="102"/>
        <v>-4.1526239768897577E-3</v>
      </c>
      <c r="F1347" s="1"/>
      <c r="G1347" s="5"/>
      <c r="H1347" s="5"/>
    </row>
    <row r="1348" spans="3:8" x14ac:dyDescent="0.2">
      <c r="C1348" s="3">
        <v>41628</v>
      </c>
      <c r="D1348" s="2">
        <v>166.16</v>
      </c>
      <c r="E1348" s="1">
        <f t="shared" si="102"/>
        <v>2.8366226084857171E-3</v>
      </c>
      <c r="F1348" s="1"/>
      <c r="G1348" s="5"/>
      <c r="H1348" s="5"/>
    </row>
    <row r="1349" spans="3:8" x14ac:dyDescent="0.2">
      <c r="C1349" s="3">
        <v>41627</v>
      </c>
      <c r="D1349" s="2">
        <v>165.69</v>
      </c>
      <c r="E1349" s="1">
        <f t="shared" si="102"/>
        <v>9.9969521487350832E-3</v>
      </c>
      <c r="F1349" s="1"/>
      <c r="G1349" s="5"/>
      <c r="H1349" s="5"/>
    </row>
    <row r="1350" spans="3:8" x14ac:dyDescent="0.2">
      <c r="C1350" s="3">
        <v>41626</v>
      </c>
      <c r="D1350" s="2">
        <v>164.05</v>
      </c>
      <c r="E1350" s="1">
        <f t="shared" si="102"/>
        <v>6.0713847663438347E-3</v>
      </c>
      <c r="F1350" s="1"/>
      <c r="G1350" s="5"/>
      <c r="H1350" s="5"/>
    </row>
    <row r="1351" spans="3:8" x14ac:dyDescent="0.2">
      <c r="C1351" s="3">
        <v>41625</v>
      </c>
      <c r="D1351" s="2">
        <v>163.06</v>
      </c>
      <c r="E1351" s="1">
        <f t="shared" si="102"/>
        <v>-3.0569821472242742E-3</v>
      </c>
      <c r="F1351" s="1"/>
      <c r="G1351" s="5"/>
      <c r="H1351" s="5"/>
    </row>
    <row r="1352" spans="3:8" x14ac:dyDescent="0.2">
      <c r="C1352" s="3">
        <v>41624</v>
      </c>
      <c r="D1352" s="2">
        <v>163.56</v>
      </c>
      <c r="E1352" s="1">
        <f t="shared" si="102"/>
        <v>8.6334484459793526E-3</v>
      </c>
      <c r="F1352" s="1"/>
      <c r="G1352" s="5"/>
      <c r="H1352" s="5"/>
    </row>
    <row r="1353" spans="3:8" x14ac:dyDescent="0.2">
      <c r="C1353" s="3">
        <v>41621</v>
      </c>
      <c r="D1353" s="2">
        <v>162.16</v>
      </c>
      <c r="E1353" s="1">
        <f t="shared" si="102"/>
        <v>-9.2258813466120637E-3</v>
      </c>
      <c r="F1353" s="1"/>
      <c r="G1353" s="5"/>
      <c r="H1353" s="5"/>
    </row>
    <row r="1354" spans="3:8" x14ac:dyDescent="0.2">
      <c r="C1354" s="3">
        <v>41620</v>
      </c>
      <c r="D1354" s="2">
        <v>163.66999999999999</v>
      </c>
      <c r="E1354" s="1">
        <f t="shared" si="102"/>
        <v>6.1135905117071232E-4</v>
      </c>
      <c r="F1354" s="1"/>
      <c r="G1354" s="5"/>
      <c r="H1354" s="5"/>
    </row>
    <row r="1355" spans="3:8" x14ac:dyDescent="0.2">
      <c r="C1355" s="3">
        <v>41619</v>
      </c>
      <c r="D1355" s="2">
        <v>163.57</v>
      </c>
      <c r="E1355" s="1">
        <f t="shared" si="102"/>
        <v>-1.0884682832436376E-2</v>
      </c>
      <c r="F1355" s="1"/>
      <c r="G1355" s="5"/>
      <c r="H1355" s="5"/>
    </row>
    <row r="1356" spans="3:8" x14ac:dyDescent="0.2">
      <c r="C1356" s="3">
        <v>41618</v>
      </c>
      <c r="D1356" s="2">
        <v>165.37</v>
      </c>
      <c r="E1356" s="1">
        <f t="shared" si="102"/>
        <v>1.2056303549571545E-2</v>
      </c>
      <c r="F1356" s="1"/>
      <c r="G1356" s="5"/>
      <c r="H1356" s="5"/>
    </row>
    <row r="1357" spans="3:8" x14ac:dyDescent="0.2">
      <c r="C1357" s="3">
        <v>41617</v>
      </c>
      <c r="D1357" s="2">
        <v>163.4</v>
      </c>
      <c r="E1357" s="1">
        <f t="shared" si="102"/>
        <v>-3.1722791605660605E-3</v>
      </c>
      <c r="F1357" s="1"/>
      <c r="G1357" s="5"/>
      <c r="H1357" s="5"/>
    </row>
    <row r="1358" spans="3:8" x14ac:dyDescent="0.2">
      <c r="C1358" s="3">
        <v>41614</v>
      </c>
      <c r="D1358" s="2">
        <v>163.92</v>
      </c>
      <c r="E1358" s="1">
        <f t="shared" si="102"/>
        <v>2.7527986786566316E-3</v>
      </c>
      <c r="F1358" s="1"/>
      <c r="G1358" s="5"/>
      <c r="H1358" s="5"/>
    </row>
    <row r="1359" spans="3:8" x14ac:dyDescent="0.2">
      <c r="C1359" s="3">
        <v>41613</v>
      </c>
      <c r="D1359" s="2">
        <v>163.47</v>
      </c>
      <c r="E1359" s="1">
        <f t="shared" si="102"/>
        <v>1.8385732671448718E-3</v>
      </c>
      <c r="F1359" s="1"/>
      <c r="G1359" s="5"/>
      <c r="H1359" s="5"/>
    </row>
    <row r="1360" spans="3:8" x14ac:dyDescent="0.2">
      <c r="C1360" s="3">
        <v>41612</v>
      </c>
      <c r="D1360" s="2">
        <v>163.16999999999999</v>
      </c>
      <c r="E1360" s="1">
        <f t="shared" si="102"/>
        <v>1.2095273539262985E-2</v>
      </c>
      <c r="F1360" s="1"/>
      <c r="G1360" s="5"/>
      <c r="H1360" s="5"/>
    </row>
    <row r="1361" spans="3:8" x14ac:dyDescent="0.2">
      <c r="C1361" s="3">
        <v>41611</v>
      </c>
      <c r="D1361" s="2">
        <v>161.22</v>
      </c>
      <c r="E1361" s="1">
        <f t="shared" si="102"/>
        <v>2.3684043431329016E-2</v>
      </c>
      <c r="F1361" s="1"/>
      <c r="G1361" s="5"/>
      <c r="H1361" s="5"/>
    </row>
    <row r="1362" spans="3:8" x14ac:dyDescent="0.2">
      <c r="C1362" s="3">
        <v>41610</v>
      </c>
      <c r="D1362" s="2">
        <v>157.49</v>
      </c>
      <c r="E1362" s="1">
        <f t="shared" si="102"/>
        <v>1.1821394153549658E-2</v>
      </c>
      <c r="F1362" s="1"/>
      <c r="G1362" s="5"/>
      <c r="H1362" s="5"/>
    </row>
    <row r="1363" spans="3:8" x14ac:dyDescent="0.2">
      <c r="C1363" s="3">
        <v>41607</v>
      </c>
      <c r="D1363" s="2">
        <v>155.65</v>
      </c>
      <c r="E1363" s="1">
        <f t="shared" si="102"/>
        <v>4.5824190009036148E-3</v>
      </c>
      <c r="F1363" s="1"/>
      <c r="G1363" s="5"/>
      <c r="H1363" s="5"/>
    </row>
    <row r="1364" spans="3:8" x14ac:dyDescent="0.2">
      <c r="C1364" s="3">
        <v>41605</v>
      </c>
      <c r="D1364" s="2">
        <v>154.94</v>
      </c>
      <c r="E1364" s="1">
        <f t="shared" si="102"/>
        <v>-1.4752638941879614E-2</v>
      </c>
      <c r="F1364" s="1"/>
      <c r="G1364" s="5"/>
      <c r="H1364" s="5"/>
    </row>
    <row r="1365" spans="3:8" x14ac:dyDescent="0.2">
      <c r="C1365" s="3">
        <v>41604</v>
      </c>
      <c r="D1365" s="2">
        <v>157.26</v>
      </c>
      <c r="E1365" s="1">
        <f t="shared" si="102"/>
        <v>-4.368471035137711E-3</v>
      </c>
      <c r="F1365" s="1"/>
      <c r="G1365" s="5"/>
      <c r="H1365" s="5"/>
    </row>
    <row r="1366" spans="3:8" x14ac:dyDescent="0.2">
      <c r="C1366" s="3">
        <v>41603</v>
      </c>
      <c r="D1366" s="2">
        <v>157.94999999999999</v>
      </c>
      <c r="E1366" s="1">
        <f t="shared" si="102"/>
        <v>-7.8517587939698208E-3</v>
      </c>
      <c r="F1366" s="1"/>
      <c r="G1366" s="5"/>
      <c r="H1366" s="5"/>
    </row>
    <row r="1367" spans="3:8" x14ac:dyDescent="0.2">
      <c r="C1367" s="3">
        <v>41600</v>
      </c>
      <c r="D1367" s="2">
        <v>159.19999999999999</v>
      </c>
      <c r="E1367" s="1">
        <f t="shared" si="102"/>
        <v>-6.3042257037638771E-3</v>
      </c>
      <c r="F1367" s="1"/>
      <c r="G1367" s="5"/>
      <c r="H1367" s="5"/>
    </row>
    <row r="1368" spans="3:8" x14ac:dyDescent="0.2">
      <c r="C1368" s="3">
        <v>41599</v>
      </c>
      <c r="D1368" s="2">
        <v>160.21</v>
      </c>
      <c r="E1368" s="1">
        <f t="shared" si="102"/>
        <v>1.6948076678938717E-2</v>
      </c>
      <c r="F1368" s="1"/>
      <c r="G1368" s="5"/>
      <c r="H1368" s="5"/>
    </row>
    <row r="1369" spans="3:8" x14ac:dyDescent="0.2">
      <c r="C1369" s="3">
        <v>41598</v>
      </c>
      <c r="D1369" s="2">
        <v>157.54</v>
      </c>
      <c r="E1369" s="1">
        <f t="shared" si="102"/>
        <v>-4.4413425544076457E-4</v>
      </c>
      <c r="F1369" s="1"/>
      <c r="G1369" s="5"/>
      <c r="H1369" s="5"/>
    </row>
    <row r="1370" spans="3:8" x14ac:dyDescent="0.2">
      <c r="C1370" s="3">
        <v>41597</v>
      </c>
      <c r="D1370" s="2">
        <v>157.61000000000001</v>
      </c>
      <c r="E1370" s="1">
        <f t="shared" si="102"/>
        <v>2.225613633473289E-3</v>
      </c>
      <c r="F1370" s="1"/>
      <c r="G1370" s="5"/>
      <c r="H1370" s="5"/>
    </row>
    <row r="1371" spans="3:8" x14ac:dyDescent="0.2">
      <c r="C1371" s="3">
        <v>41596</v>
      </c>
      <c r="D1371" s="2">
        <v>157.26</v>
      </c>
      <c r="E1371" s="1">
        <f t="shared" si="102"/>
        <v>-8.5739503215231938E-3</v>
      </c>
      <c r="F1371" s="1"/>
      <c r="G1371" s="5"/>
      <c r="H1371" s="5"/>
    </row>
    <row r="1372" spans="3:8" x14ac:dyDescent="0.2">
      <c r="C1372" s="3">
        <v>41593</v>
      </c>
      <c r="D1372" s="2">
        <v>158.62</v>
      </c>
      <c r="E1372" s="1">
        <f t="shared" si="102"/>
        <v>8.8339222614841617E-4</v>
      </c>
      <c r="F1372" s="1"/>
      <c r="G1372" s="5"/>
      <c r="H1372" s="5"/>
    </row>
    <row r="1373" spans="3:8" x14ac:dyDescent="0.2">
      <c r="C1373" s="3">
        <v>41592</v>
      </c>
      <c r="D1373" s="2">
        <v>158.47999999999999</v>
      </c>
      <c r="E1373" s="1">
        <f t="shared" si="102"/>
        <v>-1.2603982858584439E-3</v>
      </c>
      <c r="F1373" s="1"/>
      <c r="G1373" s="5"/>
      <c r="H1373" s="5"/>
    </row>
    <row r="1374" spans="3:8" x14ac:dyDescent="0.2">
      <c r="C1374" s="3">
        <v>41591</v>
      </c>
      <c r="D1374" s="2">
        <v>158.68</v>
      </c>
      <c r="E1374" s="1">
        <f t="shared" si="102"/>
        <v>9.0296324558056806E-3</v>
      </c>
      <c r="F1374" s="1"/>
      <c r="G1374" s="5"/>
      <c r="H1374" s="5"/>
    </row>
    <row r="1375" spans="3:8" x14ac:dyDescent="0.2">
      <c r="C1375" s="3">
        <v>41590</v>
      </c>
      <c r="D1375" s="2">
        <v>157.26</v>
      </c>
      <c r="E1375" s="1">
        <f t="shared" ref="E1375:E1438" si="106">D1375/D1376-1</f>
        <v>-2.2075741558360895E-2</v>
      </c>
      <c r="F1375" s="1"/>
      <c r="G1375" s="5"/>
      <c r="H1375" s="5"/>
    </row>
    <row r="1376" spans="3:8" x14ac:dyDescent="0.2">
      <c r="C1376" s="3">
        <v>41589</v>
      </c>
      <c r="D1376" s="2">
        <v>160.81</v>
      </c>
      <c r="E1376" s="1">
        <f t="shared" si="106"/>
        <v>5.6910569105690367E-3</v>
      </c>
      <c r="F1376" s="1"/>
      <c r="G1376" s="5"/>
      <c r="H1376" s="5"/>
    </row>
    <row r="1377" spans="3:8" x14ac:dyDescent="0.2">
      <c r="C1377" s="3">
        <v>41586</v>
      </c>
      <c r="D1377" s="2">
        <v>159.9</v>
      </c>
      <c r="E1377" s="1">
        <f t="shared" si="106"/>
        <v>4.207749795892779E-3</v>
      </c>
      <c r="F1377" s="1"/>
      <c r="G1377" s="5"/>
      <c r="H1377" s="5"/>
    </row>
    <row r="1378" spans="3:8" x14ac:dyDescent="0.2">
      <c r="C1378" s="3">
        <v>41585</v>
      </c>
      <c r="D1378" s="2">
        <v>159.22999999999999</v>
      </c>
      <c r="E1378" s="1">
        <f t="shared" si="106"/>
        <v>-6.3030454318523388E-3</v>
      </c>
      <c r="F1378" s="1"/>
      <c r="G1378" s="5"/>
      <c r="H1378" s="5"/>
    </row>
    <row r="1379" spans="3:8" x14ac:dyDescent="0.2">
      <c r="C1379" s="3">
        <v>41584</v>
      </c>
      <c r="D1379" s="2">
        <v>160.24</v>
      </c>
      <c r="E1379" s="1">
        <f t="shared" si="106"/>
        <v>1.5333924724369563E-2</v>
      </c>
      <c r="F1379" s="1"/>
      <c r="G1379" s="5"/>
      <c r="H1379" s="5"/>
    </row>
    <row r="1380" spans="3:8" x14ac:dyDescent="0.2">
      <c r="C1380" s="3">
        <v>41583</v>
      </c>
      <c r="D1380" s="2">
        <v>157.82</v>
      </c>
      <c r="E1380" s="1">
        <f t="shared" si="106"/>
        <v>-1.3254970613980288E-2</v>
      </c>
      <c r="F1380" s="1"/>
      <c r="G1380" s="5"/>
      <c r="H1380" s="5"/>
    </row>
    <row r="1381" spans="3:8" x14ac:dyDescent="0.2">
      <c r="C1381" s="3">
        <v>41582</v>
      </c>
      <c r="D1381" s="2">
        <v>159.94</v>
      </c>
      <c r="E1381" s="1">
        <f t="shared" si="106"/>
        <v>1.250625312656517E-4</v>
      </c>
      <c r="F1381" s="1"/>
      <c r="G1381" s="5"/>
      <c r="H1381" s="5"/>
    </row>
    <row r="1382" spans="3:8" x14ac:dyDescent="0.2">
      <c r="C1382" s="3">
        <v>41579</v>
      </c>
      <c r="D1382" s="2">
        <v>159.91999999999999</v>
      </c>
      <c r="E1382" s="1">
        <f t="shared" si="106"/>
        <v>-1.8353692222699669E-2</v>
      </c>
      <c r="F1382" s="1"/>
      <c r="G1382" s="5"/>
      <c r="H1382" s="5"/>
    </row>
    <row r="1383" spans="3:8" x14ac:dyDescent="0.2">
      <c r="C1383" s="3">
        <v>41578</v>
      </c>
      <c r="D1383" s="2">
        <v>162.91</v>
      </c>
      <c r="E1383" s="1">
        <f t="shared" si="106"/>
        <v>-4.03496973772699E-3</v>
      </c>
      <c r="F1383" s="1"/>
      <c r="G1383" s="5"/>
      <c r="H1383" s="5"/>
    </row>
    <row r="1384" spans="3:8" x14ac:dyDescent="0.2">
      <c r="C1384" s="3">
        <v>41577</v>
      </c>
      <c r="D1384" s="2">
        <v>163.57</v>
      </c>
      <c r="E1384" s="1">
        <f t="shared" si="106"/>
        <v>-1.4579191517561374E-2</v>
      </c>
      <c r="F1384" s="1"/>
      <c r="G1384" s="5"/>
      <c r="H1384" s="5"/>
    </row>
    <row r="1385" spans="3:8" x14ac:dyDescent="0.2">
      <c r="C1385" s="3">
        <v>41576</v>
      </c>
      <c r="D1385" s="2">
        <v>165.99</v>
      </c>
      <c r="E1385" s="1">
        <f t="shared" si="106"/>
        <v>-4.8561151079137277E-3</v>
      </c>
      <c r="F1385" s="1"/>
      <c r="G1385" s="5"/>
      <c r="H1385" s="5"/>
    </row>
    <row r="1386" spans="3:8" x14ac:dyDescent="0.2">
      <c r="C1386" s="3">
        <v>41575</v>
      </c>
      <c r="D1386" s="2">
        <v>166.8</v>
      </c>
      <c r="E1386" s="1">
        <f t="shared" si="106"/>
        <v>8.5253038273174209E-3</v>
      </c>
      <c r="F1386" s="1"/>
      <c r="G1386" s="5"/>
      <c r="H1386" s="5"/>
    </row>
    <row r="1387" spans="3:8" x14ac:dyDescent="0.2">
      <c r="C1387" s="3">
        <v>41572</v>
      </c>
      <c r="D1387" s="2">
        <v>165.39</v>
      </c>
      <c r="E1387" s="1">
        <f t="shared" si="106"/>
        <v>7.6154502254173195E-3</v>
      </c>
      <c r="F1387" s="1"/>
      <c r="G1387" s="5"/>
      <c r="H1387" s="5"/>
    </row>
    <row r="1388" spans="3:8" x14ac:dyDescent="0.2">
      <c r="C1388" s="3">
        <v>41571</v>
      </c>
      <c r="D1388" s="2">
        <v>164.14</v>
      </c>
      <c r="E1388" s="1">
        <f t="shared" si="106"/>
        <v>2.5653554849742743E-3</v>
      </c>
      <c r="F1388" s="1"/>
      <c r="G1388" s="5"/>
      <c r="H1388" s="5"/>
    </row>
    <row r="1389" spans="3:8" x14ac:dyDescent="0.2">
      <c r="C1389" s="3">
        <v>41570</v>
      </c>
      <c r="D1389" s="2">
        <v>163.72</v>
      </c>
      <c r="E1389" s="1">
        <f t="shared" si="106"/>
        <v>-1.4684641309581137E-2</v>
      </c>
      <c r="F1389" s="1"/>
      <c r="G1389" s="5"/>
      <c r="H1389" s="5"/>
    </row>
    <row r="1390" spans="3:8" x14ac:dyDescent="0.2">
      <c r="C1390" s="3">
        <v>41569</v>
      </c>
      <c r="D1390" s="2">
        <v>166.16</v>
      </c>
      <c r="E1390" s="1">
        <f t="shared" si="106"/>
        <v>-1.3828713870259413E-2</v>
      </c>
      <c r="F1390" s="1"/>
      <c r="G1390" s="5"/>
      <c r="H1390" s="5"/>
    </row>
    <row r="1391" spans="3:8" x14ac:dyDescent="0.2">
      <c r="C1391" s="3">
        <v>41568</v>
      </c>
      <c r="D1391" s="2">
        <v>168.49</v>
      </c>
      <c r="E1391" s="1">
        <f t="shared" si="106"/>
        <v>-1.4159499151600197E-2</v>
      </c>
      <c r="F1391" s="1"/>
      <c r="G1391" s="5"/>
      <c r="H1391" s="5"/>
    </row>
    <row r="1392" spans="3:8" x14ac:dyDescent="0.2">
      <c r="C1392" s="3">
        <v>41565</v>
      </c>
      <c r="D1392" s="2">
        <v>170.91</v>
      </c>
      <c r="E1392" s="1">
        <f t="shared" si="106"/>
        <v>2.4046920821114703E-3</v>
      </c>
      <c r="F1392" s="1"/>
      <c r="G1392" s="5"/>
      <c r="H1392" s="5"/>
    </row>
    <row r="1393" spans="3:8" x14ac:dyDescent="0.2">
      <c r="C1393" s="3">
        <v>41564</v>
      </c>
      <c r="D1393" s="2">
        <v>170.5</v>
      </c>
      <c r="E1393" s="1">
        <f t="shared" si="106"/>
        <v>-1.581620872777656E-2</v>
      </c>
      <c r="F1393" s="1"/>
      <c r="G1393" s="5"/>
      <c r="H1393" s="5"/>
    </row>
    <row r="1394" spans="3:8" x14ac:dyDescent="0.2">
      <c r="C1394" s="3">
        <v>41563</v>
      </c>
      <c r="D1394" s="2">
        <v>173.24</v>
      </c>
      <c r="E1394" s="1">
        <f t="shared" si="106"/>
        <v>1.067615658362997E-2</v>
      </c>
      <c r="F1394" s="1"/>
      <c r="G1394" s="5"/>
      <c r="H1394" s="5"/>
    </row>
    <row r="1395" spans="3:8" x14ac:dyDescent="0.2">
      <c r="C1395" s="3">
        <v>41562</v>
      </c>
      <c r="D1395" s="2">
        <v>171.41</v>
      </c>
      <c r="E1395" s="1">
        <f t="shared" si="106"/>
        <v>-1.1761314499855846E-2</v>
      </c>
      <c r="F1395" s="1"/>
      <c r="G1395" s="5"/>
      <c r="H1395" s="5"/>
    </row>
    <row r="1396" spans="3:8" x14ac:dyDescent="0.2">
      <c r="C1396" s="3">
        <v>41561</v>
      </c>
      <c r="D1396" s="2">
        <v>173.45</v>
      </c>
      <c r="E1396" s="1">
        <f t="shared" si="106"/>
        <v>3.8196654899009808E-3</v>
      </c>
      <c r="F1396" s="1"/>
      <c r="G1396" s="5"/>
      <c r="H1396" s="5"/>
    </row>
    <row r="1397" spans="3:8" x14ac:dyDescent="0.2">
      <c r="C1397" s="3">
        <v>41558</v>
      </c>
      <c r="D1397" s="2">
        <v>172.79</v>
      </c>
      <c r="E1397" s="1">
        <f t="shared" si="106"/>
        <v>-9.5723948182965257E-3</v>
      </c>
      <c r="F1397" s="1"/>
      <c r="G1397" s="5"/>
      <c r="H1397" s="5"/>
    </row>
    <row r="1398" spans="3:8" x14ac:dyDescent="0.2">
      <c r="C1398" s="3">
        <v>41557</v>
      </c>
      <c r="D1398" s="2">
        <v>174.46</v>
      </c>
      <c r="E1398" s="1">
        <f t="shared" si="106"/>
        <v>1.3771863559765229E-2</v>
      </c>
      <c r="F1398" s="1"/>
      <c r="G1398" s="5"/>
      <c r="H1398" s="5"/>
    </row>
    <row r="1399" spans="3:8" x14ac:dyDescent="0.2">
      <c r="C1399" s="3">
        <v>41556</v>
      </c>
      <c r="D1399" s="2">
        <v>172.09</v>
      </c>
      <c r="E1399" s="1">
        <f t="shared" si="106"/>
        <v>-1.8199452304883623E-2</v>
      </c>
      <c r="F1399" s="1"/>
      <c r="G1399" s="5"/>
      <c r="H1399" s="5"/>
    </row>
    <row r="1400" spans="3:8" x14ac:dyDescent="0.2">
      <c r="C1400" s="3">
        <v>41555</v>
      </c>
      <c r="D1400" s="2">
        <v>175.28</v>
      </c>
      <c r="E1400" s="1">
        <f t="shared" si="106"/>
        <v>4.4699140401145421E-3</v>
      </c>
      <c r="F1400" s="1"/>
      <c r="G1400" s="5"/>
      <c r="H1400" s="5"/>
    </row>
    <row r="1401" spans="3:8" x14ac:dyDescent="0.2">
      <c r="C1401" s="3">
        <v>41554</v>
      </c>
      <c r="D1401" s="2">
        <v>174.5</v>
      </c>
      <c r="E1401" s="1">
        <f t="shared" si="106"/>
        <v>-7.7898447717064112E-3</v>
      </c>
      <c r="F1401" s="1"/>
      <c r="G1401" s="5"/>
      <c r="H1401" s="5"/>
    </row>
    <row r="1402" spans="3:8" x14ac:dyDescent="0.2">
      <c r="C1402" s="3">
        <v>41551</v>
      </c>
      <c r="D1402" s="2">
        <v>175.87</v>
      </c>
      <c r="E1402" s="1">
        <f t="shared" si="106"/>
        <v>5.1437389266730804E-3</v>
      </c>
      <c r="F1402" s="1"/>
      <c r="G1402" s="5"/>
      <c r="H1402" s="5"/>
    </row>
    <row r="1403" spans="3:8" x14ac:dyDescent="0.2">
      <c r="C1403" s="3">
        <v>41550</v>
      </c>
      <c r="D1403" s="2">
        <v>174.97</v>
      </c>
      <c r="E1403" s="1">
        <f t="shared" si="106"/>
        <v>-7.6002495604333697E-3</v>
      </c>
      <c r="F1403" s="1"/>
      <c r="G1403" s="5"/>
      <c r="H1403" s="5"/>
    </row>
    <row r="1404" spans="3:8" x14ac:dyDescent="0.2">
      <c r="C1404" s="3">
        <v>41549</v>
      </c>
      <c r="D1404" s="2">
        <v>176.31</v>
      </c>
      <c r="E1404" s="1">
        <f t="shared" si="106"/>
        <v>2.0194421941905016E-2</v>
      </c>
      <c r="F1404" s="1"/>
      <c r="G1404" s="5"/>
      <c r="H1404" s="5"/>
    </row>
    <row r="1405" spans="3:8" x14ac:dyDescent="0.2">
      <c r="C1405" s="3">
        <v>41548</v>
      </c>
      <c r="D1405" s="2">
        <v>172.82</v>
      </c>
      <c r="E1405" s="1">
        <f t="shared" si="106"/>
        <v>-2.8273036754948855E-3</v>
      </c>
      <c r="F1405" s="1"/>
      <c r="G1405" s="5"/>
      <c r="H1405" s="5"/>
    </row>
    <row r="1406" spans="3:8" x14ac:dyDescent="0.2">
      <c r="C1406" s="3">
        <v>41547</v>
      </c>
      <c r="D1406" s="2">
        <v>173.31</v>
      </c>
      <c r="E1406" s="1">
        <f t="shared" si="106"/>
        <v>-5.2803765138035308E-3</v>
      </c>
      <c r="F1406" s="1"/>
      <c r="G1406" s="5"/>
      <c r="H1406" s="5"/>
    </row>
    <row r="1407" spans="3:8" x14ac:dyDescent="0.2">
      <c r="C1407" s="3">
        <v>41544</v>
      </c>
      <c r="D1407" s="2">
        <v>174.23</v>
      </c>
      <c r="E1407" s="1">
        <f t="shared" si="106"/>
        <v>-1.5472779369628542E-3</v>
      </c>
      <c r="F1407" s="1"/>
      <c r="G1407" s="5"/>
      <c r="H1407" s="5"/>
    </row>
    <row r="1408" spans="3:8" x14ac:dyDescent="0.2">
      <c r="C1408" s="3">
        <v>41543</v>
      </c>
      <c r="D1408" s="2">
        <v>174.5</v>
      </c>
      <c r="E1408" s="1">
        <f t="shared" si="106"/>
        <v>3.6233967907057796E-3</v>
      </c>
      <c r="F1408" s="1"/>
      <c r="G1408" s="5"/>
      <c r="H1408" s="5"/>
    </row>
    <row r="1409" spans="3:8" x14ac:dyDescent="0.2">
      <c r="C1409" s="3">
        <v>41542</v>
      </c>
      <c r="D1409" s="2">
        <v>173.87</v>
      </c>
      <c r="E1409" s="1">
        <f t="shared" si="106"/>
        <v>-4.5800652659299113E-3</v>
      </c>
      <c r="F1409" s="1"/>
      <c r="G1409" s="5"/>
      <c r="H1409" s="5"/>
    </row>
    <row r="1410" spans="3:8" x14ac:dyDescent="0.2">
      <c r="C1410" s="3">
        <v>41541</v>
      </c>
      <c r="D1410" s="2">
        <v>174.67</v>
      </c>
      <c r="E1410" s="1">
        <f t="shared" si="106"/>
        <v>-4.4457110287831059E-3</v>
      </c>
      <c r="F1410" s="1"/>
      <c r="G1410" s="5"/>
      <c r="H1410" s="5"/>
    </row>
    <row r="1411" spans="3:8" x14ac:dyDescent="0.2">
      <c r="C1411" s="3">
        <v>41540</v>
      </c>
      <c r="D1411" s="2">
        <v>175.45</v>
      </c>
      <c r="E1411" s="1">
        <f t="shared" si="106"/>
        <v>-1.1047855250549632E-2</v>
      </c>
      <c r="F1411" s="1"/>
      <c r="G1411" s="5"/>
      <c r="H1411" s="5"/>
    </row>
    <row r="1412" spans="3:8" x14ac:dyDescent="0.2">
      <c r="C1412" s="3">
        <v>41537</v>
      </c>
      <c r="D1412" s="2">
        <v>177.41</v>
      </c>
      <c r="E1412" s="1">
        <f t="shared" si="106"/>
        <v>-1.0485805120196257E-2</v>
      </c>
      <c r="F1412" s="1"/>
      <c r="G1412" s="5"/>
      <c r="H1412" s="5"/>
    </row>
    <row r="1413" spans="3:8" x14ac:dyDescent="0.2">
      <c r="C1413" s="3">
        <v>41536</v>
      </c>
      <c r="D1413" s="2">
        <v>179.29</v>
      </c>
      <c r="E1413" s="1">
        <f t="shared" si="106"/>
        <v>-1.3209312565358622E-2</v>
      </c>
      <c r="F1413" s="1"/>
      <c r="G1413" s="5"/>
      <c r="H1413" s="5"/>
    </row>
    <row r="1414" spans="3:8" x14ac:dyDescent="0.2">
      <c r="C1414" s="3">
        <v>41535</v>
      </c>
      <c r="D1414" s="2">
        <v>181.69</v>
      </c>
      <c r="E1414" s="1">
        <f t="shared" si="106"/>
        <v>2.3432659268855849E-2</v>
      </c>
      <c r="F1414" s="1"/>
      <c r="G1414" s="5"/>
      <c r="H1414" s="5"/>
    </row>
    <row r="1415" spans="3:8" x14ac:dyDescent="0.2">
      <c r="C1415" s="3">
        <v>41534</v>
      </c>
      <c r="D1415" s="2">
        <v>177.53</v>
      </c>
      <c r="E1415" s="1">
        <f t="shared" si="106"/>
        <v>-1.2899638587711926E-2</v>
      </c>
      <c r="F1415" s="1"/>
      <c r="G1415" s="5"/>
      <c r="H1415" s="5"/>
    </row>
    <row r="1416" spans="3:8" x14ac:dyDescent="0.2">
      <c r="C1416" s="3">
        <v>41533</v>
      </c>
      <c r="D1416" s="2">
        <v>179.85</v>
      </c>
      <c r="E1416" s="1">
        <f t="shared" si="106"/>
        <v>-1.2518530719815568E-2</v>
      </c>
      <c r="F1416" s="1"/>
      <c r="G1416" s="5"/>
      <c r="H1416" s="5"/>
    </row>
    <row r="1417" spans="3:8" x14ac:dyDescent="0.2">
      <c r="C1417" s="3">
        <v>41530</v>
      </c>
      <c r="D1417" s="2">
        <v>182.13</v>
      </c>
      <c r="E1417" s="1">
        <f t="shared" si="106"/>
        <v>-3.6107008042015609E-3</v>
      </c>
      <c r="F1417" s="1"/>
      <c r="G1417" s="5"/>
      <c r="H1417" s="5"/>
    </row>
    <row r="1418" spans="3:8" x14ac:dyDescent="0.2">
      <c r="C1418" s="3">
        <v>41529</v>
      </c>
      <c r="D1418" s="2">
        <v>182.79</v>
      </c>
      <c r="E1418" s="1">
        <f t="shared" si="106"/>
        <v>9.6663720724701196E-3</v>
      </c>
      <c r="F1418" s="1"/>
      <c r="G1418" s="5"/>
      <c r="H1418" s="5"/>
    </row>
    <row r="1419" spans="3:8" x14ac:dyDescent="0.2">
      <c r="C1419" s="3">
        <v>41528</v>
      </c>
      <c r="D1419" s="2">
        <v>181.04</v>
      </c>
      <c r="E1419" s="1">
        <f t="shared" si="106"/>
        <v>1.6044260027661128E-3</v>
      </c>
      <c r="F1419" s="1"/>
      <c r="G1419" s="5"/>
      <c r="H1419" s="5"/>
    </row>
    <row r="1420" spans="3:8" x14ac:dyDescent="0.2">
      <c r="C1420" s="3">
        <v>41527</v>
      </c>
      <c r="D1420" s="2">
        <v>180.75</v>
      </c>
      <c r="E1420" s="1">
        <f t="shared" si="106"/>
        <v>-1.947488336769021E-2</v>
      </c>
      <c r="F1420" s="1"/>
      <c r="G1420" s="5"/>
      <c r="H1420" s="5"/>
    </row>
    <row r="1421" spans="3:8" x14ac:dyDescent="0.2">
      <c r="C1421" s="3">
        <v>41526</v>
      </c>
      <c r="D1421" s="2">
        <v>184.34</v>
      </c>
      <c r="E1421" s="1">
        <f t="shared" si="106"/>
        <v>-9.1378198236937713E-3</v>
      </c>
      <c r="F1421" s="1"/>
      <c r="G1421" s="5"/>
      <c r="H1421" s="5"/>
    </row>
    <row r="1422" spans="3:8" x14ac:dyDescent="0.2">
      <c r="C1422" s="3">
        <v>41523</v>
      </c>
      <c r="D1422" s="2">
        <v>186.04</v>
      </c>
      <c r="E1422" s="1">
        <f t="shared" si="106"/>
        <v>1.9956140350877227E-2</v>
      </c>
      <c r="F1422" s="1"/>
      <c r="G1422" s="5"/>
      <c r="H1422" s="5"/>
    </row>
    <row r="1423" spans="3:8" x14ac:dyDescent="0.2">
      <c r="C1423" s="3">
        <v>41522</v>
      </c>
      <c r="D1423" s="2">
        <v>182.4</v>
      </c>
      <c r="E1423" s="1">
        <f t="shared" si="106"/>
        <v>1.0582303728738474E-2</v>
      </c>
      <c r="F1423" s="1"/>
      <c r="G1423" s="5"/>
      <c r="H1423" s="5"/>
    </row>
    <row r="1424" spans="3:8" x14ac:dyDescent="0.2">
      <c r="C1424" s="3">
        <v>41521</v>
      </c>
      <c r="D1424" s="2">
        <v>180.49</v>
      </c>
      <c r="E1424" s="1">
        <f t="shared" si="106"/>
        <v>-1.2042257375882603E-2</v>
      </c>
      <c r="F1424" s="1"/>
      <c r="G1424" s="5"/>
      <c r="H1424" s="5"/>
    </row>
    <row r="1425" spans="3:8" x14ac:dyDescent="0.2">
      <c r="C1425" s="3">
        <v>41520</v>
      </c>
      <c r="D1425" s="2">
        <v>182.69</v>
      </c>
      <c r="E1425" s="1">
        <f t="shared" si="106"/>
        <v>8.2786025718859513E-3</v>
      </c>
      <c r="F1425" s="1"/>
      <c r="G1425" s="5"/>
      <c r="H1425" s="5"/>
    </row>
    <row r="1426" spans="3:8" x14ac:dyDescent="0.2">
      <c r="C1426" s="3">
        <v>41516</v>
      </c>
      <c r="D1426" s="2">
        <v>181.19</v>
      </c>
      <c r="E1426" s="1">
        <f t="shared" si="106"/>
        <v>-1.0593567411128713E-2</v>
      </c>
      <c r="F1426" s="1"/>
      <c r="G1426" s="5"/>
      <c r="H1426" s="5"/>
    </row>
    <row r="1427" spans="3:8" x14ac:dyDescent="0.2">
      <c r="C1427" s="3">
        <v>41515</v>
      </c>
      <c r="D1427" s="2">
        <v>183.13</v>
      </c>
      <c r="E1427" s="1">
        <f t="shared" si="106"/>
        <v>-1.1817396935031255E-2</v>
      </c>
      <c r="F1427" s="1"/>
      <c r="G1427" s="5"/>
      <c r="H1427" s="5"/>
    </row>
    <row r="1428" spans="3:8" x14ac:dyDescent="0.2">
      <c r="C1428" s="3">
        <v>41514</v>
      </c>
      <c r="D1428" s="2">
        <v>185.32</v>
      </c>
      <c r="E1428" s="1">
        <f t="shared" si="106"/>
        <v>1.0028340963592841E-2</v>
      </c>
      <c r="F1428" s="1"/>
      <c r="G1428" s="5"/>
      <c r="H1428" s="5"/>
    </row>
    <row r="1429" spans="3:8" x14ac:dyDescent="0.2">
      <c r="C1429" s="3">
        <v>41513</v>
      </c>
      <c r="D1429" s="2">
        <v>183.48</v>
      </c>
      <c r="E1429" s="1">
        <f t="shared" si="106"/>
        <v>2.9167601525689868E-2</v>
      </c>
      <c r="F1429" s="1"/>
      <c r="G1429" s="5"/>
      <c r="H1429" s="5"/>
    </row>
    <row r="1430" spans="3:8" x14ac:dyDescent="0.2">
      <c r="C1430" s="3">
        <v>41512</v>
      </c>
      <c r="D1430" s="2">
        <v>178.28</v>
      </c>
      <c r="E1430" s="1">
        <f t="shared" si="106"/>
        <v>-4.6895935685573598E-3</v>
      </c>
      <c r="F1430" s="1"/>
      <c r="G1430" s="5"/>
      <c r="H1430" s="5"/>
    </row>
    <row r="1431" spans="3:8" x14ac:dyDescent="0.2">
      <c r="C1431" s="3">
        <v>41509</v>
      </c>
      <c r="D1431" s="2">
        <v>179.12</v>
      </c>
      <c r="E1431" s="1">
        <f t="shared" si="106"/>
        <v>1.3236791492250211E-2</v>
      </c>
      <c r="F1431" s="1"/>
      <c r="G1431" s="5"/>
      <c r="H1431" s="5"/>
    </row>
    <row r="1432" spans="3:8" x14ac:dyDescent="0.2">
      <c r="C1432" s="3">
        <v>41508</v>
      </c>
      <c r="D1432" s="2">
        <v>176.78</v>
      </c>
      <c r="E1432" s="1">
        <f t="shared" si="106"/>
        <v>1.1327231121281311E-2</v>
      </c>
      <c r="F1432" s="1"/>
      <c r="G1432" s="5"/>
      <c r="H1432" s="5"/>
    </row>
    <row r="1433" spans="3:8" x14ac:dyDescent="0.2">
      <c r="C1433" s="3">
        <v>41507</v>
      </c>
      <c r="D1433" s="2">
        <v>174.8</v>
      </c>
      <c r="E1433" s="1">
        <f t="shared" si="106"/>
        <v>-1.1982817092471065E-2</v>
      </c>
      <c r="F1433" s="1"/>
      <c r="G1433" s="5"/>
      <c r="H1433" s="5"/>
    </row>
    <row r="1434" spans="3:8" x14ac:dyDescent="0.2">
      <c r="C1434" s="3">
        <v>41506</v>
      </c>
      <c r="D1434" s="2">
        <v>176.92</v>
      </c>
      <c r="E1434" s="1">
        <f t="shared" si="106"/>
        <v>-1.6346046925386548E-2</v>
      </c>
      <c r="F1434" s="1"/>
      <c r="G1434" s="5"/>
      <c r="H1434" s="5"/>
    </row>
    <row r="1435" spans="3:8" x14ac:dyDescent="0.2">
      <c r="C1435" s="3">
        <v>41505</v>
      </c>
      <c r="D1435" s="2">
        <v>179.86</v>
      </c>
      <c r="E1435" s="1">
        <f t="shared" si="106"/>
        <v>-4.0423057755135661E-3</v>
      </c>
      <c r="F1435" s="1"/>
      <c r="G1435" s="5"/>
      <c r="H1435" s="5"/>
    </row>
    <row r="1436" spans="3:8" x14ac:dyDescent="0.2">
      <c r="C1436" s="3">
        <v>41502</v>
      </c>
      <c r="D1436" s="2">
        <v>180.59</v>
      </c>
      <c r="E1436" s="1">
        <f t="shared" si="106"/>
        <v>9.4224587074620558E-4</v>
      </c>
      <c r="F1436" s="1"/>
      <c r="G1436" s="5"/>
      <c r="H1436" s="5"/>
    </row>
    <row r="1437" spans="3:8" x14ac:dyDescent="0.2">
      <c r="C1437" s="3">
        <v>41501</v>
      </c>
      <c r="D1437" s="2">
        <v>180.42</v>
      </c>
      <c r="E1437" s="1">
        <f t="shared" si="106"/>
        <v>4.5097711708701471E-3</v>
      </c>
      <c r="F1437" s="1"/>
      <c r="G1437" s="5"/>
      <c r="H1437" s="5"/>
    </row>
    <row r="1438" spans="3:8" x14ac:dyDescent="0.2">
      <c r="C1438" s="3">
        <v>41500</v>
      </c>
      <c r="D1438" s="2">
        <v>179.61</v>
      </c>
      <c r="E1438" s="1">
        <f t="shared" si="106"/>
        <v>1.6705646508530236E-4</v>
      </c>
      <c r="F1438" s="1"/>
      <c r="G1438" s="5"/>
      <c r="H1438" s="5"/>
    </row>
    <row r="1439" spans="3:8" x14ac:dyDescent="0.2">
      <c r="C1439" s="3">
        <v>41499</v>
      </c>
      <c r="D1439" s="2">
        <v>179.58</v>
      </c>
      <c r="E1439" s="1">
        <f t="shared" ref="E1439:E1502" si="107">D1439/D1440-1</f>
        <v>6.7836519594102196E-3</v>
      </c>
      <c r="F1439" s="1"/>
      <c r="G1439" s="5"/>
      <c r="H1439" s="5"/>
    </row>
    <row r="1440" spans="3:8" x14ac:dyDescent="0.2">
      <c r="C1440" s="3">
        <v>41498</v>
      </c>
      <c r="D1440" s="2">
        <v>178.37</v>
      </c>
      <c r="E1440" s="1">
        <f t="shared" si="107"/>
        <v>1.3473306012463659E-3</v>
      </c>
      <c r="F1440" s="1"/>
      <c r="G1440" s="5"/>
      <c r="H1440" s="5"/>
    </row>
    <row r="1441" spans="3:8" x14ac:dyDescent="0.2">
      <c r="C1441" s="3">
        <v>41495</v>
      </c>
      <c r="D1441" s="2">
        <v>178.13</v>
      </c>
      <c r="E1441" s="1">
        <f t="shared" si="107"/>
        <v>2.4854726425407092E-2</v>
      </c>
      <c r="F1441" s="1"/>
      <c r="G1441" s="5"/>
      <c r="H1441" s="5"/>
    </row>
    <row r="1442" spans="3:8" x14ac:dyDescent="0.2">
      <c r="C1442" s="3">
        <v>41494</v>
      </c>
      <c r="D1442" s="2">
        <v>173.81</v>
      </c>
      <c r="E1442" s="1">
        <f t="shared" si="107"/>
        <v>-9.2909256725945966E-3</v>
      </c>
      <c r="F1442" s="1"/>
      <c r="G1442" s="5"/>
      <c r="H1442" s="5"/>
    </row>
    <row r="1443" spans="3:8" x14ac:dyDescent="0.2">
      <c r="C1443" s="3">
        <v>41493</v>
      </c>
      <c r="D1443" s="2">
        <v>175.44</v>
      </c>
      <c r="E1443" s="1">
        <f t="shared" si="107"/>
        <v>-8.8695553923506809E-3</v>
      </c>
      <c r="F1443" s="1"/>
      <c r="G1443" s="5"/>
      <c r="H1443" s="5"/>
    </row>
    <row r="1444" spans="3:8" x14ac:dyDescent="0.2">
      <c r="C1444" s="3">
        <v>41492</v>
      </c>
      <c r="D1444" s="2">
        <v>177.01</v>
      </c>
      <c r="E1444" s="1">
        <f t="shared" si="107"/>
        <v>-1.1779812416257363E-2</v>
      </c>
      <c r="F1444" s="1"/>
      <c r="G1444" s="5"/>
      <c r="H1444" s="5"/>
    </row>
    <row r="1445" spans="3:8" x14ac:dyDescent="0.2">
      <c r="C1445" s="3">
        <v>41491</v>
      </c>
      <c r="D1445" s="2">
        <v>179.12</v>
      </c>
      <c r="E1445" s="1">
        <f t="shared" si="107"/>
        <v>-3.5603026257231551E-3</v>
      </c>
      <c r="F1445" s="1"/>
      <c r="G1445" s="5"/>
      <c r="H1445" s="5"/>
    </row>
    <row r="1446" spans="3:8" x14ac:dyDescent="0.2">
      <c r="C1446" s="3">
        <v>41488</v>
      </c>
      <c r="D1446" s="2">
        <v>179.76</v>
      </c>
      <c r="E1446" s="1">
        <f t="shared" si="107"/>
        <v>-8.8222320247023367E-3</v>
      </c>
      <c r="F1446" s="1"/>
      <c r="G1446" s="5"/>
      <c r="H1446" s="5"/>
    </row>
    <row r="1447" spans="3:8" x14ac:dyDescent="0.2">
      <c r="C1447" s="3">
        <v>41487</v>
      </c>
      <c r="D1447" s="2">
        <v>181.36</v>
      </c>
      <c r="E1447" s="1">
        <f t="shared" si="107"/>
        <v>2.7244406683659017E-2</v>
      </c>
      <c r="F1447" s="1"/>
      <c r="G1447" s="5"/>
      <c r="H1447" s="5"/>
    </row>
    <row r="1448" spans="3:8" x14ac:dyDescent="0.2">
      <c r="C1448" s="3">
        <v>41486</v>
      </c>
      <c r="D1448" s="2">
        <v>176.55</v>
      </c>
      <c r="E1448" s="1">
        <f t="shared" si="107"/>
        <v>1.8929993651526589E-2</v>
      </c>
      <c r="F1448" s="1"/>
      <c r="G1448" s="5"/>
      <c r="H1448" s="5"/>
    </row>
    <row r="1449" spans="3:8" x14ac:dyDescent="0.2">
      <c r="C1449" s="3">
        <v>41485</v>
      </c>
      <c r="D1449" s="2">
        <v>173.27</v>
      </c>
      <c r="E1449" s="1">
        <f t="shared" si="107"/>
        <v>-1.411095305832144E-2</v>
      </c>
      <c r="F1449" s="1"/>
      <c r="G1449" s="5"/>
      <c r="H1449" s="5"/>
    </row>
    <row r="1450" spans="3:8" x14ac:dyDescent="0.2">
      <c r="C1450" s="3">
        <v>41484</v>
      </c>
      <c r="D1450" s="2">
        <v>175.75</v>
      </c>
      <c r="E1450" s="1">
        <f t="shared" si="107"/>
        <v>-1.4204545454545858E-3</v>
      </c>
      <c r="F1450" s="1"/>
      <c r="G1450" s="5"/>
      <c r="H1450" s="5"/>
    </row>
    <row r="1451" spans="3:8" x14ac:dyDescent="0.2">
      <c r="C1451" s="3">
        <v>41481</v>
      </c>
      <c r="D1451" s="2">
        <v>176</v>
      </c>
      <c r="E1451" s="1">
        <f t="shared" si="107"/>
        <v>-7.5001409800936614E-3</v>
      </c>
      <c r="F1451" s="1"/>
      <c r="G1451" s="5"/>
      <c r="H1451" s="5"/>
    </row>
    <row r="1452" spans="3:8" x14ac:dyDescent="0.2">
      <c r="C1452" s="3">
        <v>41480</v>
      </c>
      <c r="D1452" s="2">
        <v>177.33</v>
      </c>
      <c r="E1452" s="1">
        <f t="shared" si="107"/>
        <v>9.5958455633327056E-4</v>
      </c>
      <c r="F1452" s="1"/>
      <c r="G1452" s="5"/>
      <c r="H1452" s="5"/>
    </row>
    <row r="1453" spans="3:8" x14ac:dyDescent="0.2">
      <c r="C1453" s="3">
        <v>41479</v>
      </c>
      <c r="D1453" s="2">
        <v>177.16</v>
      </c>
      <c r="E1453" s="1">
        <f t="shared" si="107"/>
        <v>-1.7142857142857126E-2</v>
      </c>
      <c r="F1453" s="1"/>
      <c r="G1453" s="5"/>
      <c r="H1453" s="5"/>
    </row>
    <row r="1454" spans="3:8" x14ac:dyDescent="0.2">
      <c r="C1454" s="3">
        <v>41478</v>
      </c>
      <c r="D1454" s="2">
        <v>180.25</v>
      </c>
      <c r="E1454" s="1">
        <f t="shared" si="107"/>
        <v>2.7258566978194398E-3</v>
      </c>
      <c r="F1454" s="1"/>
      <c r="G1454" s="5"/>
      <c r="H1454" s="5"/>
    </row>
    <row r="1455" spans="3:8" x14ac:dyDescent="0.2">
      <c r="C1455" s="3">
        <v>41477</v>
      </c>
      <c r="D1455" s="2">
        <v>179.76</v>
      </c>
      <c r="E1455" s="1">
        <f t="shared" si="107"/>
        <v>-8.6582473942536931E-3</v>
      </c>
      <c r="F1455" s="1"/>
      <c r="G1455" s="5"/>
      <c r="H1455" s="5"/>
    </row>
    <row r="1456" spans="3:8" x14ac:dyDescent="0.2">
      <c r="C1456" s="3">
        <v>41474</v>
      </c>
      <c r="D1456" s="2">
        <v>181.33</v>
      </c>
      <c r="E1456" s="1">
        <f t="shared" si="107"/>
        <v>5.5178502455466294E-4</v>
      </c>
      <c r="F1456" s="1"/>
      <c r="G1456" s="5"/>
      <c r="H1456" s="5"/>
    </row>
    <row r="1457" spans="3:8" x14ac:dyDescent="0.2">
      <c r="C1457" s="3">
        <v>41473</v>
      </c>
      <c r="D1457" s="2">
        <v>181.23</v>
      </c>
      <c r="E1457" s="1">
        <f t="shared" si="107"/>
        <v>1.3760698103708613E-2</v>
      </c>
      <c r="F1457" s="1"/>
      <c r="G1457" s="5"/>
      <c r="H1457" s="5"/>
    </row>
    <row r="1458" spans="3:8" x14ac:dyDescent="0.2">
      <c r="C1458" s="3">
        <v>41472</v>
      </c>
      <c r="D1458" s="2">
        <v>178.77</v>
      </c>
      <c r="E1458" s="1">
        <f t="shared" si="107"/>
        <v>4.5515846257586645E-3</v>
      </c>
      <c r="F1458" s="1"/>
      <c r="G1458" s="5"/>
      <c r="H1458" s="5"/>
    </row>
    <row r="1459" spans="3:8" x14ac:dyDescent="0.2">
      <c r="C1459" s="3">
        <v>41471</v>
      </c>
      <c r="D1459" s="2">
        <v>177.96</v>
      </c>
      <c r="E1459" s="1">
        <f t="shared" si="107"/>
        <v>-3.0252100840335583E-3</v>
      </c>
      <c r="F1459" s="1"/>
      <c r="G1459" s="5"/>
      <c r="H1459" s="5"/>
    </row>
    <row r="1460" spans="3:8" x14ac:dyDescent="0.2">
      <c r="C1460" s="3">
        <v>41470</v>
      </c>
      <c r="D1460" s="2">
        <v>178.5</v>
      </c>
      <c r="E1460" s="1">
        <f t="shared" si="107"/>
        <v>3.4854958398919944E-3</v>
      </c>
      <c r="F1460" s="1"/>
      <c r="G1460" s="5"/>
      <c r="H1460" s="5"/>
    </row>
    <row r="1461" spans="3:8" x14ac:dyDescent="0.2">
      <c r="C1461" s="3">
        <v>41467</v>
      </c>
      <c r="D1461" s="2">
        <v>177.88</v>
      </c>
      <c r="E1461" s="1">
        <f t="shared" si="107"/>
        <v>9.9358428433542478E-3</v>
      </c>
      <c r="F1461" s="1"/>
      <c r="G1461" s="5"/>
      <c r="H1461" s="5"/>
    </row>
    <row r="1462" spans="3:8" x14ac:dyDescent="0.2">
      <c r="C1462" s="3">
        <v>41466</v>
      </c>
      <c r="D1462" s="2">
        <v>176.13</v>
      </c>
      <c r="E1462" s="1">
        <f t="shared" si="107"/>
        <v>-1.5153209572802528E-2</v>
      </c>
      <c r="F1462" s="1"/>
      <c r="G1462" s="5"/>
      <c r="H1462" s="5"/>
    </row>
    <row r="1463" spans="3:8" x14ac:dyDescent="0.2">
      <c r="C1463" s="3">
        <v>41465</v>
      </c>
      <c r="D1463" s="2">
        <v>178.84</v>
      </c>
      <c r="E1463" s="1">
        <f t="shared" si="107"/>
        <v>2.8880451041307209E-2</v>
      </c>
      <c r="F1463" s="1"/>
      <c r="G1463" s="5"/>
      <c r="H1463" s="5"/>
    </row>
    <row r="1464" spans="3:8" x14ac:dyDescent="0.2">
      <c r="C1464" s="3">
        <v>41464</v>
      </c>
      <c r="D1464" s="2">
        <v>173.82</v>
      </c>
      <c r="E1464" s="1">
        <f t="shared" si="107"/>
        <v>3.811503811503858E-3</v>
      </c>
      <c r="F1464" s="1"/>
      <c r="G1464" s="5"/>
      <c r="H1464" s="5"/>
    </row>
    <row r="1465" spans="3:8" x14ac:dyDescent="0.2">
      <c r="C1465" s="3">
        <v>41463</v>
      </c>
      <c r="D1465" s="2">
        <v>173.16</v>
      </c>
      <c r="E1465" s="1">
        <f t="shared" si="107"/>
        <v>-8.0784766301222888E-4</v>
      </c>
      <c r="F1465" s="1"/>
      <c r="G1465" s="5"/>
      <c r="H1465" s="5"/>
    </row>
    <row r="1466" spans="3:8" x14ac:dyDescent="0.2">
      <c r="C1466" s="3">
        <v>41460</v>
      </c>
      <c r="D1466" s="2">
        <v>173.3</v>
      </c>
      <c r="E1466" s="1">
        <f t="shared" si="107"/>
        <v>1.9591692651644399E-2</v>
      </c>
      <c r="F1466" s="1"/>
      <c r="G1466" s="5"/>
      <c r="H1466" s="5"/>
    </row>
    <row r="1467" spans="3:8" x14ac:dyDescent="0.2">
      <c r="C1467" s="3">
        <v>41458</v>
      </c>
      <c r="D1467" s="2">
        <v>169.97</v>
      </c>
      <c r="E1467" s="1">
        <f t="shared" si="107"/>
        <v>1.6445401267791038E-2</v>
      </c>
      <c r="F1467" s="1"/>
      <c r="G1467" s="5"/>
      <c r="H1467" s="5"/>
    </row>
    <row r="1468" spans="3:8" x14ac:dyDescent="0.2">
      <c r="C1468" s="3">
        <v>41457</v>
      </c>
      <c r="D1468" s="2">
        <v>167.22</v>
      </c>
      <c r="E1468" s="1">
        <f t="shared" si="107"/>
        <v>1.6411378555798661E-2</v>
      </c>
      <c r="F1468" s="1"/>
      <c r="G1468" s="5"/>
      <c r="H1468" s="5"/>
    </row>
    <row r="1469" spans="3:8" x14ac:dyDescent="0.2">
      <c r="C1469" s="3">
        <v>41456</v>
      </c>
      <c r="D1469" s="2">
        <v>164.52</v>
      </c>
      <c r="E1469" s="1">
        <f t="shared" si="107"/>
        <v>1.4803849000740277E-2</v>
      </c>
      <c r="F1469" s="1"/>
      <c r="G1469" s="5"/>
      <c r="H1469" s="5"/>
    </row>
    <row r="1470" spans="3:8" x14ac:dyDescent="0.2">
      <c r="C1470" s="3">
        <v>41453</v>
      </c>
      <c r="D1470" s="2">
        <v>162.12</v>
      </c>
      <c r="E1470" s="1">
        <f t="shared" si="107"/>
        <v>-5.0325273106665014E-3</v>
      </c>
      <c r="F1470" s="1"/>
      <c r="G1470" s="5"/>
      <c r="H1470" s="5"/>
    </row>
    <row r="1471" spans="3:8" x14ac:dyDescent="0.2">
      <c r="C1471" s="3">
        <v>41452</v>
      </c>
      <c r="D1471" s="2">
        <v>162.94</v>
      </c>
      <c r="E1471" s="1">
        <f t="shared" si="107"/>
        <v>1.6215541973306768E-2</v>
      </c>
      <c r="F1471" s="1"/>
      <c r="G1471" s="5"/>
      <c r="H1471" s="5"/>
    </row>
    <row r="1472" spans="3:8" x14ac:dyDescent="0.2">
      <c r="C1472" s="3">
        <v>41451</v>
      </c>
      <c r="D1472" s="2">
        <v>160.34</v>
      </c>
      <c r="E1472" s="1">
        <f t="shared" si="107"/>
        <v>1.9371367868525891E-3</v>
      </c>
      <c r="F1472" s="1"/>
      <c r="G1472" s="5"/>
      <c r="H1472" s="5"/>
    </row>
    <row r="1473" spans="3:8" x14ac:dyDescent="0.2">
      <c r="C1473" s="3">
        <v>41450</v>
      </c>
      <c r="D1473" s="2">
        <v>160.03</v>
      </c>
      <c r="E1473" s="1">
        <f t="shared" si="107"/>
        <v>1.4392991239047248E-3</v>
      </c>
      <c r="F1473" s="1"/>
      <c r="G1473" s="5"/>
      <c r="H1473" s="5"/>
    </row>
    <row r="1474" spans="3:8" x14ac:dyDescent="0.2">
      <c r="C1474" s="3">
        <v>41449</v>
      </c>
      <c r="D1474" s="2">
        <v>159.80000000000001</v>
      </c>
      <c r="E1474" s="1">
        <f t="shared" si="107"/>
        <v>1.5893197711379425E-2</v>
      </c>
      <c r="F1474" s="1"/>
      <c r="G1474" s="5"/>
      <c r="H1474" s="5"/>
    </row>
    <row r="1475" spans="3:8" x14ac:dyDescent="0.2">
      <c r="C1475" s="3">
        <v>41446</v>
      </c>
      <c r="D1475" s="2">
        <v>157.30000000000001</v>
      </c>
      <c r="E1475" s="1">
        <f t="shared" si="107"/>
        <v>-1.5213172228134897E-2</v>
      </c>
      <c r="F1475" s="1"/>
      <c r="G1475" s="5"/>
      <c r="H1475" s="5"/>
    </row>
    <row r="1476" spans="3:8" x14ac:dyDescent="0.2">
      <c r="C1476" s="3">
        <v>41445</v>
      </c>
      <c r="D1476" s="2">
        <v>159.72999999999999</v>
      </c>
      <c r="E1476" s="1">
        <f t="shared" si="107"/>
        <v>-3.3930083464376537E-2</v>
      </c>
      <c r="F1476" s="1"/>
      <c r="G1476" s="5"/>
      <c r="H1476" s="5"/>
    </row>
    <row r="1477" spans="3:8" x14ac:dyDescent="0.2">
      <c r="C1477" s="3">
        <v>41444</v>
      </c>
      <c r="D1477" s="2">
        <v>165.34</v>
      </c>
      <c r="E1477" s="1">
        <f t="shared" si="107"/>
        <v>-1.9316672703126869E-3</v>
      </c>
      <c r="F1477" s="1"/>
      <c r="G1477" s="5"/>
      <c r="H1477" s="5"/>
    </row>
    <row r="1478" spans="3:8" x14ac:dyDescent="0.2">
      <c r="C1478" s="3">
        <v>41443</v>
      </c>
      <c r="D1478" s="2">
        <v>165.66</v>
      </c>
      <c r="E1478" s="1">
        <f t="shared" si="107"/>
        <v>6.5621582209258733E-3</v>
      </c>
      <c r="F1478" s="1"/>
      <c r="G1478" s="5"/>
      <c r="H1478" s="5"/>
    </row>
    <row r="1479" spans="3:8" x14ac:dyDescent="0.2">
      <c r="C1479" s="3">
        <v>41442</v>
      </c>
      <c r="D1479" s="2">
        <v>164.58</v>
      </c>
      <c r="E1479" s="1">
        <f t="shared" si="107"/>
        <v>-4.2514424536888029E-4</v>
      </c>
      <c r="F1479" s="1"/>
      <c r="G1479" s="5"/>
      <c r="H1479" s="5"/>
    </row>
    <row r="1480" spans="3:8" x14ac:dyDescent="0.2">
      <c r="C1480" s="3">
        <v>41439</v>
      </c>
      <c r="D1480" s="2">
        <v>164.65</v>
      </c>
      <c r="E1480" s="1">
        <f t="shared" si="107"/>
        <v>1.1985248924400782E-2</v>
      </c>
      <c r="F1480" s="1"/>
      <c r="G1480" s="5"/>
      <c r="H1480" s="5"/>
    </row>
    <row r="1481" spans="3:8" x14ac:dyDescent="0.2">
      <c r="C1481" s="3">
        <v>41438</v>
      </c>
      <c r="D1481" s="2">
        <v>162.69999999999999</v>
      </c>
      <c r="E1481" s="1">
        <f t="shared" si="107"/>
        <v>8.4294037436467573E-3</v>
      </c>
      <c r="F1481" s="1"/>
      <c r="G1481" s="5"/>
      <c r="H1481" s="5"/>
    </row>
    <row r="1482" spans="3:8" x14ac:dyDescent="0.2">
      <c r="C1482" s="3">
        <v>41437</v>
      </c>
      <c r="D1482" s="2">
        <v>161.34</v>
      </c>
      <c r="E1482" s="1">
        <f t="shared" si="107"/>
        <v>5.2962801420648464E-3</v>
      </c>
      <c r="F1482" s="1"/>
      <c r="G1482" s="5"/>
      <c r="H1482" s="5"/>
    </row>
    <row r="1483" spans="3:8" x14ac:dyDescent="0.2">
      <c r="C1483" s="3">
        <v>41436</v>
      </c>
      <c r="D1483" s="2">
        <v>160.49</v>
      </c>
      <c r="E1483" s="1">
        <f t="shared" si="107"/>
        <v>-4.0955631399317571E-3</v>
      </c>
      <c r="F1483" s="1"/>
      <c r="G1483" s="5"/>
      <c r="H1483" s="5"/>
    </row>
    <row r="1484" spans="3:8" x14ac:dyDescent="0.2">
      <c r="C1484" s="3">
        <v>41435</v>
      </c>
      <c r="D1484" s="2">
        <v>161.15</v>
      </c>
      <c r="E1484" s="1">
        <f t="shared" si="107"/>
        <v>-2.7229407760380742E-3</v>
      </c>
      <c r="F1484" s="1"/>
      <c r="G1484" s="5"/>
      <c r="H1484" s="5"/>
    </row>
    <row r="1485" spans="3:8" x14ac:dyDescent="0.2">
      <c r="C1485" s="3">
        <v>41432</v>
      </c>
      <c r="D1485" s="2">
        <v>161.59</v>
      </c>
      <c r="E1485" s="1">
        <f t="shared" si="107"/>
        <v>1.3421135152085428E-2</v>
      </c>
      <c r="F1485" s="1"/>
      <c r="G1485" s="5"/>
      <c r="H1485" s="5"/>
    </row>
    <row r="1486" spans="3:8" x14ac:dyDescent="0.2">
      <c r="C1486" s="3">
        <v>41431</v>
      </c>
      <c r="D1486" s="2">
        <v>159.44999999999999</v>
      </c>
      <c r="E1486" s="1">
        <f t="shared" si="107"/>
        <v>1.0840623811334993E-2</v>
      </c>
      <c r="F1486" s="1"/>
      <c r="G1486" s="5"/>
      <c r="H1486" s="5"/>
    </row>
    <row r="1487" spans="3:8" x14ac:dyDescent="0.2">
      <c r="C1487" s="3">
        <v>41430</v>
      </c>
      <c r="D1487" s="2">
        <v>157.74</v>
      </c>
      <c r="E1487" s="1">
        <f t="shared" si="107"/>
        <v>4.6493853894657988E-3</v>
      </c>
      <c r="F1487" s="1"/>
      <c r="G1487" s="5"/>
      <c r="H1487" s="5"/>
    </row>
    <row r="1488" spans="3:8" x14ac:dyDescent="0.2">
      <c r="C1488" s="3">
        <v>41429</v>
      </c>
      <c r="D1488" s="2">
        <v>157.01</v>
      </c>
      <c r="E1488" s="1">
        <f t="shared" si="107"/>
        <v>-1.5262321144674518E-3</v>
      </c>
      <c r="F1488" s="1"/>
      <c r="G1488" s="5"/>
      <c r="H1488" s="5"/>
    </row>
    <row r="1489" spans="3:8" x14ac:dyDescent="0.2">
      <c r="C1489" s="3">
        <v>41428</v>
      </c>
      <c r="D1489" s="2">
        <v>157.25</v>
      </c>
      <c r="E1489" s="1">
        <f t="shared" si="107"/>
        <v>1.6089428792969818E-2</v>
      </c>
      <c r="F1489" s="1"/>
      <c r="G1489" s="5"/>
      <c r="H1489" s="5"/>
    </row>
    <row r="1490" spans="3:8" x14ac:dyDescent="0.2">
      <c r="C1490" s="3">
        <v>41425</v>
      </c>
      <c r="D1490" s="2">
        <v>154.76</v>
      </c>
      <c r="E1490" s="1">
        <f t="shared" si="107"/>
        <v>-1.7521584560690862E-2</v>
      </c>
      <c r="F1490" s="1"/>
      <c r="G1490" s="5"/>
      <c r="H1490" s="5"/>
    </row>
    <row r="1491" spans="3:8" x14ac:dyDescent="0.2">
      <c r="C1491" s="3">
        <v>41424</v>
      </c>
      <c r="D1491" s="2">
        <v>157.52000000000001</v>
      </c>
      <c r="E1491" s="1">
        <f t="shared" si="107"/>
        <v>5.1687831025462039E-3</v>
      </c>
      <c r="F1491" s="1"/>
      <c r="G1491" s="5"/>
      <c r="H1491" s="5"/>
    </row>
    <row r="1492" spans="3:8" x14ac:dyDescent="0.2">
      <c r="C1492" s="3">
        <v>41423</v>
      </c>
      <c r="D1492" s="2">
        <v>156.71</v>
      </c>
      <c r="E1492" s="1">
        <f t="shared" si="107"/>
        <v>-1.9766059923687962E-2</v>
      </c>
      <c r="F1492" s="1"/>
      <c r="G1492" s="5"/>
      <c r="H1492" s="5"/>
    </row>
    <row r="1493" spans="3:8" x14ac:dyDescent="0.2">
      <c r="C1493" s="3">
        <v>41422</v>
      </c>
      <c r="D1493" s="2">
        <v>159.87</v>
      </c>
      <c r="E1493" s="1">
        <f t="shared" si="107"/>
        <v>9.0891876538534699E-3</v>
      </c>
      <c r="F1493" s="1"/>
      <c r="G1493" s="5"/>
      <c r="H1493" s="5"/>
    </row>
    <row r="1494" spans="3:8" x14ac:dyDescent="0.2">
      <c r="C1494" s="3">
        <v>41418</v>
      </c>
      <c r="D1494" s="2">
        <v>158.43</v>
      </c>
      <c r="E1494" s="1">
        <f t="shared" si="107"/>
        <v>-1.0088908506210581E-3</v>
      </c>
      <c r="F1494" s="1"/>
      <c r="G1494" s="5"/>
      <c r="H1494" s="5"/>
    </row>
    <row r="1495" spans="3:8" x14ac:dyDescent="0.2">
      <c r="C1495" s="3">
        <v>41417</v>
      </c>
      <c r="D1495" s="2">
        <v>158.59</v>
      </c>
      <c r="E1495" s="1">
        <f t="shared" si="107"/>
        <v>-3.1517902168420875E-4</v>
      </c>
      <c r="F1495" s="1"/>
      <c r="G1495" s="5"/>
      <c r="H1495" s="5"/>
    </row>
    <row r="1496" spans="3:8" x14ac:dyDescent="0.2">
      <c r="C1496" s="3">
        <v>41416</v>
      </c>
      <c r="D1496" s="2">
        <v>158.63999999999999</v>
      </c>
      <c r="E1496" s="1">
        <f t="shared" si="107"/>
        <v>-1.9772614928324383E-2</v>
      </c>
      <c r="F1496" s="1"/>
      <c r="G1496" s="5"/>
      <c r="H1496" s="5"/>
    </row>
    <row r="1497" spans="3:8" x14ac:dyDescent="0.2">
      <c r="C1497" s="3">
        <v>41415</v>
      </c>
      <c r="D1497" s="2">
        <v>161.84</v>
      </c>
      <c r="E1497" s="1">
        <f t="shared" si="107"/>
        <v>-7.7253218884119068E-3</v>
      </c>
      <c r="F1497" s="1"/>
      <c r="G1497" s="5"/>
      <c r="H1497" s="5"/>
    </row>
    <row r="1498" spans="3:8" x14ac:dyDescent="0.2">
      <c r="C1498" s="3">
        <v>41414</v>
      </c>
      <c r="D1498" s="2">
        <v>163.1</v>
      </c>
      <c r="E1498" s="1">
        <f t="shared" si="107"/>
        <v>6.6037153613527355E-3</v>
      </c>
      <c r="F1498" s="1"/>
      <c r="G1498" s="5"/>
      <c r="H1498" s="5"/>
    </row>
    <row r="1499" spans="3:8" x14ac:dyDescent="0.2">
      <c r="C1499" s="3">
        <v>41411</v>
      </c>
      <c r="D1499" s="2">
        <v>162.03</v>
      </c>
      <c r="E1499" s="1">
        <f t="shared" si="107"/>
        <v>8.8412925720688929E-3</v>
      </c>
      <c r="F1499" s="1"/>
      <c r="G1499" s="5"/>
      <c r="H1499" s="5"/>
    </row>
    <row r="1500" spans="3:8" x14ac:dyDescent="0.2">
      <c r="C1500" s="3">
        <v>41410</v>
      </c>
      <c r="D1500" s="2">
        <v>160.61000000000001</v>
      </c>
      <c r="E1500" s="1">
        <f t="shared" si="107"/>
        <v>9.1103292284495652E-3</v>
      </c>
      <c r="F1500" s="1"/>
      <c r="G1500" s="5"/>
      <c r="H1500" s="5"/>
    </row>
    <row r="1501" spans="3:8" x14ac:dyDescent="0.2">
      <c r="C1501" s="3">
        <v>41409</v>
      </c>
      <c r="D1501" s="2">
        <v>159.16</v>
      </c>
      <c r="E1501" s="1">
        <f t="shared" si="107"/>
        <v>9.433368970506173E-4</v>
      </c>
      <c r="F1501" s="1"/>
      <c r="G1501" s="5"/>
      <c r="H1501" s="5"/>
    </row>
    <row r="1502" spans="3:8" x14ac:dyDescent="0.2">
      <c r="C1502" s="3">
        <v>41408</v>
      </c>
      <c r="D1502" s="2">
        <v>159.01</v>
      </c>
      <c r="E1502" s="1">
        <f t="shared" si="107"/>
        <v>-1.0085289173877854E-2</v>
      </c>
      <c r="F1502" s="1"/>
      <c r="G1502" s="5"/>
      <c r="H1502" s="5"/>
    </row>
    <row r="1503" spans="3:8" x14ac:dyDescent="0.2">
      <c r="C1503" s="3">
        <v>41407</v>
      </c>
      <c r="D1503" s="2">
        <v>160.63</v>
      </c>
      <c r="E1503" s="1">
        <f t="shared" ref="E1503:E1559" si="108">D1503/D1504-1</f>
        <v>-9.0684762492289073E-3</v>
      </c>
      <c r="F1503" s="1"/>
      <c r="G1503" s="5"/>
      <c r="H1503" s="5"/>
    </row>
    <row r="1504" spans="3:8" x14ac:dyDescent="0.2">
      <c r="C1504" s="3">
        <v>41404</v>
      </c>
      <c r="D1504" s="2">
        <v>162.1</v>
      </c>
      <c r="E1504" s="1">
        <f t="shared" si="108"/>
        <v>-3.6265289814986224E-3</v>
      </c>
      <c r="F1504" s="1"/>
      <c r="G1504" s="5"/>
      <c r="H1504" s="5"/>
    </row>
    <row r="1505" spans="3:8" x14ac:dyDescent="0.2">
      <c r="C1505" s="3">
        <v>41403</v>
      </c>
      <c r="D1505" s="2">
        <v>162.69</v>
      </c>
      <c r="E1505" s="1">
        <f t="shared" si="108"/>
        <v>-2.3914643119942181E-3</v>
      </c>
      <c r="F1505" s="1"/>
      <c r="G1505" s="5"/>
      <c r="H1505" s="5"/>
    </row>
    <row r="1506" spans="3:8" x14ac:dyDescent="0.2">
      <c r="C1506" s="3">
        <v>41402</v>
      </c>
      <c r="D1506" s="2">
        <v>163.08000000000001</v>
      </c>
      <c r="E1506" s="1">
        <f t="shared" si="108"/>
        <v>1.0471528595328294E-2</v>
      </c>
      <c r="F1506" s="1"/>
      <c r="G1506" s="5"/>
      <c r="H1506" s="5"/>
    </row>
    <row r="1507" spans="3:8" x14ac:dyDescent="0.2">
      <c r="C1507" s="3">
        <v>41401</v>
      </c>
      <c r="D1507" s="2">
        <v>161.38999999999999</v>
      </c>
      <c r="E1507" s="1">
        <f t="shared" si="108"/>
        <v>-5.6069008009860255E-3</v>
      </c>
      <c r="F1507" s="1"/>
      <c r="G1507" s="5"/>
      <c r="H1507" s="5"/>
    </row>
    <row r="1508" spans="3:8" x14ac:dyDescent="0.2">
      <c r="C1508" s="3">
        <v>41400</v>
      </c>
      <c r="D1508" s="2">
        <v>162.30000000000001</v>
      </c>
      <c r="E1508" s="1">
        <f t="shared" si="108"/>
        <v>5.7631530024169209E-3</v>
      </c>
      <c r="F1508" s="1"/>
      <c r="G1508" s="5"/>
      <c r="H1508" s="5"/>
    </row>
    <row r="1509" spans="3:8" x14ac:dyDescent="0.2">
      <c r="C1509" s="3">
        <v>41397</v>
      </c>
      <c r="D1509" s="2">
        <v>161.37</v>
      </c>
      <c r="E1509" s="1">
        <f t="shared" si="108"/>
        <v>1.7208774583963748E-2</v>
      </c>
      <c r="F1509" s="1"/>
      <c r="G1509" s="5"/>
      <c r="H1509" s="5"/>
    </row>
    <row r="1510" spans="3:8" x14ac:dyDescent="0.2">
      <c r="C1510" s="3">
        <v>41396</v>
      </c>
      <c r="D1510" s="2">
        <v>158.63999999999999</v>
      </c>
      <c r="E1510" s="1">
        <f t="shared" si="108"/>
        <v>3.254360843530324E-2</v>
      </c>
      <c r="F1510" s="1"/>
      <c r="G1510" s="5"/>
      <c r="H1510" s="5"/>
    </row>
    <row r="1511" spans="3:8" x14ac:dyDescent="0.2">
      <c r="C1511" s="3">
        <v>41395</v>
      </c>
      <c r="D1511" s="2">
        <v>153.63999999999999</v>
      </c>
      <c r="E1511" s="1">
        <f t="shared" si="108"/>
        <v>-2.5992138962850353E-2</v>
      </c>
      <c r="F1511" s="1"/>
      <c r="G1511" s="5"/>
      <c r="H1511" s="5"/>
    </row>
    <row r="1512" spans="3:8" x14ac:dyDescent="0.2">
      <c r="C1512" s="3">
        <v>41394</v>
      </c>
      <c r="D1512" s="2">
        <v>157.74</v>
      </c>
      <c r="E1512" s="1">
        <f t="shared" si="108"/>
        <v>-1.1034482758620623E-2</v>
      </c>
      <c r="F1512" s="1"/>
      <c r="G1512" s="5"/>
      <c r="H1512" s="5"/>
    </row>
    <row r="1513" spans="3:8" x14ac:dyDescent="0.2">
      <c r="C1513" s="3">
        <v>41393</v>
      </c>
      <c r="D1513" s="2">
        <v>159.5</v>
      </c>
      <c r="E1513" s="1">
        <f t="shared" si="108"/>
        <v>1.6117729502452605E-2</v>
      </c>
      <c r="F1513" s="1"/>
      <c r="G1513" s="5"/>
      <c r="H1513" s="5"/>
    </row>
    <row r="1514" spans="3:8" x14ac:dyDescent="0.2">
      <c r="C1514" s="3">
        <v>41390</v>
      </c>
      <c r="D1514" s="2">
        <v>156.97</v>
      </c>
      <c r="E1514" s="1">
        <f t="shared" si="108"/>
        <v>-6.8332806074028474E-3</v>
      </c>
      <c r="F1514" s="1"/>
      <c r="G1514" s="5"/>
      <c r="H1514" s="5"/>
    </row>
    <row r="1515" spans="3:8" x14ac:dyDescent="0.2">
      <c r="C1515" s="3">
        <v>41389</v>
      </c>
      <c r="D1515" s="2">
        <v>158.05000000000001</v>
      </c>
      <c r="E1515" s="1">
        <f t="shared" si="108"/>
        <v>2.417055469155005E-2</v>
      </c>
      <c r="F1515" s="1"/>
      <c r="G1515" s="5"/>
      <c r="H1515" s="5"/>
    </row>
    <row r="1516" spans="3:8" x14ac:dyDescent="0.2">
      <c r="C1516" s="3">
        <v>41388</v>
      </c>
      <c r="D1516" s="2">
        <v>154.32</v>
      </c>
      <c r="E1516" s="1">
        <f t="shared" si="108"/>
        <v>2.5245814509699649E-2</v>
      </c>
      <c r="F1516" s="1"/>
      <c r="G1516" s="5"/>
      <c r="H1516" s="5"/>
    </row>
    <row r="1517" spans="3:8" x14ac:dyDescent="0.2">
      <c r="C1517" s="3">
        <v>41387</v>
      </c>
      <c r="D1517" s="2">
        <v>150.52000000000001</v>
      </c>
      <c r="E1517" s="1">
        <f t="shared" si="108"/>
        <v>-1.328550551347174E-4</v>
      </c>
      <c r="F1517" s="1"/>
      <c r="G1517" s="5"/>
      <c r="H1517" s="5"/>
    </row>
    <row r="1518" spans="3:8" x14ac:dyDescent="0.2">
      <c r="C1518" s="3">
        <v>41386</v>
      </c>
      <c r="D1518" s="2">
        <v>150.54</v>
      </c>
      <c r="E1518" s="1">
        <f t="shared" si="108"/>
        <v>1.0471204188481797E-2</v>
      </c>
      <c r="F1518" s="1"/>
      <c r="G1518" s="5"/>
      <c r="H1518" s="5"/>
    </row>
    <row r="1519" spans="3:8" x14ac:dyDescent="0.2">
      <c r="C1519" s="3">
        <v>41383</v>
      </c>
      <c r="D1519" s="2">
        <v>148.97999999999999</v>
      </c>
      <c r="E1519" s="1">
        <f t="shared" si="108"/>
        <v>3.0296909715208376E-3</v>
      </c>
      <c r="F1519" s="1"/>
      <c r="G1519" s="5"/>
      <c r="H1519" s="5"/>
    </row>
    <row r="1520" spans="3:8" x14ac:dyDescent="0.2">
      <c r="C1520" s="3">
        <v>41382</v>
      </c>
      <c r="D1520" s="2">
        <v>148.53</v>
      </c>
      <c r="E1520" s="1">
        <f t="shared" si="108"/>
        <v>1.1853668506029091E-2</v>
      </c>
      <c r="F1520" s="1"/>
      <c r="G1520" s="5"/>
      <c r="H1520" s="5"/>
    </row>
    <row r="1521" spans="3:14" x14ac:dyDescent="0.2">
      <c r="C1521" s="3">
        <v>41381</v>
      </c>
      <c r="D1521" s="2">
        <v>146.79</v>
      </c>
      <c r="E1521" s="1">
        <f t="shared" si="108"/>
        <v>-2.2963258785942631E-2</v>
      </c>
      <c r="F1521" s="1"/>
      <c r="G1521" s="5"/>
      <c r="H1521" s="5"/>
    </row>
    <row r="1522" spans="3:14" x14ac:dyDescent="0.2">
      <c r="C1522" s="3">
        <v>41380</v>
      </c>
      <c r="D1522" s="2">
        <v>150.24</v>
      </c>
      <c r="E1522" s="1">
        <f t="shared" si="108"/>
        <v>6.6564600945451247E-5</v>
      </c>
      <c r="F1522" s="1"/>
      <c r="G1522" s="5"/>
      <c r="H1522" s="5"/>
    </row>
    <row r="1523" spans="3:14" x14ac:dyDescent="0.2">
      <c r="C1523" s="3">
        <v>41379</v>
      </c>
      <c r="D1523" s="2">
        <v>150.22999999999999</v>
      </c>
      <c r="E1523" s="1">
        <f t="shared" si="108"/>
        <v>-2.8266494178525226E-2</v>
      </c>
      <c r="F1523" s="1"/>
      <c r="G1523" s="5"/>
      <c r="H1523" s="5"/>
    </row>
    <row r="1524" spans="3:14" x14ac:dyDescent="0.2">
      <c r="C1524" s="3">
        <v>41376</v>
      </c>
      <c r="D1524" s="2">
        <v>154.6</v>
      </c>
      <c r="E1524" s="1">
        <f t="shared" si="108"/>
        <v>-2.3743369537762127E-2</v>
      </c>
      <c r="F1524" s="1"/>
      <c r="G1524" s="5"/>
      <c r="H1524" s="5"/>
    </row>
    <row r="1525" spans="3:14" x14ac:dyDescent="0.2">
      <c r="C1525" s="3">
        <v>41375</v>
      </c>
      <c r="D1525" s="2">
        <v>158.36000000000001</v>
      </c>
      <c r="E1525" s="1">
        <f t="shared" si="108"/>
        <v>-1.1917389405378453E-2</v>
      </c>
      <c r="F1525" s="1"/>
      <c r="G1525" s="5"/>
      <c r="H1525" s="5"/>
    </row>
    <row r="1526" spans="3:14" x14ac:dyDescent="0.2">
      <c r="C1526" s="3">
        <v>41374</v>
      </c>
      <c r="D1526" s="2">
        <v>160.27000000000001</v>
      </c>
      <c r="E1526" s="1">
        <f t="shared" si="108"/>
        <v>4.7016048144432609E-3</v>
      </c>
      <c r="F1526" s="1"/>
      <c r="G1526" s="5"/>
      <c r="H1526" s="5"/>
    </row>
    <row r="1527" spans="3:14" x14ac:dyDescent="0.2">
      <c r="C1527" s="3">
        <v>41373</v>
      </c>
      <c r="D1527" s="2">
        <v>159.52000000000001</v>
      </c>
      <c r="E1527" s="1">
        <f t="shared" si="108"/>
        <v>8.9816571790006794E-3</v>
      </c>
      <c r="F1527" s="1"/>
      <c r="G1527" s="5"/>
      <c r="H1527" s="5"/>
    </row>
    <row r="1528" spans="3:14" x14ac:dyDescent="0.2">
      <c r="C1528" s="3">
        <v>41372</v>
      </c>
      <c r="D1528" s="2">
        <v>158.1</v>
      </c>
      <c r="E1528" s="1">
        <f t="shared" si="108"/>
        <v>7.1346668365397381E-3</v>
      </c>
      <c r="F1528" s="1"/>
      <c r="G1528" s="5"/>
      <c r="H1528" s="5"/>
    </row>
    <row r="1529" spans="3:14" x14ac:dyDescent="0.2">
      <c r="C1529" s="3">
        <v>41369</v>
      </c>
      <c r="D1529" s="2">
        <v>156.97999999999999</v>
      </c>
      <c r="E1529" s="1">
        <f t="shared" si="108"/>
        <v>-6.0153232444755123E-3</v>
      </c>
      <c r="F1529" s="1"/>
      <c r="G1529" s="5"/>
      <c r="H1529" s="5"/>
    </row>
    <row r="1530" spans="3:14" x14ac:dyDescent="0.2">
      <c r="C1530" s="3">
        <v>41368</v>
      </c>
      <c r="D1530" s="2">
        <v>157.93</v>
      </c>
      <c r="E1530" s="1">
        <f t="shared" si="108"/>
        <v>-1.2628946545795494E-2</v>
      </c>
      <c r="F1530" s="1"/>
      <c r="G1530" s="5"/>
      <c r="H1530" s="5"/>
      <c r="L1530" s="6"/>
      <c r="M1530" s="6"/>
      <c r="N1530" s="6"/>
    </row>
    <row r="1531" spans="3:14" x14ac:dyDescent="0.2">
      <c r="C1531" s="3">
        <v>41367</v>
      </c>
      <c r="D1531" s="2">
        <v>159.94999999999999</v>
      </c>
      <c r="E1531" s="1">
        <f t="shared" si="108"/>
        <v>-2.8191263138708345E-2</v>
      </c>
      <c r="F1531" s="1"/>
      <c r="G1531" s="5"/>
      <c r="H1531" s="5"/>
      <c r="L1531" s="6"/>
      <c r="M1531" s="6"/>
      <c r="N1531" s="6"/>
    </row>
    <row r="1532" spans="3:14" x14ac:dyDescent="0.2">
      <c r="C1532" s="3">
        <v>41366</v>
      </c>
      <c r="D1532" s="2">
        <v>164.59</v>
      </c>
      <c r="E1532" s="1">
        <f t="shared" si="108"/>
        <v>1.2775276797665214E-3</v>
      </c>
      <c r="F1532" s="1"/>
      <c r="G1532" s="5"/>
      <c r="H1532" s="5"/>
      <c r="L1532" s="6"/>
      <c r="M1532" s="6"/>
      <c r="N1532" s="6"/>
    </row>
    <row r="1533" spans="3:14" x14ac:dyDescent="0.2">
      <c r="C1533" s="3">
        <v>41365</v>
      </c>
      <c r="D1533" s="2">
        <v>164.38</v>
      </c>
      <c r="E1533" s="1">
        <f t="shared" si="108"/>
        <v>-1.7004737033887718E-3</v>
      </c>
      <c r="F1533" s="1"/>
      <c r="G1533" s="5"/>
      <c r="H1533" s="5"/>
      <c r="L1533" s="6"/>
      <c r="M1533" s="6"/>
      <c r="N1533" s="6"/>
    </row>
    <row r="1534" spans="3:14" x14ac:dyDescent="0.2">
      <c r="C1534" s="3">
        <v>41361</v>
      </c>
      <c r="D1534" s="2">
        <v>164.66</v>
      </c>
      <c r="E1534" s="1">
        <f t="shared" si="108"/>
        <v>6.7869153164168416E-3</v>
      </c>
      <c r="F1534" s="1"/>
      <c r="G1534" s="5"/>
      <c r="H1534" s="5"/>
      <c r="L1534" s="6"/>
      <c r="M1534" s="6"/>
      <c r="N1534" s="6"/>
    </row>
    <row r="1535" spans="3:14" x14ac:dyDescent="0.2">
      <c r="C1535" s="3">
        <v>41360</v>
      </c>
      <c r="D1535" s="2">
        <v>163.55000000000001</v>
      </c>
      <c r="E1535" s="1">
        <f t="shared" si="108"/>
        <v>2.451731535396906E-3</v>
      </c>
      <c r="F1535" s="1"/>
      <c r="G1535" s="5"/>
      <c r="H1535" s="5"/>
      <c r="L1535" s="6"/>
      <c r="M1535" s="6"/>
      <c r="N1535" s="6"/>
    </row>
    <row r="1536" spans="3:14" x14ac:dyDescent="0.2">
      <c r="C1536" s="3">
        <v>41359</v>
      </c>
      <c r="D1536" s="2">
        <v>163.15</v>
      </c>
      <c r="E1536" s="1">
        <f t="shared" si="108"/>
        <v>1.613104135525667E-2</v>
      </c>
      <c r="F1536" s="1"/>
      <c r="G1536" s="5"/>
      <c r="H1536" s="5"/>
      <c r="L1536" s="6"/>
      <c r="M1536" s="6"/>
      <c r="N1536" s="6"/>
    </row>
    <row r="1537" spans="3:14" x14ac:dyDescent="0.2">
      <c r="C1537" s="3">
        <v>41358</v>
      </c>
      <c r="D1537" s="2">
        <v>160.56</v>
      </c>
      <c r="E1537" s="1">
        <f t="shared" si="108"/>
        <v>1.178398134728087E-2</v>
      </c>
      <c r="F1537" s="1"/>
      <c r="G1537" s="5"/>
      <c r="H1537" s="5"/>
      <c r="L1537" s="6"/>
      <c r="M1537" s="6"/>
      <c r="N1537" s="6"/>
    </row>
    <row r="1538" spans="3:14" x14ac:dyDescent="0.2">
      <c r="C1538" s="3">
        <v>41355</v>
      </c>
      <c r="D1538" s="2">
        <v>158.69</v>
      </c>
      <c r="E1538" s="1">
        <f t="shared" si="108"/>
        <v>1.3605007664793112E-2</v>
      </c>
      <c r="F1538" s="1"/>
      <c r="G1538" s="5"/>
      <c r="H1538" s="5"/>
      <c r="L1538" s="6"/>
      <c r="M1538" s="6"/>
      <c r="N1538" s="6"/>
    </row>
    <row r="1539" spans="3:14" x14ac:dyDescent="0.2">
      <c r="C1539" s="3">
        <v>41354</v>
      </c>
      <c r="D1539" s="2">
        <v>156.56</v>
      </c>
      <c r="E1539" s="1">
        <f t="shared" si="108"/>
        <v>-1.1241631931287133E-2</v>
      </c>
      <c r="F1539" s="1"/>
      <c r="G1539" s="5"/>
      <c r="H1539" s="5"/>
      <c r="L1539" s="6"/>
      <c r="M1539" s="6"/>
      <c r="N1539" s="6"/>
    </row>
    <row r="1540" spans="3:14" x14ac:dyDescent="0.2">
      <c r="C1540" s="3">
        <v>41353</v>
      </c>
      <c r="D1540" s="2">
        <v>158.34</v>
      </c>
      <c r="E1540" s="1">
        <f t="shared" si="108"/>
        <v>1.0594842992085685E-2</v>
      </c>
      <c r="F1540" s="1"/>
      <c r="G1540" s="5"/>
      <c r="H1540" s="5"/>
      <c r="L1540" s="6"/>
      <c r="M1540" s="6"/>
      <c r="N1540" s="6"/>
    </row>
    <row r="1541" spans="3:14" x14ac:dyDescent="0.2">
      <c r="C1541" s="3">
        <v>41352</v>
      </c>
      <c r="D1541" s="2">
        <v>156.68</v>
      </c>
      <c r="E1541" s="1">
        <f t="shared" si="108"/>
        <v>-1.6878960908577545E-2</v>
      </c>
      <c r="F1541" s="1"/>
      <c r="G1541" s="5"/>
      <c r="H1541" s="5"/>
      <c r="L1541" s="6"/>
      <c r="M1541" s="6"/>
      <c r="N1541" s="6"/>
    </row>
    <row r="1542" spans="3:14" x14ac:dyDescent="0.2">
      <c r="C1542" s="3">
        <v>41351</v>
      </c>
      <c r="D1542" s="2">
        <v>159.37</v>
      </c>
      <c r="E1542" s="1">
        <f t="shared" si="108"/>
        <v>3.0840886203424844E-3</v>
      </c>
      <c r="F1542" s="1"/>
      <c r="G1542" s="5"/>
      <c r="H1542" s="5"/>
      <c r="L1542" s="6"/>
      <c r="M1542" s="6"/>
      <c r="N1542" s="6"/>
    </row>
    <row r="1543" spans="3:14" x14ac:dyDescent="0.2">
      <c r="C1543" s="3">
        <v>41348</v>
      </c>
      <c r="D1543" s="2">
        <v>158.88</v>
      </c>
      <c r="E1543" s="1">
        <f t="shared" si="108"/>
        <v>4.4888411203136691E-3</v>
      </c>
      <c r="F1543" s="1"/>
      <c r="G1543" s="5"/>
      <c r="H1543" s="5"/>
      <c r="L1543" s="6"/>
      <c r="M1543" s="6"/>
      <c r="N1543" s="6"/>
    </row>
    <row r="1544" spans="3:14" x14ac:dyDescent="0.2">
      <c r="C1544" s="3">
        <v>41347</v>
      </c>
      <c r="D1544" s="2">
        <v>158.16999999999999</v>
      </c>
      <c r="E1544" s="1">
        <f t="shared" si="108"/>
        <v>5.5308328035599263E-3</v>
      </c>
      <c r="F1544" s="1"/>
      <c r="G1544" s="5"/>
      <c r="H1544" s="5"/>
      <c r="L1544" s="6"/>
      <c r="M1544" s="6"/>
      <c r="N1544" s="6"/>
    </row>
    <row r="1545" spans="3:14" x14ac:dyDescent="0.2">
      <c r="C1545" s="3">
        <v>41346</v>
      </c>
      <c r="D1545" s="2">
        <v>157.30000000000001</v>
      </c>
      <c r="E1545" s="1">
        <f t="shared" si="108"/>
        <v>-1.9068200597471829E-4</v>
      </c>
      <c r="F1545" s="1"/>
      <c r="G1545" s="5"/>
      <c r="H1545" s="5"/>
      <c r="L1545" s="6"/>
      <c r="M1545" s="6"/>
      <c r="N1545" s="6"/>
    </row>
    <row r="1546" spans="3:14" x14ac:dyDescent="0.2">
      <c r="C1546" s="3">
        <v>41345</v>
      </c>
      <c r="D1546" s="2">
        <v>157.33000000000001</v>
      </c>
      <c r="E1546" s="1">
        <f t="shared" si="108"/>
        <v>5.1750575006388466E-3</v>
      </c>
      <c r="F1546" s="1"/>
      <c r="G1546" s="5"/>
      <c r="H1546" s="5"/>
      <c r="L1546" s="6"/>
      <c r="M1546" s="6"/>
      <c r="N1546" s="6"/>
    </row>
    <row r="1547" spans="3:14" x14ac:dyDescent="0.2">
      <c r="C1547" s="3">
        <v>41344</v>
      </c>
      <c r="D1547" s="2">
        <v>156.52000000000001</v>
      </c>
      <c r="E1547" s="1">
        <f t="shared" si="108"/>
        <v>1.2153777266039612E-3</v>
      </c>
      <c r="F1547" s="1"/>
      <c r="G1547" s="5"/>
      <c r="H1547" s="5"/>
      <c r="L1547" s="6"/>
      <c r="M1547" s="6"/>
      <c r="N1547" s="6"/>
    </row>
    <row r="1548" spans="3:14" x14ac:dyDescent="0.2">
      <c r="C1548" s="3">
        <v>41341</v>
      </c>
      <c r="D1548" s="2">
        <v>156.33000000000001</v>
      </c>
      <c r="E1548" s="1">
        <f t="shared" si="108"/>
        <v>4.2397379071112962E-3</v>
      </c>
      <c r="F1548" s="1"/>
      <c r="G1548" s="5"/>
      <c r="H1548" s="5"/>
      <c r="L1548" s="6"/>
      <c r="M1548" s="6"/>
      <c r="N1548" s="6"/>
    </row>
    <row r="1549" spans="3:14" x14ac:dyDescent="0.2">
      <c r="C1549" s="3">
        <v>41340</v>
      </c>
      <c r="D1549" s="2">
        <v>155.66999999999999</v>
      </c>
      <c r="E1549" s="1">
        <f t="shared" si="108"/>
        <v>1.2487804878048792E-2</v>
      </c>
      <c r="F1549" s="1"/>
      <c r="G1549" s="5"/>
      <c r="H1549" s="5"/>
      <c r="L1549" s="6"/>
      <c r="M1549" s="6"/>
      <c r="N1549" s="6"/>
    </row>
    <row r="1550" spans="3:14" x14ac:dyDescent="0.2">
      <c r="C1550" s="3">
        <v>41339</v>
      </c>
      <c r="D1550" s="2">
        <v>153.75</v>
      </c>
      <c r="E1550" s="1">
        <f t="shared" si="108"/>
        <v>-4.2743345638235342E-3</v>
      </c>
      <c r="F1550" s="1"/>
      <c r="G1550" s="5"/>
      <c r="H1550" s="5"/>
      <c r="L1550" s="6"/>
      <c r="M1550" s="6"/>
      <c r="N1550" s="6"/>
    </row>
    <row r="1551" spans="3:14" x14ac:dyDescent="0.2">
      <c r="C1551" s="3">
        <v>41338</v>
      </c>
      <c r="D1551" s="2">
        <v>154.41</v>
      </c>
      <c r="E1551" s="1">
        <f t="shared" si="108"/>
        <v>7.7666101031197421E-3</v>
      </c>
      <c r="F1551" s="1"/>
      <c r="G1551" s="5"/>
      <c r="H1551" s="5"/>
      <c r="L1551" s="6"/>
      <c r="M1551" s="6"/>
      <c r="N1551" s="6"/>
    </row>
    <row r="1552" spans="3:14" x14ac:dyDescent="0.2">
      <c r="C1552" s="3">
        <v>41337</v>
      </c>
      <c r="D1552" s="2">
        <v>153.22</v>
      </c>
      <c r="E1552" s="1">
        <f t="shared" si="108"/>
        <v>-6.162028929104113E-3</v>
      </c>
      <c r="F1552" s="1"/>
      <c r="G1552" s="5"/>
      <c r="H1552" s="5"/>
      <c r="L1552" s="6"/>
      <c r="M1552" s="6"/>
      <c r="N1552" s="6"/>
    </row>
    <row r="1553" spans="3:14" x14ac:dyDescent="0.2">
      <c r="C1553" s="3">
        <v>41334</v>
      </c>
      <c r="D1553" s="2">
        <v>154.16999999999999</v>
      </c>
      <c r="E1553" s="1">
        <f t="shared" si="108"/>
        <v>-1.4888178913738059E-2</v>
      </c>
      <c r="F1553" s="1"/>
      <c r="G1553" s="5"/>
      <c r="H1553" s="5"/>
      <c r="L1553" s="6"/>
      <c r="M1553" s="6"/>
      <c r="N1553" s="6"/>
    </row>
    <row r="1554" spans="3:14" x14ac:dyDescent="0.2">
      <c r="C1554" s="3">
        <v>41333</v>
      </c>
      <c r="D1554" s="2">
        <v>156.5</v>
      </c>
      <c r="E1554" s="1">
        <f t="shared" si="108"/>
        <v>-7.6723099359584657E-3</v>
      </c>
      <c r="F1554" s="1"/>
      <c r="G1554" s="5"/>
      <c r="H1554" s="5"/>
      <c r="L1554" s="6"/>
      <c r="M1554" s="6"/>
      <c r="N1554" s="6"/>
    </row>
    <row r="1555" spans="3:14" x14ac:dyDescent="0.2">
      <c r="C1555" s="3">
        <v>41332</v>
      </c>
      <c r="D1555" s="2">
        <v>157.71</v>
      </c>
      <c r="E1555" s="1">
        <f t="shared" si="108"/>
        <v>1.3969140897833743E-3</v>
      </c>
      <c r="F1555" s="1"/>
      <c r="G1555" s="5"/>
      <c r="H1555" s="5"/>
      <c r="L1555" s="6"/>
      <c r="M1555" s="6"/>
      <c r="N1555" s="6"/>
    </row>
    <row r="1556" spans="3:14" x14ac:dyDescent="0.2">
      <c r="C1556" s="3">
        <v>41331</v>
      </c>
      <c r="D1556" s="2">
        <v>157.49</v>
      </c>
      <c r="E1556" s="1">
        <f t="shared" si="108"/>
        <v>-5.116866708780865E-3</v>
      </c>
      <c r="F1556" s="1"/>
      <c r="G1556" s="5"/>
      <c r="H1556" s="5"/>
      <c r="L1556" s="6"/>
      <c r="M1556" s="6"/>
      <c r="N1556" s="6"/>
    </row>
    <row r="1557" spans="3:14" x14ac:dyDescent="0.2">
      <c r="C1557" s="3">
        <v>41330</v>
      </c>
      <c r="D1557" s="2">
        <v>158.30000000000001</v>
      </c>
      <c r="E1557" s="1">
        <f t="shared" si="108"/>
        <v>-2.5262094227607168E-4</v>
      </c>
      <c r="F1557" s="1"/>
      <c r="G1557" s="5"/>
      <c r="H1557" s="5"/>
      <c r="L1557" s="6"/>
      <c r="M1557" s="6"/>
      <c r="N1557" s="6"/>
    </row>
    <row r="1558" spans="3:14" x14ac:dyDescent="0.2">
      <c r="C1558" s="3">
        <v>41327</v>
      </c>
      <c r="D1558" s="2">
        <v>158.34</v>
      </c>
      <c r="E1558" s="1">
        <f t="shared" si="108"/>
        <v>3.1677648251393631E-3</v>
      </c>
      <c r="F1558" s="1"/>
      <c r="G1558" s="5"/>
      <c r="H1558" s="5"/>
      <c r="L1558" s="6"/>
      <c r="M1558" s="6"/>
      <c r="N1558" s="6"/>
    </row>
    <row r="1559" spans="3:14" x14ac:dyDescent="0.2">
      <c r="C1559" s="3">
        <v>41326</v>
      </c>
      <c r="D1559" s="2">
        <v>157.84</v>
      </c>
      <c r="E1559" s="1">
        <f t="shared" si="108"/>
        <v>-2.5016986842917976E-2</v>
      </c>
      <c r="F1559" s="1"/>
      <c r="G1559" s="5"/>
      <c r="H1559" s="5"/>
      <c r="L1559" s="6"/>
      <c r="M1559" s="6"/>
      <c r="N1559" s="6"/>
    </row>
    <row r="1560" spans="3:14" x14ac:dyDescent="0.2">
      <c r="C1560" s="3">
        <v>41325</v>
      </c>
      <c r="D1560" s="2">
        <v>161.88999999999999</v>
      </c>
      <c r="E1560" s="1">
        <f>D1560/D1561-1</f>
        <v>-1.9383366648494826E-2</v>
      </c>
      <c r="F1560" s="1"/>
      <c r="G1560" s="5"/>
      <c r="H1560" s="5"/>
      <c r="L1560" s="6"/>
      <c r="M1560" s="6"/>
      <c r="N1560" s="6"/>
    </row>
    <row r="1561" spans="3:14" x14ac:dyDescent="0.2">
      <c r="C1561" s="3">
        <v>41324</v>
      </c>
      <c r="D1561" s="2">
        <v>165.09</v>
      </c>
      <c r="E1561" s="1">
        <f t="shared" ref="E1561:E1582" si="109">D1561/D1562-1</f>
        <v>7.1990726618267331E-3</v>
      </c>
      <c r="F1561" s="1"/>
      <c r="G1561" s="5"/>
      <c r="H1561" s="5"/>
      <c r="L1561" s="6"/>
      <c r="M1561" s="6"/>
      <c r="N1561" s="6"/>
    </row>
    <row r="1562" spans="3:14" x14ac:dyDescent="0.2">
      <c r="C1562" s="3">
        <v>41320</v>
      </c>
      <c r="D1562" s="2">
        <v>163.91</v>
      </c>
      <c r="E1562" s="1">
        <f t="shared" si="109"/>
        <v>-1.4904741871506588E-2</v>
      </c>
    </row>
    <row r="1563" spans="3:14" x14ac:dyDescent="0.2">
      <c r="C1563" s="3">
        <v>41319</v>
      </c>
      <c r="D1563" s="2">
        <v>166.39</v>
      </c>
      <c r="E1563" s="1">
        <f t="shared" si="109"/>
        <v>3.0745116952013429E-3</v>
      </c>
    </row>
    <row r="1564" spans="3:14" x14ac:dyDescent="0.2">
      <c r="C1564" s="3">
        <v>41318</v>
      </c>
      <c r="D1564" s="2">
        <v>165.88</v>
      </c>
      <c r="E1564" s="1">
        <f t="shared" si="109"/>
        <v>-5.0980627361602027E-3</v>
      </c>
    </row>
    <row r="1565" spans="3:14" x14ac:dyDescent="0.2">
      <c r="C1565" s="3">
        <v>41317</v>
      </c>
      <c r="D1565" s="2">
        <v>166.73</v>
      </c>
      <c r="E1565" s="1">
        <f t="shared" si="109"/>
        <v>4.9424386715688495E-3</v>
      </c>
    </row>
    <row r="1566" spans="3:14" x14ac:dyDescent="0.2">
      <c r="C1566" s="3">
        <v>41316</v>
      </c>
      <c r="D1566" s="2">
        <v>165.91</v>
      </c>
      <c r="E1566" s="1">
        <f t="shared" si="109"/>
        <v>1.3686075640007456E-2</v>
      </c>
    </row>
    <row r="1567" spans="3:14" x14ac:dyDescent="0.2">
      <c r="C1567" s="3">
        <v>41313</v>
      </c>
      <c r="D1567" s="2">
        <v>163.66999999999999</v>
      </c>
      <c r="E1567" s="1">
        <f t="shared" si="109"/>
        <v>-1.1595264249970594E-3</v>
      </c>
    </row>
    <row r="1568" spans="3:14" x14ac:dyDescent="0.2">
      <c r="C1568" s="3">
        <v>41312</v>
      </c>
      <c r="D1568" s="2">
        <v>163.86</v>
      </c>
      <c r="E1568" s="1">
        <f t="shared" si="109"/>
        <v>-8.1714181950244269E-3</v>
      </c>
    </row>
    <row r="1569" spans="3:5" x14ac:dyDescent="0.2">
      <c r="C1569" s="3">
        <v>41311</v>
      </c>
      <c r="D1569" s="2">
        <v>165.21</v>
      </c>
      <c r="E1569" s="1">
        <f t="shared" si="109"/>
        <v>-2.4205748865346877E-4</v>
      </c>
    </row>
    <row r="1570" spans="3:5" x14ac:dyDescent="0.2">
      <c r="C1570" s="3">
        <v>41310</v>
      </c>
      <c r="D1570" s="2">
        <v>165.25</v>
      </c>
      <c r="E1570" s="1">
        <f t="shared" si="109"/>
        <v>4.9258088056434168E-3</v>
      </c>
    </row>
    <row r="1571" spans="3:5" x14ac:dyDescent="0.2">
      <c r="C1571" s="3">
        <v>41309</v>
      </c>
      <c r="D1571" s="2">
        <v>164.44</v>
      </c>
      <c r="E1571" s="1">
        <f t="shared" si="109"/>
        <v>-1.6389520277545255E-2</v>
      </c>
    </row>
    <row r="1572" spans="3:5" x14ac:dyDescent="0.2">
      <c r="C1572" s="3">
        <v>41306</v>
      </c>
      <c r="D1572" s="2">
        <v>167.18</v>
      </c>
      <c r="E1572" s="1">
        <f t="shared" si="109"/>
        <v>2.8794241151770539E-3</v>
      </c>
    </row>
    <row r="1573" spans="3:5" x14ac:dyDescent="0.2">
      <c r="C1573" s="3">
        <v>41305</v>
      </c>
      <c r="D1573" s="2">
        <v>166.7</v>
      </c>
      <c r="E1573" s="1">
        <f t="shared" si="109"/>
        <v>-4.5978384188213317E-3</v>
      </c>
    </row>
    <row r="1574" spans="3:5" x14ac:dyDescent="0.2">
      <c r="C1574" s="3">
        <v>41304</v>
      </c>
      <c r="D1574" s="2">
        <v>167.47</v>
      </c>
      <c r="E1574" s="1">
        <f t="shared" si="109"/>
        <v>3.7760728842004543E-3</v>
      </c>
    </row>
    <row r="1575" spans="3:5" x14ac:dyDescent="0.2">
      <c r="C1575" s="3">
        <v>41303</v>
      </c>
      <c r="D1575" s="2">
        <v>166.84</v>
      </c>
      <c r="E1575" s="1">
        <f t="shared" si="109"/>
        <v>1.1703353344248324E-2</v>
      </c>
    </row>
    <row r="1576" spans="3:5" x14ac:dyDescent="0.2">
      <c r="C1576" s="3">
        <v>41302</v>
      </c>
      <c r="D1576" s="2">
        <v>164.91</v>
      </c>
      <c r="E1576" s="1">
        <f t="shared" si="109"/>
        <v>5.8554437328455222E-3</v>
      </c>
    </row>
    <row r="1577" spans="3:5" x14ac:dyDescent="0.2">
      <c r="C1577" s="3">
        <v>41299</v>
      </c>
      <c r="D1577" s="2">
        <v>163.95</v>
      </c>
      <c r="E1577" s="1">
        <f t="shared" si="109"/>
        <v>-7.3139513622233476E-4</v>
      </c>
    </row>
    <row r="1578" spans="3:5" x14ac:dyDescent="0.2">
      <c r="C1578" s="3">
        <v>41298</v>
      </c>
      <c r="D1578" s="2">
        <v>164.07</v>
      </c>
      <c r="E1578" s="1">
        <f t="shared" si="109"/>
        <v>7.5534266764922808E-3</v>
      </c>
    </row>
    <row r="1579" spans="3:5" x14ac:dyDescent="0.2">
      <c r="C1579" s="3">
        <v>41297</v>
      </c>
      <c r="D1579" s="2">
        <v>162.84</v>
      </c>
      <c r="E1579" s="1">
        <f t="shared" si="109"/>
        <v>-1.5001209774981761E-2</v>
      </c>
    </row>
    <row r="1580" spans="3:5" x14ac:dyDescent="0.2">
      <c r="C1580" s="3">
        <v>41296</v>
      </c>
      <c r="D1580" s="2">
        <v>165.32</v>
      </c>
      <c r="E1580" s="1">
        <f t="shared" si="109"/>
        <v>6.6983315065156646E-3</v>
      </c>
    </row>
    <row r="1581" spans="3:5" x14ac:dyDescent="0.2">
      <c r="C1581" s="3">
        <v>41292</v>
      </c>
      <c r="D1581" s="2">
        <v>164.22</v>
      </c>
      <c r="E1581" s="1">
        <f t="shared" si="109"/>
        <v>1.0362694300516395E-3</v>
      </c>
    </row>
    <row r="1582" spans="3:5" x14ac:dyDescent="0.2">
      <c r="C1582" s="3">
        <v>41291</v>
      </c>
      <c r="D1582" s="2">
        <v>164.05</v>
      </c>
      <c r="E1582" s="1">
        <f t="shared" si="109"/>
        <v>1.3279802347127889E-2</v>
      </c>
    </row>
    <row r="1583" spans="3:5" x14ac:dyDescent="0.2">
      <c r="C1583" s="3">
        <v>41290</v>
      </c>
      <c r="D1583" s="2">
        <v>161.9</v>
      </c>
      <c r="E1583" s="1"/>
    </row>
    <row r="1584" spans="3:5" x14ac:dyDescent="0.2">
      <c r="C1584" s="3">
        <v>41289</v>
      </c>
      <c r="D1584" s="2">
        <v>160.25</v>
      </c>
    </row>
    <row r="1585" spans="3:4" x14ac:dyDescent="0.2">
      <c r="C1585" s="3">
        <v>41288</v>
      </c>
      <c r="D1585" s="2">
        <v>161.72999999999999</v>
      </c>
    </row>
    <row r="1586" spans="3:4" x14ac:dyDescent="0.2">
      <c r="C1586" s="3">
        <v>41285</v>
      </c>
      <c r="D1586" s="2">
        <v>160.72999999999999</v>
      </c>
    </row>
    <row r="1587" spans="3:4" x14ac:dyDescent="0.2">
      <c r="C1587" s="3">
        <v>41284</v>
      </c>
      <c r="D1587" s="2">
        <v>161.18</v>
      </c>
    </row>
    <row r="1588" spans="3:4" x14ac:dyDescent="0.2">
      <c r="C1588" s="3">
        <v>41283</v>
      </c>
      <c r="D1588" s="2">
        <v>159.94</v>
      </c>
    </row>
    <row r="1589" spans="3:4" x14ac:dyDescent="0.2">
      <c r="C1589" s="3">
        <v>41282</v>
      </c>
      <c r="D1589" s="2">
        <v>160.03</v>
      </c>
    </row>
    <row r="1590" spans="3:4" x14ac:dyDescent="0.2">
      <c r="C1590" s="3">
        <v>41281</v>
      </c>
      <c r="D1590" s="2">
        <v>160.1</v>
      </c>
    </row>
    <row r="1591" spans="3:4" x14ac:dyDescent="0.2">
      <c r="C1591" s="3">
        <v>41278</v>
      </c>
      <c r="D1591" s="2">
        <v>159.93</v>
      </c>
    </row>
    <row r="1592" spans="3:4" x14ac:dyDescent="0.2">
      <c r="C1592" s="3">
        <v>41277</v>
      </c>
      <c r="D1592" s="2">
        <v>159.63</v>
      </c>
    </row>
    <row r="1593" spans="3:4" x14ac:dyDescent="0.2">
      <c r="C1593" s="3">
        <v>41276</v>
      </c>
      <c r="D1593" s="2">
        <v>159.97999999999999</v>
      </c>
    </row>
    <row r="1594" spans="3:4" x14ac:dyDescent="0.2">
      <c r="C1594" s="3">
        <v>41274</v>
      </c>
      <c r="D1594" s="2">
        <v>157.75</v>
      </c>
    </row>
    <row r="1595" spans="3:4" x14ac:dyDescent="0.2">
      <c r="C1595" s="3">
        <v>41271</v>
      </c>
      <c r="D1595" s="2">
        <v>155.99</v>
      </c>
    </row>
    <row r="1596" spans="3:4" x14ac:dyDescent="0.2">
      <c r="C1596" s="3">
        <v>41270</v>
      </c>
      <c r="D1596" s="2">
        <v>156.11000000000001</v>
      </c>
    </row>
    <row r="1597" spans="3:4" x14ac:dyDescent="0.2">
      <c r="C1597" s="3">
        <v>41269</v>
      </c>
      <c r="D1597" s="2">
        <v>156.30000000000001</v>
      </c>
    </row>
    <row r="1598" spans="3:4" x14ac:dyDescent="0.2">
      <c r="C1598" s="3">
        <v>41267</v>
      </c>
      <c r="D1598" s="2">
        <v>152.22999999999999</v>
      </c>
    </row>
    <row r="1599" spans="3:4" x14ac:dyDescent="0.2">
      <c r="C1599" s="3">
        <v>41264</v>
      </c>
      <c r="D1599" s="2">
        <v>152.32</v>
      </c>
    </row>
    <row r="1600" spans="3:4" x14ac:dyDescent="0.2">
      <c r="C1600" s="3">
        <v>41263</v>
      </c>
      <c r="D1600" s="2">
        <v>154.84</v>
      </c>
    </row>
    <row r="1601" spans="3:4" x14ac:dyDescent="0.2">
      <c r="C1601" s="3">
        <v>41262</v>
      </c>
      <c r="D1601" s="2">
        <v>154.58000000000001</v>
      </c>
    </row>
    <row r="1602" spans="3:4" x14ac:dyDescent="0.2">
      <c r="C1602" s="3">
        <v>41261</v>
      </c>
      <c r="D1602" s="2">
        <v>151.87</v>
      </c>
    </row>
    <row r="1603" spans="3:4" x14ac:dyDescent="0.2">
      <c r="C1603" s="3">
        <v>41260</v>
      </c>
      <c r="D1603" s="2">
        <v>150.62</v>
      </c>
    </row>
    <row r="1604" spans="3:4" x14ac:dyDescent="0.2">
      <c r="C1604" s="3">
        <v>41257</v>
      </c>
      <c r="D1604" s="2">
        <v>149.88999999999999</v>
      </c>
    </row>
    <row r="1605" spans="3:4" x14ac:dyDescent="0.2">
      <c r="C1605" s="3">
        <v>41256</v>
      </c>
      <c r="D1605" s="2">
        <v>148.44</v>
      </c>
    </row>
    <row r="1606" spans="3:4" x14ac:dyDescent="0.2">
      <c r="C1606" s="3">
        <v>41255</v>
      </c>
      <c r="D1606" s="2">
        <v>149.96</v>
      </c>
    </row>
    <row r="1607" spans="3:4" x14ac:dyDescent="0.2">
      <c r="C1607" s="3">
        <v>41254</v>
      </c>
      <c r="D1607" s="2">
        <v>148.27000000000001</v>
      </c>
    </row>
    <row r="1608" spans="3:4" x14ac:dyDescent="0.2">
      <c r="C1608" s="3">
        <v>41253</v>
      </c>
      <c r="D1608" s="2">
        <v>147.87</v>
      </c>
    </row>
    <row r="1609" spans="3:4" x14ac:dyDescent="0.2">
      <c r="C1609" s="3">
        <v>41250</v>
      </c>
      <c r="D1609" s="2">
        <v>148.51</v>
      </c>
    </row>
    <row r="1610" spans="3:4" x14ac:dyDescent="0.2">
      <c r="C1610" s="3">
        <v>41249</v>
      </c>
      <c r="D1610" s="2">
        <v>149.08000000000001</v>
      </c>
    </row>
    <row r="1611" spans="3:4" x14ac:dyDescent="0.2">
      <c r="C1611" s="3">
        <v>41248</v>
      </c>
      <c r="D1611" s="2">
        <v>151.88</v>
      </c>
    </row>
    <row r="1612" spans="3:4" x14ac:dyDescent="0.2">
      <c r="C1612" s="3">
        <v>41247</v>
      </c>
      <c r="D1612" s="2">
        <v>152.94999999999999</v>
      </c>
    </row>
    <row r="1613" spans="3:4" x14ac:dyDescent="0.2">
      <c r="C1613" s="3">
        <v>41246</v>
      </c>
      <c r="D1613" s="2">
        <v>153.97</v>
      </c>
    </row>
    <row r="1614" spans="3:4" x14ac:dyDescent="0.2">
      <c r="C1614" s="3">
        <v>41243</v>
      </c>
      <c r="D1614" s="2">
        <v>153.66</v>
      </c>
    </row>
    <row r="1615" spans="3:4" x14ac:dyDescent="0.2">
      <c r="C1615" s="3">
        <v>41242</v>
      </c>
      <c r="D1615" s="2">
        <v>152.21</v>
      </c>
    </row>
    <row r="1616" spans="3:4" x14ac:dyDescent="0.2">
      <c r="C1616" s="3">
        <v>41241</v>
      </c>
      <c r="D1616" s="2">
        <v>149.47999999999999</v>
      </c>
    </row>
    <row r="1617" spans="3:4" x14ac:dyDescent="0.2">
      <c r="C1617" s="3">
        <v>41240</v>
      </c>
      <c r="D1617" s="2">
        <v>150.66999999999999</v>
      </c>
    </row>
    <row r="1618" spans="3:4" x14ac:dyDescent="0.2">
      <c r="C1618" s="3">
        <v>41239</v>
      </c>
      <c r="D1618" s="2">
        <v>151.63999999999999</v>
      </c>
    </row>
    <row r="1619" spans="3:4" x14ac:dyDescent="0.2">
      <c r="C1619" s="3">
        <v>41236</v>
      </c>
      <c r="D1619" s="2">
        <v>152.57</v>
      </c>
    </row>
    <row r="1620" spans="3:4" x14ac:dyDescent="0.2">
      <c r="C1620" s="3">
        <v>41234</v>
      </c>
      <c r="D1620" s="2">
        <v>151.02000000000001</v>
      </c>
    </row>
    <row r="1621" spans="3:4" x14ac:dyDescent="0.2">
      <c r="C1621" s="3">
        <v>41233</v>
      </c>
      <c r="D1621" s="2">
        <v>149.93</v>
      </c>
    </row>
    <row r="1622" spans="3:4" x14ac:dyDescent="0.2">
      <c r="C1622" s="3">
        <v>41232</v>
      </c>
      <c r="D1622" s="2">
        <v>154.30000000000001</v>
      </c>
    </row>
  </sheetData>
  <mergeCells count="5">
    <mergeCell ref="F28:H28"/>
    <mergeCell ref="I28:K28"/>
    <mergeCell ref="L28:O28"/>
    <mergeCell ref="B10:B15"/>
    <mergeCell ref="B17:B24"/>
  </mergeCells>
  <conditionalFormatting sqref="D22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D10:D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Ilmarinen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Juha-Samuli</dc:creator>
  <cp:lastModifiedBy>Hellen Juha-Samuli</cp:lastModifiedBy>
  <dcterms:created xsi:type="dcterms:W3CDTF">2016-06-29T09:32:54Z</dcterms:created>
  <dcterms:modified xsi:type="dcterms:W3CDTF">2019-03-18T00:49:54Z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