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ox Sync\Research_Jungeun\Scheduler selector\spark-sched-sim_v1-main\spark-sched-sim_v1-main\results\0802\"/>
    </mc:Choice>
  </mc:AlternateContent>
  <xr:revisionPtr revIDLastSave="0" documentId="13_ncr:9_{96864AC9-7FE7-4BA2-B6BF-08A4214E89D0}" xr6:coauthVersionLast="47" xr6:coauthVersionMax="47" xr10:uidLastSave="{00000000-0000-0000-0000-000000000000}"/>
  <bookViews>
    <workbookView xWindow="-120" yWindow="-120" windowWidth="29040" windowHeight="15840" xr2:uid="{C5173D2C-5E9C-4D3A-BD21-60F1B1995251}"/>
  </bookViews>
  <sheets>
    <sheet name="plot" sheetId="2" r:id="rId1"/>
    <sheet name="result_ex_list_cross" sheetId="1" r:id="rId2"/>
  </sheets>
  <externalReferences>
    <externalReference r:id="rId3"/>
  </externalReferences>
  <definedNames>
    <definedName name="_xlnm._FilterDatabase" localSheetId="0" hidden="1">plot!$A$1:$DH$18</definedName>
    <definedName name="_xlchart.v1.0" hidden="1">plot!$H$2</definedName>
    <definedName name="_xlchart.v1.1" hidden="1">plot!$H$3</definedName>
    <definedName name="_xlchart.v1.10" hidden="1">plot!$I$2:$AL$2</definedName>
    <definedName name="_xlchart.v1.11" hidden="1">plot!$I$3:$AB$3</definedName>
    <definedName name="_xlchart.v1.12" hidden="1">plot!$I$3:$AL$3</definedName>
    <definedName name="_xlchart.v1.13" hidden="1">plot!$I$4:$AB$4</definedName>
    <definedName name="_xlchart.v1.14" hidden="1">plot!$I$4:$AL$4</definedName>
    <definedName name="_xlchart.v1.15" hidden="1">plot!$I$5:$AB$5</definedName>
    <definedName name="_xlchart.v1.16" hidden="1">plot!$I$5:$AL$5</definedName>
    <definedName name="_xlchart.v1.17" hidden="1">plot!$I$6:$AB$6</definedName>
    <definedName name="_xlchart.v1.18" hidden="1">plot!$I$6:$AL$6</definedName>
    <definedName name="_xlchart.v1.19" hidden="1">plot!$I$7:$AB$7</definedName>
    <definedName name="_xlchart.v1.2" hidden="1">plot!$H$4</definedName>
    <definedName name="_xlchart.v1.20" hidden="1">plot!$I$7:$AL$7</definedName>
    <definedName name="_xlchart.v1.21" hidden="1">plot!$H$2</definedName>
    <definedName name="_xlchart.v1.22" hidden="1">plot!$H$3</definedName>
    <definedName name="_xlchart.v1.23" hidden="1">plot!$H$4</definedName>
    <definedName name="_xlchart.v1.24" hidden="1">plot!$H$5</definedName>
    <definedName name="_xlchart.v1.25" hidden="1">plot!$H$6</definedName>
    <definedName name="_xlchart.v1.26" hidden="1">plot!$H$6:$AL$6</definedName>
    <definedName name="_xlchart.v1.27" hidden="1">plot!$H$7</definedName>
    <definedName name="_xlchart.v1.28" hidden="1">plot!$H$7:$AL$7</definedName>
    <definedName name="_xlchart.v1.29" hidden="1">plot!$H$8:$AL$8</definedName>
    <definedName name="_xlchart.v1.3" hidden="1">plot!$H$5</definedName>
    <definedName name="_xlchart.v1.30" hidden="1">plot!$I$2:$AB$2</definedName>
    <definedName name="_xlchart.v1.31" hidden="1">plot!$I$2:$AL$2</definedName>
    <definedName name="_xlchart.v1.32" hidden="1">plot!$I$3:$AB$3</definedName>
    <definedName name="_xlchart.v1.33" hidden="1">plot!$I$3:$AL$3</definedName>
    <definedName name="_xlchart.v1.34" hidden="1">plot!$I$4:$AB$4</definedName>
    <definedName name="_xlchart.v1.35" hidden="1">plot!$I$4:$AL$4</definedName>
    <definedName name="_xlchart.v1.36" hidden="1">plot!$I$5:$AB$5</definedName>
    <definedName name="_xlchart.v1.37" hidden="1">plot!$I$5:$AL$5</definedName>
    <definedName name="_xlchart.v1.38" hidden="1">plot!$I$6:$AB$6</definedName>
    <definedName name="_xlchart.v1.39" hidden="1">plot!$I$6:$AL$6</definedName>
    <definedName name="_xlchart.v1.4" hidden="1">plot!$H$6</definedName>
    <definedName name="_xlchart.v1.40" hidden="1">plot!$I$7:$AB$7</definedName>
    <definedName name="_xlchart.v1.41" hidden="1">plot!$I$7:$AL$7</definedName>
    <definedName name="_xlchart.v1.5" hidden="1">plot!$H$6:$AL$6</definedName>
    <definedName name="_xlchart.v1.6" hidden="1">plot!$H$7</definedName>
    <definedName name="_xlchart.v1.7" hidden="1">plot!$H$7:$AL$7</definedName>
    <definedName name="_xlchart.v1.8" hidden="1">plot!$H$8:$AL$8</definedName>
    <definedName name="_xlchart.v1.9" hidden="1">plot!$I$2:$AB$2</definedName>
  </definedNames>
  <calcPr calcId="0"/>
</workbook>
</file>

<file path=xl/calcChain.xml><?xml version="1.0" encoding="utf-8"?>
<calcChain xmlns="http://schemas.openxmlformats.org/spreadsheetml/2006/main">
  <c r="H12" i="2" l="1"/>
  <c r="G18" i="2"/>
  <c r="E18" i="2"/>
  <c r="D18" i="2"/>
  <c r="C18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F7" i="2"/>
  <c r="F18" i="2" s="1"/>
  <c r="D7" i="2"/>
  <c r="C7" i="2"/>
  <c r="B7" i="2"/>
  <c r="G15" i="2"/>
  <c r="F15" i="2"/>
  <c r="E15" i="2"/>
  <c r="D15" i="2"/>
  <c r="C15" i="2"/>
  <c r="B15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F4" i="2"/>
  <c r="D4" i="2"/>
  <c r="C4" i="2"/>
  <c r="B4" i="2"/>
  <c r="H7" i="2" l="1"/>
  <c r="H18" i="2" s="1"/>
  <c r="B18" i="2"/>
  <c r="H4" i="2"/>
  <c r="H15" i="2" s="1"/>
  <c r="J11" i="2" l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CU11" i="2" s="1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E14" i="2"/>
  <c r="G14" i="2"/>
  <c r="E16" i="2"/>
  <c r="G16" i="2"/>
  <c r="E17" i="2"/>
  <c r="G17" i="2"/>
  <c r="G13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I6" i="2"/>
  <c r="I5" i="2"/>
  <c r="I3" i="2"/>
  <c r="I2" i="2"/>
  <c r="F6" i="2"/>
  <c r="F17" i="2" s="1"/>
  <c r="D6" i="2"/>
  <c r="D17" i="2" s="1"/>
  <c r="C6" i="2"/>
  <c r="C17" i="2" s="1"/>
  <c r="B6" i="2"/>
  <c r="B17" i="2" s="1"/>
  <c r="F5" i="2"/>
  <c r="F16" i="2" s="1"/>
  <c r="D5" i="2"/>
  <c r="D16" i="2" s="1"/>
  <c r="C5" i="2"/>
  <c r="C16" i="2" s="1"/>
  <c r="B5" i="2"/>
  <c r="B16" i="2" s="1"/>
  <c r="F3" i="2"/>
  <c r="F14" i="2" s="1"/>
  <c r="D3" i="2"/>
  <c r="H3" i="2" s="1"/>
  <c r="H14" i="2" s="1"/>
  <c r="C3" i="2"/>
  <c r="C14" i="2" s="1"/>
  <c r="B3" i="2"/>
  <c r="B14" i="2" s="1"/>
  <c r="F2" i="2"/>
  <c r="F13" i="2" s="1"/>
  <c r="D2" i="2"/>
  <c r="H2" i="2" s="1"/>
  <c r="H13" i="2" s="1"/>
  <c r="C2" i="2"/>
  <c r="C13" i="2" s="1"/>
  <c r="B2" i="2"/>
  <c r="B13" i="2" s="1"/>
  <c r="C1" i="2"/>
  <c r="J1" i="2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D14" i="2" l="1"/>
  <c r="I12" i="2"/>
  <c r="D13" i="2"/>
  <c r="H5" i="2"/>
  <c r="H16" i="2" s="1"/>
  <c r="H6" i="2"/>
  <c r="H17" i="2" s="1"/>
  <c r="DE12" i="2" l="1"/>
  <c r="CW12" i="2"/>
  <c r="AK12" i="2"/>
  <c r="BT12" i="2"/>
  <c r="BA12" i="2"/>
  <c r="CJ12" i="2"/>
  <c r="X12" i="2"/>
  <c r="CG12" i="2"/>
  <c r="U12" i="2"/>
  <c r="BD12" i="2"/>
  <c r="BQ12" i="2"/>
  <c r="CZ12" i="2"/>
  <c r="AN12" i="2"/>
  <c r="BM12" i="2"/>
  <c r="Q12" i="2"/>
  <c r="BP12" i="2"/>
  <c r="T12" i="2"/>
  <c r="BG12" i="2"/>
  <c r="AX12" i="2"/>
  <c r="DG12" i="2"/>
  <c r="CA12" i="2"/>
  <c r="AU12" i="2"/>
  <c r="CX12" i="2"/>
  <c r="BR12" i="2"/>
  <c r="AL12" i="2"/>
  <c r="N12" i="2"/>
  <c r="CS12" i="2"/>
  <c r="AW12" i="2"/>
  <c r="AU16" i="2" s="1"/>
  <c r="CF12" i="2"/>
  <c r="AJ12" i="2"/>
  <c r="CM12" i="2"/>
  <c r="AQ12" i="2"/>
  <c r="AO14" i="2" s="1"/>
  <c r="K12" i="2"/>
  <c r="CD12" i="2"/>
  <c r="AH12" i="2"/>
  <c r="CO12" i="2"/>
  <c r="CM17" i="2" s="1"/>
  <c r="BI12" i="2"/>
  <c r="AC12" i="2"/>
  <c r="CR12" i="2"/>
  <c r="BL12" i="2"/>
  <c r="BJ14" i="2" s="1"/>
  <c r="AF12" i="2"/>
  <c r="CY12" i="2"/>
  <c r="BS12" i="2"/>
  <c r="AM12" i="2"/>
  <c r="AK17" i="2" s="1"/>
  <c r="DF12" i="2"/>
  <c r="BJ12" i="2"/>
  <c r="J12" i="2"/>
  <c r="CJ16" i="2" s="1"/>
  <c r="CQ12" i="2"/>
  <c r="CO17" i="2" s="1"/>
  <c r="BK12" i="2"/>
  <c r="AE12" i="2"/>
  <c r="O12" i="2"/>
  <c r="CH12" i="2"/>
  <c r="CF14" i="2" s="1"/>
  <c r="BB12" i="2"/>
  <c r="V12" i="2"/>
  <c r="CC12" i="2"/>
  <c r="AG12" i="2"/>
  <c r="AE16" i="2" s="1"/>
  <c r="CV12" i="2"/>
  <c r="AZ12" i="2"/>
  <c r="DC12" i="2"/>
  <c r="BW12" i="2"/>
  <c r="BU17" i="2" s="1"/>
  <c r="AA12" i="2"/>
  <c r="CT12" i="2"/>
  <c r="BN12" i="2"/>
  <c r="R12" i="2"/>
  <c r="P16" i="2" s="1"/>
  <c r="BY12" i="2"/>
  <c r="AS12" i="2"/>
  <c r="M12" i="2"/>
  <c r="CB12" i="2"/>
  <c r="BZ17" i="2" s="1"/>
  <c r="AV12" i="2"/>
  <c r="P12" i="2"/>
  <c r="CI12" i="2"/>
  <c r="BC12" i="2"/>
  <c r="BA17" i="2" s="1"/>
  <c r="W12" i="2"/>
  <c r="CP12" i="2"/>
  <c r="BZ12" i="2"/>
  <c r="AT12" i="2"/>
  <c r="AR16" i="2" s="1"/>
  <c r="AD12" i="2"/>
  <c r="DA12" i="2"/>
  <c r="CK12" i="2"/>
  <c r="BU12" i="2"/>
  <c r="BS14" i="2" s="1"/>
  <c r="BE12" i="2"/>
  <c r="AO12" i="2"/>
  <c r="Y12" i="2"/>
  <c r="DD12" i="2"/>
  <c r="DB17" i="2" s="1"/>
  <c r="CN12" i="2"/>
  <c r="BX12" i="2"/>
  <c r="BH12" i="2"/>
  <c r="AR12" i="2"/>
  <c r="AP17" i="2" s="1"/>
  <c r="AB12" i="2"/>
  <c r="L12" i="2"/>
  <c r="CU12" i="2"/>
  <c r="CE12" i="2"/>
  <c r="CC17" i="2" s="1"/>
  <c r="BO12" i="2"/>
  <c r="AY12" i="2"/>
  <c r="AI12" i="2"/>
  <c r="S12" i="2"/>
  <c r="Q17" i="2" s="1"/>
  <c r="DB12" i="2"/>
  <c r="CL12" i="2"/>
  <c r="BV12" i="2"/>
  <c r="BF12" i="2"/>
  <c r="BD13" i="2" s="1"/>
  <c r="AP12" i="2"/>
  <c r="Z12" i="2"/>
  <c r="DA17" i="2"/>
  <c r="CW17" i="2"/>
  <c r="BT14" i="2" l="1"/>
  <c r="CB14" i="2"/>
  <c r="V16" i="2"/>
  <c r="AH16" i="2"/>
  <c r="CQ16" i="2"/>
  <c r="BF14" i="2"/>
  <c r="CS16" i="2"/>
  <c r="BL14" i="2"/>
  <c r="J17" i="2"/>
  <c r="CY16" i="2"/>
  <c r="BE13" i="2"/>
  <c r="Q14" i="2"/>
  <c r="CI14" i="2"/>
  <c r="AL13" i="2"/>
  <c r="BS13" i="2"/>
  <c r="CU17" i="2"/>
  <c r="BQ13" i="2"/>
  <c r="BB13" i="2"/>
  <c r="CA13" i="2"/>
  <c r="AC14" i="2"/>
  <c r="DC17" i="2"/>
  <c r="CU14" i="2"/>
  <c r="Q13" i="2"/>
  <c r="DA13" i="2"/>
  <c r="BU16" i="2"/>
  <c r="DF13" i="2"/>
  <c r="BR17" i="2"/>
  <c r="AF14" i="2"/>
  <c r="AV13" i="2"/>
  <c r="CV14" i="2"/>
  <c r="W17" i="2"/>
  <c r="W16" i="2"/>
  <c r="BP17" i="2"/>
  <c r="AS17" i="2"/>
  <c r="K18" i="2"/>
  <c r="DE15" i="2"/>
  <c r="DA15" i="2"/>
  <c r="CW15" i="2"/>
  <c r="CS15" i="2"/>
  <c r="CO15" i="2"/>
  <c r="CK15" i="2"/>
  <c r="CG15" i="2"/>
  <c r="CC15" i="2"/>
  <c r="BY15" i="2"/>
  <c r="BU15" i="2"/>
  <c r="BQ15" i="2"/>
  <c r="BM15" i="2"/>
  <c r="BI15" i="2"/>
  <c r="BE15" i="2"/>
  <c r="BA15" i="2"/>
  <c r="AW15" i="2"/>
  <c r="AS15" i="2"/>
  <c r="AO15" i="2"/>
  <c r="AK15" i="2"/>
  <c r="AG15" i="2"/>
  <c r="AC15" i="2"/>
  <c r="Y15" i="2"/>
  <c r="U15" i="2"/>
  <c r="Q15" i="2"/>
  <c r="M15" i="2"/>
  <c r="I15" i="2"/>
  <c r="DC15" i="2"/>
  <c r="CY15" i="2"/>
  <c r="CU15" i="2"/>
  <c r="CQ15" i="2"/>
  <c r="CM15" i="2"/>
  <c r="CI15" i="2"/>
  <c r="CE15" i="2"/>
  <c r="CA15" i="2"/>
  <c r="BW15" i="2"/>
  <c r="BS15" i="2"/>
  <c r="BO15" i="2"/>
  <c r="BG15" i="2"/>
  <c r="BC15" i="2"/>
  <c r="AU15" i="2"/>
  <c r="AQ15" i="2"/>
  <c r="AI15" i="2"/>
  <c r="AE15" i="2"/>
  <c r="W15" i="2"/>
  <c r="O15" i="2"/>
  <c r="CT15" i="2"/>
  <c r="CD15" i="2"/>
  <c r="BV15" i="2"/>
  <c r="BJ15" i="2"/>
  <c r="BB15" i="2"/>
  <c r="AT15" i="2"/>
  <c r="AL15" i="2"/>
  <c r="AD15" i="2"/>
  <c r="Z15" i="2"/>
  <c r="R15" i="2"/>
  <c r="J15" i="2"/>
  <c r="DD15" i="2"/>
  <c r="CZ15" i="2"/>
  <c r="CV15" i="2"/>
  <c r="CR15" i="2"/>
  <c r="CN15" i="2"/>
  <c r="CJ15" i="2"/>
  <c r="CF15" i="2"/>
  <c r="CB15" i="2"/>
  <c r="BX15" i="2"/>
  <c r="BT15" i="2"/>
  <c r="BP15" i="2"/>
  <c r="BL15" i="2"/>
  <c r="BH15" i="2"/>
  <c r="BD15" i="2"/>
  <c r="AZ15" i="2"/>
  <c r="AV15" i="2"/>
  <c r="AR15" i="2"/>
  <c r="AN15" i="2"/>
  <c r="AJ15" i="2"/>
  <c r="AF15" i="2"/>
  <c r="AB15" i="2"/>
  <c r="X15" i="2"/>
  <c r="T15" i="2"/>
  <c r="P15" i="2"/>
  <c r="L15" i="2"/>
  <c r="BK15" i="2"/>
  <c r="AY15" i="2"/>
  <c r="AM15" i="2"/>
  <c r="AA15" i="2"/>
  <c r="S15" i="2"/>
  <c r="K15" i="2"/>
  <c r="DF15" i="2"/>
  <c r="DB15" i="2"/>
  <c r="CX15" i="2"/>
  <c r="CP15" i="2"/>
  <c r="CL15" i="2"/>
  <c r="CH15" i="2"/>
  <c r="BZ15" i="2"/>
  <c r="BR15" i="2"/>
  <c r="BN15" i="2"/>
  <c r="BF15" i="2"/>
  <c r="AX15" i="2"/>
  <c r="AP15" i="2"/>
  <c r="AH15" i="2"/>
  <c r="V15" i="2"/>
  <c r="N15" i="2"/>
  <c r="CY18" i="2"/>
  <c r="DC18" i="2"/>
  <c r="AJ18" i="2"/>
  <c r="BP18" i="2"/>
  <c r="CN18" i="2"/>
  <c r="DD18" i="2"/>
  <c r="U18" i="2"/>
  <c r="AK18" i="2"/>
  <c r="BA18" i="2"/>
  <c r="BQ18" i="2"/>
  <c r="CG18" i="2"/>
  <c r="CW18" i="2"/>
  <c r="W18" i="2"/>
  <c r="AQ18" i="2"/>
  <c r="BG18" i="2"/>
  <c r="BW18" i="2"/>
  <c r="CM18" i="2"/>
  <c r="P18" i="2"/>
  <c r="AV18" i="2"/>
  <c r="CJ18" i="2"/>
  <c r="R18" i="2"/>
  <c r="AH18" i="2"/>
  <c r="AX18" i="2"/>
  <c r="BN18" i="2"/>
  <c r="CD18" i="2"/>
  <c r="CT18" i="2"/>
  <c r="Y18" i="2"/>
  <c r="BU18" i="2"/>
  <c r="DA18" i="2"/>
  <c r="AU18" i="2"/>
  <c r="CA18" i="2"/>
  <c r="X18" i="2"/>
  <c r="BD18" i="2"/>
  <c r="V18" i="2"/>
  <c r="AL18" i="2"/>
  <c r="BB18" i="2"/>
  <c r="BR18" i="2"/>
  <c r="CH18" i="2"/>
  <c r="CX18" i="2"/>
  <c r="S18" i="2"/>
  <c r="T18" i="2"/>
  <c r="AZ18" i="2"/>
  <c r="CB18" i="2"/>
  <c r="CV18" i="2"/>
  <c r="M18" i="2"/>
  <c r="AC18" i="2"/>
  <c r="AS18" i="2"/>
  <c r="BI18" i="2"/>
  <c r="CO18" i="2"/>
  <c r="DE18" i="2"/>
  <c r="AY18" i="2"/>
  <c r="CE18" i="2"/>
  <c r="AF18" i="2"/>
  <c r="J18" i="2"/>
  <c r="AP18" i="2"/>
  <c r="BV18" i="2"/>
  <c r="CL18" i="2"/>
  <c r="DB18" i="2"/>
  <c r="AB18" i="2"/>
  <c r="CF18" i="2"/>
  <c r="Q18" i="2"/>
  <c r="AW18" i="2"/>
  <c r="CC18" i="2"/>
  <c r="O18" i="2"/>
  <c r="BC18" i="2"/>
  <c r="CI18" i="2"/>
  <c r="DF18" i="2"/>
  <c r="L18" i="2"/>
  <c r="AR18" i="2"/>
  <c r="BT18" i="2"/>
  <c r="CR18" i="2"/>
  <c r="I18" i="2"/>
  <c r="AO18" i="2"/>
  <c r="BE18" i="2"/>
  <c r="CK18" i="2"/>
  <c r="AA18" i="2"/>
  <c r="BK18" i="2"/>
  <c r="CQ18" i="2"/>
  <c r="BY18" i="2"/>
  <c r="AE18" i="2"/>
  <c r="BO18" i="2"/>
  <c r="CU18" i="2"/>
  <c r="BL18" i="2"/>
  <c r="Z18" i="2"/>
  <c r="BF18" i="2"/>
  <c r="AI18" i="2"/>
  <c r="BH18" i="2"/>
  <c r="CZ18" i="2"/>
  <c r="AG18" i="2"/>
  <c r="BM18" i="2"/>
  <c r="CS18" i="2"/>
  <c r="AM18" i="2"/>
  <c r="BS18" i="2"/>
  <c r="AN18" i="2"/>
  <c r="BX18" i="2"/>
  <c r="N18" i="2"/>
  <c r="AD18" i="2"/>
  <c r="AT18" i="2"/>
  <c r="BJ18" i="2"/>
  <c r="BZ18" i="2"/>
  <c r="CP18" i="2"/>
  <c r="AC13" i="2"/>
  <c r="N14" i="2"/>
  <c r="CK16" i="2"/>
  <c r="O14" i="2"/>
  <c r="CH17" i="2"/>
  <c r="AV14" i="2"/>
  <c r="BL13" i="2"/>
  <c r="BQ16" i="2"/>
  <c r="AA17" i="2"/>
  <c r="AI16" i="2"/>
  <c r="BT17" i="2"/>
  <c r="CV16" i="2"/>
  <c r="CK13" i="2"/>
  <c r="AH14" i="2"/>
  <c r="BQ14" i="2"/>
  <c r="AX17" i="2"/>
  <c r="BZ13" i="2"/>
  <c r="AI14" i="2"/>
  <c r="AC16" i="2"/>
  <c r="AA13" i="2"/>
  <c r="CU13" i="2"/>
  <c r="CS14" i="2"/>
  <c r="P13" i="2"/>
  <c r="CJ13" i="2"/>
  <c r="AW14" i="2"/>
  <c r="AD17" i="2"/>
  <c r="CH16" i="2"/>
  <c r="BO17" i="2"/>
  <c r="DB14" i="2"/>
  <c r="BK16" i="2"/>
  <c r="X17" i="2"/>
  <c r="CJ17" i="2"/>
  <c r="X16" i="2"/>
  <c r="CK17" i="2"/>
  <c r="CS17" i="2"/>
  <c r="AG17" i="2"/>
  <c r="BX16" i="2"/>
  <c r="L16" i="2"/>
  <c r="CA14" i="2"/>
  <c r="CF17" i="2"/>
  <c r="BL17" i="2"/>
  <c r="L17" i="2"/>
  <c r="CM16" i="2"/>
  <c r="AQ16" i="2"/>
  <c r="S16" i="2"/>
  <c r="CP14" i="2"/>
  <c r="CQ17" i="2"/>
  <c r="AQ17" i="2"/>
  <c r="K17" i="2"/>
  <c r="BF16" i="2"/>
  <c r="J16" i="2"/>
  <c r="N17" i="2"/>
  <c r="BX14" i="2"/>
  <c r="AS14" i="2"/>
  <c r="M14" i="2"/>
  <c r="BX13" i="2"/>
  <c r="AR13" i="2"/>
  <c r="L13" i="2"/>
  <c r="AW16" i="2"/>
  <c r="CK14" i="2"/>
  <c r="T14" i="2"/>
  <c r="CQ13" i="2"/>
  <c r="BO13" i="2"/>
  <c r="W13" i="2"/>
  <c r="V17" i="2"/>
  <c r="M16" i="2"/>
  <c r="BH14" i="2"/>
  <c r="AA14" i="2"/>
  <c r="DB13" i="2"/>
  <c r="BV13" i="2"/>
  <c r="AH13" i="2"/>
  <c r="DA16" i="2"/>
  <c r="CO14" i="2"/>
  <c r="AX14" i="2"/>
  <c r="J14" i="2"/>
  <c r="CG13" i="2"/>
  <c r="AS13" i="2"/>
  <c r="M13" i="2"/>
  <c r="BQ17" i="2"/>
  <c r="BT16" i="2"/>
  <c r="CY14" i="2"/>
  <c r="BK14" i="2"/>
  <c r="CB17" i="2"/>
  <c r="AV17" i="2"/>
  <c r="DC16" i="2"/>
  <c r="CI16" i="2"/>
  <c r="AM16" i="2"/>
  <c r="O16" i="2"/>
  <c r="BV14" i="2"/>
  <c r="AM17" i="2"/>
  <c r="DF16" i="2"/>
  <c r="BB16" i="2"/>
  <c r="DE14" i="2"/>
  <c r="CG16" i="2"/>
  <c r="BP14" i="2"/>
  <c r="AK14" i="2"/>
  <c r="CR13" i="2"/>
  <c r="BT13" i="2"/>
  <c r="BF17" i="2"/>
  <c r="AG16" i="2"/>
  <c r="CC14" i="2"/>
  <c r="L14" i="2"/>
  <c r="CM13" i="2"/>
  <c r="K13" i="2"/>
  <c r="DE16" i="2"/>
  <c r="CR14" i="2"/>
  <c r="W14" i="2"/>
  <c r="BF13" i="2"/>
  <c r="N13" i="2"/>
  <c r="M17" i="2"/>
  <c r="CA17" i="2"/>
  <c r="AF13" i="2"/>
  <c r="AQ13" i="2"/>
  <c r="AQ14" i="2"/>
  <c r="CX13" i="2"/>
  <c r="AK13" i="2"/>
  <c r="AW13" i="2"/>
  <c r="CS13" i="2"/>
  <c r="AP14" i="2"/>
  <c r="CW14" i="2"/>
  <c r="J13" i="2"/>
  <c r="CH13" i="2"/>
  <c r="AM14" i="2"/>
  <c r="CO16" i="2"/>
  <c r="AM13" i="2"/>
  <c r="DC13" i="2"/>
  <c r="Q16" i="2"/>
  <c r="T13" i="2"/>
  <c r="CN13" i="2"/>
  <c r="BE14" i="2"/>
  <c r="DF17" i="2"/>
  <c r="CP16" i="2"/>
  <c r="BS17" i="2"/>
  <c r="DF14" i="2"/>
  <c r="BO16" i="2"/>
  <c r="AF17" i="2"/>
  <c r="CR17" i="2"/>
  <c r="AV16" i="2"/>
  <c r="BE17" i="2"/>
  <c r="AN16" i="2"/>
  <c r="CZ16" i="2"/>
  <c r="BM17" i="2"/>
  <c r="Z16" i="2"/>
  <c r="CL14" i="2"/>
  <c r="BC13" i="2"/>
  <c r="AB17" i="2"/>
  <c r="U13" i="2"/>
  <c r="AT13" i="2"/>
  <c r="BW14" i="2"/>
  <c r="BP13" i="2"/>
  <c r="DE17" i="2"/>
  <c r="BN14" i="2"/>
  <c r="CX14" i="2"/>
  <c r="CE17" i="2"/>
  <c r="BR16" i="2"/>
  <c r="BD16" i="2"/>
  <c r="CV17" i="2"/>
  <c r="CQ14" i="2"/>
  <c r="T16" i="2"/>
  <c r="BH16" i="2"/>
  <c r="CN16" i="2"/>
  <c r="AO17" i="2"/>
  <c r="CG17" i="2"/>
  <c r="Y17" i="2"/>
  <c r="CT13" i="2"/>
  <c r="AZ16" i="2"/>
  <c r="BI17" i="2"/>
  <c r="DD17" i="2"/>
  <c r="AD13" i="2"/>
  <c r="BG14" i="2"/>
  <c r="I17" i="2"/>
  <c r="CD13" i="2"/>
  <c r="AJ16" i="2"/>
  <c r="BY17" i="2"/>
  <c r="R13" i="2"/>
  <c r="BU13" i="2"/>
  <c r="AO16" i="2"/>
  <c r="AP13" i="2"/>
  <c r="BJ13" i="2"/>
  <c r="AE13" i="2"/>
  <c r="AU13" i="2"/>
  <c r="BD14" i="2"/>
  <c r="BJ17" i="2"/>
  <c r="AP16" i="2"/>
  <c r="BJ16" i="2"/>
  <c r="AE17" i="2"/>
  <c r="AU17" i="2"/>
  <c r="BZ14" i="2"/>
  <c r="BS16" i="2"/>
  <c r="U17" i="2"/>
  <c r="AG13" i="2"/>
  <c r="BA13" i="2"/>
  <c r="CC13" i="2"/>
  <c r="CW13" i="2"/>
  <c r="V14" i="2"/>
  <c r="BB14" i="2"/>
  <c r="CG14" i="2"/>
  <c r="BE16" i="2"/>
  <c r="AH17" i="2"/>
  <c r="V13" i="2"/>
  <c r="AX13" i="2"/>
  <c r="BR13" i="2"/>
  <c r="CP13" i="2"/>
  <c r="K14" i="2"/>
  <c r="AE14" i="2"/>
  <c r="AU14" i="2"/>
  <c r="CJ14" i="2"/>
  <c r="AS16" i="2"/>
  <c r="BB17" i="2"/>
  <c r="O13" i="2"/>
  <c r="AI13" i="2"/>
  <c r="BK13" i="2"/>
  <c r="CI13" i="2"/>
  <c r="CY13" i="2"/>
  <c r="X14" i="2"/>
  <c r="BU14" i="2"/>
  <c r="DA14" i="2"/>
  <c r="CC16" i="2"/>
  <c r="BV17" i="2"/>
  <c r="X13" i="2"/>
  <c r="BH13" i="2"/>
  <c r="CB13" i="2"/>
  <c r="CV13" i="2"/>
  <c r="AG14" i="2"/>
  <c r="BA14" i="2"/>
  <c r="CN14" i="2"/>
  <c r="CW16" i="2"/>
  <c r="CP17" i="2"/>
  <c r="N16" i="2"/>
  <c r="AX16" i="2"/>
  <c r="BV16" i="2"/>
  <c r="CX16" i="2"/>
  <c r="O17" i="2"/>
  <c r="AI17" i="2"/>
  <c r="BK17" i="2"/>
  <c r="CI17" i="2"/>
  <c r="CY17" i="2"/>
  <c r="CH14" i="2"/>
  <c r="K16" i="2"/>
  <c r="AA16" i="2"/>
  <c r="AY16" i="2"/>
  <c r="CA16" i="2"/>
  <c r="CU16" i="2"/>
  <c r="T17" i="2"/>
  <c r="BH17" i="2"/>
  <c r="BX17" i="2"/>
  <c r="CN17" i="2"/>
  <c r="BO14" i="2"/>
  <c r="CM14" i="2"/>
  <c r="DC14" i="2"/>
  <c r="AF16" i="2"/>
  <c r="BL16" i="2"/>
  <c r="CB16" i="2"/>
  <c r="CR16" i="2"/>
  <c r="AC17" i="2"/>
  <c r="AW17" i="2"/>
  <c r="BZ16" i="2"/>
  <c r="DB16" i="2"/>
  <c r="BP16" i="2"/>
  <c r="CF16" i="2"/>
  <c r="AL16" i="2"/>
  <c r="S14" i="2"/>
  <c r="AY17" i="2"/>
  <c r="AY14" i="2"/>
  <c r="S13" i="2"/>
  <c r="AB14" i="2"/>
  <c r="DD14" i="2"/>
  <c r="S17" i="2"/>
  <c r="BC16" i="2"/>
  <c r="AY13" i="2"/>
  <c r="AD16" i="2"/>
  <c r="AT16" i="2"/>
  <c r="AZ17" i="2"/>
  <c r="AB16" i="2"/>
  <c r="DD16" i="2"/>
  <c r="Y13" i="2"/>
  <c r="AO13" i="2"/>
  <c r="BY13" i="2"/>
  <c r="CO13" i="2"/>
  <c r="DE13" i="2"/>
  <c r="BY14" i="2"/>
  <c r="I16" i="2"/>
  <c r="BN17" i="2"/>
  <c r="BN13" i="2"/>
  <c r="AL17" i="2"/>
  <c r="CX17" i="2"/>
  <c r="CE13" i="2"/>
  <c r="P14" i="2"/>
  <c r="BI14" i="2"/>
  <c r="CF13" i="2"/>
  <c r="U14" i="2"/>
  <c r="AK16" i="2"/>
  <c r="BN16" i="2"/>
  <c r="BC17" i="2"/>
  <c r="BR14" i="2"/>
  <c r="CE16" i="2"/>
  <c r="P17" i="2"/>
  <c r="AJ17" i="2"/>
  <c r="BD17" i="2"/>
  <c r="CE14" i="2"/>
  <c r="I13" i="2"/>
  <c r="BI13" i="2"/>
  <c r="AL14" i="2"/>
  <c r="CT17" i="2"/>
  <c r="BM14" i="2"/>
  <c r="AR14" i="2"/>
  <c r="AB13" i="2"/>
  <c r="DD13" i="2"/>
  <c r="BA16" i="2"/>
  <c r="AR17" i="2"/>
  <c r="BM13" i="2"/>
  <c r="Z14" i="2"/>
  <c r="Y16" i="2"/>
  <c r="Z13" i="2"/>
  <c r="CL13" i="2"/>
  <c r="CZ14" i="2"/>
  <c r="BI16" i="2"/>
  <c r="I14" i="2"/>
  <c r="Y14" i="2"/>
  <c r="U16" i="2"/>
  <c r="AT17" i="2"/>
  <c r="R16" i="2"/>
  <c r="CD16" i="2"/>
  <c r="CT16" i="2"/>
  <c r="BG17" i="2"/>
  <c r="BW17" i="2"/>
  <c r="CD14" i="2"/>
  <c r="CT14" i="2"/>
  <c r="BG16" i="2"/>
  <c r="BW16" i="2"/>
  <c r="AN17" i="2"/>
  <c r="CZ17" i="2"/>
  <c r="AD14" i="2"/>
  <c r="AT14" i="2"/>
  <c r="BC14" i="2"/>
  <c r="BY16" i="2"/>
  <c r="AJ14" i="2"/>
  <c r="AZ14" i="2"/>
  <c r="BM16" i="2"/>
  <c r="Z17" i="2"/>
  <c r="CL17" i="2"/>
  <c r="AJ13" i="2"/>
  <c r="AZ13" i="2"/>
  <c r="R14" i="2"/>
  <c r="R17" i="2"/>
  <c r="CD17" i="2"/>
  <c r="BG13" i="2"/>
  <c r="BW13" i="2"/>
  <c r="AN14" i="2"/>
  <c r="AN13" i="2"/>
  <c r="CZ13" i="2"/>
  <c r="CL16" i="2"/>
</calcChain>
</file>

<file path=xl/sharedStrings.xml><?xml version="1.0" encoding="utf-8"?>
<sst xmlns="http://schemas.openxmlformats.org/spreadsheetml/2006/main" count="61" uniqueCount="32">
  <si>
    <t>id</t>
  </si>
  <si>
    <t>scheduler_name</t>
  </si>
  <si>
    <t>train_data</t>
  </si>
  <si>
    <t>num_heuristics</t>
  </si>
  <si>
    <t>resource_allocation</t>
  </si>
  <si>
    <t>splitting_rule</t>
  </si>
  <si>
    <t>model_num_train</t>
  </si>
  <si>
    <t>list_resource_heuristics</t>
  </si>
  <si>
    <t>num_experiments</t>
  </si>
  <si>
    <t>render_mode</t>
  </si>
  <si>
    <t>model_name</t>
  </si>
  <si>
    <t>test_data</t>
  </si>
  <si>
    <t>job_arrival_rate</t>
  </si>
  <si>
    <t>job_arrival_cap</t>
  </si>
  <si>
    <t>avg_job_duration</t>
  </si>
  <si>
    <t>"HybridHeuristicScheduler"</t>
  </si>
  <si>
    <t>"DRA"</t>
  </si>
  <si>
    <t>"None"</t>
  </si>
  <si>
    <t>"TPCHDataSampler"</t>
  </si>
  <si>
    <t>"HyperHeuristicScheduler"</t>
  </si>
  <si>
    <t>"2_DRA_cap100_int48_exec20_numqueue"</t>
  </si>
  <si>
    <t>"AlibabaDataSampler"</t>
  </si>
  <si>
    <t>model'"_"'type</t>
  </si>
  <si>
    <t>Training set</t>
  </si>
  <si>
    <t>model'"_"'num'"_"'train</t>
  </si>
  <si>
    <t>test'"_"'data</t>
  </si>
  <si>
    <t>job'"_"'arrival'"_"'rate</t>
  </si>
  <si>
    <t>Experiment N</t>
  </si>
  <si>
    <t>bin N</t>
  </si>
  <si>
    <t>"DecimaScheduler"</t>
  </si>
  <si>
    <t>"DNN"</t>
  </si>
  <si>
    <t>"cap100_int48_exec20"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</si>
</sst>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</numFmts>
  <fonts count="19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sz val="10"/>
      <color theme="1"/>
      <name val="Aptos Narrow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8" fillId="0" borderId="0" xfId="0" applyFont="1"/>
    <xf numFmtId="164" fontId="0" fillId="33" borderId="0" xfId="43" applyFont="1" applyFill="1"/>
    <xf numFmtId="164" fontId="0" fillId="0" borderId="0" xfId="43" applyFont="1"/>
    <xf numFmtId="166" fontId="0" fillId="33" borderId="0" xfId="44" applyNumberFormat="1" applyFont="1" applyFill="1"/>
    <xf numFmtId="166" fontId="0" fillId="0" borderId="0" xfId="44" applyNumberFormat="1" applyFont="1"/>
    <xf numFmtId="0" fontId="0" fillId="33" borderId="0" xfId="0" applyFill="1"/>
    <xf numFmtId="164" fontId="0" fillId="34" borderId="0" xfId="43" applyFont="1" applyFill="1"/>
    <xf numFmtId="164" fontId="0" fillId="0" borderId="0" xfId="0" applyNumberFormat="1"/>
    <xf numFmtId="9" fontId="0" fillId="0" borderId="0" xfId="1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 2" xfId="43" xr:uid="{DF09E1A1-0F2F-4353-B80A-97CC4492F31D}"/>
    <cellStyle name="Comma 2" xfId="44" xr:uid="{02399485-E6D9-4962-A29A-FA92D508F14E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Train:TPC-H/Test:</a:t>
            </a:r>
            <a:r>
              <a:rPr lang="en-US" baseline="0"/>
              <a:t> TPCH</a:t>
            </a:r>
            <a:r>
              <a:rPr lang="en-US"/>
              <a:t>   int_arrival:48s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97986203052052"/>
          <c:y val="0.287752518838371"/>
          <c:w val="0.55144519545676263"/>
          <c:h val="0.56989246135899674"/>
        </c:manualLayout>
      </c:layout>
      <c:lineChart>
        <c:grouping val="standard"/>
        <c:varyColors val="0"/>
        <c:ser>
          <c:idx val="0"/>
          <c:order val="0"/>
          <c:tx>
            <c:strRef>
              <c:f>plot!$H$13</c:f>
              <c:strCache>
                <c:ptCount val="1"/>
                <c:pt idx="0">
                  <c:v> Hybrid__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plot!$I$13:$DE$13</c:f>
              <c:numCache>
                <c:formatCode>0%</c:formatCode>
                <c:ptCount val="101"/>
                <c:pt idx="0">
                  <c:v>0</c:v>
                </c:pt>
                <c:pt idx="1">
                  <c:v>3.3333333333333333E-2</c:v>
                </c:pt>
                <c:pt idx="2">
                  <c:v>3.3333333333333333E-2</c:v>
                </c:pt>
                <c:pt idx="3">
                  <c:v>6.6666666666666666E-2</c:v>
                </c:pt>
                <c:pt idx="4">
                  <c:v>6.6666666666666666E-2</c:v>
                </c:pt>
                <c:pt idx="5">
                  <c:v>6.6666666666666666E-2</c:v>
                </c:pt>
                <c:pt idx="6">
                  <c:v>6.6666666666666666E-2</c:v>
                </c:pt>
                <c:pt idx="7">
                  <c:v>6.6666666666666666E-2</c:v>
                </c:pt>
                <c:pt idx="8">
                  <c:v>6.6666666666666666E-2</c:v>
                </c:pt>
                <c:pt idx="9">
                  <c:v>6.6666666666666666E-2</c:v>
                </c:pt>
                <c:pt idx="10">
                  <c:v>6.6666666666666666E-2</c:v>
                </c:pt>
                <c:pt idx="11">
                  <c:v>6.6666666666666666E-2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0.13333333333333333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0.23333333333333334</c:v>
                </c:pt>
                <c:pt idx="21">
                  <c:v>0.23333333333333334</c:v>
                </c:pt>
                <c:pt idx="22">
                  <c:v>0.23333333333333334</c:v>
                </c:pt>
                <c:pt idx="23">
                  <c:v>0.26666666666666666</c:v>
                </c:pt>
                <c:pt idx="24">
                  <c:v>0.26666666666666666</c:v>
                </c:pt>
                <c:pt idx="25">
                  <c:v>0.4</c:v>
                </c:pt>
                <c:pt idx="26">
                  <c:v>0.4</c:v>
                </c:pt>
                <c:pt idx="27">
                  <c:v>0.43333333333333335</c:v>
                </c:pt>
                <c:pt idx="28">
                  <c:v>0.43333333333333335</c:v>
                </c:pt>
                <c:pt idx="29">
                  <c:v>0.43333333333333335</c:v>
                </c:pt>
                <c:pt idx="30">
                  <c:v>0.46666666666666667</c:v>
                </c:pt>
                <c:pt idx="31">
                  <c:v>0.46666666666666667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0.53333333333333333</c:v>
                </c:pt>
                <c:pt idx="38">
                  <c:v>0.56666666666666665</c:v>
                </c:pt>
                <c:pt idx="39">
                  <c:v>0.6</c:v>
                </c:pt>
                <c:pt idx="40">
                  <c:v>0.6333333333333333</c:v>
                </c:pt>
                <c:pt idx="41">
                  <c:v>0.6333333333333333</c:v>
                </c:pt>
                <c:pt idx="42">
                  <c:v>0.66666666666666663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0.7</c:v>
                </c:pt>
                <c:pt idx="54">
                  <c:v>0.7</c:v>
                </c:pt>
                <c:pt idx="55">
                  <c:v>0.7</c:v>
                </c:pt>
                <c:pt idx="56">
                  <c:v>0.7</c:v>
                </c:pt>
                <c:pt idx="57">
                  <c:v>0.73333333333333328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0.83333333333333337</c:v>
                </c:pt>
                <c:pt idx="77">
                  <c:v>0.83333333333333337</c:v>
                </c:pt>
                <c:pt idx="78">
                  <c:v>0.83333333333333337</c:v>
                </c:pt>
                <c:pt idx="79">
                  <c:v>0.83333333333333337</c:v>
                </c:pt>
                <c:pt idx="80">
                  <c:v>0.83333333333333337</c:v>
                </c:pt>
                <c:pt idx="81">
                  <c:v>0.83333333333333337</c:v>
                </c:pt>
                <c:pt idx="82">
                  <c:v>0.83333333333333337</c:v>
                </c:pt>
                <c:pt idx="83">
                  <c:v>0.8666666666666667</c:v>
                </c:pt>
                <c:pt idx="84">
                  <c:v>0.8666666666666667</c:v>
                </c:pt>
                <c:pt idx="85">
                  <c:v>0.8666666666666667</c:v>
                </c:pt>
                <c:pt idx="86">
                  <c:v>0.9</c:v>
                </c:pt>
                <c:pt idx="87">
                  <c:v>0.9</c:v>
                </c:pt>
                <c:pt idx="88">
                  <c:v>0.93333333333333335</c:v>
                </c:pt>
                <c:pt idx="89">
                  <c:v>0.93333333333333335</c:v>
                </c:pt>
                <c:pt idx="90">
                  <c:v>0.93333333333333335</c:v>
                </c:pt>
                <c:pt idx="91">
                  <c:v>0.93333333333333335</c:v>
                </c:pt>
                <c:pt idx="92">
                  <c:v>0.93333333333333335</c:v>
                </c:pt>
                <c:pt idx="93">
                  <c:v>0.93333333333333335</c:v>
                </c:pt>
                <c:pt idx="94">
                  <c:v>0.96666666666666667</c:v>
                </c:pt>
                <c:pt idx="95">
                  <c:v>0.96666666666666667</c:v>
                </c:pt>
                <c:pt idx="96">
                  <c:v>0.96666666666666667</c:v>
                </c:pt>
                <c:pt idx="97">
                  <c:v>0.96666666666666667</c:v>
                </c:pt>
                <c:pt idx="98">
                  <c:v>0.96666666666666667</c:v>
                </c:pt>
                <c:pt idx="99">
                  <c:v>0.96666666666666667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32-4699-AE79-CF596F07FD85}"/>
            </c:ext>
          </c:extLst>
        </c:ser>
        <c:ser>
          <c:idx val="1"/>
          <c:order val="1"/>
          <c:tx>
            <c:strRef>
              <c:f>plot!$H$14</c:f>
              <c:strCache>
                <c:ptCount val="1"/>
                <c:pt idx="0">
                  <c:v> HyperH50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plot!$I$14:$DE$14</c:f>
              <c:numCache>
                <c:formatCode>0%</c:formatCode>
                <c:ptCount val="101"/>
                <c:pt idx="0">
                  <c:v>3.3333333333333333E-2</c:v>
                </c:pt>
                <c:pt idx="1">
                  <c:v>3.3333333333333333E-2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6.6666666666666666E-2</c:v>
                </c:pt>
                <c:pt idx="5">
                  <c:v>6.6666666666666666E-2</c:v>
                </c:pt>
                <c:pt idx="6">
                  <c:v>6.6666666666666666E-2</c:v>
                </c:pt>
                <c:pt idx="7">
                  <c:v>6.6666666666666666E-2</c:v>
                </c:pt>
                <c:pt idx="8">
                  <c:v>0.1</c:v>
                </c:pt>
                <c:pt idx="9">
                  <c:v>0.13333333333333333</c:v>
                </c:pt>
                <c:pt idx="10">
                  <c:v>0.13333333333333333</c:v>
                </c:pt>
                <c:pt idx="11">
                  <c:v>0.16666666666666666</c:v>
                </c:pt>
                <c:pt idx="12">
                  <c:v>0.16666666666666666</c:v>
                </c:pt>
                <c:pt idx="13">
                  <c:v>0.16666666666666666</c:v>
                </c:pt>
                <c:pt idx="14">
                  <c:v>0.16666666666666666</c:v>
                </c:pt>
                <c:pt idx="15">
                  <c:v>0.2</c:v>
                </c:pt>
                <c:pt idx="16">
                  <c:v>0.26666666666666666</c:v>
                </c:pt>
                <c:pt idx="17">
                  <c:v>0.3</c:v>
                </c:pt>
                <c:pt idx="18">
                  <c:v>0.33333333333333331</c:v>
                </c:pt>
                <c:pt idx="19">
                  <c:v>0.33333333333333331</c:v>
                </c:pt>
                <c:pt idx="20">
                  <c:v>0.33333333333333331</c:v>
                </c:pt>
                <c:pt idx="21">
                  <c:v>0.33333333333333331</c:v>
                </c:pt>
                <c:pt idx="22">
                  <c:v>0.33333333333333331</c:v>
                </c:pt>
                <c:pt idx="23">
                  <c:v>0.43333333333333335</c:v>
                </c:pt>
                <c:pt idx="24">
                  <c:v>0.46666666666666667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0.53333333333333333</c:v>
                </c:pt>
                <c:pt idx="31">
                  <c:v>0.53333333333333333</c:v>
                </c:pt>
                <c:pt idx="32">
                  <c:v>0.56666666666666665</c:v>
                </c:pt>
                <c:pt idx="33">
                  <c:v>0.56666666666666665</c:v>
                </c:pt>
                <c:pt idx="34">
                  <c:v>0.56666666666666665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0.6333333333333333</c:v>
                </c:pt>
                <c:pt idx="39">
                  <c:v>0.6333333333333333</c:v>
                </c:pt>
                <c:pt idx="40">
                  <c:v>0.6333333333333333</c:v>
                </c:pt>
                <c:pt idx="41">
                  <c:v>0.6333333333333333</c:v>
                </c:pt>
                <c:pt idx="42">
                  <c:v>0.66666666666666663</c:v>
                </c:pt>
                <c:pt idx="43">
                  <c:v>0.66666666666666663</c:v>
                </c:pt>
                <c:pt idx="44">
                  <c:v>0.66666666666666663</c:v>
                </c:pt>
                <c:pt idx="45">
                  <c:v>0.66666666666666663</c:v>
                </c:pt>
                <c:pt idx="46">
                  <c:v>0.66666666666666663</c:v>
                </c:pt>
                <c:pt idx="47">
                  <c:v>0.66666666666666663</c:v>
                </c:pt>
                <c:pt idx="48">
                  <c:v>0.7</c:v>
                </c:pt>
                <c:pt idx="49">
                  <c:v>0.7</c:v>
                </c:pt>
                <c:pt idx="50">
                  <c:v>0.76666666666666672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0.83333333333333337</c:v>
                </c:pt>
                <c:pt idx="55">
                  <c:v>0.83333333333333337</c:v>
                </c:pt>
                <c:pt idx="56">
                  <c:v>0.83333333333333337</c:v>
                </c:pt>
                <c:pt idx="57">
                  <c:v>0.8666666666666667</c:v>
                </c:pt>
                <c:pt idx="58">
                  <c:v>0.8666666666666667</c:v>
                </c:pt>
                <c:pt idx="59">
                  <c:v>0.8666666666666667</c:v>
                </c:pt>
                <c:pt idx="60">
                  <c:v>0.8666666666666667</c:v>
                </c:pt>
                <c:pt idx="61">
                  <c:v>0.8666666666666667</c:v>
                </c:pt>
                <c:pt idx="62">
                  <c:v>0.8666666666666667</c:v>
                </c:pt>
                <c:pt idx="63">
                  <c:v>0.8666666666666667</c:v>
                </c:pt>
                <c:pt idx="64">
                  <c:v>0.8666666666666667</c:v>
                </c:pt>
                <c:pt idx="65">
                  <c:v>0.8666666666666667</c:v>
                </c:pt>
                <c:pt idx="66">
                  <c:v>0.8666666666666667</c:v>
                </c:pt>
                <c:pt idx="67">
                  <c:v>0.8666666666666667</c:v>
                </c:pt>
                <c:pt idx="68">
                  <c:v>0.8666666666666667</c:v>
                </c:pt>
                <c:pt idx="69">
                  <c:v>0.8666666666666667</c:v>
                </c:pt>
                <c:pt idx="70">
                  <c:v>0.8666666666666667</c:v>
                </c:pt>
                <c:pt idx="71">
                  <c:v>0.8666666666666667</c:v>
                </c:pt>
                <c:pt idx="72">
                  <c:v>0.8666666666666667</c:v>
                </c:pt>
                <c:pt idx="73">
                  <c:v>0.8666666666666667</c:v>
                </c:pt>
                <c:pt idx="74">
                  <c:v>0.8666666666666667</c:v>
                </c:pt>
                <c:pt idx="75">
                  <c:v>0.8666666666666667</c:v>
                </c:pt>
                <c:pt idx="76">
                  <c:v>0.8666666666666667</c:v>
                </c:pt>
                <c:pt idx="77">
                  <c:v>0.8666666666666667</c:v>
                </c:pt>
                <c:pt idx="78">
                  <c:v>0.8666666666666667</c:v>
                </c:pt>
                <c:pt idx="79">
                  <c:v>0.8666666666666667</c:v>
                </c:pt>
                <c:pt idx="80">
                  <c:v>0.9</c:v>
                </c:pt>
                <c:pt idx="81">
                  <c:v>0.9</c:v>
                </c:pt>
                <c:pt idx="82">
                  <c:v>0.9</c:v>
                </c:pt>
                <c:pt idx="83">
                  <c:v>0.9</c:v>
                </c:pt>
                <c:pt idx="84">
                  <c:v>0.9</c:v>
                </c:pt>
                <c:pt idx="85">
                  <c:v>0.9</c:v>
                </c:pt>
                <c:pt idx="86">
                  <c:v>0.9</c:v>
                </c:pt>
                <c:pt idx="87">
                  <c:v>0.9</c:v>
                </c:pt>
                <c:pt idx="88">
                  <c:v>0.9</c:v>
                </c:pt>
                <c:pt idx="89">
                  <c:v>0.93333333333333335</c:v>
                </c:pt>
                <c:pt idx="90">
                  <c:v>0.96666666666666667</c:v>
                </c:pt>
                <c:pt idx="91">
                  <c:v>0.96666666666666667</c:v>
                </c:pt>
                <c:pt idx="92">
                  <c:v>0.96666666666666667</c:v>
                </c:pt>
                <c:pt idx="93">
                  <c:v>0.96666666666666667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2-4699-AE79-CF596F07FD85}"/>
            </c:ext>
          </c:extLst>
        </c:ser>
        <c:ser>
          <c:idx val="2"/>
          <c:order val="2"/>
          <c:tx>
            <c:strRef>
              <c:f>plot!$H$15</c:f>
              <c:strCache>
                <c:ptCount val="1"/>
                <c:pt idx="0">
                  <c:v> Decima50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plot!$I$15:$DE$15</c:f>
            </c:numRef>
          </c:val>
          <c:smooth val="0"/>
          <c:extLst>
            <c:ext xmlns:c16="http://schemas.microsoft.com/office/drawing/2014/chart" uri="{C3380CC4-5D6E-409C-BE32-E72D297353CC}">
              <c16:uniqueId val="{00000002-3E32-4699-AE79-CF596F07FD85}"/>
            </c:ext>
          </c:extLst>
        </c:ser>
        <c:ser>
          <c:idx val="3"/>
          <c:order val="3"/>
          <c:tx>
            <c:strRef>
              <c:f>plot!$H$16</c:f>
              <c:strCache>
                <c:ptCount val="1"/>
                <c:pt idx="0">
                  <c:v> Hybrid10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plot!$I$16:$DE$16</c:f>
            </c:numRef>
          </c:val>
          <c:smooth val="0"/>
          <c:extLst>
            <c:ext xmlns:c16="http://schemas.microsoft.com/office/drawing/2014/chart" uri="{C3380CC4-5D6E-409C-BE32-E72D297353CC}">
              <c16:uniqueId val="{00000003-3E32-4699-AE79-CF596F07FD85}"/>
            </c:ext>
          </c:extLst>
        </c:ser>
        <c:ser>
          <c:idx val="4"/>
          <c:order val="4"/>
          <c:tx>
            <c:strRef>
              <c:f>plot!$H$17</c:f>
              <c:strCache>
                <c:ptCount val="1"/>
                <c:pt idx="0">
                  <c:v> HyperH50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plot!$I$17:$DE$17</c:f>
            </c:numRef>
          </c:val>
          <c:smooth val="0"/>
          <c:extLst>
            <c:ext xmlns:c16="http://schemas.microsoft.com/office/drawing/2014/chart" uri="{C3380CC4-5D6E-409C-BE32-E72D297353CC}">
              <c16:uniqueId val="{00000004-3E32-4699-AE79-CF596F07FD85}"/>
            </c:ext>
          </c:extLst>
        </c:ser>
        <c:ser>
          <c:idx val="5"/>
          <c:order val="5"/>
          <c:tx>
            <c:strRef>
              <c:f>plot!$H$18</c:f>
              <c:strCache>
                <c:ptCount val="1"/>
                <c:pt idx="0">
                  <c:v> Decima50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plot!$I$18:$DE$18</c:f>
            </c:numRef>
          </c:val>
          <c:smooth val="0"/>
          <c:extLst>
            <c:ext xmlns:c16="http://schemas.microsoft.com/office/drawing/2014/chart" uri="{C3380CC4-5D6E-409C-BE32-E72D297353CC}">
              <c16:uniqueId val="{00000005-3E32-4699-AE79-CF596F07F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452703"/>
        <c:axId val="1142453663"/>
      </c:lineChart>
      <c:catAx>
        <c:axId val="114245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53663"/>
        <c:crosses val="autoZero"/>
        <c:auto val="1"/>
        <c:lblAlgn val="ctr"/>
        <c:lblOffset val="100"/>
        <c:noMultiLvlLbl val="0"/>
      </c:catAx>
      <c:valAx>
        <c:axId val="11424536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45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21</xdr:row>
      <xdr:rowOff>133350</xdr:rowOff>
    </xdr:from>
    <xdr:to>
      <xdr:col>8</xdr:col>
      <xdr:colOff>495301</xdr:colOff>
      <xdr:row>34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0ECAF-5E97-4853-8E8E-4B529CCF2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x%20Sync\Research_Jungeun\Scheduler%20selector\spark-sched-sim_v1-main\spark-sched-sim_v1-main\results\0728\result_ex_list_cross.xlsx" TargetMode="External"/><Relationship Id="rId1" Type="http://schemas.openxmlformats.org/officeDocument/2006/relationships/externalLinkPath" Target="/Box%20Sync/Research_Jungeun/Scheduler%20selector/spark-sched-sim_v1-main/spark-sched-sim_v1-main/results/0728/result_ex_list_cro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ot"/>
      <sheetName val="result_ex_list_cross"/>
    </sheetNames>
    <sheetDataSet>
      <sheetData sheetId="0">
        <row r="27">
          <cell r="H27" t="str">
            <v>HyperH10</v>
          </cell>
          <cell r="I27">
            <v>0</v>
          </cell>
          <cell r="J27">
            <v>0</v>
          </cell>
          <cell r="K27">
            <v>0</v>
          </cell>
          <cell r="L27">
            <v>0.05</v>
          </cell>
          <cell r="M27">
            <v>0.05</v>
          </cell>
          <cell r="N27">
            <v>0.05</v>
          </cell>
          <cell r="O27">
            <v>0.05</v>
          </cell>
          <cell r="P27">
            <v>0.05</v>
          </cell>
          <cell r="Q27">
            <v>0.15</v>
          </cell>
          <cell r="R27">
            <v>0.15</v>
          </cell>
          <cell r="S27">
            <v>0.15</v>
          </cell>
          <cell r="T27">
            <v>0.15</v>
          </cell>
          <cell r="U27">
            <v>0.15</v>
          </cell>
          <cell r="V27">
            <v>0.15</v>
          </cell>
          <cell r="W27">
            <v>0.15</v>
          </cell>
          <cell r="X27">
            <v>0.15</v>
          </cell>
          <cell r="Y27">
            <v>0.15</v>
          </cell>
          <cell r="Z27">
            <v>0.15</v>
          </cell>
          <cell r="AA27">
            <v>0.2</v>
          </cell>
          <cell r="AB27">
            <v>0.2</v>
          </cell>
          <cell r="AC27">
            <v>0.2</v>
          </cell>
          <cell r="AD27">
            <v>0.2</v>
          </cell>
          <cell r="AE27">
            <v>0.2</v>
          </cell>
          <cell r="AF27">
            <v>0.2</v>
          </cell>
          <cell r="AG27">
            <v>0.3</v>
          </cell>
          <cell r="AH27">
            <v>0.3</v>
          </cell>
          <cell r="AI27">
            <v>0.3</v>
          </cell>
          <cell r="AJ27">
            <v>0.3</v>
          </cell>
          <cell r="AK27">
            <v>0.35</v>
          </cell>
          <cell r="AL27">
            <v>0.35</v>
          </cell>
          <cell r="AM27">
            <v>0.35</v>
          </cell>
          <cell r="AN27">
            <v>0.35</v>
          </cell>
          <cell r="AO27">
            <v>0.35</v>
          </cell>
          <cell r="AP27">
            <v>0.4</v>
          </cell>
          <cell r="AQ27">
            <v>0.4</v>
          </cell>
          <cell r="AR27">
            <v>0.4</v>
          </cell>
          <cell r="AS27">
            <v>0.45</v>
          </cell>
          <cell r="AT27">
            <v>0.55000000000000004</v>
          </cell>
          <cell r="AU27">
            <v>0.55000000000000004</v>
          </cell>
          <cell r="AV27">
            <v>0.55000000000000004</v>
          </cell>
          <cell r="AW27">
            <v>0.6</v>
          </cell>
          <cell r="AX27">
            <v>0.6</v>
          </cell>
          <cell r="AY27">
            <v>0.7</v>
          </cell>
          <cell r="AZ27">
            <v>0.7</v>
          </cell>
          <cell r="BA27">
            <v>0.7</v>
          </cell>
          <cell r="BB27">
            <v>0.75</v>
          </cell>
          <cell r="BC27">
            <v>0.75</v>
          </cell>
          <cell r="BD27">
            <v>0.8</v>
          </cell>
          <cell r="BE27">
            <v>0.8</v>
          </cell>
          <cell r="BF27">
            <v>0.8</v>
          </cell>
          <cell r="BG27">
            <v>0.8</v>
          </cell>
          <cell r="BH27">
            <v>0.8</v>
          </cell>
          <cell r="BI27">
            <v>0.8</v>
          </cell>
          <cell r="BJ27">
            <v>0.85</v>
          </cell>
          <cell r="BK27">
            <v>0.85</v>
          </cell>
          <cell r="BL27">
            <v>0.85</v>
          </cell>
          <cell r="BM27">
            <v>0.85</v>
          </cell>
          <cell r="BN27">
            <v>0.9</v>
          </cell>
          <cell r="BO27">
            <v>0.9</v>
          </cell>
          <cell r="BP27">
            <v>0.95</v>
          </cell>
          <cell r="BQ27">
            <v>0.95</v>
          </cell>
          <cell r="BR27">
            <v>0.95</v>
          </cell>
          <cell r="BS27">
            <v>0.95</v>
          </cell>
          <cell r="BT27">
            <v>0.95</v>
          </cell>
          <cell r="BU27">
            <v>0.95</v>
          </cell>
          <cell r="BV27">
            <v>0.95</v>
          </cell>
          <cell r="BW27">
            <v>0.95</v>
          </cell>
          <cell r="BX27">
            <v>1</v>
          </cell>
          <cell r="BY27">
            <v>1</v>
          </cell>
          <cell r="BZ27">
            <v>1</v>
          </cell>
          <cell r="CA27">
            <v>1</v>
          </cell>
          <cell r="CB27">
            <v>1</v>
          </cell>
          <cell r="CC27">
            <v>1</v>
          </cell>
          <cell r="CD27">
            <v>1</v>
          </cell>
          <cell r="CE27">
            <v>1</v>
          </cell>
          <cell r="CF27">
            <v>1</v>
          </cell>
          <cell r="CG27">
            <v>1</v>
          </cell>
          <cell r="CH27">
            <v>1</v>
          </cell>
          <cell r="CI27">
            <v>1</v>
          </cell>
          <cell r="CJ27">
            <v>1</v>
          </cell>
          <cell r="CK27">
            <v>1</v>
          </cell>
          <cell r="CL27">
            <v>1</v>
          </cell>
          <cell r="CM27">
            <v>1</v>
          </cell>
          <cell r="CN27">
            <v>1</v>
          </cell>
          <cell r="CO27">
            <v>1</v>
          </cell>
          <cell r="CP27">
            <v>1</v>
          </cell>
          <cell r="CQ27">
            <v>1</v>
          </cell>
          <cell r="CR27">
            <v>1</v>
          </cell>
          <cell r="CS27">
            <v>1</v>
          </cell>
          <cell r="CT27">
            <v>1</v>
          </cell>
          <cell r="CU27">
            <v>1</v>
          </cell>
          <cell r="CV27">
            <v>1</v>
          </cell>
          <cell r="CW27">
            <v>1</v>
          </cell>
          <cell r="CX27">
            <v>1</v>
          </cell>
          <cell r="CY27">
            <v>1</v>
          </cell>
          <cell r="CZ27">
            <v>1</v>
          </cell>
          <cell r="DA27">
            <v>1</v>
          </cell>
          <cell r="DB27">
            <v>1</v>
          </cell>
          <cell r="DC27">
            <v>1</v>
          </cell>
          <cell r="DD27">
            <v>1</v>
          </cell>
          <cell r="DE27">
            <v>1</v>
          </cell>
          <cell r="DF27">
            <v>1</v>
          </cell>
        </row>
        <row r="28">
          <cell r="H28" t="str">
            <v>HyperH50</v>
          </cell>
          <cell r="I28">
            <v>0.05</v>
          </cell>
          <cell r="J28">
            <v>0.1</v>
          </cell>
          <cell r="K28">
            <v>0.15</v>
          </cell>
          <cell r="L28">
            <v>0.15</v>
          </cell>
          <cell r="M28">
            <v>0.15</v>
          </cell>
          <cell r="N28">
            <v>0.2</v>
          </cell>
          <cell r="O28">
            <v>0.2</v>
          </cell>
          <cell r="P28">
            <v>0.2</v>
          </cell>
          <cell r="Q28">
            <v>0.2</v>
          </cell>
          <cell r="R28">
            <v>0.2</v>
          </cell>
          <cell r="S28">
            <v>0.2</v>
          </cell>
          <cell r="T28">
            <v>0.25</v>
          </cell>
          <cell r="U28">
            <v>0.25</v>
          </cell>
          <cell r="V28">
            <v>0.25</v>
          </cell>
          <cell r="W28">
            <v>0.25</v>
          </cell>
          <cell r="X28">
            <v>0.25</v>
          </cell>
          <cell r="Y28">
            <v>0.25</v>
          </cell>
          <cell r="Z28">
            <v>0.35</v>
          </cell>
          <cell r="AA28">
            <v>0.35</v>
          </cell>
          <cell r="AB28">
            <v>0.35</v>
          </cell>
          <cell r="AC28">
            <v>0.35</v>
          </cell>
          <cell r="AD28">
            <v>0.35</v>
          </cell>
          <cell r="AE28">
            <v>0.35</v>
          </cell>
          <cell r="AF28">
            <v>0.35</v>
          </cell>
          <cell r="AG28">
            <v>0.35</v>
          </cell>
          <cell r="AH28">
            <v>0.35</v>
          </cell>
          <cell r="AI28">
            <v>0.35</v>
          </cell>
          <cell r="AJ28">
            <v>0.35</v>
          </cell>
          <cell r="AK28">
            <v>0.35</v>
          </cell>
          <cell r="AL28">
            <v>0.35</v>
          </cell>
          <cell r="AM28">
            <v>0.4</v>
          </cell>
          <cell r="AN28">
            <v>0.4</v>
          </cell>
          <cell r="AO28">
            <v>0.45</v>
          </cell>
          <cell r="AP28">
            <v>0.45</v>
          </cell>
          <cell r="AQ28">
            <v>0.45</v>
          </cell>
          <cell r="AR28">
            <v>0.5</v>
          </cell>
          <cell r="AS28">
            <v>0.5</v>
          </cell>
          <cell r="AT28">
            <v>0.6</v>
          </cell>
          <cell r="AU28">
            <v>0.6</v>
          </cell>
          <cell r="AV28">
            <v>0.6</v>
          </cell>
          <cell r="AW28">
            <v>0.6</v>
          </cell>
          <cell r="AX28">
            <v>0.65</v>
          </cell>
          <cell r="AY28">
            <v>0.7</v>
          </cell>
          <cell r="AZ28">
            <v>0.7</v>
          </cell>
          <cell r="BA28">
            <v>0.7</v>
          </cell>
          <cell r="BB28">
            <v>0.7</v>
          </cell>
          <cell r="BC28">
            <v>0.75</v>
          </cell>
          <cell r="BD28">
            <v>0.75</v>
          </cell>
          <cell r="BE28">
            <v>0.75</v>
          </cell>
          <cell r="BF28">
            <v>0.85</v>
          </cell>
          <cell r="BG28">
            <v>0.9</v>
          </cell>
          <cell r="BH28">
            <v>0.9</v>
          </cell>
          <cell r="BI28">
            <v>0.9</v>
          </cell>
          <cell r="BJ28">
            <v>0.95</v>
          </cell>
          <cell r="BK28">
            <v>0.95</v>
          </cell>
          <cell r="BL28">
            <v>0.95</v>
          </cell>
          <cell r="BM28">
            <v>0.95</v>
          </cell>
          <cell r="BN28">
            <v>0.95</v>
          </cell>
          <cell r="BO28">
            <v>0.95</v>
          </cell>
          <cell r="BP28">
            <v>0.95</v>
          </cell>
          <cell r="BQ28">
            <v>0.95</v>
          </cell>
          <cell r="BR28">
            <v>0.95</v>
          </cell>
          <cell r="BS28">
            <v>0.95</v>
          </cell>
          <cell r="BT28">
            <v>0.95</v>
          </cell>
          <cell r="BU28">
            <v>0.95</v>
          </cell>
          <cell r="BV28">
            <v>0.95</v>
          </cell>
          <cell r="BW28">
            <v>0.95</v>
          </cell>
          <cell r="BX28">
            <v>0.95</v>
          </cell>
          <cell r="BY28">
            <v>1</v>
          </cell>
          <cell r="BZ28">
            <v>1</v>
          </cell>
          <cell r="CA28">
            <v>1</v>
          </cell>
          <cell r="CB28">
            <v>1</v>
          </cell>
          <cell r="CC28">
            <v>1</v>
          </cell>
          <cell r="CD28">
            <v>1</v>
          </cell>
          <cell r="CE28">
            <v>1</v>
          </cell>
          <cell r="CF28">
            <v>1</v>
          </cell>
          <cell r="CG28">
            <v>1</v>
          </cell>
          <cell r="CH28">
            <v>1</v>
          </cell>
          <cell r="CI28">
            <v>1</v>
          </cell>
          <cell r="CJ28">
            <v>1</v>
          </cell>
          <cell r="CK28">
            <v>1</v>
          </cell>
          <cell r="CL28">
            <v>1</v>
          </cell>
          <cell r="CM28">
            <v>1</v>
          </cell>
          <cell r="CN28">
            <v>1</v>
          </cell>
          <cell r="CO28">
            <v>1</v>
          </cell>
          <cell r="CP28">
            <v>1</v>
          </cell>
          <cell r="CQ28">
            <v>1</v>
          </cell>
          <cell r="CR28">
            <v>1</v>
          </cell>
          <cell r="CS28">
            <v>1</v>
          </cell>
          <cell r="CT28">
            <v>1</v>
          </cell>
          <cell r="CU28">
            <v>1</v>
          </cell>
          <cell r="CV28">
            <v>1</v>
          </cell>
          <cell r="CW28">
            <v>1</v>
          </cell>
          <cell r="CX28">
            <v>1</v>
          </cell>
          <cell r="CY28">
            <v>1</v>
          </cell>
          <cell r="CZ28">
            <v>1</v>
          </cell>
          <cell r="DA28">
            <v>1</v>
          </cell>
          <cell r="DB28">
            <v>1</v>
          </cell>
          <cell r="DC28">
            <v>1</v>
          </cell>
          <cell r="DD28">
            <v>1</v>
          </cell>
          <cell r="DE28">
            <v>1</v>
          </cell>
          <cell r="DF28">
            <v>1</v>
          </cell>
        </row>
        <row r="29">
          <cell r="H29" t="str">
            <v>Decima10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0.05</v>
          </cell>
          <cell r="BH29">
            <v>0.1</v>
          </cell>
          <cell r="BI29">
            <v>0.1</v>
          </cell>
          <cell r="BJ29">
            <v>0.15</v>
          </cell>
          <cell r="BK29">
            <v>0.15</v>
          </cell>
          <cell r="BL29">
            <v>0.15</v>
          </cell>
          <cell r="BM29">
            <v>0.2</v>
          </cell>
          <cell r="BN29">
            <v>0.25</v>
          </cell>
          <cell r="BO29">
            <v>0.25</v>
          </cell>
          <cell r="BP29">
            <v>0.35</v>
          </cell>
          <cell r="BQ29">
            <v>0.35</v>
          </cell>
          <cell r="BR29">
            <v>0.35</v>
          </cell>
          <cell r="BS29">
            <v>0.4</v>
          </cell>
          <cell r="BT29">
            <v>0.45</v>
          </cell>
          <cell r="BU29">
            <v>0.5</v>
          </cell>
          <cell r="BV29">
            <v>0.6</v>
          </cell>
          <cell r="BW29">
            <v>0.6</v>
          </cell>
          <cell r="BX29">
            <v>0.6</v>
          </cell>
          <cell r="BY29">
            <v>0.6</v>
          </cell>
          <cell r="BZ29">
            <v>0.6</v>
          </cell>
          <cell r="CA29">
            <v>0.6</v>
          </cell>
          <cell r="CB29">
            <v>0.6</v>
          </cell>
          <cell r="CC29">
            <v>0.65</v>
          </cell>
          <cell r="CD29">
            <v>0.65</v>
          </cell>
          <cell r="CE29">
            <v>0.7</v>
          </cell>
          <cell r="CF29">
            <v>0.75</v>
          </cell>
          <cell r="CG29">
            <v>0.75</v>
          </cell>
          <cell r="CH29">
            <v>0.75</v>
          </cell>
          <cell r="CI29">
            <v>0.85</v>
          </cell>
          <cell r="CJ29">
            <v>0.85</v>
          </cell>
          <cell r="CK29">
            <v>0.85</v>
          </cell>
          <cell r="CL29">
            <v>0.85</v>
          </cell>
          <cell r="CM29">
            <v>0.85</v>
          </cell>
          <cell r="CN29">
            <v>0.85</v>
          </cell>
          <cell r="CO29">
            <v>0.85</v>
          </cell>
          <cell r="CP29">
            <v>0.85</v>
          </cell>
          <cell r="CQ29">
            <v>0.85</v>
          </cell>
          <cell r="CR29">
            <v>0.9</v>
          </cell>
          <cell r="CS29">
            <v>0.95</v>
          </cell>
          <cell r="CT29">
            <v>0.95</v>
          </cell>
          <cell r="CU29">
            <v>0.95</v>
          </cell>
          <cell r="CV29">
            <v>0.95</v>
          </cell>
          <cell r="CW29">
            <v>0.95</v>
          </cell>
          <cell r="CX29">
            <v>0.95</v>
          </cell>
          <cell r="CY29">
            <v>0.95</v>
          </cell>
          <cell r="CZ29">
            <v>0.95</v>
          </cell>
          <cell r="DA29">
            <v>0.95</v>
          </cell>
          <cell r="DB29">
            <v>0.95</v>
          </cell>
          <cell r="DC29">
            <v>0.95</v>
          </cell>
          <cell r="DD29">
            <v>0.95</v>
          </cell>
          <cell r="DE29">
            <v>1</v>
          </cell>
          <cell r="DF29">
            <v>1</v>
          </cell>
        </row>
        <row r="30">
          <cell r="H30" t="str">
            <v>Decima50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0.05</v>
          </cell>
          <cell r="AG30">
            <v>0.1</v>
          </cell>
          <cell r="AH30">
            <v>0.1</v>
          </cell>
          <cell r="AI30">
            <v>0.1</v>
          </cell>
          <cell r="AJ30">
            <v>0.15</v>
          </cell>
          <cell r="AK30">
            <v>0.15</v>
          </cell>
          <cell r="AL30">
            <v>0.15</v>
          </cell>
          <cell r="AM30">
            <v>0.2</v>
          </cell>
          <cell r="AN30">
            <v>0.2</v>
          </cell>
          <cell r="AO30">
            <v>0.25</v>
          </cell>
          <cell r="AP30">
            <v>0.25</v>
          </cell>
          <cell r="AQ30">
            <v>0.3</v>
          </cell>
          <cell r="AR30">
            <v>0.35</v>
          </cell>
          <cell r="AS30">
            <v>0.35</v>
          </cell>
          <cell r="AT30">
            <v>0.4</v>
          </cell>
          <cell r="AU30">
            <v>0.45</v>
          </cell>
          <cell r="AV30">
            <v>0.65</v>
          </cell>
          <cell r="AW30">
            <v>0.65</v>
          </cell>
          <cell r="AX30">
            <v>0.65</v>
          </cell>
          <cell r="AY30">
            <v>0.65</v>
          </cell>
          <cell r="AZ30">
            <v>0.65</v>
          </cell>
          <cell r="BA30">
            <v>0.65</v>
          </cell>
          <cell r="BB30">
            <v>0.65</v>
          </cell>
          <cell r="BC30">
            <v>0.65</v>
          </cell>
          <cell r="BD30">
            <v>0.65</v>
          </cell>
          <cell r="BE30">
            <v>0.65</v>
          </cell>
          <cell r="BF30">
            <v>0.75</v>
          </cell>
          <cell r="BG30">
            <v>0.75</v>
          </cell>
          <cell r="BH30">
            <v>0.75</v>
          </cell>
          <cell r="BI30">
            <v>0.75</v>
          </cell>
          <cell r="BJ30">
            <v>0.85</v>
          </cell>
          <cell r="BK30">
            <v>0.85</v>
          </cell>
          <cell r="BL30">
            <v>0.85</v>
          </cell>
          <cell r="BM30">
            <v>0.85</v>
          </cell>
          <cell r="BN30">
            <v>0.85</v>
          </cell>
          <cell r="BO30">
            <v>0.85</v>
          </cell>
          <cell r="BP30">
            <v>0.85</v>
          </cell>
          <cell r="BQ30">
            <v>0.85</v>
          </cell>
          <cell r="BR30">
            <v>0.85</v>
          </cell>
          <cell r="BS30">
            <v>0.9</v>
          </cell>
          <cell r="BT30">
            <v>0.9</v>
          </cell>
          <cell r="BU30">
            <v>0.9</v>
          </cell>
          <cell r="BV30">
            <v>0.9</v>
          </cell>
          <cell r="BW30">
            <v>0.9</v>
          </cell>
          <cell r="BX30">
            <v>0.9</v>
          </cell>
          <cell r="BY30">
            <v>0.9</v>
          </cell>
          <cell r="BZ30">
            <v>0.9</v>
          </cell>
          <cell r="CA30">
            <v>0.95</v>
          </cell>
          <cell r="CB30">
            <v>0.95</v>
          </cell>
          <cell r="CC30">
            <v>0.95</v>
          </cell>
          <cell r="CD30">
            <v>0.95</v>
          </cell>
          <cell r="CE30">
            <v>0.95</v>
          </cell>
          <cell r="CF30">
            <v>0.95</v>
          </cell>
          <cell r="CG30">
            <v>0.95</v>
          </cell>
          <cell r="CH30">
            <v>1</v>
          </cell>
          <cell r="CI30">
            <v>1</v>
          </cell>
          <cell r="CJ30">
            <v>1</v>
          </cell>
          <cell r="CK30">
            <v>1</v>
          </cell>
          <cell r="CL30">
            <v>1</v>
          </cell>
          <cell r="CM30">
            <v>1</v>
          </cell>
          <cell r="CN30">
            <v>1</v>
          </cell>
          <cell r="CO30">
            <v>1</v>
          </cell>
          <cell r="CP30">
            <v>1</v>
          </cell>
          <cell r="CQ30">
            <v>1</v>
          </cell>
          <cell r="CR30">
            <v>1</v>
          </cell>
          <cell r="CS30">
            <v>1</v>
          </cell>
          <cell r="CT30">
            <v>1</v>
          </cell>
          <cell r="CU30">
            <v>1</v>
          </cell>
          <cell r="CV30">
            <v>1</v>
          </cell>
          <cell r="CW30">
            <v>1</v>
          </cell>
          <cell r="CX30">
            <v>1</v>
          </cell>
          <cell r="CY30">
            <v>1</v>
          </cell>
          <cell r="CZ30">
            <v>1</v>
          </cell>
          <cell r="DA30">
            <v>1</v>
          </cell>
          <cell r="DB30">
            <v>1</v>
          </cell>
          <cell r="DC30">
            <v>1</v>
          </cell>
          <cell r="DD30">
            <v>1</v>
          </cell>
          <cell r="DE30">
            <v>1</v>
          </cell>
          <cell r="DF30">
            <v>1</v>
          </cell>
        </row>
      </sheetData>
      <sheetData sheetId="1">
        <row r="1">
          <cell r="D1" t="str">
            <v>num_heuristics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CFB9-8AF0-4E2B-A904-B8721DB41C3A}">
  <sheetPr filterMode="1"/>
  <dimension ref="A1:DH35"/>
  <sheetViews>
    <sheetView tabSelected="1" workbookViewId="0">
      <selection activeCell="J41" sqref="J41"/>
    </sheetView>
  </sheetViews>
  <sheetFormatPr defaultRowHeight="13.5" x14ac:dyDescent="0.15"/>
  <cols>
    <col min="3" max="4" width="8.125" customWidth="1"/>
  </cols>
  <sheetData>
    <row r="1" spans="1:112" x14ac:dyDescent="0.15">
      <c r="B1" s="2" t="s">
        <v>22</v>
      </c>
      <c r="C1" s="2" t="str">
        <f>result_ex_list_cross!D1</f>
        <v>num_heuristics</v>
      </c>
      <c r="D1" s="2" t="s">
        <v>23</v>
      </c>
      <c r="E1" s="2" t="s">
        <v>24</v>
      </c>
      <c r="F1" t="s">
        <v>25</v>
      </c>
      <c r="G1" t="s">
        <v>26</v>
      </c>
      <c r="H1" t="s">
        <v>0</v>
      </c>
      <c r="I1">
        <v>1</v>
      </c>
      <c r="J1">
        <f>I1+1</f>
        <v>2</v>
      </c>
      <c r="K1">
        <f t="shared" ref="K1:BF1" si="0">J1+1</f>
        <v>3</v>
      </c>
      <c r="L1">
        <f t="shared" si="0"/>
        <v>4</v>
      </c>
      <c r="M1">
        <f t="shared" si="0"/>
        <v>5</v>
      </c>
      <c r="N1">
        <f t="shared" si="0"/>
        <v>6</v>
      </c>
      <c r="O1">
        <f t="shared" si="0"/>
        <v>7</v>
      </c>
      <c r="P1">
        <f t="shared" si="0"/>
        <v>8</v>
      </c>
      <c r="Q1">
        <f t="shared" si="0"/>
        <v>9</v>
      </c>
      <c r="R1">
        <f t="shared" si="0"/>
        <v>10</v>
      </c>
      <c r="S1">
        <f t="shared" si="0"/>
        <v>11</v>
      </c>
      <c r="T1">
        <f t="shared" si="0"/>
        <v>12</v>
      </c>
      <c r="U1">
        <f t="shared" si="0"/>
        <v>13</v>
      </c>
      <c r="V1">
        <f t="shared" si="0"/>
        <v>14</v>
      </c>
      <c r="W1">
        <f t="shared" si="0"/>
        <v>15</v>
      </c>
      <c r="X1">
        <f t="shared" si="0"/>
        <v>16</v>
      </c>
      <c r="Y1">
        <f t="shared" si="0"/>
        <v>17</v>
      </c>
      <c r="Z1">
        <f t="shared" si="0"/>
        <v>18</v>
      </c>
      <c r="AA1">
        <f t="shared" si="0"/>
        <v>19</v>
      </c>
      <c r="AB1">
        <f t="shared" si="0"/>
        <v>20</v>
      </c>
      <c r="AC1">
        <f t="shared" si="0"/>
        <v>21</v>
      </c>
      <c r="AD1">
        <f t="shared" si="0"/>
        <v>22</v>
      </c>
      <c r="AE1">
        <f t="shared" si="0"/>
        <v>23</v>
      </c>
      <c r="AF1">
        <f t="shared" si="0"/>
        <v>24</v>
      </c>
      <c r="AG1">
        <f t="shared" si="0"/>
        <v>25</v>
      </c>
      <c r="AH1">
        <f t="shared" si="0"/>
        <v>26</v>
      </c>
      <c r="AI1">
        <f t="shared" si="0"/>
        <v>27</v>
      </c>
      <c r="AJ1">
        <f t="shared" si="0"/>
        <v>28</v>
      </c>
      <c r="AK1">
        <f t="shared" si="0"/>
        <v>29</v>
      </c>
      <c r="AL1">
        <f t="shared" si="0"/>
        <v>30</v>
      </c>
      <c r="AM1">
        <f t="shared" si="0"/>
        <v>31</v>
      </c>
      <c r="AN1">
        <f t="shared" si="0"/>
        <v>32</v>
      </c>
      <c r="AO1">
        <f t="shared" si="0"/>
        <v>33</v>
      </c>
      <c r="AP1">
        <f t="shared" si="0"/>
        <v>34</v>
      </c>
      <c r="AQ1">
        <f t="shared" si="0"/>
        <v>35</v>
      </c>
      <c r="AR1">
        <f t="shared" si="0"/>
        <v>36</v>
      </c>
      <c r="AS1">
        <f t="shared" si="0"/>
        <v>37</v>
      </c>
      <c r="AT1">
        <f t="shared" si="0"/>
        <v>38</v>
      </c>
      <c r="AU1">
        <f t="shared" si="0"/>
        <v>39</v>
      </c>
      <c r="AV1">
        <f t="shared" si="0"/>
        <v>40</v>
      </c>
      <c r="AW1">
        <f t="shared" si="0"/>
        <v>41</v>
      </c>
      <c r="AX1">
        <f t="shared" si="0"/>
        <v>42</v>
      </c>
      <c r="AY1">
        <f t="shared" si="0"/>
        <v>43</v>
      </c>
      <c r="AZ1">
        <f t="shared" si="0"/>
        <v>44</v>
      </c>
      <c r="BA1">
        <f t="shared" si="0"/>
        <v>45</v>
      </c>
      <c r="BB1">
        <f t="shared" si="0"/>
        <v>46</v>
      </c>
      <c r="BC1">
        <f t="shared" si="0"/>
        <v>47</v>
      </c>
      <c r="BD1">
        <f t="shared" si="0"/>
        <v>48</v>
      </c>
      <c r="BE1">
        <f t="shared" si="0"/>
        <v>49</v>
      </c>
      <c r="BF1">
        <f t="shared" si="0"/>
        <v>50</v>
      </c>
    </row>
    <row r="2" spans="1:112" x14ac:dyDescent="0.15">
      <c r="A2" s="3" t="s">
        <v>27</v>
      </c>
      <c r="B2" t="str">
        <f>MID(result_ex_list_cross!B2,2,6)</f>
        <v>Hybrid</v>
      </c>
      <c r="C2" s="2">
        <f>result_ex_list_cross!D2</f>
        <v>0</v>
      </c>
      <c r="D2" t="str">
        <f>MID(result_ex_list_cross!C2,2,4)</f>
        <v/>
      </c>
      <c r="F2" t="str">
        <f>MID(result_ex_list_cross!L2,2,4)</f>
        <v>TPCH</v>
      </c>
      <c r="G2">
        <v>2.0833332999999999E-2</v>
      </c>
      <c r="H2" s="4" t="str">
        <f t="shared" ref="H2:H6" si="1">B2&amp;E2&amp;"_"&amp;D2&amp;"_"&amp;"_"&amp;F2&amp;G2</f>
        <v>Hybrid___TPCH0.020833333</v>
      </c>
      <c r="I2">
        <f>result_ex_list_cross!O2</f>
        <v>253.52926105763501</v>
      </c>
      <c r="J2">
        <f>result_ex_list_cross!P2</f>
        <v>186.94989367643899</v>
      </c>
      <c r="K2">
        <f>result_ex_list_cross!Q2</f>
        <v>233.67825779996201</v>
      </c>
      <c r="L2">
        <f>result_ex_list_cross!R2</f>
        <v>317.40680444810801</v>
      </c>
      <c r="M2">
        <f>result_ex_list_cross!S2</f>
        <v>312.913788925071</v>
      </c>
      <c r="N2">
        <f>result_ex_list_cross!T2</f>
        <v>196.97887013202401</v>
      </c>
      <c r="O2">
        <f>result_ex_list_cross!U2</f>
        <v>155.00242342662401</v>
      </c>
      <c r="P2">
        <f>result_ex_list_cross!V2</f>
        <v>423.80627411792</v>
      </c>
      <c r="Q2">
        <f>result_ex_list_cross!W2</f>
        <v>155.44079628958801</v>
      </c>
      <c r="R2">
        <f>result_ex_list_cross!X2</f>
        <v>103.214876632064</v>
      </c>
      <c r="S2">
        <f>result_ex_list_cross!Y2</f>
        <v>181.36421856734799</v>
      </c>
      <c r="T2">
        <f>result_ex_list_cross!Z2</f>
        <v>92.191886707283004</v>
      </c>
      <c r="U2">
        <f>result_ex_list_cross!AA2</f>
        <v>185.73648546781399</v>
      </c>
      <c r="V2">
        <f>result_ex_list_cross!AB2</f>
        <v>138.04296706378901</v>
      </c>
      <c r="W2">
        <f>result_ex_list_cross!AC2</f>
        <v>236.43896720907901</v>
      </c>
      <c r="X2">
        <f>result_ex_list_cross!AD2</f>
        <v>245.847623317087</v>
      </c>
      <c r="Y2">
        <f>result_ex_list_cross!AE2</f>
        <v>314.21541141711401</v>
      </c>
      <c r="Z2">
        <f>result_ex_list_cross!AF2</f>
        <v>257.67025576997702</v>
      </c>
      <c r="AA2">
        <f>result_ex_list_cross!AG2</f>
        <v>455.073133868318</v>
      </c>
      <c r="AB2">
        <f>result_ex_list_cross!AH2</f>
        <v>189.19578586365299</v>
      </c>
      <c r="AC2">
        <f>result_ex_list_cross!AI2</f>
        <v>387.55429251162099</v>
      </c>
      <c r="AD2">
        <f>result_ex_list_cross!AJ2</f>
        <v>214.87981645299001</v>
      </c>
      <c r="AE2">
        <f>result_ex_list_cross!AK2</f>
        <v>477.55343861510198</v>
      </c>
      <c r="AF2">
        <f>result_ex_list_cross!AL2</f>
        <v>153.14595390298001</v>
      </c>
      <c r="AG2">
        <f>result_ex_list_cross!AM2</f>
        <v>411.63358408494901</v>
      </c>
      <c r="AH2">
        <f>result_ex_list_cross!AN2</f>
        <v>431.30376037715899</v>
      </c>
      <c r="AI2">
        <f>result_ex_list_cross!AO2</f>
        <v>207.72995114179699</v>
      </c>
      <c r="AJ2">
        <f>result_ex_list_cross!AP2</f>
        <v>167.330049974617</v>
      </c>
      <c r="AK2">
        <f>result_ex_list_cross!AQ2</f>
        <v>187.57617361668201</v>
      </c>
      <c r="AL2">
        <f>result_ex_list_cross!AR2</f>
        <v>242.113846632654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112" x14ac:dyDescent="0.15">
      <c r="A3" s="3">
        <v>30</v>
      </c>
      <c r="B3" t="str">
        <f>MID(result_ex_list_cross!B3,2,6)</f>
        <v>HyperH</v>
      </c>
      <c r="C3" s="2">
        <f>result_ex_list_cross!D3</f>
        <v>2</v>
      </c>
      <c r="D3" t="str">
        <f>MID(result_ex_list_cross!C3,2,4)</f>
        <v>TPCH</v>
      </c>
      <c r="E3">
        <v>50</v>
      </c>
      <c r="F3" t="str">
        <f>MID(result_ex_list_cross!L3,2,4)</f>
        <v>TPCH</v>
      </c>
      <c r="G3">
        <v>2.0833332999999999E-2</v>
      </c>
      <c r="H3" s="4" t="str">
        <f t="shared" si="1"/>
        <v>HyperH50_TPCH__TPCH0.020833333</v>
      </c>
      <c r="I3">
        <f>result_ex_list_cross!O3</f>
        <v>225.80129156196199</v>
      </c>
      <c r="J3">
        <f>result_ex_list_cross!P3</f>
        <v>177.81864904595301</v>
      </c>
      <c r="K3">
        <f>result_ex_list_cross!Q3</f>
        <v>187.158744536613</v>
      </c>
      <c r="L3">
        <f>result_ex_list_cross!R3</f>
        <v>283.59297240767501</v>
      </c>
      <c r="M3">
        <f>result_ex_list_cross!S3</f>
        <v>284.13625892507099</v>
      </c>
      <c r="N3">
        <f>result_ex_list_cross!T3</f>
        <v>178.35194681837899</v>
      </c>
      <c r="O3">
        <f>result_ex_list_cross!U3</f>
        <v>152.484303426624</v>
      </c>
      <c r="P3">
        <f>result_ex_list_cross!V3</f>
        <v>437.62334411792</v>
      </c>
      <c r="Q3">
        <f>result_ex_list_cross!W3</f>
        <v>134.283808253627</v>
      </c>
      <c r="R3">
        <f>result_ex_list_cross!X3</f>
        <v>99.088706385663798</v>
      </c>
      <c r="S3">
        <f>result_ex_list_cross!Y3</f>
        <v>154.130458567348</v>
      </c>
      <c r="T3">
        <f>result_ex_list_cross!Z3</f>
        <v>88.239991497921196</v>
      </c>
      <c r="U3">
        <f>result_ex_list_cross!AA3</f>
        <v>157.85894308968199</v>
      </c>
      <c r="V3">
        <f>result_ex_list_cross!AB3</f>
        <v>126.17554743116099</v>
      </c>
      <c r="W3">
        <f>result_ex_list_cross!AC3</f>
        <v>253.526036015692</v>
      </c>
      <c r="X3">
        <f>result_ex_list_cross!AD3</f>
        <v>311.33139268394098</v>
      </c>
      <c r="Y3">
        <f>result_ex_list_cross!AE3</f>
        <v>288.70414141711399</v>
      </c>
      <c r="Z3">
        <f>result_ex_list_cross!AF3</f>
        <v>216.11250983618501</v>
      </c>
      <c r="AA3">
        <f>result_ex_list_cross!AG3</f>
        <v>457.81397386831799</v>
      </c>
      <c r="AB3">
        <f>result_ex_list_cross!AH3</f>
        <v>183.529597848657</v>
      </c>
      <c r="AC3">
        <f>result_ex_list_cross!AI3</f>
        <v>278.53642867461099</v>
      </c>
      <c r="AD3">
        <f>result_ex_list_cross!AJ3</f>
        <v>239.05698892152199</v>
      </c>
      <c r="AE3">
        <f>result_ex_list_cross!AK3</f>
        <v>402.79765861510202</v>
      </c>
      <c r="AF3">
        <f>result_ex_list_cross!AL3</f>
        <v>122.25645390298</v>
      </c>
      <c r="AG3">
        <f>result_ex_list_cross!AM3</f>
        <v>300.469764084948</v>
      </c>
      <c r="AH3">
        <f>result_ex_list_cross!AN3</f>
        <v>440.35201619484798</v>
      </c>
      <c r="AI3">
        <f>result_ex_list_cross!AO3</f>
        <v>179.64539085988099</v>
      </c>
      <c r="AJ3">
        <f>result_ex_list_cross!AP3</f>
        <v>160.64995621906101</v>
      </c>
      <c r="AK3">
        <f>result_ex_list_cross!AQ3</f>
        <v>149.51587849458701</v>
      </c>
      <c r="AL3">
        <f>result_ex_list_cross!AR3</f>
        <v>206.54832107757099</v>
      </c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112" hidden="1" x14ac:dyDescent="0.15">
      <c r="A4" s="4"/>
      <c r="B4" t="str">
        <f>MID(result_ex_list_cross!B4,2,6)</f>
        <v>Decima</v>
      </c>
      <c r="C4" s="2">
        <f>result_ex_list_cross!D4</f>
        <v>2</v>
      </c>
      <c r="D4" t="str">
        <f>MID(result_ex_list_cross!C4,2,4)</f>
        <v>TPCH</v>
      </c>
      <c r="E4">
        <v>50</v>
      </c>
      <c r="F4" t="str">
        <f>MID(result_ex_list_cross!L4,2,4)</f>
        <v>TPCH</v>
      </c>
      <c r="G4">
        <v>2.0833332999999999E-2</v>
      </c>
      <c r="H4" s="4" t="str">
        <f t="shared" ref="H4" si="2">B4&amp;E4&amp;"_"&amp;D4&amp;"_"&amp;"_"&amp;F4&amp;G4</f>
        <v>Decima50_TPCH__TPCH0.020833333</v>
      </c>
      <c r="I4">
        <f>result_ex_list_cross!O4</f>
        <v>191.29007576877001</v>
      </c>
      <c r="J4">
        <f>result_ex_list_cross!P4</f>
        <v>195.56194985426299</v>
      </c>
      <c r="K4">
        <f>result_ex_list_cross!Q4</f>
        <v>192.579884046328</v>
      </c>
      <c r="L4">
        <f>result_ex_list_cross!R4</f>
        <v>204.565808331623</v>
      </c>
      <c r="M4">
        <f>result_ex_list_cross!S4</f>
        <v>209.67361519292899</v>
      </c>
      <c r="N4">
        <f>result_ex_list_cross!T4</f>
        <v>196.321518757587</v>
      </c>
      <c r="O4">
        <f>result_ex_list_cross!U4</f>
        <v>195.69882589062399</v>
      </c>
      <c r="P4">
        <f>result_ex_list_cross!V4</f>
        <v>188.05379751305699</v>
      </c>
      <c r="Q4">
        <f>result_ex_list_cross!W4</f>
        <v>187.54189801236501</v>
      </c>
      <c r="R4">
        <f>result_ex_list_cross!X4</f>
        <v>194.39340649679201</v>
      </c>
      <c r="S4">
        <f>result_ex_list_cross!Y4</f>
        <v>196.4806923557</v>
      </c>
      <c r="T4">
        <f>result_ex_list_cross!Z4</f>
        <v>189.38368557076799</v>
      </c>
      <c r="U4">
        <f>result_ex_list_cross!AA4</f>
        <v>214.27214216362299</v>
      </c>
      <c r="V4">
        <f>result_ex_list_cross!AB4</f>
        <v>196.55761371881201</v>
      </c>
      <c r="W4">
        <f>result_ex_list_cross!AC4</f>
        <v>196.80120595934801</v>
      </c>
      <c r="X4">
        <f>result_ex_list_cross!AD4</f>
        <v>202.01993361356</v>
      </c>
      <c r="Y4">
        <f>result_ex_list_cross!AE4</f>
        <v>202.46108331753101</v>
      </c>
      <c r="Z4">
        <f>result_ex_list_cross!AF4</f>
        <v>218.21371925657101</v>
      </c>
      <c r="AA4">
        <f>result_ex_list_cross!AG4</f>
        <v>204.30176194952799</v>
      </c>
      <c r="AB4">
        <f>result_ex_list_cross!AH4</f>
        <v>193.68699006076201</v>
      </c>
      <c r="AC4">
        <f>result_ex_list_cross!AI4</f>
        <v>0</v>
      </c>
      <c r="AD4">
        <f>result_ex_list_cross!AJ4</f>
        <v>0</v>
      </c>
      <c r="AE4">
        <f>result_ex_list_cross!AK4</f>
        <v>0</v>
      </c>
      <c r="AF4">
        <f>result_ex_list_cross!AL4</f>
        <v>0</v>
      </c>
      <c r="AG4">
        <f>result_ex_list_cross!AM4</f>
        <v>0</v>
      </c>
      <c r="AH4">
        <f>result_ex_list_cross!AN4</f>
        <v>0</v>
      </c>
      <c r="AI4">
        <f>result_ex_list_cross!AO4</f>
        <v>0</v>
      </c>
      <c r="AJ4">
        <f>result_ex_list_cross!AP4</f>
        <v>0</v>
      </c>
      <c r="AK4">
        <f>result_ex_list_cross!AQ4</f>
        <v>0</v>
      </c>
      <c r="AL4">
        <f>result_ex_list_cross!AR4</f>
        <v>0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112" hidden="1" x14ac:dyDescent="0.15">
      <c r="A5" s="4"/>
      <c r="B5" t="str">
        <f>MID(result_ex_list_cross!B5,2,6)</f>
        <v>Hybrid</v>
      </c>
      <c r="C5" s="2">
        <f>result_ex_list_cross!D5</f>
        <v>0</v>
      </c>
      <c r="D5" t="str">
        <f>MID(result_ex_list_cross!C5,2,4)</f>
        <v/>
      </c>
      <c r="E5">
        <v>10</v>
      </c>
      <c r="F5" t="str">
        <f>MID(result_ex_list_cross!L5,2,4)</f>
        <v>Alib</v>
      </c>
      <c r="G5">
        <v>2.0833332999999999E-2</v>
      </c>
      <c r="H5" s="4" t="str">
        <f t="shared" si="1"/>
        <v>Hybrid10___Alib0.020833333</v>
      </c>
      <c r="I5">
        <f>result_ex_list_cross!O5</f>
        <v>26.340114374840201</v>
      </c>
      <c r="J5">
        <f>result_ex_list_cross!P5</f>
        <v>27.250478541652399</v>
      </c>
      <c r="K5">
        <f>result_ex_list_cross!Q5</f>
        <v>337.72069257209699</v>
      </c>
      <c r="L5">
        <f>result_ex_list_cross!R5</f>
        <v>75.307722704891702</v>
      </c>
      <c r="M5">
        <f>result_ex_list_cross!S5</f>
        <v>110.260027413381</v>
      </c>
      <c r="N5">
        <f>result_ex_list_cross!T5</f>
        <v>70.088398932134496</v>
      </c>
      <c r="O5">
        <f>result_ex_list_cross!U5</f>
        <v>75.1912623574473</v>
      </c>
      <c r="P5">
        <f>result_ex_list_cross!V5</f>
        <v>729.28807857486697</v>
      </c>
      <c r="Q5">
        <f>result_ex_list_cross!W5</f>
        <v>42.089470621409298</v>
      </c>
      <c r="R5">
        <f>result_ex_list_cross!X5</f>
        <v>104.25219334090799</v>
      </c>
      <c r="S5">
        <f>result_ex_list_cross!Y5</f>
        <v>55.589422750010002</v>
      </c>
      <c r="T5">
        <f>result_ex_list_cross!Z5</f>
        <v>281.47339656358002</v>
      </c>
      <c r="U5">
        <f>result_ex_list_cross!AA5</f>
        <v>63.9740798682109</v>
      </c>
      <c r="V5">
        <f>result_ex_list_cross!AB5</f>
        <v>994.16258879161296</v>
      </c>
      <c r="W5">
        <f>result_ex_list_cross!AC5</f>
        <v>152.033010071907</v>
      </c>
      <c r="X5">
        <f>result_ex_list_cross!AD5</f>
        <v>396.96764641885898</v>
      </c>
      <c r="Y5">
        <f>result_ex_list_cross!AE5</f>
        <v>226.78251260793499</v>
      </c>
      <c r="Z5">
        <f>result_ex_list_cross!AF5</f>
        <v>28.0287220138582</v>
      </c>
      <c r="AA5">
        <f>result_ex_list_cross!AG5</f>
        <v>72.151208924087697</v>
      </c>
      <c r="AB5">
        <f>result_ex_list_cross!AH5</f>
        <v>13.9853536372947</v>
      </c>
      <c r="AC5">
        <f>result_ex_list_cross!AI5</f>
        <v>125.67076192982501</v>
      </c>
      <c r="AD5">
        <f>result_ex_list_cross!AJ5</f>
        <v>57.493730782065498</v>
      </c>
      <c r="AE5">
        <f>result_ex_list_cross!AK5</f>
        <v>49.413571395477</v>
      </c>
      <c r="AF5">
        <f>result_ex_list_cross!AL5</f>
        <v>1474.17368167119</v>
      </c>
      <c r="AG5">
        <f>result_ex_list_cross!AM5</f>
        <v>91.331529746126805</v>
      </c>
      <c r="AH5">
        <f>result_ex_list_cross!AN5</f>
        <v>366.589256826206</v>
      </c>
      <c r="AI5">
        <f>result_ex_list_cross!AO5</f>
        <v>41.248857088346803</v>
      </c>
      <c r="AJ5">
        <f>result_ex_list_cross!AP5</f>
        <v>71.220843013574907</v>
      </c>
      <c r="AK5">
        <f>result_ex_list_cross!AQ5</f>
        <v>245.24078169884001</v>
      </c>
      <c r="AL5">
        <f>result_ex_list_cross!AR5</f>
        <v>187.844454656235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112" hidden="1" x14ac:dyDescent="0.15">
      <c r="A6" s="4"/>
      <c r="B6" t="str">
        <f>MID(result_ex_list_cross!B6,2,6)</f>
        <v>HyperH</v>
      </c>
      <c r="C6" s="2">
        <f>result_ex_list_cross!D6</f>
        <v>2</v>
      </c>
      <c r="D6" t="str">
        <f>MID(result_ex_list_cross!C6,2,4)</f>
        <v>TPCH</v>
      </c>
      <c r="E6">
        <v>50</v>
      </c>
      <c r="F6" t="str">
        <f>MID(result_ex_list_cross!L6,2,4)</f>
        <v>Alib</v>
      </c>
      <c r="G6">
        <v>2.0833332999999999E-2</v>
      </c>
      <c r="H6" s="4" t="str">
        <f t="shared" si="1"/>
        <v>HyperH50_TPCH__Alib0.020833333</v>
      </c>
      <c r="I6">
        <f>result_ex_list_cross!O6</f>
        <v>26.186283756398499</v>
      </c>
      <c r="J6">
        <f>result_ex_list_cross!P6</f>
        <v>25.825600532044099</v>
      </c>
      <c r="K6">
        <f>result_ex_list_cross!Q6</f>
        <v>101.975552572097</v>
      </c>
      <c r="L6">
        <f>result_ex_list_cross!R6</f>
        <v>52.768695539235701</v>
      </c>
      <c r="M6">
        <f>result_ex_list_cross!S6</f>
        <v>104.443776716128</v>
      </c>
      <c r="N6">
        <f>result_ex_list_cross!T6</f>
        <v>57.388199040460897</v>
      </c>
      <c r="O6">
        <f>result_ex_list_cross!U6</f>
        <v>61.5602442531248</v>
      </c>
      <c r="P6">
        <f>result_ex_list_cross!V6</f>
        <v>722.84912559521501</v>
      </c>
      <c r="Q6">
        <f>result_ex_list_cross!W6</f>
        <v>39.532006071169697</v>
      </c>
      <c r="R6">
        <f>result_ex_list_cross!X6</f>
        <v>87.087416332078504</v>
      </c>
      <c r="S6">
        <f>result_ex_list_cross!Y6</f>
        <v>50.812422750010001</v>
      </c>
      <c r="T6">
        <f>result_ex_list_cross!Z6</f>
        <v>96.063966563580195</v>
      </c>
      <c r="U6">
        <f>result_ex_list_cross!AA6</f>
        <v>36.950355658722899</v>
      </c>
      <c r="V6">
        <f>result_ex_list_cross!AB6</f>
        <v>988.251837451916</v>
      </c>
      <c r="W6">
        <f>result_ex_list_cross!AC6</f>
        <v>167.26526879015799</v>
      </c>
      <c r="X6">
        <f>result_ex_list_cross!AD6</f>
        <v>344.15342005345298</v>
      </c>
      <c r="Y6">
        <f>result_ex_list_cross!AE6</f>
        <v>186.31538675599</v>
      </c>
      <c r="Z6">
        <f>result_ex_list_cross!AF6</f>
        <v>25.411426593776799</v>
      </c>
      <c r="AA6">
        <f>result_ex_list_cross!AG6</f>
        <v>60.076357877060502</v>
      </c>
      <c r="AB6">
        <f>result_ex_list_cross!AH6</f>
        <v>12.700853979277101</v>
      </c>
      <c r="AC6">
        <f>result_ex_list_cross!AI6</f>
        <v>100.03695192982499</v>
      </c>
      <c r="AD6">
        <f>result_ex_list_cross!AJ6</f>
        <v>94.008150782065599</v>
      </c>
      <c r="AE6">
        <f>result_ex_list_cross!AK6</f>
        <v>43.245799315906403</v>
      </c>
      <c r="AF6">
        <f>result_ex_list_cross!AL6</f>
        <v>1460.3993016613299</v>
      </c>
      <c r="AG6">
        <f>result_ex_list_cross!AM6</f>
        <v>76.707931243288101</v>
      </c>
      <c r="AH6">
        <f>result_ex_list_cross!AN6</f>
        <v>448.22527809450298</v>
      </c>
      <c r="AI6">
        <f>result_ex_list_cross!AO6</f>
        <v>34.242218269755</v>
      </c>
      <c r="AJ6">
        <f>result_ex_list_cross!AP6</f>
        <v>62.988273548090703</v>
      </c>
      <c r="AK6">
        <f>result_ex_list_cross!AQ6</f>
        <v>211.14263325883201</v>
      </c>
      <c r="AL6">
        <f>result_ex_list_cross!AR6</f>
        <v>182.26052976092899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112" hidden="1" x14ac:dyDescent="0.15">
      <c r="A7" s="4"/>
      <c r="B7" t="str">
        <f>MID(result_ex_list_cross!B7,2,6)</f>
        <v>Decima</v>
      </c>
      <c r="C7" s="2">
        <f>result_ex_list_cross!D7</f>
        <v>2</v>
      </c>
      <c r="D7" t="str">
        <f>MID(result_ex_list_cross!C7,2,4)</f>
        <v>TPCH</v>
      </c>
      <c r="E7">
        <v>50</v>
      </c>
      <c r="F7" t="str">
        <f>MID(result_ex_list_cross!L7,2,4)</f>
        <v>Alib</v>
      </c>
      <c r="G7">
        <v>2.0833332999999999E-2</v>
      </c>
      <c r="H7" s="4" t="str">
        <f t="shared" ref="H7" si="3">B7&amp;E7&amp;"_"&amp;D7&amp;"_"&amp;"_"&amp;F7&amp;G7</f>
        <v>Decima50_TPCH__Alib0.020833333</v>
      </c>
      <c r="I7">
        <f>result_ex_list_cross!O7</f>
        <v>20.095204921954402</v>
      </c>
      <c r="J7">
        <f>result_ex_list_cross!P7</f>
        <v>22.723523705114602</v>
      </c>
      <c r="K7">
        <f>result_ex_list_cross!Q7</f>
        <v>1267.0914391061999</v>
      </c>
      <c r="L7">
        <f>result_ex_list_cross!R7</f>
        <v>66.496920063579097</v>
      </c>
      <c r="M7">
        <f>result_ex_list_cross!S7</f>
        <v>59.1916564883186</v>
      </c>
      <c r="N7">
        <f>result_ex_list_cross!T7</f>
        <v>29.3807922204801</v>
      </c>
      <c r="O7">
        <f>result_ex_list_cross!U7</f>
        <v>56.250896717502201</v>
      </c>
      <c r="P7">
        <f>result_ex_list_cross!V7</f>
        <v>782.19701731532598</v>
      </c>
      <c r="Q7">
        <f>result_ex_list_cross!W7</f>
        <v>61.411424452194403</v>
      </c>
      <c r="R7">
        <f>result_ex_list_cross!X7</f>
        <v>218.99387334090801</v>
      </c>
      <c r="S7">
        <f>result_ex_list_cross!Y7</f>
        <v>41.2106231314201</v>
      </c>
      <c r="T7">
        <f>result_ex_list_cross!Z7</f>
        <v>691.39805656357998</v>
      </c>
      <c r="U7">
        <f>result_ex_list_cross!AA7</f>
        <v>34.118069620493202</v>
      </c>
      <c r="V7">
        <f>result_ex_list_cross!AB7</f>
        <v>963.07544120792704</v>
      </c>
      <c r="W7">
        <f>result_ex_list_cross!AC7</f>
        <v>87.466431492994801</v>
      </c>
      <c r="X7">
        <f>result_ex_list_cross!AD7</f>
        <v>316.53695905496801</v>
      </c>
      <c r="Y7">
        <f>result_ex_list_cross!AE7</f>
        <v>143.786172555913</v>
      </c>
      <c r="Z7">
        <f>result_ex_list_cross!AF7</f>
        <v>20.4233336483214</v>
      </c>
      <c r="AA7">
        <f>result_ex_list_cross!AG7</f>
        <v>81.835320484272302</v>
      </c>
      <c r="AB7">
        <f>result_ex_list_cross!AH7</f>
        <v>17.716150202022099</v>
      </c>
      <c r="AC7">
        <f>result_ex_list_cross!AI7</f>
        <v>111.166280696971</v>
      </c>
      <c r="AD7">
        <f>result_ex_list_cross!AJ7</f>
        <v>71.7613677576024</v>
      </c>
      <c r="AE7">
        <f>result_ex_list_cross!AK7</f>
        <v>41.864744067112298</v>
      </c>
      <c r="AF7">
        <f>result_ex_list_cross!AL7</f>
        <v>239.66816256252099</v>
      </c>
      <c r="AG7">
        <f>result_ex_list_cross!AM7</f>
        <v>81.288062801421106</v>
      </c>
      <c r="AH7">
        <f>result_ex_list_cross!AN7</f>
        <v>609.79864072003204</v>
      </c>
      <c r="AI7">
        <f>result_ex_list_cross!AO7</f>
        <v>40.661178963947101</v>
      </c>
      <c r="AJ7">
        <f>result_ex_list_cross!AP7</f>
        <v>58.5189730135749</v>
      </c>
      <c r="AK7">
        <f>result_ex_list_cross!AQ7</f>
        <v>145.738097678706</v>
      </c>
      <c r="AL7">
        <f>result_ex_list_cross!AR7</f>
        <v>127.007630841253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112" x14ac:dyDescent="0.15">
      <c r="A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112" x14ac:dyDescent="0.15">
      <c r="A9" s="4"/>
      <c r="H9" s="4"/>
      <c r="I9" s="4"/>
      <c r="J9" s="10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112" x14ac:dyDescent="0.15">
      <c r="A10" s="4"/>
      <c r="H10" s="4"/>
      <c r="I10" s="4"/>
      <c r="J10" s="1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112" x14ac:dyDescent="0.15">
      <c r="A11" s="5" t="s">
        <v>28</v>
      </c>
      <c r="I11" s="6">
        <v>0</v>
      </c>
      <c r="J11" s="6">
        <f t="shared" ref="J11:BU11" si="4">I11+1</f>
        <v>1</v>
      </c>
      <c r="K11" s="6">
        <f t="shared" si="4"/>
        <v>2</v>
      </c>
      <c r="L11" s="6">
        <f t="shared" si="4"/>
        <v>3</v>
      </c>
      <c r="M11" s="6">
        <f t="shared" si="4"/>
        <v>4</v>
      </c>
      <c r="N11" s="6">
        <f t="shared" si="4"/>
        <v>5</v>
      </c>
      <c r="O11" s="6">
        <f t="shared" si="4"/>
        <v>6</v>
      </c>
      <c r="P11" s="6">
        <f t="shared" si="4"/>
        <v>7</v>
      </c>
      <c r="Q11" s="6">
        <f t="shared" si="4"/>
        <v>8</v>
      </c>
      <c r="R11" s="6">
        <f t="shared" si="4"/>
        <v>9</v>
      </c>
      <c r="S11" s="6">
        <f t="shared" si="4"/>
        <v>10</v>
      </c>
      <c r="T11" s="6">
        <f t="shared" si="4"/>
        <v>11</v>
      </c>
      <c r="U11" s="6">
        <f t="shared" si="4"/>
        <v>12</v>
      </c>
      <c r="V11" s="6">
        <f t="shared" si="4"/>
        <v>13</v>
      </c>
      <c r="W11" s="6">
        <f t="shared" si="4"/>
        <v>14</v>
      </c>
      <c r="X11" s="6">
        <f t="shared" si="4"/>
        <v>15</v>
      </c>
      <c r="Y11" s="6">
        <f t="shared" si="4"/>
        <v>16</v>
      </c>
      <c r="Z11" s="6">
        <f t="shared" si="4"/>
        <v>17</v>
      </c>
      <c r="AA11" s="6">
        <f t="shared" si="4"/>
        <v>18</v>
      </c>
      <c r="AB11" s="6">
        <f t="shared" si="4"/>
        <v>19</v>
      </c>
      <c r="AC11" s="6">
        <f t="shared" si="4"/>
        <v>20</v>
      </c>
      <c r="AD11" s="6">
        <f t="shared" si="4"/>
        <v>21</v>
      </c>
      <c r="AE11" s="6">
        <f t="shared" si="4"/>
        <v>22</v>
      </c>
      <c r="AF11" s="6">
        <f t="shared" si="4"/>
        <v>23</v>
      </c>
      <c r="AG11" s="6">
        <f t="shared" si="4"/>
        <v>24</v>
      </c>
      <c r="AH11" s="6">
        <f t="shared" si="4"/>
        <v>25</v>
      </c>
      <c r="AI11" s="6">
        <f t="shared" si="4"/>
        <v>26</v>
      </c>
      <c r="AJ11" s="6">
        <f t="shared" si="4"/>
        <v>27</v>
      </c>
      <c r="AK11" s="6">
        <f t="shared" si="4"/>
        <v>28</v>
      </c>
      <c r="AL11" s="6">
        <f t="shared" si="4"/>
        <v>29</v>
      </c>
      <c r="AM11" s="6">
        <f t="shared" si="4"/>
        <v>30</v>
      </c>
      <c r="AN11" s="6">
        <f t="shared" si="4"/>
        <v>31</v>
      </c>
      <c r="AO11" s="6">
        <f t="shared" si="4"/>
        <v>32</v>
      </c>
      <c r="AP11" s="6">
        <f t="shared" si="4"/>
        <v>33</v>
      </c>
      <c r="AQ11" s="6">
        <f t="shared" si="4"/>
        <v>34</v>
      </c>
      <c r="AR11" s="6">
        <f t="shared" si="4"/>
        <v>35</v>
      </c>
      <c r="AS11" s="6">
        <f t="shared" si="4"/>
        <v>36</v>
      </c>
      <c r="AT11" s="6">
        <f t="shared" si="4"/>
        <v>37</v>
      </c>
      <c r="AU11" s="6">
        <f t="shared" si="4"/>
        <v>38</v>
      </c>
      <c r="AV11" s="6">
        <f t="shared" si="4"/>
        <v>39</v>
      </c>
      <c r="AW11" s="6">
        <f t="shared" si="4"/>
        <v>40</v>
      </c>
      <c r="AX11" s="6">
        <f t="shared" si="4"/>
        <v>41</v>
      </c>
      <c r="AY11" s="6">
        <f t="shared" si="4"/>
        <v>42</v>
      </c>
      <c r="AZ11" s="6">
        <f t="shared" si="4"/>
        <v>43</v>
      </c>
      <c r="BA11" s="6">
        <f t="shared" si="4"/>
        <v>44</v>
      </c>
      <c r="BB11" s="6">
        <f t="shared" si="4"/>
        <v>45</v>
      </c>
      <c r="BC11" s="6">
        <f t="shared" si="4"/>
        <v>46</v>
      </c>
      <c r="BD11" s="6">
        <f t="shared" si="4"/>
        <v>47</v>
      </c>
      <c r="BE11" s="6">
        <f t="shared" si="4"/>
        <v>48</v>
      </c>
      <c r="BF11" s="6">
        <f t="shared" si="4"/>
        <v>49</v>
      </c>
      <c r="BG11" s="6">
        <f t="shared" si="4"/>
        <v>50</v>
      </c>
      <c r="BH11" s="6">
        <f t="shared" si="4"/>
        <v>51</v>
      </c>
      <c r="BI11" s="6">
        <f t="shared" si="4"/>
        <v>52</v>
      </c>
      <c r="BJ11" s="6">
        <f t="shared" si="4"/>
        <v>53</v>
      </c>
      <c r="BK11" s="6">
        <f t="shared" si="4"/>
        <v>54</v>
      </c>
      <c r="BL11" s="6">
        <f t="shared" si="4"/>
        <v>55</v>
      </c>
      <c r="BM11" s="6">
        <f t="shared" si="4"/>
        <v>56</v>
      </c>
      <c r="BN11" s="6">
        <f t="shared" si="4"/>
        <v>57</v>
      </c>
      <c r="BO11" s="6">
        <f t="shared" si="4"/>
        <v>58</v>
      </c>
      <c r="BP11" s="6">
        <f t="shared" si="4"/>
        <v>59</v>
      </c>
      <c r="BQ11" s="6">
        <f t="shared" si="4"/>
        <v>60</v>
      </c>
      <c r="BR11" s="6">
        <f t="shared" si="4"/>
        <v>61</v>
      </c>
      <c r="BS11" s="6">
        <f t="shared" si="4"/>
        <v>62</v>
      </c>
      <c r="BT11" s="6">
        <f t="shared" si="4"/>
        <v>63</v>
      </c>
      <c r="BU11" s="6">
        <f t="shared" si="4"/>
        <v>64</v>
      </c>
      <c r="BV11" s="6">
        <f t="shared" ref="BV11:DF11" si="5">BU11+1</f>
        <v>65</v>
      </c>
      <c r="BW11" s="6">
        <f t="shared" si="5"/>
        <v>66</v>
      </c>
      <c r="BX11" s="6">
        <f t="shared" si="5"/>
        <v>67</v>
      </c>
      <c r="BY11" s="6">
        <f t="shared" si="5"/>
        <v>68</v>
      </c>
      <c r="BZ11" s="6">
        <f t="shared" si="5"/>
        <v>69</v>
      </c>
      <c r="CA11" s="6">
        <f t="shared" si="5"/>
        <v>70</v>
      </c>
      <c r="CB11" s="6">
        <f t="shared" si="5"/>
        <v>71</v>
      </c>
      <c r="CC11" s="6">
        <f t="shared" si="5"/>
        <v>72</v>
      </c>
      <c r="CD11" s="6">
        <f t="shared" si="5"/>
        <v>73</v>
      </c>
      <c r="CE11" s="6">
        <f t="shared" si="5"/>
        <v>74</v>
      </c>
      <c r="CF11" s="6">
        <f t="shared" si="5"/>
        <v>75</v>
      </c>
      <c r="CG11" s="6">
        <f t="shared" si="5"/>
        <v>76</v>
      </c>
      <c r="CH11" s="6">
        <f t="shared" si="5"/>
        <v>77</v>
      </c>
      <c r="CI11" s="6">
        <f t="shared" si="5"/>
        <v>78</v>
      </c>
      <c r="CJ11" s="6">
        <f t="shared" si="5"/>
        <v>79</v>
      </c>
      <c r="CK11" s="6">
        <f t="shared" si="5"/>
        <v>80</v>
      </c>
      <c r="CL11" s="6">
        <f t="shared" si="5"/>
        <v>81</v>
      </c>
      <c r="CM11" s="6">
        <f t="shared" si="5"/>
        <v>82</v>
      </c>
      <c r="CN11" s="6">
        <f t="shared" si="5"/>
        <v>83</v>
      </c>
      <c r="CO11" s="6">
        <f t="shared" si="5"/>
        <v>84</v>
      </c>
      <c r="CP11" s="6">
        <f t="shared" si="5"/>
        <v>85</v>
      </c>
      <c r="CQ11" s="6">
        <f t="shared" si="5"/>
        <v>86</v>
      </c>
      <c r="CR11" s="6">
        <f t="shared" si="5"/>
        <v>87</v>
      </c>
      <c r="CS11" s="6">
        <f t="shared" si="5"/>
        <v>88</v>
      </c>
      <c r="CT11" s="6">
        <f t="shared" si="5"/>
        <v>89</v>
      </c>
      <c r="CU11" s="6">
        <f t="shared" si="5"/>
        <v>90</v>
      </c>
      <c r="CV11" s="6">
        <f t="shared" si="5"/>
        <v>91</v>
      </c>
      <c r="CW11" s="6">
        <f t="shared" si="5"/>
        <v>92</v>
      </c>
      <c r="CX11" s="6">
        <f t="shared" si="5"/>
        <v>93</v>
      </c>
      <c r="CY11" s="6">
        <f t="shared" si="5"/>
        <v>94</v>
      </c>
      <c r="CZ11" s="6">
        <f t="shared" si="5"/>
        <v>95</v>
      </c>
      <c r="DA11" s="6">
        <f t="shared" si="5"/>
        <v>96</v>
      </c>
      <c r="DB11" s="6">
        <f t="shared" si="5"/>
        <v>97</v>
      </c>
      <c r="DC11" s="6">
        <f t="shared" si="5"/>
        <v>98</v>
      </c>
      <c r="DD11" s="6">
        <f t="shared" si="5"/>
        <v>99</v>
      </c>
      <c r="DE11" s="6">
        <f t="shared" si="5"/>
        <v>100</v>
      </c>
      <c r="DF11" s="6">
        <f t="shared" si="5"/>
        <v>101</v>
      </c>
    </row>
    <row r="12" spans="1:112" x14ac:dyDescent="0.15">
      <c r="A12" s="7">
        <v>100</v>
      </c>
      <c r="H12" s="8">
        <f>SUBTOTAL(5,I2:BF6)</f>
        <v>88.239991497921196</v>
      </c>
      <c r="I12" s="8">
        <f>SUBTOTAL(4,I2:BF6)</f>
        <v>477.55343861510198</v>
      </c>
      <c r="J12" s="4">
        <f t="shared" ref="J12:BU12" si="6">(($I12-$H12)/$A$12)*I$11+$H$12</f>
        <v>88.239991497921196</v>
      </c>
      <c r="K12" s="4">
        <f t="shared" si="6"/>
        <v>92.133125969093001</v>
      </c>
      <c r="L12" s="4">
        <f t="shared" si="6"/>
        <v>96.026260440264807</v>
      </c>
      <c r="M12" s="4">
        <f t="shared" si="6"/>
        <v>99.919394911436626</v>
      </c>
      <c r="N12" s="4">
        <f t="shared" si="6"/>
        <v>103.81252938260843</v>
      </c>
      <c r="O12" s="4">
        <f t="shared" si="6"/>
        <v>107.70566385378024</v>
      </c>
      <c r="P12" s="4">
        <f t="shared" si="6"/>
        <v>111.59879832495204</v>
      </c>
      <c r="Q12" s="4">
        <f t="shared" si="6"/>
        <v>115.49193279612385</v>
      </c>
      <c r="R12" s="4">
        <f t="shared" si="6"/>
        <v>119.38506726729565</v>
      </c>
      <c r="S12" s="4">
        <f t="shared" si="6"/>
        <v>123.27820173846746</v>
      </c>
      <c r="T12" s="4">
        <f t="shared" si="6"/>
        <v>127.17133620963926</v>
      </c>
      <c r="U12" s="4">
        <f t="shared" si="6"/>
        <v>131.06447068081107</v>
      </c>
      <c r="V12" s="4">
        <f t="shared" si="6"/>
        <v>134.95760515198288</v>
      </c>
      <c r="W12" s="4">
        <f t="shared" si="6"/>
        <v>138.85073962315471</v>
      </c>
      <c r="X12" s="4">
        <f t="shared" si="6"/>
        <v>142.74387409432649</v>
      </c>
      <c r="Y12" s="4">
        <f t="shared" si="6"/>
        <v>146.63700856549832</v>
      </c>
      <c r="Z12" s="4">
        <f t="shared" si="6"/>
        <v>150.53014303667013</v>
      </c>
      <c r="AA12" s="4">
        <f t="shared" si="6"/>
        <v>154.42327750784193</v>
      </c>
      <c r="AB12" s="4">
        <f t="shared" si="6"/>
        <v>158.31641197901374</v>
      </c>
      <c r="AC12" s="4">
        <f t="shared" si="6"/>
        <v>162.20954645018554</v>
      </c>
      <c r="AD12" s="4">
        <f t="shared" si="6"/>
        <v>166.10268092135735</v>
      </c>
      <c r="AE12" s="4">
        <f t="shared" si="6"/>
        <v>169.99581539252915</v>
      </c>
      <c r="AF12" s="4">
        <f t="shared" si="6"/>
        <v>173.88894986370096</v>
      </c>
      <c r="AG12" s="4">
        <f t="shared" si="6"/>
        <v>177.78208433487276</v>
      </c>
      <c r="AH12" s="4">
        <f t="shared" si="6"/>
        <v>181.6752188060446</v>
      </c>
      <c r="AI12" s="4">
        <f t="shared" si="6"/>
        <v>185.56835327721637</v>
      </c>
      <c r="AJ12" s="4">
        <f t="shared" si="6"/>
        <v>189.46148774838821</v>
      </c>
      <c r="AK12" s="4">
        <f t="shared" si="6"/>
        <v>193.35462221955999</v>
      </c>
      <c r="AL12" s="4">
        <f t="shared" si="6"/>
        <v>197.24775669073182</v>
      </c>
      <c r="AM12" s="4">
        <f t="shared" si="6"/>
        <v>201.14089116190362</v>
      </c>
      <c r="AN12" s="4">
        <f t="shared" si="6"/>
        <v>205.03402563307543</v>
      </c>
      <c r="AO12" s="4">
        <f t="shared" si="6"/>
        <v>208.92716010424724</v>
      </c>
      <c r="AP12" s="4">
        <f t="shared" si="6"/>
        <v>212.82029457541904</v>
      </c>
      <c r="AQ12" s="4">
        <f t="shared" si="6"/>
        <v>216.71342904659087</v>
      </c>
      <c r="AR12" s="4">
        <f t="shared" si="6"/>
        <v>220.60656351776265</v>
      </c>
      <c r="AS12" s="4">
        <f t="shared" si="6"/>
        <v>224.49969798893449</v>
      </c>
      <c r="AT12" s="4">
        <f t="shared" si="6"/>
        <v>228.39283246010626</v>
      </c>
      <c r="AU12" s="4">
        <f t="shared" si="6"/>
        <v>232.2859669312781</v>
      </c>
      <c r="AV12" s="4">
        <f t="shared" si="6"/>
        <v>236.17910140244987</v>
      </c>
      <c r="AW12" s="4">
        <f t="shared" si="6"/>
        <v>240.07223587362171</v>
      </c>
      <c r="AX12" s="4">
        <f t="shared" si="6"/>
        <v>243.96537034479348</v>
      </c>
      <c r="AY12" s="4">
        <f t="shared" si="6"/>
        <v>247.85850481596532</v>
      </c>
      <c r="AZ12" s="4">
        <f t="shared" si="6"/>
        <v>251.7516392871371</v>
      </c>
      <c r="BA12" s="4">
        <f t="shared" si="6"/>
        <v>255.64477375830893</v>
      </c>
      <c r="BB12" s="4">
        <f t="shared" si="6"/>
        <v>259.53790822948071</v>
      </c>
      <c r="BC12" s="4">
        <f t="shared" si="6"/>
        <v>263.43104270065254</v>
      </c>
      <c r="BD12" s="4">
        <f t="shared" si="6"/>
        <v>267.32417717182437</v>
      </c>
      <c r="BE12" s="4">
        <f t="shared" si="6"/>
        <v>271.21731164299615</v>
      </c>
      <c r="BF12" s="4">
        <f t="shared" si="6"/>
        <v>275.11044611416798</v>
      </c>
      <c r="BG12" s="4">
        <f t="shared" si="6"/>
        <v>279.00358058533976</v>
      </c>
      <c r="BH12" s="4">
        <f t="shared" si="6"/>
        <v>282.8967150565116</v>
      </c>
      <c r="BI12" s="4">
        <f t="shared" si="6"/>
        <v>286.78984952768337</v>
      </c>
      <c r="BJ12" s="4">
        <f t="shared" si="6"/>
        <v>290.68298399885521</v>
      </c>
      <c r="BK12" s="4">
        <f t="shared" si="6"/>
        <v>294.57611847002698</v>
      </c>
      <c r="BL12" s="4">
        <f t="shared" si="6"/>
        <v>298.46925294119882</v>
      </c>
      <c r="BM12" s="4">
        <f t="shared" si="6"/>
        <v>302.36238741237059</v>
      </c>
      <c r="BN12" s="4">
        <f t="shared" si="6"/>
        <v>306.25552188354243</v>
      </c>
      <c r="BO12" s="4">
        <f t="shared" si="6"/>
        <v>310.14865635471421</v>
      </c>
      <c r="BP12" s="4">
        <f t="shared" si="6"/>
        <v>314.04179082588604</v>
      </c>
      <c r="BQ12" s="4">
        <f t="shared" si="6"/>
        <v>317.93492529705787</v>
      </c>
      <c r="BR12" s="4">
        <f t="shared" si="6"/>
        <v>321.82805976822965</v>
      </c>
      <c r="BS12" s="4">
        <f t="shared" si="6"/>
        <v>325.72119423940148</v>
      </c>
      <c r="BT12" s="4">
        <f t="shared" si="6"/>
        <v>329.61432871057326</v>
      </c>
      <c r="BU12" s="4">
        <f t="shared" si="6"/>
        <v>333.50746318174509</v>
      </c>
      <c r="BV12" s="4">
        <f t="shared" ref="BV12:DG12" si="7">(($I12-$H12)/$A$12)*BU$11+$H$12</f>
        <v>337.40059765291687</v>
      </c>
      <c r="BW12" s="4">
        <f t="shared" si="7"/>
        <v>341.29373212408871</v>
      </c>
      <c r="BX12" s="4">
        <f t="shared" si="7"/>
        <v>345.18686659526054</v>
      </c>
      <c r="BY12" s="4">
        <f t="shared" si="7"/>
        <v>349.08000106643232</v>
      </c>
      <c r="BZ12" s="4">
        <f t="shared" si="7"/>
        <v>352.97313553760415</v>
      </c>
      <c r="CA12" s="4">
        <f t="shared" si="7"/>
        <v>356.86627000877593</v>
      </c>
      <c r="CB12" s="4">
        <f t="shared" si="7"/>
        <v>360.75940447994776</v>
      </c>
      <c r="CC12" s="4">
        <f t="shared" si="7"/>
        <v>364.65253895111954</v>
      </c>
      <c r="CD12" s="4">
        <f t="shared" si="7"/>
        <v>368.54567342229137</v>
      </c>
      <c r="CE12" s="4">
        <f t="shared" si="7"/>
        <v>372.43880789346315</v>
      </c>
      <c r="CF12" s="4">
        <f t="shared" si="7"/>
        <v>376.33194236463498</v>
      </c>
      <c r="CG12" s="4">
        <f t="shared" si="7"/>
        <v>380.22507683580676</v>
      </c>
      <c r="CH12" s="4">
        <f t="shared" si="7"/>
        <v>384.11821130697859</v>
      </c>
      <c r="CI12" s="4">
        <f t="shared" si="7"/>
        <v>388.01134577815043</v>
      </c>
      <c r="CJ12" s="4">
        <f t="shared" si="7"/>
        <v>391.90448024932221</v>
      </c>
      <c r="CK12" s="4">
        <f t="shared" si="7"/>
        <v>395.79761472049404</v>
      </c>
      <c r="CL12" s="4">
        <f t="shared" si="7"/>
        <v>399.69074919166582</v>
      </c>
      <c r="CM12" s="4">
        <f t="shared" si="7"/>
        <v>403.58388366283765</v>
      </c>
      <c r="CN12" s="4">
        <f t="shared" si="7"/>
        <v>407.47701813400943</v>
      </c>
      <c r="CO12" s="4">
        <f t="shared" si="7"/>
        <v>411.37015260518126</v>
      </c>
      <c r="CP12" s="4">
        <f t="shared" si="7"/>
        <v>415.26328707635304</v>
      </c>
      <c r="CQ12" s="4">
        <f t="shared" si="7"/>
        <v>419.15642154752487</v>
      </c>
      <c r="CR12" s="4">
        <f t="shared" si="7"/>
        <v>423.04955601869665</v>
      </c>
      <c r="CS12" s="4">
        <f t="shared" si="7"/>
        <v>426.94269048986848</v>
      </c>
      <c r="CT12" s="4">
        <f t="shared" si="7"/>
        <v>430.83582496104026</v>
      </c>
      <c r="CU12" s="4">
        <f t="shared" si="7"/>
        <v>434.72895943221209</v>
      </c>
      <c r="CV12" s="4">
        <f t="shared" si="7"/>
        <v>438.62209390338393</v>
      </c>
      <c r="CW12" s="4">
        <f t="shared" si="7"/>
        <v>442.5152283745557</v>
      </c>
      <c r="CX12" s="4">
        <f t="shared" si="7"/>
        <v>446.40836284572754</v>
      </c>
      <c r="CY12" s="4">
        <f t="shared" si="7"/>
        <v>450.30149731689932</v>
      </c>
      <c r="CZ12" s="4">
        <f t="shared" si="7"/>
        <v>454.19463178807115</v>
      </c>
      <c r="DA12" s="4">
        <f t="shared" si="7"/>
        <v>458.08776625924293</v>
      </c>
      <c r="DB12" s="4">
        <f t="shared" si="7"/>
        <v>461.98090073041476</v>
      </c>
      <c r="DC12" s="4">
        <f t="shared" si="7"/>
        <v>465.87403520158654</v>
      </c>
      <c r="DD12" s="4">
        <f t="shared" si="7"/>
        <v>469.76716967275837</v>
      </c>
      <c r="DE12" s="4">
        <f t="shared" si="7"/>
        <v>473.66030414393015</v>
      </c>
      <c r="DF12" s="4">
        <f t="shared" si="7"/>
        <v>477.55343861510198</v>
      </c>
      <c r="DG12" s="4">
        <f t="shared" si="7"/>
        <v>481.44657308627376</v>
      </c>
      <c r="DH12" s="8"/>
    </row>
    <row r="13" spans="1:112" x14ac:dyDescent="0.15">
      <c r="B13" s="9" t="str">
        <f>B2</f>
        <v>Hybrid</v>
      </c>
      <c r="C13" s="9">
        <f>C2</f>
        <v>0</v>
      </c>
      <c r="D13" s="9" t="str">
        <f>D2</f>
        <v/>
      </c>
      <c r="E13" s="9"/>
      <c r="F13" s="9" t="str">
        <f>F2</f>
        <v>TPCH</v>
      </c>
      <c r="G13" s="9">
        <f>G2</f>
        <v>2.0833332999999999E-2</v>
      </c>
      <c r="H13" s="9" t="str">
        <f>LEFT(H2,8)</f>
        <v>Hybrid__</v>
      </c>
      <c r="I13" s="10">
        <f>COUNTIFS($I2:$BF2,"&gt;="&amp;$J$12,$I2:$BF2,"&lt;"&amp;K$12)/$A$3</f>
        <v>0</v>
      </c>
      <c r="J13" s="10">
        <f>COUNTIFS($I2:$BF2,"&gt;="&amp;$J$12,$I2:$BF2,"&lt;"&amp;L$12)/$A$3</f>
        <v>3.3333333333333333E-2</v>
      </c>
      <c r="K13" s="10">
        <f>COUNTIFS($I2:$BF2,"&gt;="&amp;$J$12,$I2:$BF2,"&lt;"&amp;M$12)/$A$3</f>
        <v>3.3333333333333333E-2</v>
      </c>
      <c r="L13" s="10">
        <f>COUNTIFS($I2:$BF2,"&gt;="&amp;$J$12,$I2:$BF2,"&lt;"&amp;N$12)/$A$3</f>
        <v>6.6666666666666666E-2</v>
      </c>
      <c r="M13" s="10">
        <f>COUNTIFS($I2:$BF2,"&gt;="&amp;$J$12,$I2:$BF2,"&lt;"&amp;O$12)/$A$3</f>
        <v>6.6666666666666666E-2</v>
      </c>
      <c r="N13" s="10">
        <f>COUNTIFS($I2:$BF2,"&gt;="&amp;$J$12,$I2:$BF2,"&lt;"&amp;P$12)/$A$3</f>
        <v>6.6666666666666666E-2</v>
      </c>
      <c r="O13" s="10">
        <f>COUNTIFS($I2:$BF2,"&gt;="&amp;$J$12,$I2:$BF2,"&lt;"&amp;Q$12)/$A$3</f>
        <v>6.6666666666666666E-2</v>
      </c>
      <c r="P13" s="10">
        <f>COUNTIFS($I2:$BF2,"&gt;="&amp;$J$12,$I2:$BF2,"&lt;"&amp;R$12)/$A$3</f>
        <v>6.6666666666666666E-2</v>
      </c>
      <c r="Q13" s="10">
        <f>COUNTIFS($I2:$BF2,"&gt;="&amp;$J$12,$I2:$BF2,"&lt;"&amp;S$12)/$A$3</f>
        <v>6.6666666666666666E-2</v>
      </c>
      <c r="R13" s="10">
        <f>COUNTIFS($I2:$BF2,"&gt;="&amp;$J$12,$I2:$BF2,"&lt;"&amp;T$12)/$A$3</f>
        <v>6.6666666666666666E-2</v>
      </c>
      <c r="S13" s="10">
        <f>COUNTIFS($I2:$BF2,"&gt;="&amp;$J$12,$I2:$BF2,"&lt;"&amp;U$12)/$A$3</f>
        <v>6.6666666666666666E-2</v>
      </c>
      <c r="T13" s="10">
        <f>COUNTIFS($I2:$BF2,"&gt;="&amp;$J$12,$I2:$BF2,"&lt;"&amp;V$12)/$A$3</f>
        <v>6.6666666666666666E-2</v>
      </c>
      <c r="U13" s="10">
        <f>COUNTIFS($I2:$BF2,"&gt;="&amp;$J$12,$I2:$BF2,"&lt;"&amp;W$12)/$A$3</f>
        <v>0.1</v>
      </c>
      <c r="V13" s="10">
        <f>COUNTIFS($I2:$BF2,"&gt;="&amp;$J$12,$I2:$BF2,"&lt;"&amp;X$12)/$A$3</f>
        <v>0.1</v>
      </c>
      <c r="W13" s="10">
        <f>COUNTIFS($I2:$BF2,"&gt;="&amp;$J$12,$I2:$BF2,"&lt;"&amp;Y$12)/$A$3</f>
        <v>0.1</v>
      </c>
      <c r="X13" s="10">
        <f>COUNTIFS($I2:$BF2,"&gt;="&amp;$J$12,$I2:$BF2,"&lt;"&amp;Z$12)/$A$3</f>
        <v>0.1</v>
      </c>
      <c r="Y13" s="10">
        <f>COUNTIFS($I2:$BF2,"&gt;="&amp;$J$12,$I2:$BF2,"&lt;"&amp;AA$12)/$A$3</f>
        <v>0.13333333333333333</v>
      </c>
      <c r="Z13" s="10">
        <f>COUNTIFS($I2:$BF2,"&gt;="&amp;$J$12,$I2:$BF2,"&lt;"&amp;AB$12)/$A$3</f>
        <v>0.2</v>
      </c>
      <c r="AA13" s="10">
        <f>COUNTIFS($I2:$BF2,"&gt;="&amp;$J$12,$I2:$BF2,"&lt;"&amp;AC$12)/$A$3</f>
        <v>0.2</v>
      </c>
      <c r="AB13" s="10">
        <f>COUNTIFS($I2:$BF2,"&gt;="&amp;$J$12,$I2:$BF2,"&lt;"&amp;AD$12)/$A$3</f>
        <v>0.2</v>
      </c>
      <c r="AC13" s="10">
        <f>COUNTIFS($I2:$BF2,"&gt;="&amp;$J$12,$I2:$BF2,"&lt;"&amp;AE$12)/$A$3</f>
        <v>0.23333333333333334</v>
      </c>
      <c r="AD13" s="10">
        <f>COUNTIFS($I2:$BF2,"&gt;="&amp;$J$12,$I2:$BF2,"&lt;"&amp;AF$12)/$A$3</f>
        <v>0.23333333333333334</v>
      </c>
      <c r="AE13" s="10">
        <f>COUNTIFS($I2:$BF2,"&gt;="&amp;$J$12,$I2:$BF2,"&lt;"&amp;AG$12)/$A$3</f>
        <v>0.23333333333333334</v>
      </c>
      <c r="AF13" s="10">
        <f>COUNTIFS($I2:$BF2,"&gt;="&amp;$J$12,$I2:$BF2,"&lt;"&amp;AH$12)/$A$3</f>
        <v>0.26666666666666666</v>
      </c>
      <c r="AG13" s="10">
        <f>COUNTIFS($I2:$BF2,"&gt;="&amp;$J$12,$I2:$BF2,"&lt;"&amp;AI$12)/$A$3</f>
        <v>0.26666666666666666</v>
      </c>
      <c r="AH13" s="10">
        <f>COUNTIFS($I2:$BF2,"&gt;="&amp;$J$12,$I2:$BF2,"&lt;"&amp;AJ$12)/$A$3</f>
        <v>0.4</v>
      </c>
      <c r="AI13" s="10">
        <f>COUNTIFS($I2:$BF2,"&gt;="&amp;$J$12,$I2:$BF2,"&lt;"&amp;AK$12)/$A$3</f>
        <v>0.4</v>
      </c>
      <c r="AJ13" s="10">
        <f>COUNTIFS($I2:$BF2,"&gt;="&amp;$J$12,$I2:$BF2,"&lt;"&amp;AL$12)/$A$3</f>
        <v>0.43333333333333335</v>
      </c>
      <c r="AK13" s="10">
        <f>COUNTIFS($I2:$BF2,"&gt;="&amp;$J$12,$I2:$BF2,"&lt;"&amp;AM$12)/$A$3</f>
        <v>0.43333333333333335</v>
      </c>
      <c r="AL13" s="10">
        <f>COUNTIFS($I2:$BF2,"&gt;="&amp;$J$12,$I2:$BF2,"&lt;"&amp;AN$12)/$A$3</f>
        <v>0.43333333333333335</v>
      </c>
      <c r="AM13" s="10">
        <f>COUNTIFS($I2:$BF2,"&gt;="&amp;$J$12,$I2:$BF2,"&lt;"&amp;AO$12)/$A$3</f>
        <v>0.46666666666666667</v>
      </c>
      <c r="AN13" s="10">
        <f>COUNTIFS($I2:$BF2,"&gt;="&amp;$J$12,$I2:$BF2,"&lt;"&amp;AP$12)/$A$3</f>
        <v>0.46666666666666667</v>
      </c>
      <c r="AO13" s="10">
        <f>COUNTIFS($I2:$BF2,"&gt;="&amp;$J$12,$I2:$BF2,"&lt;"&amp;AQ$12)/$A$3</f>
        <v>0.5</v>
      </c>
      <c r="AP13" s="10">
        <f>COUNTIFS($I2:$BF2,"&gt;="&amp;$J$12,$I2:$BF2,"&lt;"&amp;AR$12)/$A$3</f>
        <v>0.5</v>
      </c>
      <c r="AQ13" s="10">
        <f>COUNTIFS($I2:$BF2,"&gt;="&amp;$J$12,$I2:$BF2,"&lt;"&amp;AS$12)/$A$3</f>
        <v>0.5</v>
      </c>
      <c r="AR13" s="10">
        <f>COUNTIFS($I2:$BF2,"&gt;="&amp;$J$12,$I2:$BF2,"&lt;"&amp;AT$12)/$A$3</f>
        <v>0.5</v>
      </c>
      <c r="AS13" s="10">
        <f>COUNTIFS($I2:$BF2,"&gt;="&amp;$J$12,$I2:$BF2,"&lt;"&amp;AU$12)/$A$3</f>
        <v>0.5</v>
      </c>
      <c r="AT13" s="10">
        <f>COUNTIFS($I2:$BF2,"&gt;="&amp;$J$12,$I2:$BF2,"&lt;"&amp;AV$12)/$A$3</f>
        <v>0.53333333333333333</v>
      </c>
      <c r="AU13" s="10">
        <f>COUNTIFS($I2:$BF2,"&gt;="&amp;$J$12,$I2:$BF2,"&lt;"&amp;AW$12)/$A$3</f>
        <v>0.56666666666666665</v>
      </c>
      <c r="AV13" s="10">
        <f>COUNTIFS($I2:$BF2,"&gt;="&amp;$J$12,$I2:$BF2,"&lt;"&amp;AX$12)/$A$3</f>
        <v>0.6</v>
      </c>
      <c r="AW13" s="10">
        <f>COUNTIFS($I2:$BF2,"&gt;="&amp;$J$12,$I2:$BF2,"&lt;"&amp;AY$12)/$A$3</f>
        <v>0.6333333333333333</v>
      </c>
      <c r="AX13" s="10">
        <f>COUNTIFS($I2:$BF2,"&gt;="&amp;$J$12,$I2:$BF2,"&lt;"&amp;AZ$12)/$A$3</f>
        <v>0.6333333333333333</v>
      </c>
      <c r="AY13" s="10">
        <f>COUNTIFS($I2:$BF2,"&gt;="&amp;$J$12,$I2:$BF2,"&lt;"&amp;BA$12)/$A$3</f>
        <v>0.66666666666666663</v>
      </c>
      <c r="AZ13" s="10">
        <f>COUNTIFS($I2:$BF2,"&gt;="&amp;$J$12,$I2:$BF2,"&lt;"&amp;BB$12)/$A$3</f>
        <v>0.7</v>
      </c>
      <c r="BA13" s="10">
        <f>COUNTIFS($I2:$BF2,"&gt;="&amp;$J$12,$I2:$BF2,"&lt;"&amp;BC$12)/$A$3</f>
        <v>0.7</v>
      </c>
      <c r="BB13" s="10">
        <f>COUNTIFS($I2:$BF2,"&gt;="&amp;$J$12,$I2:$BF2,"&lt;"&amp;BD$12)/$A$3</f>
        <v>0.7</v>
      </c>
      <c r="BC13" s="10">
        <f>COUNTIFS($I2:$BF2,"&gt;="&amp;$J$12,$I2:$BF2,"&lt;"&amp;BE$12)/$A$3</f>
        <v>0.7</v>
      </c>
      <c r="BD13" s="10">
        <f>COUNTIFS($I2:$BF2,"&gt;="&amp;$J$12,$I2:$BF2,"&lt;"&amp;BF$12)/$A$3</f>
        <v>0.7</v>
      </c>
      <c r="BE13" s="10">
        <f>COUNTIFS($I2:$BF2,"&gt;="&amp;$J$12,$I2:$BF2,"&lt;"&amp;BG$12)/$A$3</f>
        <v>0.7</v>
      </c>
      <c r="BF13" s="10">
        <f>COUNTIFS($I2:$BF2,"&gt;="&amp;$J$12,$I2:$BF2,"&lt;"&amp;BH$12)/$A$3</f>
        <v>0.7</v>
      </c>
      <c r="BG13" s="10">
        <f>COUNTIFS($I2:$BF2,"&gt;="&amp;$J$12,$I2:$BF2,"&lt;"&amp;BI$12)/$A$3</f>
        <v>0.7</v>
      </c>
      <c r="BH13" s="10">
        <f>COUNTIFS($I2:$BF2,"&gt;="&amp;$J$12,$I2:$BF2,"&lt;"&amp;BJ$12)/$A$3</f>
        <v>0.7</v>
      </c>
      <c r="BI13" s="10">
        <f>COUNTIFS($I2:$BF2,"&gt;="&amp;$J$12,$I2:$BF2,"&lt;"&amp;BK$12)/$A$3</f>
        <v>0.7</v>
      </c>
      <c r="BJ13" s="10">
        <f>COUNTIFS($I2:$BF2,"&gt;="&amp;$J$12,$I2:$BF2,"&lt;"&amp;BL$12)/$A$3</f>
        <v>0.7</v>
      </c>
      <c r="BK13" s="10">
        <f>COUNTIFS($I2:$BF2,"&gt;="&amp;$J$12,$I2:$BF2,"&lt;"&amp;BM$12)/$A$3</f>
        <v>0.7</v>
      </c>
      <c r="BL13" s="10">
        <f>COUNTIFS($I2:$BF2,"&gt;="&amp;$J$12,$I2:$BF2,"&lt;"&amp;BN$12)/$A$3</f>
        <v>0.7</v>
      </c>
      <c r="BM13" s="10">
        <f>COUNTIFS($I2:$BF2,"&gt;="&amp;$J$12,$I2:$BF2,"&lt;"&amp;BO$12)/$A$3</f>
        <v>0.7</v>
      </c>
      <c r="BN13" s="10">
        <f>COUNTIFS($I2:$BF2,"&gt;="&amp;$J$12,$I2:$BF2,"&lt;"&amp;BP$12)/$A$3</f>
        <v>0.73333333333333328</v>
      </c>
      <c r="BO13" s="10">
        <f>COUNTIFS($I2:$BF2,"&gt;="&amp;$J$12,$I2:$BF2,"&lt;"&amp;BQ$12)/$A$3</f>
        <v>0.8</v>
      </c>
      <c r="BP13" s="10">
        <f>COUNTIFS($I2:$BF2,"&gt;="&amp;$J$12,$I2:$BF2,"&lt;"&amp;BR$12)/$A$3</f>
        <v>0.8</v>
      </c>
      <c r="BQ13" s="10">
        <f>COUNTIFS($I2:$BF2,"&gt;="&amp;$J$12,$I2:$BF2,"&lt;"&amp;BS$12)/$A$3</f>
        <v>0.8</v>
      </c>
      <c r="BR13" s="10">
        <f>COUNTIFS($I2:$BF2,"&gt;="&amp;$J$12,$I2:$BF2,"&lt;"&amp;BT$12)/$A$3</f>
        <v>0.8</v>
      </c>
      <c r="BS13" s="10">
        <f>COUNTIFS($I2:$BF2,"&gt;="&amp;$J$12,$I2:$BF2,"&lt;"&amp;BU$12)/$A$3</f>
        <v>0.8</v>
      </c>
      <c r="BT13" s="10">
        <f>COUNTIFS($I2:$BF2,"&gt;="&amp;$J$12,$I2:$BF2,"&lt;"&amp;BV$12)/$A$3</f>
        <v>0.8</v>
      </c>
      <c r="BU13" s="10">
        <f>COUNTIFS($I2:$BF2,"&gt;="&amp;$J$12,$I2:$BF2,"&lt;"&amp;BW$12)/$A$3</f>
        <v>0.8</v>
      </c>
      <c r="BV13" s="10">
        <f>COUNTIFS($I2:$BF2,"&gt;="&amp;$J$12,$I2:$BF2,"&lt;"&amp;BX$12)/$A$3</f>
        <v>0.8</v>
      </c>
      <c r="BW13" s="10">
        <f>COUNTIFS($I2:$BF2,"&gt;="&amp;$J$12,$I2:$BF2,"&lt;"&amp;BY$12)/$A$3</f>
        <v>0.8</v>
      </c>
      <c r="BX13" s="10">
        <f>COUNTIFS($I2:$BF2,"&gt;="&amp;$J$12,$I2:$BF2,"&lt;"&amp;BZ$12)/$A$3</f>
        <v>0.8</v>
      </c>
      <c r="BY13" s="10">
        <f>COUNTIFS($I2:$BF2,"&gt;="&amp;$J$12,$I2:$BF2,"&lt;"&amp;CA$12)/$A$3</f>
        <v>0.8</v>
      </c>
      <c r="BZ13" s="10">
        <f>COUNTIFS($I2:$BF2,"&gt;="&amp;$J$12,$I2:$BF2,"&lt;"&amp;CB$12)/$A$3</f>
        <v>0.8</v>
      </c>
      <c r="CA13" s="10">
        <f>COUNTIFS($I2:$BF2,"&gt;="&amp;$J$12,$I2:$BF2,"&lt;"&amp;CC$12)/$A$3</f>
        <v>0.8</v>
      </c>
      <c r="CB13" s="10">
        <f>COUNTIFS($I2:$BF2,"&gt;="&amp;$J$12,$I2:$BF2,"&lt;"&amp;CD$12)/$A$3</f>
        <v>0.8</v>
      </c>
      <c r="CC13" s="10">
        <f>COUNTIFS($I2:$BF2,"&gt;="&amp;$J$12,$I2:$BF2,"&lt;"&amp;CE$12)/$A$3</f>
        <v>0.8</v>
      </c>
      <c r="CD13" s="10">
        <f>COUNTIFS($I2:$BF2,"&gt;="&amp;$J$12,$I2:$BF2,"&lt;"&amp;CF$12)/$A$3</f>
        <v>0.8</v>
      </c>
      <c r="CE13" s="10">
        <f>COUNTIFS($I2:$BF2,"&gt;="&amp;$J$12,$I2:$BF2,"&lt;"&amp;CG$12)/$A$3</f>
        <v>0.8</v>
      </c>
      <c r="CF13" s="10">
        <f>COUNTIFS($I2:$BF2,"&gt;="&amp;$J$12,$I2:$BF2,"&lt;"&amp;CH$12)/$A$3</f>
        <v>0.8</v>
      </c>
      <c r="CG13" s="10">
        <f>COUNTIFS($I2:$BF2,"&gt;="&amp;$J$12,$I2:$BF2,"&lt;"&amp;CI$12)/$A$3</f>
        <v>0.83333333333333337</v>
      </c>
      <c r="CH13" s="10">
        <f>COUNTIFS($I2:$BF2,"&gt;="&amp;$J$12,$I2:$BF2,"&lt;"&amp;CJ$12)/$A$3</f>
        <v>0.83333333333333337</v>
      </c>
      <c r="CI13" s="10">
        <f>COUNTIFS($I2:$BF2,"&gt;="&amp;$J$12,$I2:$BF2,"&lt;"&amp;CK$12)/$A$3</f>
        <v>0.83333333333333337</v>
      </c>
      <c r="CJ13" s="10">
        <f>COUNTIFS($I2:$BF2,"&gt;="&amp;$J$12,$I2:$BF2,"&lt;"&amp;CL$12)/$A$3</f>
        <v>0.83333333333333337</v>
      </c>
      <c r="CK13" s="10">
        <f>COUNTIFS($I2:$BF2,"&gt;="&amp;$J$12,$I2:$BF2,"&lt;"&amp;CM$12)/$A$3</f>
        <v>0.83333333333333337</v>
      </c>
      <c r="CL13" s="10">
        <f>COUNTIFS($I2:$BF2,"&gt;="&amp;$J$12,$I2:$BF2,"&lt;"&amp;CN$12)/$A$3</f>
        <v>0.83333333333333337</v>
      </c>
      <c r="CM13" s="10">
        <f>COUNTIFS($I2:$BF2,"&gt;="&amp;$J$12,$I2:$BF2,"&lt;"&amp;CO$12)/$A$3</f>
        <v>0.83333333333333337</v>
      </c>
      <c r="CN13" s="10">
        <f>COUNTIFS($I2:$BF2,"&gt;="&amp;$J$12,$I2:$BF2,"&lt;"&amp;CP$12)/$A$3</f>
        <v>0.8666666666666667</v>
      </c>
      <c r="CO13" s="10">
        <f>COUNTIFS($I2:$BF2,"&gt;="&amp;$J$12,$I2:$BF2,"&lt;"&amp;CQ$12)/$A$3</f>
        <v>0.8666666666666667</v>
      </c>
      <c r="CP13" s="10">
        <f>COUNTIFS($I2:$BF2,"&gt;="&amp;$J$12,$I2:$BF2,"&lt;"&amp;CR$12)/$A$3</f>
        <v>0.8666666666666667</v>
      </c>
      <c r="CQ13" s="10">
        <f>COUNTIFS($I2:$BF2,"&gt;="&amp;$J$12,$I2:$BF2,"&lt;"&amp;CS$12)/$A$3</f>
        <v>0.9</v>
      </c>
      <c r="CR13" s="10">
        <f>COUNTIFS($I2:$BF2,"&gt;="&amp;$J$12,$I2:$BF2,"&lt;"&amp;CT$12)/$A$3</f>
        <v>0.9</v>
      </c>
      <c r="CS13" s="10">
        <f>COUNTIFS($I2:$BF2,"&gt;="&amp;$J$12,$I2:$BF2,"&lt;"&amp;CU$12)/$A$3</f>
        <v>0.93333333333333335</v>
      </c>
      <c r="CT13" s="10">
        <f>COUNTIFS($I2:$BF2,"&gt;="&amp;$J$12,$I2:$BF2,"&lt;"&amp;CV$12)/$A$3</f>
        <v>0.93333333333333335</v>
      </c>
      <c r="CU13" s="10">
        <f>COUNTIFS($I2:$BF2,"&gt;="&amp;$J$12,$I2:$BF2,"&lt;"&amp;CW$12)/$A$3</f>
        <v>0.93333333333333335</v>
      </c>
      <c r="CV13" s="10">
        <f>COUNTIFS($I2:$BF2,"&gt;="&amp;$J$12,$I2:$BF2,"&lt;"&amp;CX$12)/$A$3</f>
        <v>0.93333333333333335</v>
      </c>
      <c r="CW13" s="10">
        <f>COUNTIFS($I2:$BF2,"&gt;="&amp;$J$12,$I2:$BF2,"&lt;"&amp;CY$12)/$A$3</f>
        <v>0.93333333333333335</v>
      </c>
      <c r="CX13" s="10">
        <f>COUNTIFS($I2:$BF2,"&gt;="&amp;$J$12,$I2:$BF2,"&lt;"&amp;CZ$12)/$A$3</f>
        <v>0.93333333333333335</v>
      </c>
      <c r="CY13" s="10">
        <f>COUNTIFS($I2:$BF2,"&gt;="&amp;$J$12,$I2:$BF2,"&lt;"&amp;DA$12)/$A$3</f>
        <v>0.96666666666666667</v>
      </c>
      <c r="CZ13" s="10">
        <f>COUNTIFS($I2:$BF2,"&gt;="&amp;$J$12,$I2:$BF2,"&lt;"&amp;DB$12)/$A$3</f>
        <v>0.96666666666666667</v>
      </c>
      <c r="DA13" s="10">
        <f>COUNTIFS($I2:$BF2,"&gt;="&amp;$J$12,$I2:$BF2,"&lt;"&amp;DC$12)/$A$3</f>
        <v>0.96666666666666667</v>
      </c>
      <c r="DB13" s="10">
        <f>COUNTIFS($I2:$BF2,"&gt;="&amp;$J$12,$I2:$BF2,"&lt;"&amp;DD$12)/$A$3</f>
        <v>0.96666666666666667</v>
      </c>
      <c r="DC13" s="10">
        <f>COUNTIFS($I2:$BF2,"&gt;="&amp;$J$12,$I2:$BF2,"&lt;"&amp;DE$12)/$A$3</f>
        <v>0.96666666666666667</v>
      </c>
      <c r="DD13" s="10">
        <f>COUNTIFS($I2:$BF2,"&gt;="&amp;$J$12,$I2:$BF2,"&lt;"&amp;DF$12)/$A$3</f>
        <v>0.96666666666666667</v>
      </c>
      <c r="DE13" s="10">
        <f>COUNTIFS($I2:$BF2,"&gt;="&amp;$J$12,$I2:$BF2,"&lt;"&amp;DG$12)/$A$3</f>
        <v>1</v>
      </c>
      <c r="DF13" s="10">
        <f>COUNTIFS($I2:$BF2,"&gt;="&amp;$J$12,$I2:$BF2,"&lt;"&amp;DH$12)/$A$3</f>
        <v>0</v>
      </c>
    </row>
    <row r="14" spans="1:112" x14ac:dyDescent="0.15">
      <c r="B14" s="9" t="str">
        <f t="shared" ref="B14:G15" si="8">B3</f>
        <v>HyperH</v>
      </c>
      <c r="C14" s="9">
        <f t="shared" si="8"/>
        <v>2</v>
      </c>
      <c r="D14" s="9" t="str">
        <f t="shared" si="8"/>
        <v>TPCH</v>
      </c>
      <c r="E14" s="9">
        <f t="shared" si="8"/>
        <v>50</v>
      </c>
      <c r="F14" s="9" t="str">
        <f t="shared" si="8"/>
        <v>TPCH</v>
      </c>
      <c r="G14" s="9">
        <f t="shared" si="8"/>
        <v>2.0833332999999999E-2</v>
      </c>
      <c r="H14" s="9" t="str">
        <f>LEFT(H3,8)</f>
        <v>HyperH50</v>
      </c>
      <c r="I14" s="10">
        <f>COUNTIFS($I3:$BF3,"&gt;="&amp;$J$12,$I3:$BF3,"&lt;"&amp;K$12)/$A$3</f>
        <v>3.3333333333333333E-2</v>
      </c>
      <c r="J14" s="10">
        <f>COUNTIFS($I3:$BF3,"&gt;="&amp;$J$12,$I3:$BF3,"&lt;"&amp;L$12)/$A$3</f>
        <v>3.3333333333333333E-2</v>
      </c>
      <c r="K14" s="10">
        <f>COUNTIFS($I3:$BF3,"&gt;="&amp;$J$12,$I3:$BF3,"&lt;"&amp;M$12)/$A$3</f>
        <v>6.6666666666666666E-2</v>
      </c>
      <c r="L14" s="10">
        <f>COUNTIFS($I3:$BF3,"&gt;="&amp;$J$12,$I3:$BF3,"&lt;"&amp;N$12)/$A$3</f>
        <v>6.6666666666666666E-2</v>
      </c>
      <c r="M14" s="10">
        <f>COUNTIFS($I3:$BF3,"&gt;="&amp;$J$12,$I3:$BF3,"&lt;"&amp;O$12)/$A$3</f>
        <v>6.6666666666666666E-2</v>
      </c>
      <c r="N14" s="10">
        <f>COUNTIFS($I3:$BF3,"&gt;="&amp;$J$12,$I3:$BF3,"&lt;"&amp;P$12)/$A$3</f>
        <v>6.6666666666666666E-2</v>
      </c>
      <c r="O14" s="10">
        <f>COUNTIFS($I3:$BF3,"&gt;="&amp;$J$12,$I3:$BF3,"&lt;"&amp;Q$12)/$A$3</f>
        <v>6.6666666666666666E-2</v>
      </c>
      <c r="P14" s="10">
        <f>COUNTIFS($I3:$BF3,"&gt;="&amp;$J$12,$I3:$BF3,"&lt;"&amp;R$12)/$A$3</f>
        <v>6.6666666666666666E-2</v>
      </c>
      <c r="Q14" s="10">
        <f>COUNTIFS($I3:$BF3,"&gt;="&amp;$J$12,$I3:$BF3,"&lt;"&amp;S$12)/$A$3</f>
        <v>0.1</v>
      </c>
      <c r="R14" s="10">
        <f>COUNTIFS($I3:$BF3,"&gt;="&amp;$J$12,$I3:$BF3,"&lt;"&amp;T$12)/$A$3</f>
        <v>0.13333333333333333</v>
      </c>
      <c r="S14" s="10">
        <f>COUNTIFS($I3:$BF3,"&gt;="&amp;$J$12,$I3:$BF3,"&lt;"&amp;U$12)/$A$3</f>
        <v>0.13333333333333333</v>
      </c>
      <c r="T14" s="10">
        <f>COUNTIFS($I3:$BF3,"&gt;="&amp;$J$12,$I3:$BF3,"&lt;"&amp;V$12)/$A$3</f>
        <v>0.16666666666666666</v>
      </c>
      <c r="U14" s="10">
        <f>COUNTIFS($I3:$BF3,"&gt;="&amp;$J$12,$I3:$BF3,"&lt;"&amp;W$12)/$A$3</f>
        <v>0.16666666666666666</v>
      </c>
      <c r="V14" s="10">
        <f>COUNTIFS($I3:$BF3,"&gt;="&amp;$J$12,$I3:$BF3,"&lt;"&amp;X$12)/$A$3</f>
        <v>0.16666666666666666</v>
      </c>
      <c r="W14" s="10">
        <f>COUNTIFS($I3:$BF3,"&gt;="&amp;$J$12,$I3:$BF3,"&lt;"&amp;Y$12)/$A$3</f>
        <v>0.16666666666666666</v>
      </c>
      <c r="X14" s="10">
        <f>COUNTIFS($I3:$BF3,"&gt;="&amp;$J$12,$I3:$BF3,"&lt;"&amp;Z$12)/$A$3</f>
        <v>0.2</v>
      </c>
      <c r="Y14" s="10">
        <f>COUNTIFS($I3:$BF3,"&gt;="&amp;$J$12,$I3:$BF3,"&lt;"&amp;AA$12)/$A$3</f>
        <v>0.26666666666666666</v>
      </c>
      <c r="Z14" s="10">
        <f>COUNTIFS($I3:$BF3,"&gt;="&amp;$J$12,$I3:$BF3,"&lt;"&amp;AB$12)/$A$3</f>
        <v>0.3</v>
      </c>
      <c r="AA14" s="10">
        <f>COUNTIFS($I3:$BF3,"&gt;="&amp;$J$12,$I3:$BF3,"&lt;"&amp;AC$12)/$A$3</f>
        <v>0.33333333333333331</v>
      </c>
      <c r="AB14" s="10">
        <f>COUNTIFS($I3:$BF3,"&gt;="&amp;$J$12,$I3:$BF3,"&lt;"&amp;AD$12)/$A$3</f>
        <v>0.33333333333333331</v>
      </c>
      <c r="AC14" s="10">
        <f>COUNTIFS($I3:$BF3,"&gt;="&amp;$J$12,$I3:$BF3,"&lt;"&amp;AE$12)/$A$3</f>
        <v>0.33333333333333331</v>
      </c>
      <c r="AD14" s="10">
        <f>COUNTIFS($I3:$BF3,"&gt;="&amp;$J$12,$I3:$BF3,"&lt;"&amp;AF$12)/$A$3</f>
        <v>0.33333333333333331</v>
      </c>
      <c r="AE14" s="10">
        <f>COUNTIFS($I3:$BF3,"&gt;="&amp;$J$12,$I3:$BF3,"&lt;"&amp;AG$12)/$A$3</f>
        <v>0.33333333333333331</v>
      </c>
      <c r="AF14" s="10">
        <f>COUNTIFS($I3:$BF3,"&gt;="&amp;$J$12,$I3:$BF3,"&lt;"&amp;AH$12)/$A$3</f>
        <v>0.43333333333333335</v>
      </c>
      <c r="AG14" s="10">
        <f>COUNTIFS($I3:$BF3,"&gt;="&amp;$J$12,$I3:$BF3,"&lt;"&amp;AI$12)/$A$3</f>
        <v>0.46666666666666667</v>
      </c>
      <c r="AH14" s="10">
        <f>COUNTIFS($I3:$BF3,"&gt;="&amp;$J$12,$I3:$BF3,"&lt;"&amp;AJ$12)/$A$3</f>
        <v>0.5</v>
      </c>
      <c r="AI14" s="10">
        <f>COUNTIFS($I3:$BF3,"&gt;="&amp;$J$12,$I3:$BF3,"&lt;"&amp;AK$12)/$A$3</f>
        <v>0.5</v>
      </c>
      <c r="AJ14" s="10">
        <f>COUNTIFS($I3:$BF3,"&gt;="&amp;$J$12,$I3:$BF3,"&lt;"&amp;AL$12)/$A$3</f>
        <v>0.5</v>
      </c>
      <c r="AK14" s="10">
        <f>COUNTIFS($I3:$BF3,"&gt;="&amp;$J$12,$I3:$BF3,"&lt;"&amp;AM$12)/$A$3</f>
        <v>0.5</v>
      </c>
      <c r="AL14" s="10">
        <f>COUNTIFS($I3:$BF3,"&gt;="&amp;$J$12,$I3:$BF3,"&lt;"&amp;AN$12)/$A$3</f>
        <v>0.5</v>
      </c>
      <c r="AM14" s="10">
        <f>COUNTIFS($I3:$BF3,"&gt;="&amp;$J$12,$I3:$BF3,"&lt;"&amp;AO$12)/$A$3</f>
        <v>0.53333333333333333</v>
      </c>
      <c r="AN14" s="10">
        <f>COUNTIFS($I3:$BF3,"&gt;="&amp;$J$12,$I3:$BF3,"&lt;"&amp;AP$12)/$A$3</f>
        <v>0.53333333333333333</v>
      </c>
      <c r="AO14" s="10">
        <f>COUNTIFS($I3:$BF3,"&gt;="&amp;$J$12,$I3:$BF3,"&lt;"&amp;AQ$12)/$A$3</f>
        <v>0.56666666666666665</v>
      </c>
      <c r="AP14" s="10">
        <f>COUNTIFS($I3:$BF3,"&gt;="&amp;$J$12,$I3:$BF3,"&lt;"&amp;AR$12)/$A$3</f>
        <v>0.56666666666666665</v>
      </c>
      <c r="AQ14" s="10">
        <f>COUNTIFS($I3:$BF3,"&gt;="&amp;$J$12,$I3:$BF3,"&lt;"&amp;AS$12)/$A$3</f>
        <v>0.56666666666666665</v>
      </c>
      <c r="AR14" s="10">
        <f>COUNTIFS($I3:$BF3,"&gt;="&amp;$J$12,$I3:$BF3,"&lt;"&amp;AT$12)/$A$3</f>
        <v>0.6</v>
      </c>
      <c r="AS14" s="10">
        <f>COUNTIFS($I3:$BF3,"&gt;="&amp;$J$12,$I3:$BF3,"&lt;"&amp;AU$12)/$A$3</f>
        <v>0.6</v>
      </c>
      <c r="AT14" s="10">
        <f>COUNTIFS($I3:$BF3,"&gt;="&amp;$J$12,$I3:$BF3,"&lt;"&amp;AV$12)/$A$3</f>
        <v>0.6</v>
      </c>
      <c r="AU14" s="10">
        <f>COUNTIFS($I3:$BF3,"&gt;="&amp;$J$12,$I3:$BF3,"&lt;"&amp;AW$12)/$A$3</f>
        <v>0.6333333333333333</v>
      </c>
      <c r="AV14" s="10">
        <f>COUNTIFS($I3:$BF3,"&gt;="&amp;$J$12,$I3:$BF3,"&lt;"&amp;AX$12)/$A$3</f>
        <v>0.6333333333333333</v>
      </c>
      <c r="AW14" s="10">
        <f>COUNTIFS($I3:$BF3,"&gt;="&amp;$J$12,$I3:$BF3,"&lt;"&amp;AY$12)/$A$3</f>
        <v>0.6333333333333333</v>
      </c>
      <c r="AX14" s="10">
        <f>COUNTIFS($I3:$BF3,"&gt;="&amp;$J$12,$I3:$BF3,"&lt;"&amp;AZ$12)/$A$3</f>
        <v>0.6333333333333333</v>
      </c>
      <c r="AY14" s="10">
        <f>COUNTIFS($I3:$BF3,"&gt;="&amp;$J$12,$I3:$BF3,"&lt;"&amp;BA$12)/$A$3</f>
        <v>0.66666666666666663</v>
      </c>
      <c r="AZ14" s="10">
        <f>COUNTIFS($I3:$BF3,"&gt;="&amp;$J$12,$I3:$BF3,"&lt;"&amp;BB$12)/$A$3</f>
        <v>0.66666666666666663</v>
      </c>
      <c r="BA14" s="10">
        <f>COUNTIFS($I3:$BF3,"&gt;="&amp;$J$12,$I3:$BF3,"&lt;"&amp;BC$12)/$A$3</f>
        <v>0.66666666666666663</v>
      </c>
      <c r="BB14" s="10">
        <f>COUNTIFS($I3:$BF3,"&gt;="&amp;$J$12,$I3:$BF3,"&lt;"&amp;BD$12)/$A$3</f>
        <v>0.66666666666666663</v>
      </c>
      <c r="BC14" s="10">
        <f>COUNTIFS($I3:$BF3,"&gt;="&amp;$J$12,$I3:$BF3,"&lt;"&amp;BE$12)/$A$3</f>
        <v>0.66666666666666663</v>
      </c>
      <c r="BD14" s="10">
        <f>COUNTIFS($I3:$BF3,"&gt;="&amp;$J$12,$I3:$BF3,"&lt;"&amp;BF$12)/$A$3</f>
        <v>0.66666666666666663</v>
      </c>
      <c r="BE14" s="10">
        <f>COUNTIFS($I3:$BF3,"&gt;="&amp;$J$12,$I3:$BF3,"&lt;"&amp;BG$12)/$A$3</f>
        <v>0.7</v>
      </c>
      <c r="BF14" s="10">
        <f>COUNTIFS($I3:$BF3,"&gt;="&amp;$J$12,$I3:$BF3,"&lt;"&amp;BH$12)/$A$3</f>
        <v>0.7</v>
      </c>
      <c r="BG14" s="10">
        <f>COUNTIFS($I3:$BF3,"&gt;="&amp;$J$12,$I3:$BF3,"&lt;"&amp;BI$12)/$A$3</f>
        <v>0.76666666666666672</v>
      </c>
      <c r="BH14" s="10">
        <f>COUNTIFS($I3:$BF3,"&gt;="&amp;$J$12,$I3:$BF3,"&lt;"&amp;BJ$12)/$A$3</f>
        <v>0.8</v>
      </c>
      <c r="BI14" s="10">
        <f>COUNTIFS($I3:$BF3,"&gt;="&amp;$J$12,$I3:$BF3,"&lt;"&amp;BK$12)/$A$3</f>
        <v>0.8</v>
      </c>
      <c r="BJ14" s="10">
        <f>COUNTIFS($I3:$BF3,"&gt;="&amp;$J$12,$I3:$BF3,"&lt;"&amp;BL$12)/$A$3</f>
        <v>0.8</v>
      </c>
      <c r="BK14" s="10">
        <f>COUNTIFS($I3:$BF3,"&gt;="&amp;$J$12,$I3:$BF3,"&lt;"&amp;BM$12)/$A$3</f>
        <v>0.83333333333333337</v>
      </c>
      <c r="BL14" s="10">
        <f>COUNTIFS($I3:$BF3,"&gt;="&amp;$J$12,$I3:$BF3,"&lt;"&amp;BN$12)/$A$3</f>
        <v>0.83333333333333337</v>
      </c>
      <c r="BM14" s="10">
        <f>COUNTIFS($I3:$BF3,"&gt;="&amp;$J$12,$I3:$BF3,"&lt;"&amp;BO$12)/$A$3</f>
        <v>0.83333333333333337</v>
      </c>
      <c r="BN14" s="10">
        <f>COUNTIFS($I3:$BF3,"&gt;="&amp;$J$12,$I3:$BF3,"&lt;"&amp;BP$12)/$A$3</f>
        <v>0.8666666666666667</v>
      </c>
      <c r="BO14" s="10">
        <f>COUNTIFS($I3:$BF3,"&gt;="&amp;$J$12,$I3:$BF3,"&lt;"&amp;BQ$12)/$A$3</f>
        <v>0.8666666666666667</v>
      </c>
      <c r="BP14" s="10">
        <f>COUNTIFS($I3:$BF3,"&gt;="&amp;$J$12,$I3:$BF3,"&lt;"&amp;BR$12)/$A$3</f>
        <v>0.8666666666666667</v>
      </c>
      <c r="BQ14" s="10">
        <f>COUNTIFS($I3:$BF3,"&gt;="&amp;$J$12,$I3:$BF3,"&lt;"&amp;BS$12)/$A$3</f>
        <v>0.8666666666666667</v>
      </c>
      <c r="BR14" s="10">
        <f>COUNTIFS($I3:$BF3,"&gt;="&amp;$J$12,$I3:$BF3,"&lt;"&amp;BT$12)/$A$3</f>
        <v>0.8666666666666667</v>
      </c>
      <c r="BS14" s="10">
        <f>COUNTIFS($I3:$BF3,"&gt;="&amp;$J$12,$I3:$BF3,"&lt;"&amp;BU$12)/$A$3</f>
        <v>0.8666666666666667</v>
      </c>
      <c r="BT14" s="10">
        <f>COUNTIFS($I3:$BF3,"&gt;="&amp;$J$12,$I3:$BF3,"&lt;"&amp;BV$12)/$A$3</f>
        <v>0.8666666666666667</v>
      </c>
      <c r="BU14" s="10">
        <f>COUNTIFS($I3:$BF3,"&gt;="&amp;$J$12,$I3:$BF3,"&lt;"&amp;BW$12)/$A$3</f>
        <v>0.8666666666666667</v>
      </c>
      <c r="BV14" s="10">
        <f>COUNTIFS($I3:$BF3,"&gt;="&amp;$J$12,$I3:$BF3,"&lt;"&amp;BX$12)/$A$3</f>
        <v>0.8666666666666667</v>
      </c>
      <c r="BW14" s="10">
        <f>COUNTIFS($I3:$BF3,"&gt;="&amp;$J$12,$I3:$BF3,"&lt;"&amp;BY$12)/$A$3</f>
        <v>0.8666666666666667</v>
      </c>
      <c r="BX14" s="10">
        <f>COUNTIFS($I3:$BF3,"&gt;="&amp;$J$12,$I3:$BF3,"&lt;"&amp;BZ$12)/$A$3</f>
        <v>0.8666666666666667</v>
      </c>
      <c r="BY14" s="10">
        <f>COUNTIFS($I3:$BF3,"&gt;="&amp;$J$12,$I3:$BF3,"&lt;"&amp;CA$12)/$A$3</f>
        <v>0.8666666666666667</v>
      </c>
      <c r="BZ14" s="10">
        <f>COUNTIFS($I3:$BF3,"&gt;="&amp;$J$12,$I3:$BF3,"&lt;"&amp;CB$12)/$A$3</f>
        <v>0.8666666666666667</v>
      </c>
      <c r="CA14" s="10">
        <f>COUNTIFS($I3:$BF3,"&gt;="&amp;$J$12,$I3:$BF3,"&lt;"&amp;CC$12)/$A$3</f>
        <v>0.8666666666666667</v>
      </c>
      <c r="CB14" s="10">
        <f>COUNTIFS($I3:$BF3,"&gt;="&amp;$J$12,$I3:$BF3,"&lt;"&amp;CD$12)/$A$3</f>
        <v>0.8666666666666667</v>
      </c>
      <c r="CC14" s="10">
        <f>COUNTIFS($I3:$BF3,"&gt;="&amp;$J$12,$I3:$BF3,"&lt;"&amp;CE$12)/$A$3</f>
        <v>0.8666666666666667</v>
      </c>
      <c r="CD14" s="10">
        <f>COUNTIFS($I3:$BF3,"&gt;="&amp;$J$12,$I3:$BF3,"&lt;"&amp;CF$12)/$A$3</f>
        <v>0.8666666666666667</v>
      </c>
      <c r="CE14" s="10">
        <f>COUNTIFS($I3:$BF3,"&gt;="&amp;$J$12,$I3:$BF3,"&lt;"&amp;CG$12)/$A$3</f>
        <v>0.8666666666666667</v>
      </c>
      <c r="CF14" s="10">
        <f>COUNTIFS($I3:$BF3,"&gt;="&amp;$J$12,$I3:$BF3,"&lt;"&amp;CH$12)/$A$3</f>
        <v>0.8666666666666667</v>
      </c>
      <c r="CG14" s="10">
        <f>COUNTIFS($I3:$BF3,"&gt;="&amp;$J$12,$I3:$BF3,"&lt;"&amp;CI$12)/$A$3</f>
        <v>0.8666666666666667</v>
      </c>
      <c r="CH14" s="10">
        <f>COUNTIFS($I3:$BF3,"&gt;="&amp;$J$12,$I3:$BF3,"&lt;"&amp;CJ$12)/$A$3</f>
        <v>0.8666666666666667</v>
      </c>
      <c r="CI14" s="10">
        <f>COUNTIFS($I3:$BF3,"&gt;="&amp;$J$12,$I3:$BF3,"&lt;"&amp;CK$12)/$A$3</f>
        <v>0.8666666666666667</v>
      </c>
      <c r="CJ14" s="10">
        <f>COUNTIFS($I3:$BF3,"&gt;="&amp;$J$12,$I3:$BF3,"&lt;"&amp;CL$12)/$A$3</f>
        <v>0.8666666666666667</v>
      </c>
      <c r="CK14" s="10">
        <f>COUNTIFS($I3:$BF3,"&gt;="&amp;$J$12,$I3:$BF3,"&lt;"&amp;CM$12)/$A$3</f>
        <v>0.9</v>
      </c>
      <c r="CL14" s="10">
        <f>COUNTIFS($I3:$BF3,"&gt;="&amp;$J$12,$I3:$BF3,"&lt;"&amp;CN$12)/$A$3</f>
        <v>0.9</v>
      </c>
      <c r="CM14" s="10">
        <f>COUNTIFS($I3:$BF3,"&gt;="&amp;$J$12,$I3:$BF3,"&lt;"&amp;CO$12)/$A$3</f>
        <v>0.9</v>
      </c>
      <c r="CN14" s="10">
        <f>COUNTIFS($I3:$BF3,"&gt;="&amp;$J$12,$I3:$BF3,"&lt;"&amp;CP$12)/$A$3</f>
        <v>0.9</v>
      </c>
      <c r="CO14" s="10">
        <f>COUNTIFS($I3:$BF3,"&gt;="&amp;$J$12,$I3:$BF3,"&lt;"&amp;CQ$12)/$A$3</f>
        <v>0.9</v>
      </c>
      <c r="CP14" s="10">
        <f>COUNTIFS($I3:$BF3,"&gt;="&amp;$J$12,$I3:$BF3,"&lt;"&amp;CR$12)/$A$3</f>
        <v>0.9</v>
      </c>
      <c r="CQ14" s="10">
        <f>COUNTIFS($I3:$BF3,"&gt;="&amp;$J$12,$I3:$BF3,"&lt;"&amp;CS$12)/$A$3</f>
        <v>0.9</v>
      </c>
      <c r="CR14" s="10">
        <f>COUNTIFS($I3:$BF3,"&gt;="&amp;$J$12,$I3:$BF3,"&lt;"&amp;CT$12)/$A$3</f>
        <v>0.9</v>
      </c>
      <c r="CS14" s="10">
        <f>COUNTIFS($I3:$BF3,"&gt;="&amp;$J$12,$I3:$BF3,"&lt;"&amp;CU$12)/$A$3</f>
        <v>0.9</v>
      </c>
      <c r="CT14" s="10">
        <f>COUNTIFS($I3:$BF3,"&gt;="&amp;$J$12,$I3:$BF3,"&lt;"&amp;CV$12)/$A$3</f>
        <v>0.93333333333333335</v>
      </c>
      <c r="CU14" s="10">
        <f>COUNTIFS($I3:$BF3,"&gt;="&amp;$J$12,$I3:$BF3,"&lt;"&amp;CW$12)/$A$3</f>
        <v>0.96666666666666667</v>
      </c>
      <c r="CV14" s="10">
        <f>COUNTIFS($I3:$BF3,"&gt;="&amp;$J$12,$I3:$BF3,"&lt;"&amp;CX$12)/$A$3</f>
        <v>0.96666666666666667</v>
      </c>
      <c r="CW14" s="10">
        <f>COUNTIFS($I3:$BF3,"&gt;="&amp;$J$12,$I3:$BF3,"&lt;"&amp;CY$12)/$A$3</f>
        <v>0.96666666666666667</v>
      </c>
      <c r="CX14" s="10">
        <f>COUNTIFS($I3:$BF3,"&gt;="&amp;$J$12,$I3:$BF3,"&lt;"&amp;CZ$12)/$A$3</f>
        <v>0.96666666666666667</v>
      </c>
      <c r="CY14" s="10">
        <f>COUNTIFS($I3:$BF3,"&gt;="&amp;$J$12,$I3:$BF3,"&lt;"&amp;DA$12)/$A$3</f>
        <v>1</v>
      </c>
      <c r="CZ14" s="10">
        <f>COUNTIFS($I3:$BF3,"&gt;="&amp;$J$12,$I3:$BF3,"&lt;"&amp;DB$12)/$A$3</f>
        <v>1</v>
      </c>
      <c r="DA14" s="10">
        <f>COUNTIFS($I3:$BF3,"&gt;="&amp;$J$12,$I3:$BF3,"&lt;"&amp;DC$12)/$A$3</f>
        <v>1</v>
      </c>
      <c r="DB14" s="10">
        <f>COUNTIFS($I3:$BF3,"&gt;="&amp;$J$12,$I3:$BF3,"&lt;"&amp;DD$12)/$A$3</f>
        <v>1</v>
      </c>
      <c r="DC14" s="10">
        <f>COUNTIFS($I3:$BF3,"&gt;="&amp;$J$12,$I3:$BF3,"&lt;"&amp;DE$12)/$A$3</f>
        <v>1</v>
      </c>
      <c r="DD14" s="10">
        <f>COUNTIFS($I3:$BF3,"&gt;="&amp;$J$12,$I3:$BF3,"&lt;"&amp;DF$12)/$A$3</f>
        <v>1</v>
      </c>
      <c r="DE14" s="10">
        <f>COUNTIFS($I3:$BF3,"&gt;="&amp;$J$12,$I3:$BF3,"&lt;"&amp;DG$12)/$A$3</f>
        <v>1</v>
      </c>
      <c r="DF14" s="10">
        <f>COUNTIFS($I3:$BF3,"&gt;="&amp;$J$12,$I3:$BF3,"&lt;"&amp;DH$12)/$A$3</f>
        <v>0</v>
      </c>
    </row>
    <row r="15" spans="1:112" hidden="1" x14ac:dyDescent="0.15">
      <c r="B15" s="9" t="str">
        <f t="shared" si="8"/>
        <v>Decima</v>
      </c>
      <c r="C15" s="9">
        <f t="shared" si="8"/>
        <v>2</v>
      </c>
      <c r="D15" s="9" t="str">
        <f t="shared" si="8"/>
        <v>TPCH</v>
      </c>
      <c r="E15" s="9">
        <f t="shared" si="8"/>
        <v>50</v>
      </c>
      <c r="F15" s="9" t="str">
        <f t="shared" si="8"/>
        <v>TPCH</v>
      </c>
      <c r="G15" s="9">
        <f t="shared" si="8"/>
        <v>2.0833332999999999E-2</v>
      </c>
      <c r="H15" s="9" t="str">
        <f>LEFT(H4,8)</f>
        <v>Decima50</v>
      </c>
      <c r="I15" s="10">
        <f>COUNTIFS($I4:$BF4,"&gt;="&amp;$J$12,$I4:$BF4,"&lt;"&amp;K$12)/$A$3</f>
        <v>0</v>
      </c>
      <c r="J15" s="10">
        <f>COUNTIFS($I4:$BF4,"&gt;="&amp;$J$12,$I4:$BF4,"&lt;"&amp;L$12)/$A$3</f>
        <v>0</v>
      </c>
      <c r="K15" s="10">
        <f>COUNTIFS($I4:$BF4,"&gt;="&amp;$J$12,$I4:$BF4,"&lt;"&amp;M$12)/$A$3</f>
        <v>0</v>
      </c>
      <c r="L15" s="10">
        <f>COUNTIFS($I4:$BF4,"&gt;="&amp;$J$12,$I4:$BF4,"&lt;"&amp;N$12)/$A$3</f>
        <v>0</v>
      </c>
      <c r="M15" s="10">
        <f>COUNTIFS($I4:$BF4,"&gt;="&amp;$J$12,$I4:$BF4,"&lt;"&amp;O$12)/$A$3</f>
        <v>0</v>
      </c>
      <c r="N15" s="10">
        <f>COUNTIFS($I4:$BF4,"&gt;="&amp;$J$12,$I4:$BF4,"&lt;"&amp;P$12)/$A$3</f>
        <v>0</v>
      </c>
      <c r="O15" s="10">
        <f>COUNTIFS($I4:$BF4,"&gt;="&amp;$J$12,$I4:$BF4,"&lt;"&amp;Q$12)/$A$3</f>
        <v>0</v>
      </c>
      <c r="P15" s="10">
        <f>COUNTIFS($I4:$BF4,"&gt;="&amp;$J$12,$I4:$BF4,"&lt;"&amp;R$12)/$A$3</f>
        <v>0</v>
      </c>
      <c r="Q15" s="10">
        <f>COUNTIFS($I4:$BF4,"&gt;="&amp;$J$12,$I4:$BF4,"&lt;"&amp;S$12)/$A$3</f>
        <v>0</v>
      </c>
      <c r="R15" s="10">
        <f>COUNTIFS($I4:$BF4,"&gt;="&amp;$J$12,$I4:$BF4,"&lt;"&amp;T$12)/$A$3</f>
        <v>0</v>
      </c>
      <c r="S15" s="10">
        <f>COUNTIFS($I4:$BF4,"&gt;="&amp;$J$12,$I4:$BF4,"&lt;"&amp;U$12)/$A$3</f>
        <v>0</v>
      </c>
      <c r="T15" s="10">
        <f>COUNTIFS($I4:$BF4,"&gt;="&amp;$J$12,$I4:$BF4,"&lt;"&amp;V$12)/$A$3</f>
        <v>0</v>
      </c>
      <c r="U15" s="10">
        <f>COUNTIFS($I4:$BF4,"&gt;="&amp;$J$12,$I4:$BF4,"&lt;"&amp;W$12)/$A$3</f>
        <v>0</v>
      </c>
      <c r="V15" s="10">
        <f>COUNTIFS($I4:$BF4,"&gt;="&amp;$J$12,$I4:$BF4,"&lt;"&amp;X$12)/$A$3</f>
        <v>0</v>
      </c>
      <c r="W15" s="10">
        <f>COUNTIFS($I4:$BF4,"&gt;="&amp;$J$12,$I4:$BF4,"&lt;"&amp;Y$12)/$A$3</f>
        <v>0</v>
      </c>
      <c r="X15" s="10">
        <f>COUNTIFS($I4:$BF4,"&gt;="&amp;$J$12,$I4:$BF4,"&lt;"&amp;Z$12)/$A$3</f>
        <v>0</v>
      </c>
      <c r="Y15" s="10">
        <f>COUNTIFS($I4:$BF4,"&gt;="&amp;$J$12,$I4:$BF4,"&lt;"&amp;AA$12)/$A$3</f>
        <v>0</v>
      </c>
      <c r="Z15" s="10">
        <f>COUNTIFS($I4:$BF4,"&gt;="&amp;$J$12,$I4:$BF4,"&lt;"&amp;AB$12)/$A$3</f>
        <v>0</v>
      </c>
      <c r="AA15" s="10">
        <f>COUNTIFS($I4:$BF4,"&gt;="&amp;$J$12,$I4:$BF4,"&lt;"&amp;AC$12)/$A$3</f>
        <v>0</v>
      </c>
      <c r="AB15" s="10">
        <f>COUNTIFS($I4:$BF4,"&gt;="&amp;$J$12,$I4:$BF4,"&lt;"&amp;AD$12)/$A$3</f>
        <v>0</v>
      </c>
      <c r="AC15" s="10">
        <f>COUNTIFS($I4:$BF4,"&gt;="&amp;$J$12,$I4:$BF4,"&lt;"&amp;AE$12)/$A$3</f>
        <v>0</v>
      </c>
      <c r="AD15" s="10">
        <f>COUNTIFS($I4:$BF4,"&gt;="&amp;$J$12,$I4:$BF4,"&lt;"&amp;AF$12)/$A$3</f>
        <v>0</v>
      </c>
      <c r="AE15" s="10">
        <f>COUNTIFS($I4:$BF4,"&gt;="&amp;$J$12,$I4:$BF4,"&lt;"&amp;AG$12)/$A$3</f>
        <v>0</v>
      </c>
      <c r="AF15" s="10">
        <f>COUNTIFS($I4:$BF4,"&gt;="&amp;$J$12,$I4:$BF4,"&lt;"&amp;AH$12)/$A$3</f>
        <v>0</v>
      </c>
      <c r="AG15" s="10">
        <f>COUNTIFS($I4:$BF4,"&gt;="&amp;$J$12,$I4:$BF4,"&lt;"&amp;AI$12)/$A$3</f>
        <v>0</v>
      </c>
      <c r="AH15" s="10">
        <f>COUNTIFS($I4:$BF4,"&gt;="&amp;$J$12,$I4:$BF4,"&lt;"&amp;AJ$12)/$A$3</f>
        <v>0.1</v>
      </c>
      <c r="AI15" s="10">
        <f>COUNTIFS($I4:$BF4,"&gt;="&amp;$J$12,$I4:$BF4,"&lt;"&amp;AK$12)/$A$3</f>
        <v>0.16666666666666666</v>
      </c>
      <c r="AJ15" s="10">
        <f>COUNTIFS($I4:$BF4,"&gt;="&amp;$J$12,$I4:$BF4,"&lt;"&amp;AL$12)/$A$3</f>
        <v>0.43333333333333335</v>
      </c>
      <c r="AK15" s="10">
        <f>COUNTIFS($I4:$BF4,"&gt;="&amp;$J$12,$I4:$BF4,"&lt;"&amp;AM$12)/$A$3</f>
        <v>0.43333333333333335</v>
      </c>
      <c r="AL15" s="10">
        <f>COUNTIFS($I4:$BF4,"&gt;="&amp;$J$12,$I4:$BF4,"&lt;"&amp;AN$12)/$A$3</f>
        <v>0.56666666666666665</v>
      </c>
      <c r="AM15" s="10">
        <f>COUNTIFS($I4:$BF4,"&gt;="&amp;$J$12,$I4:$BF4,"&lt;"&amp;AO$12)/$A$3</f>
        <v>0.56666666666666665</v>
      </c>
      <c r="AN15" s="10">
        <f>COUNTIFS($I4:$BF4,"&gt;="&amp;$J$12,$I4:$BF4,"&lt;"&amp;AP$12)/$A$3</f>
        <v>0.6</v>
      </c>
      <c r="AO15" s="10">
        <f>COUNTIFS($I4:$BF4,"&gt;="&amp;$J$12,$I4:$BF4,"&lt;"&amp;AQ$12)/$A$3</f>
        <v>0.6333333333333333</v>
      </c>
      <c r="AP15" s="10">
        <f>COUNTIFS($I4:$BF4,"&gt;="&amp;$J$12,$I4:$BF4,"&lt;"&amp;AR$12)/$A$3</f>
        <v>0.66666666666666663</v>
      </c>
      <c r="AQ15" s="10">
        <f>COUNTIFS($I4:$BF4,"&gt;="&amp;$J$12,$I4:$BF4,"&lt;"&amp;AS$12)/$A$3</f>
        <v>0.66666666666666663</v>
      </c>
      <c r="AR15" s="10">
        <f>COUNTIFS($I4:$BF4,"&gt;="&amp;$J$12,$I4:$BF4,"&lt;"&amp;AT$12)/$A$3</f>
        <v>0.66666666666666663</v>
      </c>
      <c r="AS15" s="10">
        <f>COUNTIFS($I4:$BF4,"&gt;="&amp;$J$12,$I4:$BF4,"&lt;"&amp;AU$12)/$A$3</f>
        <v>0.66666666666666663</v>
      </c>
      <c r="AT15" s="10">
        <f>COUNTIFS($I4:$BF4,"&gt;="&amp;$J$12,$I4:$BF4,"&lt;"&amp;AV$12)/$A$3</f>
        <v>0.66666666666666663</v>
      </c>
      <c r="AU15" s="10">
        <f>COUNTIFS($I4:$BF4,"&gt;="&amp;$J$12,$I4:$BF4,"&lt;"&amp;AW$12)/$A$3</f>
        <v>0.66666666666666663</v>
      </c>
      <c r="AV15" s="10">
        <f>COUNTIFS($I4:$BF4,"&gt;="&amp;$J$12,$I4:$BF4,"&lt;"&amp;AX$12)/$A$3</f>
        <v>0.66666666666666663</v>
      </c>
      <c r="AW15" s="10">
        <f>COUNTIFS($I4:$BF4,"&gt;="&amp;$J$12,$I4:$BF4,"&lt;"&amp;AY$12)/$A$3</f>
        <v>0.66666666666666663</v>
      </c>
      <c r="AX15" s="10">
        <f>COUNTIFS($I4:$BF4,"&gt;="&amp;$J$12,$I4:$BF4,"&lt;"&amp;AZ$12)/$A$3</f>
        <v>0.66666666666666663</v>
      </c>
      <c r="AY15" s="10">
        <f>COUNTIFS($I4:$BF4,"&gt;="&amp;$J$12,$I4:$BF4,"&lt;"&amp;BA$12)/$A$3</f>
        <v>0.66666666666666663</v>
      </c>
      <c r="AZ15" s="10">
        <f>COUNTIFS($I4:$BF4,"&gt;="&amp;$J$12,$I4:$BF4,"&lt;"&amp;BB$12)/$A$3</f>
        <v>0.66666666666666663</v>
      </c>
      <c r="BA15" s="10">
        <f>COUNTIFS($I4:$BF4,"&gt;="&amp;$J$12,$I4:$BF4,"&lt;"&amp;BC$12)/$A$3</f>
        <v>0.66666666666666663</v>
      </c>
      <c r="BB15" s="10">
        <f>COUNTIFS($I4:$BF4,"&gt;="&amp;$J$12,$I4:$BF4,"&lt;"&amp;BD$12)/$A$3</f>
        <v>0.66666666666666663</v>
      </c>
      <c r="BC15" s="10">
        <f>COUNTIFS($I4:$BF4,"&gt;="&amp;$J$12,$I4:$BF4,"&lt;"&amp;BE$12)/$A$3</f>
        <v>0.66666666666666663</v>
      </c>
      <c r="BD15" s="10">
        <f>COUNTIFS($I4:$BF4,"&gt;="&amp;$J$12,$I4:$BF4,"&lt;"&amp;BF$12)/$A$3</f>
        <v>0.66666666666666663</v>
      </c>
      <c r="BE15" s="10">
        <f>COUNTIFS($I4:$BF4,"&gt;="&amp;$J$12,$I4:$BF4,"&lt;"&amp;BG$12)/$A$3</f>
        <v>0.66666666666666663</v>
      </c>
      <c r="BF15" s="10">
        <f>COUNTIFS($I4:$BF4,"&gt;="&amp;$J$12,$I4:$BF4,"&lt;"&amp;BH$12)/$A$3</f>
        <v>0.66666666666666663</v>
      </c>
      <c r="BG15" s="10">
        <f>COUNTIFS($I4:$BF4,"&gt;="&amp;$J$12,$I4:$BF4,"&lt;"&amp;BI$12)/$A$3</f>
        <v>0.66666666666666663</v>
      </c>
      <c r="BH15" s="10">
        <f>COUNTIFS($I4:$BF4,"&gt;="&amp;$J$12,$I4:$BF4,"&lt;"&amp;BJ$12)/$A$3</f>
        <v>0.66666666666666663</v>
      </c>
      <c r="BI15" s="10">
        <f>COUNTIFS($I4:$BF4,"&gt;="&amp;$J$12,$I4:$BF4,"&lt;"&amp;BK$12)/$A$3</f>
        <v>0.66666666666666663</v>
      </c>
      <c r="BJ15" s="10">
        <f>COUNTIFS($I4:$BF4,"&gt;="&amp;$J$12,$I4:$BF4,"&lt;"&amp;BL$12)/$A$3</f>
        <v>0.66666666666666663</v>
      </c>
      <c r="BK15" s="10">
        <f>COUNTIFS($I4:$BF4,"&gt;="&amp;$J$12,$I4:$BF4,"&lt;"&amp;BM$12)/$A$3</f>
        <v>0.66666666666666663</v>
      </c>
      <c r="BL15" s="10">
        <f>COUNTIFS($I4:$BF4,"&gt;="&amp;$J$12,$I4:$BF4,"&lt;"&amp;BN$12)/$A$3</f>
        <v>0.66666666666666663</v>
      </c>
      <c r="BM15" s="10">
        <f>COUNTIFS($I4:$BF4,"&gt;="&amp;$J$12,$I4:$BF4,"&lt;"&amp;BO$12)/$A$3</f>
        <v>0.66666666666666663</v>
      </c>
      <c r="BN15" s="10">
        <f>COUNTIFS($I4:$BF4,"&gt;="&amp;$J$12,$I4:$BF4,"&lt;"&amp;BP$12)/$A$3</f>
        <v>0.66666666666666663</v>
      </c>
      <c r="BO15" s="10">
        <f>COUNTIFS($I4:$BF4,"&gt;="&amp;$J$12,$I4:$BF4,"&lt;"&amp;BQ$12)/$A$3</f>
        <v>0.66666666666666663</v>
      </c>
      <c r="BP15" s="10">
        <f>COUNTIFS($I4:$BF4,"&gt;="&amp;$J$12,$I4:$BF4,"&lt;"&amp;BR$12)/$A$3</f>
        <v>0.66666666666666663</v>
      </c>
      <c r="BQ15" s="10">
        <f>COUNTIFS($I4:$BF4,"&gt;="&amp;$J$12,$I4:$BF4,"&lt;"&amp;BS$12)/$A$3</f>
        <v>0.66666666666666663</v>
      </c>
      <c r="BR15" s="10">
        <f>COUNTIFS($I4:$BF4,"&gt;="&amp;$J$12,$I4:$BF4,"&lt;"&amp;BT$12)/$A$3</f>
        <v>0.66666666666666663</v>
      </c>
      <c r="BS15" s="10">
        <f>COUNTIFS($I4:$BF4,"&gt;="&amp;$J$12,$I4:$BF4,"&lt;"&amp;BU$12)/$A$3</f>
        <v>0.66666666666666663</v>
      </c>
      <c r="BT15" s="10">
        <f>COUNTIFS($I4:$BF4,"&gt;="&amp;$J$12,$I4:$BF4,"&lt;"&amp;BV$12)/$A$3</f>
        <v>0.66666666666666663</v>
      </c>
      <c r="BU15" s="10">
        <f>COUNTIFS($I4:$BF4,"&gt;="&amp;$J$12,$I4:$BF4,"&lt;"&amp;BW$12)/$A$3</f>
        <v>0.66666666666666663</v>
      </c>
      <c r="BV15" s="10">
        <f>COUNTIFS($I4:$BF4,"&gt;="&amp;$J$12,$I4:$BF4,"&lt;"&amp;BX$12)/$A$3</f>
        <v>0.66666666666666663</v>
      </c>
      <c r="BW15" s="10">
        <f>COUNTIFS($I4:$BF4,"&gt;="&amp;$J$12,$I4:$BF4,"&lt;"&amp;BY$12)/$A$3</f>
        <v>0.66666666666666663</v>
      </c>
      <c r="BX15" s="10">
        <f>COUNTIFS($I4:$BF4,"&gt;="&amp;$J$12,$I4:$BF4,"&lt;"&amp;BZ$12)/$A$3</f>
        <v>0.66666666666666663</v>
      </c>
      <c r="BY15" s="10">
        <f>COUNTIFS($I4:$BF4,"&gt;="&amp;$J$12,$I4:$BF4,"&lt;"&amp;CA$12)/$A$3</f>
        <v>0.66666666666666663</v>
      </c>
      <c r="BZ15" s="10">
        <f>COUNTIFS($I4:$BF4,"&gt;="&amp;$J$12,$I4:$BF4,"&lt;"&amp;CB$12)/$A$3</f>
        <v>0.66666666666666663</v>
      </c>
      <c r="CA15" s="10">
        <f>COUNTIFS($I4:$BF4,"&gt;="&amp;$J$12,$I4:$BF4,"&lt;"&amp;CC$12)/$A$3</f>
        <v>0.66666666666666663</v>
      </c>
      <c r="CB15" s="10">
        <f>COUNTIFS($I4:$BF4,"&gt;="&amp;$J$12,$I4:$BF4,"&lt;"&amp;CD$12)/$A$3</f>
        <v>0.66666666666666663</v>
      </c>
      <c r="CC15" s="10">
        <f>COUNTIFS($I4:$BF4,"&gt;="&amp;$J$12,$I4:$BF4,"&lt;"&amp;CE$12)/$A$3</f>
        <v>0.66666666666666663</v>
      </c>
      <c r="CD15" s="10">
        <f>COUNTIFS($I4:$BF4,"&gt;="&amp;$J$12,$I4:$BF4,"&lt;"&amp;CF$12)/$A$3</f>
        <v>0.66666666666666663</v>
      </c>
      <c r="CE15" s="10">
        <f>COUNTIFS($I4:$BF4,"&gt;="&amp;$J$12,$I4:$BF4,"&lt;"&amp;CG$12)/$A$3</f>
        <v>0.66666666666666663</v>
      </c>
      <c r="CF15" s="10">
        <f>COUNTIFS($I4:$BF4,"&gt;="&amp;$J$12,$I4:$BF4,"&lt;"&amp;CH$12)/$A$3</f>
        <v>0.66666666666666663</v>
      </c>
      <c r="CG15" s="10">
        <f>COUNTIFS($I4:$BF4,"&gt;="&amp;$J$12,$I4:$BF4,"&lt;"&amp;CI$12)/$A$3</f>
        <v>0.66666666666666663</v>
      </c>
      <c r="CH15" s="10">
        <f>COUNTIFS($I4:$BF4,"&gt;="&amp;$J$12,$I4:$BF4,"&lt;"&amp;CJ$12)/$A$3</f>
        <v>0.66666666666666663</v>
      </c>
      <c r="CI15" s="10">
        <f>COUNTIFS($I4:$BF4,"&gt;="&amp;$J$12,$I4:$BF4,"&lt;"&amp;CK$12)/$A$3</f>
        <v>0.66666666666666663</v>
      </c>
      <c r="CJ15" s="10">
        <f>COUNTIFS($I4:$BF4,"&gt;="&amp;$J$12,$I4:$BF4,"&lt;"&amp;CL$12)/$A$3</f>
        <v>0.66666666666666663</v>
      </c>
      <c r="CK15" s="10">
        <f>COUNTIFS($I4:$BF4,"&gt;="&amp;$J$12,$I4:$BF4,"&lt;"&amp;CM$12)/$A$3</f>
        <v>0.66666666666666663</v>
      </c>
      <c r="CL15" s="10">
        <f>COUNTIFS($I4:$BF4,"&gt;="&amp;$J$12,$I4:$BF4,"&lt;"&amp;CN$12)/$A$3</f>
        <v>0.66666666666666663</v>
      </c>
      <c r="CM15" s="10">
        <f>COUNTIFS($I4:$BF4,"&gt;="&amp;$J$12,$I4:$BF4,"&lt;"&amp;CO$12)/$A$3</f>
        <v>0.66666666666666663</v>
      </c>
      <c r="CN15" s="10">
        <f>COUNTIFS($I4:$BF4,"&gt;="&amp;$J$12,$I4:$BF4,"&lt;"&amp;CP$12)/$A$3</f>
        <v>0.66666666666666663</v>
      </c>
      <c r="CO15" s="10">
        <f>COUNTIFS($I4:$BF4,"&gt;="&amp;$J$12,$I4:$BF4,"&lt;"&amp;CQ$12)/$A$3</f>
        <v>0.66666666666666663</v>
      </c>
      <c r="CP15" s="10">
        <f>COUNTIFS($I4:$BF4,"&gt;="&amp;$J$12,$I4:$BF4,"&lt;"&amp;CR$12)/$A$3</f>
        <v>0.66666666666666663</v>
      </c>
      <c r="CQ15" s="10">
        <f>COUNTIFS($I4:$BF4,"&gt;="&amp;$J$12,$I4:$BF4,"&lt;"&amp;CS$12)/$A$3</f>
        <v>0.66666666666666663</v>
      </c>
      <c r="CR15" s="10">
        <f>COUNTIFS($I4:$BF4,"&gt;="&amp;$J$12,$I4:$BF4,"&lt;"&amp;CT$12)/$A$3</f>
        <v>0.66666666666666663</v>
      </c>
      <c r="CS15" s="10">
        <f>COUNTIFS($I4:$BF4,"&gt;="&amp;$J$12,$I4:$BF4,"&lt;"&amp;CU$12)/$A$3</f>
        <v>0.66666666666666663</v>
      </c>
      <c r="CT15" s="10">
        <f>COUNTIFS($I4:$BF4,"&gt;="&amp;$J$12,$I4:$BF4,"&lt;"&amp;CV$12)/$A$3</f>
        <v>0.66666666666666663</v>
      </c>
      <c r="CU15" s="10">
        <f>COUNTIFS($I4:$BF4,"&gt;="&amp;$J$12,$I4:$BF4,"&lt;"&amp;CW$12)/$A$3</f>
        <v>0.66666666666666663</v>
      </c>
      <c r="CV15" s="10">
        <f>COUNTIFS($I4:$BF4,"&gt;="&amp;$J$12,$I4:$BF4,"&lt;"&amp;CX$12)/$A$3</f>
        <v>0.66666666666666663</v>
      </c>
      <c r="CW15" s="10">
        <f>COUNTIFS($I4:$BF4,"&gt;="&amp;$J$12,$I4:$BF4,"&lt;"&amp;CY$12)/$A$3</f>
        <v>0.66666666666666663</v>
      </c>
      <c r="CX15" s="10">
        <f>COUNTIFS($I4:$BF4,"&gt;="&amp;$J$12,$I4:$BF4,"&lt;"&amp;CZ$12)/$A$3</f>
        <v>0.66666666666666663</v>
      </c>
      <c r="CY15" s="10">
        <f>COUNTIFS($I4:$BF4,"&gt;="&amp;$J$12,$I4:$BF4,"&lt;"&amp;DA$12)/$A$3</f>
        <v>0.66666666666666663</v>
      </c>
      <c r="CZ15" s="10">
        <f>COUNTIFS($I4:$BF4,"&gt;="&amp;$J$12,$I4:$BF4,"&lt;"&amp;DB$12)/$A$3</f>
        <v>0.66666666666666663</v>
      </c>
      <c r="DA15" s="10">
        <f>COUNTIFS($I4:$BF4,"&gt;="&amp;$J$12,$I4:$BF4,"&lt;"&amp;DC$12)/$A$3</f>
        <v>0.66666666666666663</v>
      </c>
      <c r="DB15" s="10">
        <f>COUNTIFS($I4:$BF4,"&gt;="&amp;$J$12,$I4:$BF4,"&lt;"&amp;DD$12)/$A$3</f>
        <v>0.66666666666666663</v>
      </c>
      <c r="DC15" s="10">
        <f>COUNTIFS($I4:$BF4,"&gt;="&amp;$J$12,$I4:$BF4,"&lt;"&amp;DE$12)/$A$3</f>
        <v>0.66666666666666663</v>
      </c>
      <c r="DD15" s="10">
        <f>COUNTIFS($I4:$BF4,"&gt;="&amp;$J$12,$I4:$BF4,"&lt;"&amp;DF$12)/$A$3</f>
        <v>0.66666666666666663</v>
      </c>
      <c r="DE15" s="10">
        <f>COUNTIFS($I4:$BF4,"&gt;="&amp;$J$12,$I4:$BF4,"&lt;"&amp;DG$12)/$A$3</f>
        <v>0.66666666666666663</v>
      </c>
      <c r="DF15" s="10">
        <f>COUNTIFS($I4:$BF4,"&gt;="&amp;$J$12,$I4:$BF4,"&lt;"&amp;DH$12)/$A$3</f>
        <v>0</v>
      </c>
    </row>
    <row r="16" spans="1:112" hidden="1" x14ac:dyDescent="0.15">
      <c r="B16" s="9" t="str">
        <f t="shared" ref="B16:G16" si="9">B5</f>
        <v>Hybrid</v>
      </c>
      <c r="C16" s="9">
        <f t="shared" si="9"/>
        <v>0</v>
      </c>
      <c r="D16" s="9" t="str">
        <f t="shared" si="9"/>
        <v/>
      </c>
      <c r="E16" s="9">
        <f t="shared" si="9"/>
        <v>10</v>
      </c>
      <c r="F16" s="9" t="str">
        <f t="shared" si="9"/>
        <v>Alib</v>
      </c>
      <c r="G16" s="9">
        <f t="shared" si="9"/>
        <v>2.0833332999999999E-2</v>
      </c>
      <c r="H16" s="9" t="str">
        <f>LEFT(H5,8)</f>
        <v>Hybrid10</v>
      </c>
      <c r="I16" s="10">
        <f>COUNTIFS($I5:$BF5,"&gt;="&amp;$J$12,$I5:$BF5,"&lt;"&amp;K$12)/$A$3</f>
        <v>3.3333333333333333E-2</v>
      </c>
      <c r="J16" s="10">
        <f>COUNTIFS($I5:$BF5,"&gt;="&amp;$J$12,$I5:$BF5,"&lt;"&amp;L$12)/$A$3</f>
        <v>3.3333333333333333E-2</v>
      </c>
      <c r="K16" s="10">
        <f>COUNTIFS($I5:$BF5,"&gt;="&amp;$J$12,$I5:$BF5,"&lt;"&amp;M$12)/$A$3</f>
        <v>3.3333333333333333E-2</v>
      </c>
      <c r="L16" s="10">
        <f>COUNTIFS($I5:$BF5,"&gt;="&amp;$J$12,$I5:$BF5,"&lt;"&amp;N$12)/$A$3</f>
        <v>3.3333333333333333E-2</v>
      </c>
      <c r="M16" s="10">
        <f>COUNTIFS($I5:$BF5,"&gt;="&amp;$J$12,$I5:$BF5,"&lt;"&amp;O$12)/$A$3</f>
        <v>6.6666666666666666E-2</v>
      </c>
      <c r="N16" s="10">
        <f>COUNTIFS($I5:$BF5,"&gt;="&amp;$J$12,$I5:$BF5,"&lt;"&amp;P$12)/$A$3</f>
        <v>0.1</v>
      </c>
      <c r="O16" s="10">
        <f>COUNTIFS($I5:$BF5,"&gt;="&amp;$J$12,$I5:$BF5,"&lt;"&amp;Q$12)/$A$3</f>
        <v>0.1</v>
      </c>
      <c r="P16" s="10">
        <f>COUNTIFS($I5:$BF5,"&gt;="&amp;$J$12,$I5:$BF5,"&lt;"&amp;R$12)/$A$3</f>
        <v>0.1</v>
      </c>
      <c r="Q16" s="10">
        <f>COUNTIFS($I5:$BF5,"&gt;="&amp;$J$12,$I5:$BF5,"&lt;"&amp;S$12)/$A$3</f>
        <v>0.1</v>
      </c>
      <c r="R16" s="10">
        <f>COUNTIFS($I5:$BF5,"&gt;="&amp;$J$12,$I5:$BF5,"&lt;"&amp;T$12)/$A$3</f>
        <v>0.13333333333333333</v>
      </c>
      <c r="S16" s="10">
        <f>COUNTIFS($I5:$BF5,"&gt;="&amp;$J$12,$I5:$BF5,"&lt;"&amp;U$12)/$A$3</f>
        <v>0.13333333333333333</v>
      </c>
      <c r="T16" s="10">
        <f>COUNTIFS($I5:$BF5,"&gt;="&amp;$J$12,$I5:$BF5,"&lt;"&amp;V$12)/$A$3</f>
        <v>0.13333333333333333</v>
      </c>
      <c r="U16" s="10">
        <f>COUNTIFS($I5:$BF5,"&gt;="&amp;$J$12,$I5:$BF5,"&lt;"&amp;W$12)/$A$3</f>
        <v>0.13333333333333333</v>
      </c>
      <c r="V16" s="10">
        <f>COUNTIFS($I5:$BF5,"&gt;="&amp;$J$12,$I5:$BF5,"&lt;"&amp;X$12)/$A$3</f>
        <v>0.13333333333333333</v>
      </c>
      <c r="W16" s="10">
        <f>COUNTIFS($I5:$BF5,"&gt;="&amp;$J$12,$I5:$BF5,"&lt;"&amp;Y$12)/$A$3</f>
        <v>0.13333333333333333</v>
      </c>
      <c r="X16" s="10">
        <f>COUNTIFS($I5:$BF5,"&gt;="&amp;$J$12,$I5:$BF5,"&lt;"&amp;Z$12)/$A$3</f>
        <v>0.13333333333333333</v>
      </c>
      <c r="Y16" s="10">
        <f>COUNTIFS($I5:$BF5,"&gt;="&amp;$J$12,$I5:$BF5,"&lt;"&amp;AA$12)/$A$3</f>
        <v>0.16666666666666666</v>
      </c>
      <c r="Z16" s="10">
        <f>COUNTIFS($I5:$BF5,"&gt;="&amp;$J$12,$I5:$BF5,"&lt;"&amp;AB$12)/$A$3</f>
        <v>0.16666666666666666</v>
      </c>
      <c r="AA16" s="10">
        <f>COUNTIFS($I5:$BF5,"&gt;="&amp;$J$12,$I5:$BF5,"&lt;"&amp;AC$12)/$A$3</f>
        <v>0.16666666666666666</v>
      </c>
      <c r="AB16" s="10">
        <f>COUNTIFS($I5:$BF5,"&gt;="&amp;$J$12,$I5:$BF5,"&lt;"&amp;AD$12)/$A$3</f>
        <v>0.16666666666666666</v>
      </c>
      <c r="AC16" s="10">
        <f>COUNTIFS($I5:$BF5,"&gt;="&amp;$J$12,$I5:$BF5,"&lt;"&amp;AE$12)/$A$3</f>
        <v>0.16666666666666666</v>
      </c>
      <c r="AD16" s="10">
        <f>COUNTIFS($I5:$BF5,"&gt;="&amp;$J$12,$I5:$BF5,"&lt;"&amp;AF$12)/$A$3</f>
        <v>0.16666666666666666</v>
      </c>
      <c r="AE16" s="10">
        <f>COUNTIFS($I5:$BF5,"&gt;="&amp;$J$12,$I5:$BF5,"&lt;"&amp;AG$12)/$A$3</f>
        <v>0.16666666666666666</v>
      </c>
      <c r="AF16" s="10">
        <f>COUNTIFS($I5:$BF5,"&gt;="&amp;$J$12,$I5:$BF5,"&lt;"&amp;AH$12)/$A$3</f>
        <v>0.16666666666666666</v>
      </c>
      <c r="AG16" s="10">
        <f>COUNTIFS($I5:$BF5,"&gt;="&amp;$J$12,$I5:$BF5,"&lt;"&amp;AI$12)/$A$3</f>
        <v>0.16666666666666666</v>
      </c>
      <c r="AH16" s="10">
        <f>COUNTIFS($I5:$BF5,"&gt;="&amp;$J$12,$I5:$BF5,"&lt;"&amp;AJ$12)/$A$3</f>
        <v>0.2</v>
      </c>
      <c r="AI16" s="10">
        <f>COUNTIFS($I5:$BF5,"&gt;="&amp;$J$12,$I5:$BF5,"&lt;"&amp;AK$12)/$A$3</f>
        <v>0.2</v>
      </c>
      <c r="AJ16" s="10">
        <f>COUNTIFS($I5:$BF5,"&gt;="&amp;$J$12,$I5:$BF5,"&lt;"&amp;AL$12)/$A$3</f>
        <v>0.2</v>
      </c>
      <c r="AK16" s="10">
        <f>COUNTIFS($I5:$BF5,"&gt;="&amp;$J$12,$I5:$BF5,"&lt;"&amp;AM$12)/$A$3</f>
        <v>0.2</v>
      </c>
      <c r="AL16" s="10">
        <f>COUNTIFS($I5:$BF5,"&gt;="&amp;$J$12,$I5:$BF5,"&lt;"&amp;AN$12)/$A$3</f>
        <v>0.2</v>
      </c>
      <c r="AM16" s="10">
        <f>COUNTIFS($I5:$BF5,"&gt;="&amp;$J$12,$I5:$BF5,"&lt;"&amp;AO$12)/$A$3</f>
        <v>0.2</v>
      </c>
      <c r="AN16" s="10">
        <f>COUNTIFS($I5:$BF5,"&gt;="&amp;$J$12,$I5:$BF5,"&lt;"&amp;AP$12)/$A$3</f>
        <v>0.2</v>
      </c>
      <c r="AO16" s="10">
        <f>COUNTIFS($I5:$BF5,"&gt;="&amp;$J$12,$I5:$BF5,"&lt;"&amp;AQ$12)/$A$3</f>
        <v>0.2</v>
      </c>
      <c r="AP16" s="10">
        <f>COUNTIFS($I5:$BF5,"&gt;="&amp;$J$12,$I5:$BF5,"&lt;"&amp;AR$12)/$A$3</f>
        <v>0.2</v>
      </c>
      <c r="AQ16" s="10">
        <f>COUNTIFS($I5:$BF5,"&gt;="&amp;$J$12,$I5:$BF5,"&lt;"&amp;AS$12)/$A$3</f>
        <v>0.2</v>
      </c>
      <c r="AR16" s="10">
        <f>COUNTIFS($I5:$BF5,"&gt;="&amp;$J$12,$I5:$BF5,"&lt;"&amp;AT$12)/$A$3</f>
        <v>0.23333333333333334</v>
      </c>
      <c r="AS16" s="10">
        <f>COUNTIFS($I5:$BF5,"&gt;="&amp;$J$12,$I5:$BF5,"&lt;"&amp;AU$12)/$A$3</f>
        <v>0.23333333333333334</v>
      </c>
      <c r="AT16" s="10">
        <f>COUNTIFS($I5:$BF5,"&gt;="&amp;$J$12,$I5:$BF5,"&lt;"&amp;AV$12)/$A$3</f>
        <v>0.23333333333333334</v>
      </c>
      <c r="AU16" s="10">
        <f>COUNTIFS($I5:$BF5,"&gt;="&amp;$J$12,$I5:$BF5,"&lt;"&amp;AW$12)/$A$3</f>
        <v>0.23333333333333334</v>
      </c>
      <c r="AV16" s="10">
        <f>COUNTIFS($I5:$BF5,"&gt;="&amp;$J$12,$I5:$BF5,"&lt;"&amp;AX$12)/$A$3</f>
        <v>0.23333333333333334</v>
      </c>
      <c r="AW16" s="10">
        <f>COUNTIFS($I5:$BF5,"&gt;="&amp;$J$12,$I5:$BF5,"&lt;"&amp;AY$12)/$A$3</f>
        <v>0.26666666666666666</v>
      </c>
      <c r="AX16" s="10">
        <f>COUNTIFS($I5:$BF5,"&gt;="&amp;$J$12,$I5:$BF5,"&lt;"&amp;AZ$12)/$A$3</f>
        <v>0.26666666666666666</v>
      </c>
      <c r="AY16" s="10">
        <f>COUNTIFS($I5:$BF5,"&gt;="&amp;$J$12,$I5:$BF5,"&lt;"&amp;BA$12)/$A$3</f>
        <v>0.26666666666666666</v>
      </c>
      <c r="AZ16" s="10">
        <f>COUNTIFS($I5:$BF5,"&gt;="&amp;$J$12,$I5:$BF5,"&lt;"&amp;BB$12)/$A$3</f>
        <v>0.26666666666666666</v>
      </c>
      <c r="BA16" s="10">
        <f>COUNTIFS($I5:$BF5,"&gt;="&amp;$J$12,$I5:$BF5,"&lt;"&amp;BC$12)/$A$3</f>
        <v>0.26666666666666666</v>
      </c>
      <c r="BB16" s="10">
        <f>COUNTIFS($I5:$BF5,"&gt;="&amp;$J$12,$I5:$BF5,"&lt;"&amp;BD$12)/$A$3</f>
        <v>0.26666666666666666</v>
      </c>
      <c r="BC16" s="10">
        <f>COUNTIFS($I5:$BF5,"&gt;="&amp;$J$12,$I5:$BF5,"&lt;"&amp;BE$12)/$A$3</f>
        <v>0.26666666666666666</v>
      </c>
      <c r="BD16" s="10">
        <f>COUNTIFS($I5:$BF5,"&gt;="&amp;$J$12,$I5:$BF5,"&lt;"&amp;BF$12)/$A$3</f>
        <v>0.26666666666666666</v>
      </c>
      <c r="BE16" s="10">
        <f>COUNTIFS($I5:$BF5,"&gt;="&amp;$J$12,$I5:$BF5,"&lt;"&amp;BG$12)/$A$3</f>
        <v>0.26666666666666666</v>
      </c>
      <c r="BF16" s="10">
        <f>COUNTIFS($I5:$BF5,"&gt;="&amp;$J$12,$I5:$BF5,"&lt;"&amp;BH$12)/$A$3</f>
        <v>0.3</v>
      </c>
      <c r="BG16" s="10">
        <f>COUNTIFS($I5:$BF5,"&gt;="&amp;$J$12,$I5:$BF5,"&lt;"&amp;BI$12)/$A$3</f>
        <v>0.3</v>
      </c>
      <c r="BH16" s="10">
        <f>COUNTIFS($I5:$BF5,"&gt;="&amp;$J$12,$I5:$BF5,"&lt;"&amp;BJ$12)/$A$3</f>
        <v>0.3</v>
      </c>
      <c r="BI16" s="10">
        <f>COUNTIFS($I5:$BF5,"&gt;="&amp;$J$12,$I5:$BF5,"&lt;"&amp;BK$12)/$A$3</f>
        <v>0.3</v>
      </c>
      <c r="BJ16" s="10">
        <f>COUNTIFS($I5:$BF5,"&gt;="&amp;$J$12,$I5:$BF5,"&lt;"&amp;BL$12)/$A$3</f>
        <v>0.3</v>
      </c>
      <c r="BK16" s="10">
        <f>COUNTIFS($I5:$BF5,"&gt;="&amp;$J$12,$I5:$BF5,"&lt;"&amp;BM$12)/$A$3</f>
        <v>0.3</v>
      </c>
      <c r="BL16" s="10">
        <f>COUNTIFS($I5:$BF5,"&gt;="&amp;$J$12,$I5:$BF5,"&lt;"&amp;BN$12)/$A$3</f>
        <v>0.3</v>
      </c>
      <c r="BM16" s="10">
        <f>COUNTIFS($I5:$BF5,"&gt;="&amp;$J$12,$I5:$BF5,"&lt;"&amp;BO$12)/$A$3</f>
        <v>0.3</v>
      </c>
      <c r="BN16" s="10">
        <f>COUNTIFS($I5:$BF5,"&gt;="&amp;$J$12,$I5:$BF5,"&lt;"&amp;BP$12)/$A$3</f>
        <v>0.3</v>
      </c>
      <c r="BO16" s="10">
        <f>COUNTIFS($I5:$BF5,"&gt;="&amp;$J$12,$I5:$BF5,"&lt;"&amp;BQ$12)/$A$3</f>
        <v>0.3</v>
      </c>
      <c r="BP16" s="10">
        <f>COUNTIFS($I5:$BF5,"&gt;="&amp;$J$12,$I5:$BF5,"&lt;"&amp;BR$12)/$A$3</f>
        <v>0.3</v>
      </c>
      <c r="BQ16" s="10">
        <f>COUNTIFS($I5:$BF5,"&gt;="&amp;$J$12,$I5:$BF5,"&lt;"&amp;BS$12)/$A$3</f>
        <v>0.3</v>
      </c>
      <c r="BR16" s="10">
        <f>COUNTIFS($I5:$BF5,"&gt;="&amp;$J$12,$I5:$BF5,"&lt;"&amp;BT$12)/$A$3</f>
        <v>0.3</v>
      </c>
      <c r="BS16" s="10">
        <f>COUNTIFS($I5:$BF5,"&gt;="&amp;$J$12,$I5:$BF5,"&lt;"&amp;BU$12)/$A$3</f>
        <v>0.3</v>
      </c>
      <c r="BT16" s="10">
        <f>COUNTIFS($I5:$BF5,"&gt;="&amp;$J$12,$I5:$BF5,"&lt;"&amp;BV$12)/$A$3</f>
        <v>0.3</v>
      </c>
      <c r="BU16" s="10">
        <f>COUNTIFS($I5:$BF5,"&gt;="&amp;$J$12,$I5:$BF5,"&lt;"&amp;BW$12)/$A$3</f>
        <v>0.33333333333333331</v>
      </c>
      <c r="BV16" s="10">
        <f>COUNTIFS($I5:$BF5,"&gt;="&amp;$J$12,$I5:$BF5,"&lt;"&amp;BX$12)/$A$3</f>
        <v>0.33333333333333331</v>
      </c>
      <c r="BW16" s="10">
        <f>COUNTIFS($I5:$BF5,"&gt;="&amp;$J$12,$I5:$BF5,"&lt;"&amp;BY$12)/$A$3</f>
        <v>0.33333333333333331</v>
      </c>
      <c r="BX16" s="10">
        <f>COUNTIFS($I5:$BF5,"&gt;="&amp;$J$12,$I5:$BF5,"&lt;"&amp;BZ$12)/$A$3</f>
        <v>0.33333333333333331</v>
      </c>
      <c r="BY16" s="10">
        <f>COUNTIFS($I5:$BF5,"&gt;="&amp;$J$12,$I5:$BF5,"&lt;"&amp;CA$12)/$A$3</f>
        <v>0.33333333333333331</v>
      </c>
      <c r="BZ16" s="10">
        <f>COUNTIFS($I5:$BF5,"&gt;="&amp;$J$12,$I5:$BF5,"&lt;"&amp;CB$12)/$A$3</f>
        <v>0.33333333333333331</v>
      </c>
      <c r="CA16" s="10">
        <f>COUNTIFS($I5:$BF5,"&gt;="&amp;$J$12,$I5:$BF5,"&lt;"&amp;CC$12)/$A$3</f>
        <v>0.33333333333333331</v>
      </c>
      <c r="CB16" s="10">
        <f>COUNTIFS($I5:$BF5,"&gt;="&amp;$J$12,$I5:$BF5,"&lt;"&amp;CD$12)/$A$3</f>
        <v>0.36666666666666664</v>
      </c>
      <c r="CC16" s="10">
        <f>COUNTIFS($I5:$BF5,"&gt;="&amp;$J$12,$I5:$BF5,"&lt;"&amp;CE$12)/$A$3</f>
        <v>0.36666666666666664</v>
      </c>
      <c r="CD16" s="10">
        <f>COUNTIFS($I5:$BF5,"&gt;="&amp;$J$12,$I5:$BF5,"&lt;"&amp;CF$12)/$A$3</f>
        <v>0.36666666666666664</v>
      </c>
      <c r="CE16" s="10">
        <f>COUNTIFS($I5:$BF5,"&gt;="&amp;$J$12,$I5:$BF5,"&lt;"&amp;CG$12)/$A$3</f>
        <v>0.36666666666666664</v>
      </c>
      <c r="CF16" s="10">
        <f>COUNTIFS($I5:$BF5,"&gt;="&amp;$J$12,$I5:$BF5,"&lt;"&amp;CH$12)/$A$3</f>
        <v>0.36666666666666664</v>
      </c>
      <c r="CG16" s="10">
        <f>COUNTIFS($I5:$BF5,"&gt;="&amp;$J$12,$I5:$BF5,"&lt;"&amp;CI$12)/$A$3</f>
        <v>0.36666666666666664</v>
      </c>
      <c r="CH16" s="10">
        <f>COUNTIFS($I5:$BF5,"&gt;="&amp;$J$12,$I5:$BF5,"&lt;"&amp;CJ$12)/$A$3</f>
        <v>0.36666666666666664</v>
      </c>
      <c r="CI16" s="10">
        <f>COUNTIFS($I5:$BF5,"&gt;="&amp;$J$12,$I5:$BF5,"&lt;"&amp;CK$12)/$A$3</f>
        <v>0.36666666666666664</v>
      </c>
      <c r="CJ16" s="10">
        <f>COUNTIFS($I5:$BF5,"&gt;="&amp;$J$12,$I5:$BF5,"&lt;"&amp;CL$12)/$A$3</f>
        <v>0.4</v>
      </c>
      <c r="CK16" s="10">
        <f>COUNTIFS($I5:$BF5,"&gt;="&amp;$J$12,$I5:$BF5,"&lt;"&amp;CM$12)/$A$3</f>
        <v>0.4</v>
      </c>
      <c r="CL16" s="10">
        <f>COUNTIFS($I5:$BF5,"&gt;="&amp;$J$12,$I5:$BF5,"&lt;"&amp;CN$12)/$A$3</f>
        <v>0.4</v>
      </c>
      <c r="CM16" s="10">
        <f>COUNTIFS($I5:$BF5,"&gt;="&amp;$J$12,$I5:$BF5,"&lt;"&amp;CO$12)/$A$3</f>
        <v>0.4</v>
      </c>
      <c r="CN16" s="10">
        <f>COUNTIFS($I5:$BF5,"&gt;="&amp;$J$12,$I5:$BF5,"&lt;"&amp;CP$12)/$A$3</f>
        <v>0.4</v>
      </c>
      <c r="CO16" s="10">
        <f>COUNTIFS($I5:$BF5,"&gt;="&amp;$J$12,$I5:$BF5,"&lt;"&amp;CQ$12)/$A$3</f>
        <v>0.4</v>
      </c>
      <c r="CP16" s="10">
        <f>COUNTIFS($I5:$BF5,"&gt;="&amp;$J$12,$I5:$BF5,"&lt;"&amp;CR$12)/$A$3</f>
        <v>0.4</v>
      </c>
      <c r="CQ16" s="10">
        <f>COUNTIFS($I5:$BF5,"&gt;="&amp;$J$12,$I5:$BF5,"&lt;"&amp;CS$12)/$A$3</f>
        <v>0.4</v>
      </c>
      <c r="CR16" s="10">
        <f>COUNTIFS($I5:$BF5,"&gt;="&amp;$J$12,$I5:$BF5,"&lt;"&amp;CT$12)/$A$3</f>
        <v>0.4</v>
      </c>
      <c r="CS16" s="10">
        <f>COUNTIFS($I5:$BF5,"&gt;="&amp;$J$12,$I5:$BF5,"&lt;"&amp;CU$12)/$A$3</f>
        <v>0.4</v>
      </c>
      <c r="CT16" s="10">
        <f>COUNTIFS($I5:$BF5,"&gt;="&amp;$J$12,$I5:$BF5,"&lt;"&amp;CV$12)/$A$3</f>
        <v>0.4</v>
      </c>
      <c r="CU16" s="10">
        <f>COUNTIFS($I5:$BF5,"&gt;="&amp;$J$12,$I5:$BF5,"&lt;"&amp;CW$12)/$A$3</f>
        <v>0.4</v>
      </c>
      <c r="CV16" s="10">
        <f>COUNTIFS($I5:$BF5,"&gt;="&amp;$J$12,$I5:$BF5,"&lt;"&amp;CX$12)/$A$3</f>
        <v>0.4</v>
      </c>
      <c r="CW16" s="10">
        <f>COUNTIFS($I5:$BF5,"&gt;="&amp;$J$12,$I5:$BF5,"&lt;"&amp;CY$12)/$A$3</f>
        <v>0.4</v>
      </c>
      <c r="CX16" s="10">
        <f>COUNTIFS($I5:$BF5,"&gt;="&amp;$J$12,$I5:$BF5,"&lt;"&amp;CZ$12)/$A$3</f>
        <v>0.4</v>
      </c>
      <c r="CY16" s="10">
        <f>COUNTIFS($I5:$BF5,"&gt;="&amp;$J$12,$I5:$BF5,"&lt;"&amp;DA$12)/$A$3</f>
        <v>0.4</v>
      </c>
      <c r="CZ16" s="10">
        <f>COUNTIFS($I5:$BF5,"&gt;="&amp;$J$12,$I5:$BF5,"&lt;"&amp;DB$12)/$A$3</f>
        <v>0.4</v>
      </c>
      <c r="DA16" s="10">
        <f>COUNTIFS($I5:$BF5,"&gt;="&amp;$J$12,$I5:$BF5,"&lt;"&amp;DC$12)/$A$3</f>
        <v>0.4</v>
      </c>
      <c r="DB16" s="10">
        <f>COUNTIFS($I5:$BF5,"&gt;="&amp;$J$12,$I5:$BF5,"&lt;"&amp;DD$12)/$A$3</f>
        <v>0.4</v>
      </c>
      <c r="DC16" s="10">
        <f>COUNTIFS($I5:$BF5,"&gt;="&amp;$J$12,$I5:$BF5,"&lt;"&amp;DE$12)/$A$3</f>
        <v>0.4</v>
      </c>
      <c r="DD16" s="10">
        <f>COUNTIFS($I5:$BF5,"&gt;="&amp;$J$12,$I5:$BF5,"&lt;"&amp;DF$12)/$A$3</f>
        <v>0.4</v>
      </c>
      <c r="DE16" s="10">
        <f>COUNTIFS($I5:$BF5,"&gt;="&amp;$J$12,$I5:$BF5,"&lt;"&amp;DG$12)/$A$3</f>
        <v>0.4</v>
      </c>
      <c r="DF16" s="10">
        <f>COUNTIFS($I5:$BF5,"&gt;="&amp;$J$12,$I5:$BF5,"&lt;"&amp;DH$12)/$A$3</f>
        <v>0</v>
      </c>
    </row>
    <row r="17" spans="2:110" hidden="1" x14ac:dyDescent="0.15">
      <c r="B17" s="9" t="str">
        <f t="shared" ref="B17:G18" si="10">B6</f>
        <v>HyperH</v>
      </c>
      <c r="C17" s="9">
        <f t="shared" si="10"/>
        <v>2</v>
      </c>
      <c r="D17" s="9" t="str">
        <f t="shared" si="10"/>
        <v>TPCH</v>
      </c>
      <c r="E17" s="9">
        <f t="shared" si="10"/>
        <v>50</v>
      </c>
      <c r="F17" s="9" t="str">
        <f t="shared" si="10"/>
        <v>Alib</v>
      </c>
      <c r="G17" s="9">
        <f t="shared" si="10"/>
        <v>2.0833332999999999E-2</v>
      </c>
      <c r="H17" s="9" t="str">
        <f>LEFT(H6,8)</f>
        <v>HyperH50</v>
      </c>
      <c r="I17" s="10">
        <f>COUNTIFS($I6:$BF6,"&gt;="&amp;$J$12,$I6:$BF6,"&lt;"&amp;K$12)/$A$3</f>
        <v>0</v>
      </c>
      <c r="J17" s="10">
        <f>COUNTIFS($I6:$BF6,"&gt;="&amp;$J$12,$I6:$BF6,"&lt;"&amp;L$12)/$A$3</f>
        <v>3.3333333333333333E-2</v>
      </c>
      <c r="K17" s="10">
        <f>COUNTIFS($I6:$BF6,"&gt;="&amp;$J$12,$I6:$BF6,"&lt;"&amp;M$12)/$A$3</f>
        <v>6.6666666666666666E-2</v>
      </c>
      <c r="L17" s="10">
        <f>COUNTIFS($I6:$BF6,"&gt;="&amp;$J$12,$I6:$BF6,"&lt;"&amp;N$12)/$A$3</f>
        <v>0.13333333333333333</v>
      </c>
      <c r="M17" s="10">
        <f>COUNTIFS($I6:$BF6,"&gt;="&amp;$J$12,$I6:$BF6,"&lt;"&amp;O$12)/$A$3</f>
        <v>0.16666666666666666</v>
      </c>
      <c r="N17" s="10">
        <f>COUNTIFS($I6:$BF6,"&gt;="&amp;$J$12,$I6:$BF6,"&lt;"&amp;P$12)/$A$3</f>
        <v>0.16666666666666666</v>
      </c>
      <c r="O17" s="10">
        <f>COUNTIFS($I6:$BF6,"&gt;="&amp;$J$12,$I6:$BF6,"&lt;"&amp;Q$12)/$A$3</f>
        <v>0.16666666666666666</v>
      </c>
      <c r="P17" s="10">
        <f>COUNTIFS($I6:$BF6,"&gt;="&amp;$J$12,$I6:$BF6,"&lt;"&amp;R$12)/$A$3</f>
        <v>0.16666666666666666</v>
      </c>
      <c r="Q17" s="10">
        <f>COUNTIFS($I6:$BF6,"&gt;="&amp;$J$12,$I6:$BF6,"&lt;"&amp;S$12)/$A$3</f>
        <v>0.16666666666666666</v>
      </c>
      <c r="R17" s="10">
        <f>COUNTIFS($I6:$BF6,"&gt;="&amp;$J$12,$I6:$BF6,"&lt;"&amp;T$12)/$A$3</f>
        <v>0.16666666666666666</v>
      </c>
      <c r="S17" s="10">
        <f>COUNTIFS($I6:$BF6,"&gt;="&amp;$J$12,$I6:$BF6,"&lt;"&amp;U$12)/$A$3</f>
        <v>0.16666666666666666</v>
      </c>
      <c r="T17" s="10">
        <f>COUNTIFS($I6:$BF6,"&gt;="&amp;$J$12,$I6:$BF6,"&lt;"&amp;V$12)/$A$3</f>
        <v>0.16666666666666666</v>
      </c>
      <c r="U17" s="10">
        <f>COUNTIFS($I6:$BF6,"&gt;="&amp;$J$12,$I6:$BF6,"&lt;"&amp;W$12)/$A$3</f>
        <v>0.16666666666666666</v>
      </c>
      <c r="V17" s="10">
        <f>COUNTIFS($I6:$BF6,"&gt;="&amp;$J$12,$I6:$BF6,"&lt;"&amp;X$12)/$A$3</f>
        <v>0.16666666666666666</v>
      </c>
      <c r="W17" s="10">
        <f>COUNTIFS($I6:$BF6,"&gt;="&amp;$J$12,$I6:$BF6,"&lt;"&amp;Y$12)/$A$3</f>
        <v>0.16666666666666666</v>
      </c>
      <c r="X17" s="10">
        <f>COUNTIFS($I6:$BF6,"&gt;="&amp;$J$12,$I6:$BF6,"&lt;"&amp;Z$12)/$A$3</f>
        <v>0.16666666666666666</v>
      </c>
      <c r="Y17" s="10">
        <f>COUNTIFS($I6:$BF6,"&gt;="&amp;$J$12,$I6:$BF6,"&lt;"&amp;AA$12)/$A$3</f>
        <v>0.16666666666666666</v>
      </c>
      <c r="Z17" s="10">
        <f>COUNTIFS($I6:$BF6,"&gt;="&amp;$J$12,$I6:$BF6,"&lt;"&amp;AB$12)/$A$3</f>
        <v>0.16666666666666666</v>
      </c>
      <c r="AA17" s="10">
        <f>COUNTIFS($I6:$BF6,"&gt;="&amp;$J$12,$I6:$BF6,"&lt;"&amp;AC$12)/$A$3</f>
        <v>0.16666666666666666</v>
      </c>
      <c r="AB17" s="10">
        <f>COUNTIFS($I6:$BF6,"&gt;="&amp;$J$12,$I6:$BF6,"&lt;"&amp;AD$12)/$A$3</f>
        <v>0.16666666666666666</v>
      </c>
      <c r="AC17" s="10">
        <f>COUNTIFS($I6:$BF6,"&gt;="&amp;$J$12,$I6:$BF6,"&lt;"&amp;AE$12)/$A$3</f>
        <v>0.2</v>
      </c>
      <c r="AD17" s="10">
        <f>COUNTIFS($I6:$BF6,"&gt;="&amp;$J$12,$I6:$BF6,"&lt;"&amp;AF$12)/$A$3</f>
        <v>0.2</v>
      </c>
      <c r="AE17" s="10">
        <f>COUNTIFS($I6:$BF6,"&gt;="&amp;$J$12,$I6:$BF6,"&lt;"&amp;AG$12)/$A$3</f>
        <v>0.2</v>
      </c>
      <c r="AF17" s="10">
        <f>COUNTIFS($I6:$BF6,"&gt;="&amp;$J$12,$I6:$BF6,"&lt;"&amp;AH$12)/$A$3</f>
        <v>0.2</v>
      </c>
      <c r="AG17" s="10">
        <f>COUNTIFS($I6:$BF6,"&gt;="&amp;$J$12,$I6:$BF6,"&lt;"&amp;AI$12)/$A$3</f>
        <v>0.23333333333333334</v>
      </c>
      <c r="AH17" s="10">
        <f>COUNTIFS($I6:$BF6,"&gt;="&amp;$J$12,$I6:$BF6,"&lt;"&amp;AJ$12)/$A$3</f>
        <v>0.26666666666666666</v>
      </c>
      <c r="AI17" s="10">
        <f>COUNTIFS($I6:$BF6,"&gt;="&amp;$J$12,$I6:$BF6,"&lt;"&amp;AK$12)/$A$3</f>
        <v>0.26666666666666666</v>
      </c>
      <c r="AJ17" s="10">
        <f>COUNTIFS($I6:$BF6,"&gt;="&amp;$J$12,$I6:$BF6,"&lt;"&amp;AL$12)/$A$3</f>
        <v>0.26666666666666666</v>
      </c>
      <c r="AK17" s="10">
        <f>COUNTIFS($I6:$BF6,"&gt;="&amp;$J$12,$I6:$BF6,"&lt;"&amp;AM$12)/$A$3</f>
        <v>0.26666666666666666</v>
      </c>
      <c r="AL17" s="10">
        <f>COUNTIFS($I6:$BF6,"&gt;="&amp;$J$12,$I6:$BF6,"&lt;"&amp;AN$12)/$A$3</f>
        <v>0.26666666666666666</v>
      </c>
      <c r="AM17" s="10">
        <f>COUNTIFS($I6:$BF6,"&gt;="&amp;$J$12,$I6:$BF6,"&lt;"&amp;AO$12)/$A$3</f>
        <v>0.26666666666666666</v>
      </c>
      <c r="AN17" s="10">
        <f>COUNTIFS($I6:$BF6,"&gt;="&amp;$J$12,$I6:$BF6,"&lt;"&amp;AP$12)/$A$3</f>
        <v>0.3</v>
      </c>
      <c r="AO17" s="10">
        <f>COUNTIFS($I6:$BF6,"&gt;="&amp;$J$12,$I6:$BF6,"&lt;"&amp;AQ$12)/$A$3</f>
        <v>0.3</v>
      </c>
      <c r="AP17" s="10">
        <f>COUNTIFS($I6:$BF6,"&gt;="&amp;$J$12,$I6:$BF6,"&lt;"&amp;AR$12)/$A$3</f>
        <v>0.3</v>
      </c>
      <c r="AQ17" s="10">
        <f>COUNTIFS($I6:$BF6,"&gt;="&amp;$J$12,$I6:$BF6,"&lt;"&amp;AS$12)/$A$3</f>
        <v>0.3</v>
      </c>
      <c r="AR17" s="10">
        <f>COUNTIFS($I6:$BF6,"&gt;="&amp;$J$12,$I6:$BF6,"&lt;"&amp;AT$12)/$A$3</f>
        <v>0.3</v>
      </c>
      <c r="AS17" s="10">
        <f>COUNTIFS($I6:$BF6,"&gt;="&amp;$J$12,$I6:$BF6,"&lt;"&amp;AU$12)/$A$3</f>
        <v>0.3</v>
      </c>
      <c r="AT17" s="10">
        <f>COUNTIFS($I6:$BF6,"&gt;="&amp;$J$12,$I6:$BF6,"&lt;"&amp;AV$12)/$A$3</f>
        <v>0.3</v>
      </c>
      <c r="AU17" s="10">
        <f>COUNTIFS($I6:$BF6,"&gt;="&amp;$J$12,$I6:$BF6,"&lt;"&amp;AW$12)/$A$3</f>
        <v>0.3</v>
      </c>
      <c r="AV17" s="10">
        <f>COUNTIFS($I6:$BF6,"&gt;="&amp;$J$12,$I6:$BF6,"&lt;"&amp;AX$12)/$A$3</f>
        <v>0.3</v>
      </c>
      <c r="AW17" s="10">
        <f>COUNTIFS($I6:$BF6,"&gt;="&amp;$J$12,$I6:$BF6,"&lt;"&amp;AY$12)/$A$3</f>
        <v>0.3</v>
      </c>
      <c r="AX17" s="10">
        <f>COUNTIFS($I6:$BF6,"&gt;="&amp;$J$12,$I6:$BF6,"&lt;"&amp;AZ$12)/$A$3</f>
        <v>0.3</v>
      </c>
      <c r="AY17" s="10">
        <f>COUNTIFS($I6:$BF6,"&gt;="&amp;$J$12,$I6:$BF6,"&lt;"&amp;BA$12)/$A$3</f>
        <v>0.3</v>
      </c>
      <c r="AZ17" s="10">
        <f>COUNTIFS($I6:$BF6,"&gt;="&amp;$J$12,$I6:$BF6,"&lt;"&amp;BB$12)/$A$3</f>
        <v>0.3</v>
      </c>
      <c r="BA17" s="10">
        <f>COUNTIFS($I6:$BF6,"&gt;="&amp;$J$12,$I6:$BF6,"&lt;"&amp;BC$12)/$A$3</f>
        <v>0.3</v>
      </c>
      <c r="BB17" s="10">
        <f>COUNTIFS($I6:$BF6,"&gt;="&amp;$J$12,$I6:$BF6,"&lt;"&amp;BD$12)/$A$3</f>
        <v>0.3</v>
      </c>
      <c r="BC17" s="10">
        <f>COUNTIFS($I6:$BF6,"&gt;="&amp;$J$12,$I6:$BF6,"&lt;"&amp;BE$12)/$A$3</f>
        <v>0.3</v>
      </c>
      <c r="BD17" s="10">
        <f>COUNTIFS($I6:$BF6,"&gt;="&amp;$J$12,$I6:$BF6,"&lt;"&amp;BF$12)/$A$3</f>
        <v>0.3</v>
      </c>
      <c r="BE17" s="10">
        <f>COUNTIFS($I6:$BF6,"&gt;="&amp;$J$12,$I6:$BF6,"&lt;"&amp;BG$12)/$A$3</f>
        <v>0.3</v>
      </c>
      <c r="BF17" s="10">
        <f>COUNTIFS($I6:$BF6,"&gt;="&amp;$J$12,$I6:$BF6,"&lt;"&amp;BH$12)/$A$3</f>
        <v>0.3</v>
      </c>
      <c r="BG17" s="10">
        <f>COUNTIFS($I6:$BF6,"&gt;="&amp;$J$12,$I6:$BF6,"&lt;"&amp;BI$12)/$A$3</f>
        <v>0.3</v>
      </c>
      <c r="BH17" s="10">
        <f>COUNTIFS($I6:$BF6,"&gt;="&amp;$J$12,$I6:$BF6,"&lt;"&amp;BJ$12)/$A$3</f>
        <v>0.3</v>
      </c>
      <c r="BI17" s="10">
        <f>COUNTIFS($I6:$BF6,"&gt;="&amp;$J$12,$I6:$BF6,"&lt;"&amp;BK$12)/$A$3</f>
        <v>0.3</v>
      </c>
      <c r="BJ17" s="10">
        <f>COUNTIFS($I6:$BF6,"&gt;="&amp;$J$12,$I6:$BF6,"&lt;"&amp;BL$12)/$A$3</f>
        <v>0.3</v>
      </c>
      <c r="BK17" s="10">
        <f>COUNTIFS($I6:$BF6,"&gt;="&amp;$J$12,$I6:$BF6,"&lt;"&amp;BM$12)/$A$3</f>
        <v>0.3</v>
      </c>
      <c r="BL17" s="10">
        <f>COUNTIFS($I6:$BF6,"&gt;="&amp;$J$12,$I6:$BF6,"&lt;"&amp;BN$12)/$A$3</f>
        <v>0.3</v>
      </c>
      <c r="BM17" s="10">
        <f>COUNTIFS($I6:$BF6,"&gt;="&amp;$J$12,$I6:$BF6,"&lt;"&amp;BO$12)/$A$3</f>
        <v>0.3</v>
      </c>
      <c r="BN17" s="10">
        <f>COUNTIFS($I6:$BF6,"&gt;="&amp;$J$12,$I6:$BF6,"&lt;"&amp;BP$12)/$A$3</f>
        <v>0.3</v>
      </c>
      <c r="BO17" s="10">
        <f>COUNTIFS($I6:$BF6,"&gt;="&amp;$J$12,$I6:$BF6,"&lt;"&amp;BQ$12)/$A$3</f>
        <v>0.3</v>
      </c>
      <c r="BP17" s="10">
        <f>COUNTIFS($I6:$BF6,"&gt;="&amp;$J$12,$I6:$BF6,"&lt;"&amp;BR$12)/$A$3</f>
        <v>0.3</v>
      </c>
      <c r="BQ17" s="10">
        <f>COUNTIFS($I6:$BF6,"&gt;="&amp;$J$12,$I6:$BF6,"&lt;"&amp;BS$12)/$A$3</f>
        <v>0.3</v>
      </c>
      <c r="BR17" s="10">
        <f>COUNTIFS($I6:$BF6,"&gt;="&amp;$J$12,$I6:$BF6,"&lt;"&amp;BT$12)/$A$3</f>
        <v>0.3</v>
      </c>
      <c r="BS17" s="10">
        <f>COUNTIFS($I6:$BF6,"&gt;="&amp;$J$12,$I6:$BF6,"&lt;"&amp;BU$12)/$A$3</f>
        <v>0.3</v>
      </c>
      <c r="BT17" s="10">
        <f>COUNTIFS($I6:$BF6,"&gt;="&amp;$J$12,$I6:$BF6,"&lt;"&amp;BV$12)/$A$3</f>
        <v>0.3</v>
      </c>
      <c r="BU17" s="10">
        <f>COUNTIFS($I6:$BF6,"&gt;="&amp;$J$12,$I6:$BF6,"&lt;"&amp;BW$12)/$A$3</f>
        <v>0.3</v>
      </c>
      <c r="BV17" s="10">
        <f>COUNTIFS($I6:$BF6,"&gt;="&amp;$J$12,$I6:$BF6,"&lt;"&amp;BX$12)/$A$3</f>
        <v>0.33333333333333331</v>
      </c>
      <c r="BW17" s="10">
        <f>COUNTIFS($I6:$BF6,"&gt;="&amp;$J$12,$I6:$BF6,"&lt;"&amp;BY$12)/$A$3</f>
        <v>0.33333333333333331</v>
      </c>
      <c r="BX17" s="10">
        <f>COUNTIFS($I6:$BF6,"&gt;="&amp;$J$12,$I6:$BF6,"&lt;"&amp;BZ$12)/$A$3</f>
        <v>0.33333333333333331</v>
      </c>
      <c r="BY17" s="10">
        <f>COUNTIFS($I6:$BF6,"&gt;="&amp;$J$12,$I6:$BF6,"&lt;"&amp;CA$12)/$A$3</f>
        <v>0.33333333333333331</v>
      </c>
      <c r="BZ17" s="10">
        <f>COUNTIFS($I6:$BF6,"&gt;="&amp;$J$12,$I6:$BF6,"&lt;"&amp;CB$12)/$A$3</f>
        <v>0.33333333333333331</v>
      </c>
      <c r="CA17" s="10">
        <f>COUNTIFS($I6:$BF6,"&gt;="&amp;$J$12,$I6:$BF6,"&lt;"&amp;CC$12)/$A$3</f>
        <v>0.33333333333333331</v>
      </c>
      <c r="CB17" s="10">
        <f>COUNTIFS($I6:$BF6,"&gt;="&amp;$J$12,$I6:$BF6,"&lt;"&amp;CD$12)/$A$3</f>
        <v>0.33333333333333331</v>
      </c>
      <c r="CC17" s="10">
        <f>COUNTIFS($I6:$BF6,"&gt;="&amp;$J$12,$I6:$BF6,"&lt;"&amp;CE$12)/$A$3</f>
        <v>0.33333333333333331</v>
      </c>
      <c r="CD17" s="10">
        <f>COUNTIFS($I6:$BF6,"&gt;="&amp;$J$12,$I6:$BF6,"&lt;"&amp;CF$12)/$A$3</f>
        <v>0.33333333333333331</v>
      </c>
      <c r="CE17" s="10">
        <f>COUNTIFS($I6:$BF6,"&gt;="&amp;$J$12,$I6:$BF6,"&lt;"&amp;CG$12)/$A$3</f>
        <v>0.33333333333333331</v>
      </c>
      <c r="CF17" s="10">
        <f>COUNTIFS($I6:$BF6,"&gt;="&amp;$J$12,$I6:$BF6,"&lt;"&amp;CH$12)/$A$3</f>
        <v>0.33333333333333331</v>
      </c>
      <c r="CG17" s="10">
        <f>COUNTIFS($I6:$BF6,"&gt;="&amp;$J$12,$I6:$BF6,"&lt;"&amp;CI$12)/$A$3</f>
        <v>0.33333333333333331</v>
      </c>
      <c r="CH17" s="10">
        <f>COUNTIFS($I6:$BF6,"&gt;="&amp;$J$12,$I6:$BF6,"&lt;"&amp;CJ$12)/$A$3</f>
        <v>0.33333333333333331</v>
      </c>
      <c r="CI17" s="10">
        <f>COUNTIFS($I6:$BF6,"&gt;="&amp;$J$12,$I6:$BF6,"&lt;"&amp;CK$12)/$A$3</f>
        <v>0.33333333333333331</v>
      </c>
      <c r="CJ17" s="10">
        <f>COUNTIFS($I6:$BF6,"&gt;="&amp;$J$12,$I6:$BF6,"&lt;"&amp;CL$12)/$A$3</f>
        <v>0.33333333333333331</v>
      </c>
      <c r="CK17" s="10">
        <f>COUNTIFS($I6:$BF6,"&gt;="&amp;$J$12,$I6:$BF6,"&lt;"&amp;CM$12)/$A$3</f>
        <v>0.33333333333333331</v>
      </c>
      <c r="CL17" s="10">
        <f>COUNTIFS($I6:$BF6,"&gt;="&amp;$J$12,$I6:$BF6,"&lt;"&amp;CN$12)/$A$3</f>
        <v>0.33333333333333331</v>
      </c>
      <c r="CM17" s="10">
        <f>COUNTIFS($I6:$BF6,"&gt;="&amp;$J$12,$I6:$BF6,"&lt;"&amp;CO$12)/$A$3</f>
        <v>0.33333333333333331</v>
      </c>
      <c r="CN17" s="10">
        <f>COUNTIFS($I6:$BF6,"&gt;="&amp;$J$12,$I6:$BF6,"&lt;"&amp;CP$12)/$A$3</f>
        <v>0.33333333333333331</v>
      </c>
      <c r="CO17" s="10">
        <f>COUNTIFS($I6:$BF6,"&gt;="&amp;$J$12,$I6:$BF6,"&lt;"&amp;CQ$12)/$A$3</f>
        <v>0.33333333333333331</v>
      </c>
      <c r="CP17" s="10">
        <f>COUNTIFS($I6:$BF6,"&gt;="&amp;$J$12,$I6:$BF6,"&lt;"&amp;CR$12)/$A$3</f>
        <v>0.33333333333333331</v>
      </c>
      <c r="CQ17" s="10">
        <f>COUNTIFS($I6:$BF6,"&gt;="&amp;$J$12,$I6:$BF6,"&lt;"&amp;CS$12)/$A$3</f>
        <v>0.33333333333333331</v>
      </c>
      <c r="CR17" s="10">
        <f>COUNTIFS($I6:$BF6,"&gt;="&amp;$J$12,$I6:$BF6,"&lt;"&amp;CT$12)/$A$3</f>
        <v>0.33333333333333331</v>
      </c>
      <c r="CS17" s="10">
        <f>COUNTIFS($I6:$BF6,"&gt;="&amp;$J$12,$I6:$BF6,"&lt;"&amp;CU$12)/$A$3</f>
        <v>0.33333333333333331</v>
      </c>
      <c r="CT17" s="10">
        <f>COUNTIFS($I6:$BF6,"&gt;="&amp;$J$12,$I6:$BF6,"&lt;"&amp;CV$12)/$A$3</f>
        <v>0.33333333333333331</v>
      </c>
      <c r="CU17" s="10">
        <f>COUNTIFS($I6:$BF6,"&gt;="&amp;$J$12,$I6:$BF6,"&lt;"&amp;CW$12)/$A$3</f>
        <v>0.33333333333333331</v>
      </c>
      <c r="CV17" s="10">
        <f>COUNTIFS($I6:$BF6,"&gt;="&amp;$J$12,$I6:$BF6,"&lt;"&amp;CX$12)/$A$3</f>
        <v>0.33333333333333331</v>
      </c>
      <c r="CW17" s="10">
        <f>COUNTIFS($I6:$BF6,"&gt;="&amp;$J$12,$I6:$BF6,"&lt;"&amp;CY$12)/$A$3</f>
        <v>0.36666666666666664</v>
      </c>
      <c r="CX17" s="10">
        <f>COUNTIFS($I6:$BF6,"&gt;="&amp;$J$12,$I6:$BF6,"&lt;"&amp;CZ$12)/$A$3</f>
        <v>0.36666666666666664</v>
      </c>
      <c r="CY17" s="10">
        <f>COUNTIFS($I6:$BF6,"&gt;="&amp;$J$12,$I6:$BF6,"&lt;"&amp;DA$12)/$A$3</f>
        <v>0.36666666666666664</v>
      </c>
      <c r="CZ17" s="10">
        <f>COUNTIFS($I6:$BF6,"&gt;="&amp;$J$12,$I6:$BF6,"&lt;"&amp;DB$12)/$A$3</f>
        <v>0.36666666666666664</v>
      </c>
      <c r="DA17" s="10">
        <f>COUNTIFS($I6:$BF6,"&gt;="&amp;$J$12,$I6:$BF6,"&lt;"&amp;DC$12)/$A$3</f>
        <v>0.36666666666666664</v>
      </c>
      <c r="DB17" s="10">
        <f>COUNTIFS($I6:$BF6,"&gt;="&amp;$J$12,$I6:$BF6,"&lt;"&amp;DD$12)/$A$3</f>
        <v>0.36666666666666664</v>
      </c>
      <c r="DC17" s="10">
        <f>COUNTIFS($I6:$BF6,"&gt;="&amp;$J$12,$I6:$BF6,"&lt;"&amp;DE$12)/$A$3</f>
        <v>0.36666666666666664</v>
      </c>
      <c r="DD17" s="10">
        <f>COUNTIFS($I6:$BF6,"&gt;="&amp;$J$12,$I6:$BF6,"&lt;"&amp;DF$12)/$A$3</f>
        <v>0.36666666666666664</v>
      </c>
      <c r="DE17" s="10">
        <f>COUNTIFS($I6:$BF6,"&gt;="&amp;$J$12,$I6:$BF6,"&lt;"&amp;DG$12)/$A$3</f>
        <v>0.36666666666666664</v>
      </c>
      <c r="DF17" s="10">
        <f>COUNTIFS($I6:$BF6,"&gt;="&amp;$J$12,$I6:$BF6,"&lt;"&amp;DH$12)/$A$3</f>
        <v>0</v>
      </c>
    </row>
    <row r="18" spans="2:110" hidden="1" x14ac:dyDescent="0.15">
      <c r="B18" s="9" t="str">
        <f t="shared" si="10"/>
        <v>Decima</v>
      </c>
      <c r="C18" s="9">
        <f t="shared" si="10"/>
        <v>2</v>
      </c>
      <c r="D18" s="9" t="str">
        <f t="shared" si="10"/>
        <v>TPCH</v>
      </c>
      <c r="E18" s="9">
        <f t="shared" si="10"/>
        <v>50</v>
      </c>
      <c r="F18" s="9" t="str">
        <f t="shared" si="10"/>
        <v>Alib</v>
      </c>
      <c r="G18" s="9">
        <f t="shared" si="10"/>
        <v>2.0833332999999999E-2</v>
      </c>
      <c r="H18" s="9" t="str">
        <f>LEFT(H7,8)</f>
        <v>Decima50</v>
      </c>
      <c r="I18" s="10">
        <f>COUNTIFS($I7:$BF7,"&gt;="&amp;$J$12,$I7:$BF7,"&lt;"&amp;K$12)/$A$3</f>
        <v>0</v>
      </c>
      <c r="J18" s="10">
        <f>COUNTIFS($I7:$BF7,"&gt;="&amp;$J$12,$I7:$BF7,"&lt;"&amp;L$12)/$A$3</f>
        <v>0</v>
      </c>
      <c r="K18" s="10">
        <f>COUNTIFS($I7:$BF7,"&gt;="&amp;$J$12,$I7:$BF7,"&lt;"&amp;M$12)/$A$3</f>
        <v>0</v>
      </c>
      <c r="L18" s="10">
        <f>COUNTIFS($I7:$BF7,"&gt;="&amp;$J$12,$I7:$BF7,"&lt;"&amp;N$12)/$A$3</f>
        <v>0</v>
      </c>
      <c r="M18" s="10">
        <f>COUNTIFS($I7:$BF7,"&gt;="&amp;$J$12,$I7:$BF7,"&lt;"&amp;O$12)/$A$3</f>
        <v>0</v>
      </c>
      <c r="N18" s="10">
        <f>COUNTIFS($I7:$BF7,"&gt;="&amp;$J$12,$I7:$BF7,"&lt;"&amp;P$12)/$A$3</f>
        <v>3.3333333333333333E-2</v>
      </c>
      <c r="O18" s="10">
        <f>COUNTIFS($I7:$BF7,"&gt;="&amp;$J$12,$I7:$BF7,"&lt;"&amp;Q$12)/$A$3</f>
        <v>3.3333333333333333E-2</v>
      </c>
      <c r="P18" s="10">
        <f>COUNTIFS($I7:$BF7,"&gt;="&amp;$J$12,$I7:$BF7,"&lt;"&amp;R$12)/$A$3</f>
        <v>3.3333333333333333E-2</v>
      </c>
      <c r="Q18" s="10">
        <f>COUNTIFS($I7:$BF7,"&gt;="&amp;$J$12,$I7:$BF7,"&lt;"&amp;S$12)/$A$3</f>
        <v>3.3333333333333333E-2</v>
      </c>
      <c r="R18" s="10">
        <f>COUNTIFS($I7:$BF7,"&gt;="&amp;$J$12,$I7:$BF7,"&lt;"&amp;T$12)/$A$3</f>
        <v>6.6666666666666666E-2</v>
      </c>
      <c r="S18" s="10">
        <f>COUNTIFS($I7:$BF7,"&gt;="&amp;$J$12,$I7:$BF7,"&lt;"&amp;U$12)/$A$3</f>
        <v>6.6666666666666666E-2</v>
      </c>
      <c r="T18" s="10">
        <f>COUNTIFS($I7:$BF7,"&gt;="&amp;$J$12,$I7:$BF7,"&lt;"&amp;V$12)/$A$3</f>
        <v>6.6666666666666666E-2</v>
      </c>
      <c r="U18" s="10">
        <f>COUNTIFS($I7:$BF7,"&gt;="&amp;$J$12,$I7:$BF7,"&lt;"&amp;W$12)/$A$3</f>
        <v>6.6666666666666666E-2</v>
      </c>
      <c r="V18" s="10">
        <f>COUNTIFS($I7:$BF7,"&gt;="&amp;$J$12,$I7:$BF7,"&lt;"&amp;X$12)/$A$3</f>
        <v>6.6666666666666666E-2</v>
      </c>
      <c r="W18" s="10">
        <f>COUNTIFS($I7:$BF7,"&gt;="&amp;$J$12,$I7:$BF7,"&lt;"&amp;Y$12)/$A$3</f>
        <v>0.13333333333333333</v>
      </c>
      <c r="X18" s="10">
        <f>COUNTIFS($I7:$BF7,"&gt;="&amp;$J$12,$I7:$BF7,"&lt;"&amp;Z$12)/$A$3</f>
        <v>0.13333333333333333</v>
      </c>
      <c r="Y18" s="10">
        <f>COUNTIFS($I7:$BF7,"&gt;="&amp;$J$12,$I7:$BF7,"&lt;"&amp;AA$12)/$A$3</f>
        <v>0.13333333333333333</v>
      </c>
      <c r="Z18" s="10">
        <f>COUNTIFS($I7:$BF7,"&gt;="&amp;$J$12,$I7:$BF7,"&lt;"&amp;AB$12)/$A$3</f>
        <v>0.13333333333333333</v>
      </c>
      <c r="AA18" s="10">
        <f>COUNTIFS($I7:$BF7,"&gt;="&amp;$J$12,$I7:$BF7,"&lt;"&amp;AC$12)/$A$3</f>
        <v>0.13333333333333333</v>
      </c>
      <c r="AB18" s="10">
        <f>COUNTIFS($I7:$BF7,"&gt;="&amp;$J$12,$I7:$BF7,"&lt;"&amp;AD$12)/$A$3</f>
        <v>0.13333333333333333</v>
      </c>
      <c r="AC18" s="10">
        <f>COUNTIFS($I7:$BF7,"&gt;="&amp;$J$12,$I7:$BF7,"&lt;"&amp;AE$12)/$A$3</f>
        <v>0.13333333333333333</v>
      </c>
      <c r="AD18" s="10">
        <f>COUNTIFS($I7:$BF7,"&gt;="&amp;$J$12,$I7:$BF7,"&lt;"&amp;AF$12)/$A$3</f>
        <v>0.13333333333333333</v>
      </c>
      <c r="AE18" s="10">
        <f>COUNTIFS($I7:$BF7,"&gt;="&amp;$J$12,$I7:$BF7,"&lt;"&amp;AG$12)/$A$3</f>
        <v>0.13333333333333333</v>
      </c>
      <c r="AF18" s="10">
        <f>COUNTIFS($I7:$BF7,"&gt;="&amp;$J$12,$I7:$BF7,"&lt;"&amp;AH$12)/$A$3</f>
        <v>0.13333333333333333</v>
      </c>
      <c r="AG18" s="10">
        <f>COUNTIFS($I7:$BF7,"&gt;="&amp;$J$12,$I7:$BF7,"&lt;"&amp;AI$12)/$A$3</f>
        <v>0.13333333333333333</v>
      </c>
      <c r="AH18" s="10">
        <f>COUNTIFS($I7:$BF7,"&gt;="&amp;$J$12,$I7:$BF7,"&lt;"&amp;AJ$12)/$A$3</f>
        <v>0.13333333333333333</v>
      </c>
      <c r="AI18" s="10">
        <f>COUNTIFS($I7:$BF7,"&gt;="&amp;$J$12,$I7:$BF7,"&lt;"&amp;AK$12)/$A$3</f>
        <v>0.13333333333333333</v>
      </c>
      <c r="AJ18" s="10">
        <f>COUNTIFS($I7:$BF7,"&gt;="&amp;$J$12,$I7:$BF7,"&lt;"&amp;AL$12)/$A$3</f>
        <v>0.13333333333333333</v>
      </c>
      <c r="AK18" s="10">
        <f>COUNTIFS($I7:$BF7,"&gt;="&amp;$J$12,$I7:$BF7,"&lt;"&amp;AM$12)/$A$3</f>
        <v>0.13333333333333333</v>
      </c>
      <c r="AL18" s="10">
        <f>COUNTIFS($I7:$BF7,"&gt;="&amp;$J$12,$I7:$BF7,"&lt;"&amp;AN$12)/$A$3</f>
        <v>0.13333333333333333</v>
      </c>
      <c r="AM18" s="10">
        <f>COUNTIFS($I7:$BF7,"&gt;="&amp;$J$12,$I7:$BF7,"&lt;"&amp;AO$12)/$A$3</f>
        <v>0.13333333333333333</v>
      </c>
      <c r="AN18" s="10">
        <f>COUNTIFS($I7:$BF7,"&gt;="&amp;$J$12,$I7:$BF7,"&lt;"&amp;AP$12)/$A$3</f>
        <v>0.13333333333333333</v>
      </c>
      <c r="AO18" s="10">
        <f>COUNTIFS($I7:$BF7,"&gt;="&amp;$J$12,$I7:$BF7,"&lt;"&amp;AQ$12)/$A$3</f>
        <v>0.13333333333333333</v>
      </c>
      <c r="AP18" s="10">
        <f>COUNTIFS($I7:$BF7,"&gt;="&amp;$J$12,$I7:$BF7,"&lt;"&amp;AR$12)/$A$3</f>
        <v>0.16666666666666666</v>
      </c>
      <c r="AQ18" s="10">
        <f>COUNTIFS($I7:$BF7,"&gt;="&amp;$J$12,$I7:$BF7,"&lt;"&amp;AS$12)/$A$3</f>
        <v>0.16666666666666666</v>
      </c>
      <c r="AR18" s="10">
        <f>COUNTIFS($I7:$BF7,"&gt;="&amp;$J$12,$I7:$BF7,"&lt;"&amp;AT$12)/$A$3</f>
        <v>0.16666666666666666</v>
      </c>
      <c r="AS18" s="10">
        <f>COUNTIFS($I7:$BF7,"&gt;="&amp;$J$12,$I7:$BF7,"&lt;"&amp;AU$12)/$A$3</f>
        <v>0.16666666666666666</v>
      </c>
      <c r="AT18" s="10">
        <f>COUNTIFS($I7:$BF7,"&gt;="&amp;$J$12,$I7:$BF7,"&lt;"&amp;AV$12)/$A$3</f>
        <v>0.16666666666666666</v>
      </c>
      <c r="AU18" s="10">
        <f>COUNTIFS($I7:$BF7,"&gt;="&amp;$J$12,$I7:$BF7,"&lt;"&amp;AW$12)/$A$3</f>
        <v>0.2</v>
      </c>
      <c r="AV18" s="10">
        <f>COUNTIFS($I7:$BF7,"&gt;="&amp;$J$12,$I7:$BF7,"&lt;"&amp;AX$12)/$A$3</f>
        <v>0.2</v>
      </c>
      <c r="AW18" s="10">
        <f>COUNTIFS($I7:$BF7,"&gt;="&amp;$J$12,$I7:$BF7,"&lt;"&amp;AY$12)/$A$3</f>
        <v>0.2</v>
      </c>
      <c r="AX18" s="10">
        <f>COUNTIFS($I7:$BF7,"&gt;="&amp;$J$12,$I7:$BF7,"&lt;"&amp;AZ$12)/$A$3</f>
        <v>0.2</v>
      </c>
      <c r="AY18" s="10">
        <f>COUNTIFS($I7:$BF7,"&gt;="&amp;$J$12,$I7:$BF7,"&lt;"&amp;BA$12)/$A$3</f>
        <v>0.2</v>
      </c>
      <c r="AZ18" s="10">
        <f>COUNTIFS($I7:$BF7,"&gt;="&amp;$J$12,$I7:$BF7,"&lt;"&amp;BB$12)/$A$3</f>
        <v>0.2</v>
      </c>
      <c r="BA18" s="10">
        <f>COUNTIFS($I7:$BF7,"&gt;="&amp;$J$12,$I7:$BF7,"&lt;"&amp;BC$12)/$A$3</f>
        <v>0.2</v>
      </c>
      <c r="BB18" s="10">
        <f>COUNTIFS($I7:$BF7,"&gt;="&amp;$J$12,$I7:$BF7,"&lt;"&amp;BD$12)/$A$3</f>
        <v>0.2</v>
      </c>
      <c r="BC18" s="10">
        <f>COUNTIFS($I7:$BF7,"&gt;="&amp;$J$12,$I7:$BF7,"&lt;"&amp;BE$12)/$A$3</f>
        <v>0.2</v>
      </c>
      <c r="BD18" s="10">
        <f>COUNTIFS($I7:$BF7,"&gt;="&amp;$J$12,$I7:$BF7,"&lt;"&amp;BF$12)/$A$3</f>
        <v>0.2</v>
      </c>
      <c r="BE18" s="10">
        <f>COUNTIFS($I7:$BF7,"&gt;="&amp;$J$12,$I7:$BF7,"&lt;"&amp;BG$12)/$A$3</f>
        <v>0.2</v>
      </c>
      <c r="BF18" s="10">
        <f>COUNTIFS($I7:$BF7,"&gt;="&amp;$J$12,$I7:$BF7,"&lt;"&amp;BH$12)/$A$3</f>
        <v>0.2</v>
      </c>
      <c r="BG18" s="10">
        <f>COUNTIFS($I7:$BF7,"&gt;="&amp;$J$12,$I7:$BF7,"&lt;"&amp;BI$12)/$A$3</f>
        <v>0.2</v>
      </c>
      <c r="BH18" s="10">
        <f>COUNTIFS($I7:$BF7,"&gt;="&amp;$J$12,$I7:$BF7,"&lt;"&amp;BJ$12)/$A$3</f>
        <v>0.2</v>
      </c>
      <c r="BI18" s="10">
        <f>COUNTIFS($I7:$BF7,"&gt;="&amp;$J$12,$I7:$BF7,"&lt;"&amp;BK$12)/$A$3</f>
        <v>0.2</v>
      </c>
      <c r="BJ18" s="10">
        <f>COUNTIFS($I7:$BF7,"&gt;="&amp;$J$12,$I7:$BF7,"&lt;"&amp;BL$12)/$A$3</f>
        <v>0.2</v>
      </c>
      <c r="BK18" s="10">
        <f>COUNTIFS($I7:$BF7,"&gt;="&amp;$J$12,$I7:$BF7,"&lt;"&amp;BM$12)/$A$3</f>
        <v>0.2</v>
      </c>
      <c r="BL18" s="10">
        <f>COUNTIFS($I7:$BF7,"&gt;="&amp;$J$12,$I7:$BF7,"&lt;"&amp;BN$12)/$A$3</f>
        <v>0.2</v>
      </c>
      <c r="BM18" s="10">
        <f>COUNTIFS($I7:$BF7,"&gt;="&amp;$J$12,$I7:$BF7,"&lt;"&amp;BO$12)/$A$3</f>
        <v>0.2</v>
      </c>
      <c r="BN18" s="10">
        <f>COUNTIFS($I7:$BF7,"&gt;="&amp;$J$12,$I7:$BF7,"&lt;"&amp;BP$12)/$A$3</f>
        <v>0.2</v>
      </c>
      <c r="BO18" s="10">
        <f>COUNTIFS($I7:$BF7,"&gt;="&amp;$J$12,$I7:$BF7,"&lt;"&amp;BQ$12)/$A$3</f>
        <v>0.23333333333333334</v>
      </c>
      <c r="BP18" s="10">
        <f>COUNTIFS($I7:$BF7,"&gt;="&amp;$J$12,$I7:$BF7,"&lt;"&amp;BR$12)/$A$3</f>
        <v>0.23333333333333334</v>
      </c>
      <c r="BQ18" s="10">
        <f>COUNTIFS($I7:$BF7,"&gt;="&amp;$J$12,$I7:$BF7,"&lt;"&amp;BS$12)/$A$3</f>
        <v>0.23333333333333334</v>
      </c>
      <c r="BR18" s="10">
        <f>COUNTIFS($I7:$BF7,"&gt;="&amp;$J$12,$I7:$BF7,"&lt;"&amp;BT$12)/$A$3</f>
        <v>0.23333333333333334</v>
      </c>
      <c r="BS18" s="10">
        <f>COUNTIFS($I7:$BF7,"&gt;="&amp;$J$12,$I7:$BF7,"&lt;"&amp;BU$12)/$A$3</f>
        <v>0.23333333333333334</v>
      </c>
      <c r="BT18" s="10">
        <f>COUNTIFS($I7:$BF7,"&gt;="&amp;$J$12,$I7:$BF7,"&lt;"&amp;BV$12)/$A$3</f>
        <v>0.23333333333333334</v>
      </c>
      <c r="BU18" s="10">
        <f>COUNTIFS($I7:$BF7,"&gt;="&amp;$J$12,$I7:$BF7,"&lt;"&amp;BW$12)/$A$3</f>
        <v>0.23333333333333334</v>
      </c>
      <c r="BV18" s="10">
        <f>COUNTIFS($I7:$BF7,"&gt;="&amp;$J$12,$I7:$BF7,"&lt;"&amp;BX$12)/$A$3</f>
        <v>0.23333333333333334</v>
      </c>
      <c r="BW18" s="10">
        <f>COUNTIFS($I7:$BF7,"&gt;="&amp;$J$12,$I7:$BF7,"&lt;"&amp;BY$12)/$A$3</f>
        <v>0.23333333333333334</v>
      </c>
      <c r="BX18" s="10">
        <f>COUNTIFS($I7:$BF7,"&gt;="&amp;$J$12,$I7:$BF7,"&lt;"&amp;BZ$12)/$A$3</f>
        <v>0.23333333333333334</v>
      </c>
      <c r="BY18" s="10">
        <f>COUNTIFS($I7:$BF7,"&gt;="&amp;$J$12,$I7:$BF7,"&lt;"&amp;CA$12)/$A$3</f>
        <v>0.23333333333333334</v>
      </c>
      <c r="BZ18" s="10">
        <f>COUNTIFS($I7:$BF7,"&gt;="&amp;$J$12,$I7:$BF7,"&lt;"&amp;CB$12)/$A$3</f>
        <v>0.23333333333333334</v>
      </c>
      <c r="CA18" s="10">
        <f>COUNTIFS($I7:$BF7,"&gt;="&amp;$J$12,$I7:$BF7,"&lt;"&amp;CC$12)/$A$3</f>
        <v>0.23333333333333334</v>
      </c>
      <c r="CB18" s="10">
        <f>COUNTIFS($I7:$BF7,"&gt;="&amp;$J$12,$I7:$BF7,"&lt;"&amp;CD$12)/$A$3</f>
        <v>0.23333333333333334</v>
      </c>
      <c r="CC18" s="10">
        <f>COUNTIFS($I7:$BF7,"&gt;="&amp;$J$12,$I7:$BF7,"&lt;"&amp;CE$12)/$A$3</f>
        <v>0.23333333333333334</v>
      </c>
      <c r="CD18" s="10">
        <f>COUNTIFS($I7:$BF7,"&gt;="&amp;$J$12,$I7:$BF7,"&lt;"&amp;CF$12)/$A$3</f>
        <v>0.23333333333333334</v>
      </c>
      <c r="CE18" s="10">
        <f>COUNTIFS($I7:$BF7,"&gt;="&amp;$J$12,$I7:$BF7,"&lt;"&amp;CG$12)/$A$3</f>
        <v>0.23333333333333334</v>
      </c>
      <c r="CF18" s="10">
        <f>COUNTIFS($I7:$BF7,"&gt;="&amp;$J$12,$I7:$BF7,"&lt;"&amp;CH$12)/$A$3</f>
        <v>0.23333333333333334</v>
      </c>
      <c r="CG18" s="10">
        <f>COUNTIFS($I7:$BF7,"&gt;="&amp;$J$12,$I7:$BF7,"&lt;"&amp;CI$12)/$A$3</f>
        <v>0.23333333333333334</v>
      </c>
      <c r="CH18" s="10">
        <f>COUNTIFS($I7:$BF7,"&gt;="&amp;$J$12,$I7:$BF7,"&lt;"&amp;CJ$12)/$A$3</f>
        <v>0.23333333333333334</v>
      </c>
      <c r="CI18" s="10">
        <f>COUNTIFS($I7:$BF7,"&gt;="&amp;$J$12,$I7:$BF7,"&lt;"&amp;CK$12)/$A$3</f>
        <v>0.23333333333333334</v>
      </c>
      <c r="CJ18" s="10">
        <f>COUNTIFS($I7:$BF7,"&gt;="&amp;$J$12,$I7:$BF7,"&lt;"&amp;CL$12)/$A$3</f>
        <v>0.23333333333333334</v>
      </c>
      <c r="CK18" s="10">
        <f>COUNTIFS($I7:$BF7,"&gt;="&amp;$J$12,$I7:$BF7,"&lt;"&amp;CM$12)/$A$3</f>
        <v>0.23333333333333334</v>
      </c>
      <c r="CL18" s="10">
        <f>COUNTIFS($I7:$BF7,"&gt;="&amp;$J$12,$I7:$BF7,"&lt;"&amp;CN$12)/$A$3</f>
        <v>0.23333333333333334</v>
      </c>
      <c r="CM18" s="10">
        <f>COUNTIFS($I7:$BF7,"&gt;="&amp;$J$12,$I7:$BF7,"&lt;"&amp;CO$12)/$A$3</f>
        <v>0.23333333333333334</v>
      </c>
      <c r="CN18" s="10">
        <f>COUNTIFS($I7:$BF7,"&gt;="&amp;$J$12,$I7:$BF7,"&lt;"&amp;CP$12)/$A$3</f>
        <v>0.23333333333333334</v>
      </c>
      <c r="CO18" s="10">
        <f>COUNTIFS($I7:$BF7,"&gt;="&amp;$J$12,$I7:$BF7,"&lt;"&amp;CQ$12)/$A$3</f>
        <v>0.23333333333333334</v>
      </c>
      <c r="CP18" s="10">
        <f>COUNTIFS($I7:$BF7,"&gt;="&amp;$J$12,$I7:$BF7,"&lt;"&amp;CR$12)/$A$3</f>
        <v>0.23333333333333334</v>
      </c>
      <c r="CQ18" s="10">
        <f>COUNTIFS($I7:$BF7,"&gt;="&amp;$J$12,$I7:$BF7,"&lt;"&amp;CS$12)/$A$3</f>
        <v>0.23333333333333334</v>
      </c>
      <c r="CR18" s="10">
        <f>COUNTIFS($I7:$BF7,"&gt;="&amp;$J$12,$I7:$BF7,"&lt;"&amp;CT$12)/$A$3</f>
        <v>0.23333333333333334</v>
      </c>
      <c r="CS18" s="10">
        <f>COUNTIFS($I7:$BF7,"&gt;="&amp;$J$12,$I7:$BF7,"&lt;"&amp;CU$12)/$A$3</f>
        <v>0.23333333333333334</v>
      </c>
      <c r="CT18" s="10">
        <f>COUNTIFS($I7:$BF7,"&gt;="&amp;$J$12,$I7:$BF7,"&lt;"&amp;CV$12)/$A$3</f>
        <v>0.23333333333333334</v>
      </c>
      <c r="CU18" s="10">
        <f>COUNTIFS($I7:$BF7,"&gt;="&amp;$J$12,$I7:$BF7,"&lt;"&amp;CW$12)/$A$3</f>
        <v>0.23333333333333334</v>
      </c>
      <c r="CV18" s="10">
        <f>COUNTIFS($I7:$BF7,"&gt;="&amp;$J$12,$I7:$BF7,"&lt;"&amp;CX$12)/$A$3</f>
        <v>0.23333333333333334</v>
      </c>
      <c r="CW18" s="10">
        <f>COUNTIFS($I7:$BF7,"&gt;="&amp;$J$12,$I7:$BF7,"&lt;"&amp;CY$12)/$A$3</f>
        <v>0.23333333333333334</v>
      </c>
      <c r="CX18" s="10">
        <f>COUNTIFS($I7:$BF7,"&gt;="&amp;$J$12,$I7:$BF7,"&lt;"&amp;CZ$12)/$A$3</f>
        <v>0.23333333333333334</v>
      </c>
      <c r="CY18" s="10">
        <f>COUNTIFS($I7:$BF7,"&gt;="&amp;$J$12,$I7:$BF7,"&lt;"&amp;DA$12)/$A$3</f>
        <v>0.23333333333333334</v>
      </c>
      <c r="CZ18" s="10">
        <f>COUNTIFS($I7:$BF7,"&gt;="&amp;$J$12,$I7:$BF7,"&lt;"&amp;DB$12)/$A$3</f>
        <v>0.23333333333333334</v>
      </c>
      <c r="DA18" s="10">
        <f>COUNTIFS($I7:$BF7,"&gt;="&amp;$J$12,$I7:$BF7,"&lt;"&amp;DC$12)/$A$3</f>
        <v>0.23333333333333334</v>
      </c>
      <c r="DB18" s="10">
        <f>COUNTIFS($I7:$BF7,"&gt;="&amp;$J$12,$I7:$BF7,"&lt;"&amp;DD$12)/$A$3</f>
        <v>0.23333333333333334</v>
      </c>
      <c r="DC18" s="10">
        <f>COUNTIFS($I7:$BF7,"&gt;="&amp;$J$12,$I7:$BF7,"&lt;"&amp;DE$12)/$A$3</f>
        <v>0.23333333333333334</v>
      </c>
      <c r="DD18" s="10">
        <f>COUNTIFS($I7:$BF7,"&gt;="&amp;$J$12,$I7:$BF7,"&lt;"&amp;DF$12)/$A$3</f>
        <v>0.23333333333333334</v>
      </c>
      <c r="DE18" s="10">
        <f>COUNTIFS($I7:$BF7,"&gt;="&amp;$J$12,$I7:$BF7,"&lt;"&amp;DG$12)/$A$3</f>
        <v>0.23333333333333334</v>
      </c>
      <c r="DF18" s="10">
        <f>COUNTIFS($I7:$BF7,"&gt;="&amp;$J$12,$I7:$BF7,"&lt;"&amp;DH$12)/$A$3</f>
        <v>0</v>
      </c>
    </row>
    <row r="19" spans="2:110" x14ac:dyDescent="0.15"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</row>
    <row r="20" spans="2:110" x14ac:dyDescent="0.15"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</row>
    <row r="21" spans="2:110" x14ac:dyDescent="0.15">
      <c r="B21" s="9"/>
      <c r="C21" s="9"/>
      <c r="D21" s="9"/>
      <c r="E21" s="9"/>
      <c r="F21" s="9"/>
      <c r="G21" s="9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</row>
    <row r="22" spans="2:110" x14ac:dyDescent="0.15">
      <c r="B22" s="9"/>
      <c r="C22" s="9"/>
      <c r="D22" s="9"/>
      <c r="E22" s="9"/>
      <c r="F22" s="9"/>
      <c r="G22" s="9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</row>
    <row r="23" spans="2:110" x14ac:dyDescent="0.15">
      <c r="B23" s="9"/>
      <c r="C23" s="9"/>
      <c r="D23" s="9"/>
      <c r="E23" s="9"/>
      <c r="F23" s="9"/>
      <c r="G23" s="9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</row>
    <row r="24" spans="2:110" x14ac:dyDescent="0.15">
      <c r="B24" s="9"/>
      <c r="C24" s="9"/>
      <c r="D24" s="9"/>
      <c r="E24" s="9"/>
      <c r="F24" s="9"/>
      <c r="G24" s="9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</row>
    <row r="25" spans="2:110" x14ac:dyDescent="0.15">
      <c r="B25" s="9"/>
      <c r="C25" s="9"/>
      <c r="D25" s="9"/>
      <c r="E25" s="9"/>
      <c r="F25" s="9"/>
      <c r="G25" s="9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</row>
    <row r="26" spans="2:110" x14ac:dyDescent="0.15">
      <c r="B26" s="9"/>
      <c r="C26" s="9"/>
      <c r="D26" s="9"/>
      <c r="E26" s="9"/>
      <c r="F26" s="9"/>
      <c r="G26" s="9"/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</row>
    <row r="27" spans="2:110" x14ac:dyDescent="0.15">
      <c r="B27" s="9"/>
      <c r="C27" s="9"/>
      <c r="D27" s="9"/>
      <c r="E27" s="9"/>
      <c r="F27" s="9"/>
      <c r="G27" s="9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</row>
    <row r="28" spans="2:110" x14ac:dyDescent="0.15">
      <c r="B28" s="9"/>
      <c r="C28" s="9"/>
      <c r="D28" s="9"/>
      <c r="E28" s="9"/>
      <c r="F28" s="9"/>
      <c r="G28" s="9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</row>
    <row r="29" spans="2:110" x14ac:dyDescent="0.15">
      <c r="B29" s="9"/>
      <c r="C29" s="9"/>
      <c r="D29" s="9"/>
      <c r="E29" s="9"/>
      <c r="F29" s="9"/>
      <c r="G29" s="9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</row>
    <row r="30" spans="2:110" x14ac:dyDescent="0.15">
      <c r="B30" s="9"/>
      <c r="C30" s="9"/>
      <c r="D30" s="9"/>
      <c r="E30" s="9"/>
      <c r="F30" s="9"/>
      <c r="G30" s="9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</row>
    <row r="31" spans="2:110" x14ac:dyDescent="0.15">
      <c r="B31" s="9"/>
      <c r="C31" s="9"/>
      <c r="D31" s="9"/>
      <c r="E31" s="9"/>
      <c r="F31" s="9"/>
      <c r="G31" s="9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</row>
    <row r="32" spans="2:110" x14ac:dyDescent="0.15">
      <c r="B32" s="9"/>
      <c r="C32" s="9"/>
      <c r="D32" s="9"/>
      <c r="E32" s="9"/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</row>
    <row r="33" spans="8:110" x14ac:dyDescent="0.15"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</row>
    <row r="34" spans="8:110" x14ac:dyDescent="0.15"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</row>
    <row r="35" spans="8:110" x14ac:dyDescent="0.15"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</row>
  </sheetData>
  <autoFilter ref="A1:DH18" xr:uid="{9217CFB9-8AF0-4E2B-A904-B8721DB41C3A}">
    <filterColumn colId="1">
      <filters blank="1">
        <filter val="Hybrid"/>
        <filter val="HyperH"/>
      </filters>
    </filterColumn>
    <filterColumn colId="5">
      <filters blank="1">
        <filter val="TPCH"/>
      </filters>
    </filterColumn>
  </autoFilter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2066-3107-4CB7-AC44-44E2447F3E15}">
  <dimension ref="A1:AR7"/>
  <sheetViews>
    <sheetView topLeftCell="X1" workbookViewId="0">
      <selection activeCell="A7" sqref="A7:XFD7"/>
    </sheetView>
  </sheetViews>
  <sheetFormatPr defaultRowHeight="13.5" x14ac:dyDescent="0.15"/>
  <cols>
    <col min="2" max="2" width="23" customWidth="1"/>
  </cols>
  <sheetData>
    <row r="1" spans="1:4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44" x14ac:dyDescent="0.15">
      <c r="A2">
        <v>1</v>
      </c>
      <c r="B2" t="s">
        <v>15</v>
      </c>
      <c r="E2" t="s">
        <v>16</v>
      </c>
      <c r="F2" t="s">
        <v>17</v>
      </c>
      <c r="I2">
        <v>30</v>
      </c>
      <c r="J2" t="s">
        <v>17</v>
      </c>
      <c r="L2" t="s">
        <v>18</v>
      </c>
      <c r="M2" s="1">
        <v>2.0800000000000001E-5</v>
      </c>
      <c r="N2">
        <v>100</v>
      </c>
      <c r="O2">
        <v>253.52926105763501</v>
      </c>
      <c r="P2">
        <v>186.94989367643899</v>
      </c>
      <c r="Q2">
        <v>233.67825779996201</v>
      </c>
      <c r="R2">
        <v>317.40680444810801</v>
      </c>
      <c r="S2">
        <v>312.913788925071</v>
      </c>
      <c r="T2">
        <v>196.97887013202401</v>
      </c>
      <c r="U2">
        <v>155.00242342662401</v>
      </c>
      <c r="V2">
        <v>423.80627411792</v>
      </c>
      <c r="W2">
        <v>155.44079628958801</v>
      </c>
      <c r="X2">
        <v>103.214876632064</v>
      </c>
      <c r="Y2">
        <v>181.36421856734799</v>
      </c>
      <c r="Z2">
        <v>92.191886707283004</v>
      </c>
      <c r="AA2">
        <v>185.73648546781399</v>
      </c>
      <c r="AB2">
        <v>138.04296706378901</v>
      </c>
      <c r="AC2">
        <v>236.43896720907901</v>
      </c>
      <c r="AD2">
        <v>245.847623317087</v>
      </c>
      <c r="AE2">
        <v>314.21541141711401</v>
      </c>
      <c r="AF2">
        <v>257.67025576997702</v>
      </c>
      <c r="AG2">
        <v>455.073133868318</v>
      </c>
      <c r="AH2">
        <v>189.19578586365299</v>
      </c>
      <c r="AI2">
        <v>387.55429251162099</v>
      </c>
      <c r="AJ2">
        <v>214.87981645299001</v>
      </c>
      <c r="AK2">
        <v>477.55343861510198</v>
      </c>
      <c r="AL2">
        <v>153.14595390298001</v>
      </c>
      <c r="AM2">
        <v>411.63358408494901</v>
      </c>
      <c r="AN2">
        <v>431.30376037715899</v>
      </c>
      <c r="AO2">
        <v>207.72995114179699</v>
      </c>
      <c r="AP2">
        <v>167.330049974617</v>
      </c>
      <c r="AQ2">
        <v>187.57617361668201</v>
      </c>
      <c r="AR2">
        <v>242.113846632654</v>
      </c>
    </row>
    <row r="3" spans="1:44" x14ac:dyDescent="0.15">
      <c r="A3">
        <v>3</v>
      </c>
      <c r="B3" t="s">
        <v>19</v>
      </c>
      <c r="C3" t="s">
        <v>18</v>
      </c>
      <c r="D3">
        <v>2</v>
      </c>
      <c r="E3" t="s">
        <v>16</v>
      </c>
      <c r="F3" t="s">
        <v>17</v>
      </c>
      <c r="G3">
        <v>50</v>
      </c>
      <c r="I3">
        <v>30</v>
      </c>
      <c r="J3" t="s">
        <v>17</v>
      </c>
      <c r="K3" t="s">
        <v>20</v>
      </c>
      <c r="L3" t="s">
        <v>18</v>
      </c>
      <c r="M3" s="1">
        <v>2.0800000000000001E-5</v>
      </c>
      <c r="N3">
        <v>100</v>
      </c>
      <c r="O3">
        <v>225.80129156196199</v>
      </c>
      <c r="P3">
        <v>177.81864904595301</v>
      </c>
      <c r="Q3">
        <v>187.158744536613</v>
      </c>
      <c r="R3">
        <v>283.59297240767501</v>
      </c>
      <c r="S3">
        <v>284.13625892507099</v>
      </c>
      <c r="T3">
        <v>178.35194681837899</v>
      </c>
      <c r="U3">
        <v>152.484303426624</v>
      </c>
      <c r="V3">
        <v>437.62334411792</v>
      </c>
      <c r="W3">
        <v>134.283808253627</v>
      </c>
      <c r="X3">
        <v>99.088706385663798</v>
      </c>
      <c r="Y3">
        <v>154.130458567348</v>
      </c>
      <c r="Z3">
        <v>88.239991497921196</v>
      </c>
      <c r="AA3">
        <v>157.85894308968199</v>
      </c>
      <c r="AB3">
        <v>126.17554743116099</v>
      </c>
      <c r="AC3">
        <v>253.526036015692</v>
      </c>
      <c r="AD3">
        <v>311.33139268394098</v>
      </c>
      <c r="AE3">
        <v>288.70414141711399</v>
      </c>
      <c r="AF3">
        <v>216.11250983618501</v>
      </c>
      <c r="AG3">
        <v>457.81397386831799</v>
      </c>
      <c r="AH3">
        <v>183.529597848657</v>
      </c>
      <c r="AI3">
        <v>278.53642867461099</v>
      </c>
      <c r="AJ3">
        <v>239.05698892152199</v>
      </c>
      <c r="AK3">
        <v>402.79765861510202</v>
      </c>
      <c r="AL3">
        <v>122.25645390298</v>
      </c>
      <c r="AM3">
        <v>300.469764084948</v>
      </c>
      <c r="AN3">
        <v>440.35201619484798</v>
      </c>
      <c r="AO3">
        <v>179.64539085988099</v>
      </c>
      <c r="AP3">
        <v>160.64995621906101</v>
      </c>
      <c r="AQ3">
        <v>149.51587849458701</v>
      </c>
      <c r="AR3">
        <v>206.54832107757099</v>
      </c>
    </row>
    <row r="4" spans="1:44" x14ac:dyDescent="0.15">
      <c r="A4">
        <v>7</v>
      </c>
      <c r="B4" t="s">
        <v>29</v>
      </c>
      <c r="C4" t="s">
        <v>18</v>
      </c>
      <c r="D4">
        <v>2</v>
      </c>
      <c r="E4" t="s">
        <v>30</v>
      </c>
      <c r="F4" t="s">
        <v>17</v>
      </c>
      <c r="G4">
        <v>50</v>
      </c>
      <c r="I4">
        <v>20</v>
      </c>
      <c r="J4" t="s">
        <v>17</v>
      </c>
      <c r="K4" t="s">
        <v>31</v>
      </c>
      <c r="L4" t="s">
        <v>18</v>
      </c>
      <c r="M4" s="1">
        <v>2.0833299999999999E-5</v>
      </c>
      <c r="N4">
        <v>100</v>
      </c>
      <c r="O4">
        <v>191.29007576877001</v>
      </c>
      <c r="P4">
        <v>195.56194985426299</v>
      </c>
      <c r="Q4">
        <v>192.579884046328</v>
      </c>
      <c r="R4">
        <v>204.565808331623</v>
      </c>
      <c r="S4">
        <v>209.67361519292899</v>
      </c>
      <c r="T4">
        <v>196.321518757587</v>
      </c>
      <c r="U4">
        <v>195.69882589062399</v>
      </c>
      <c r="V4">
        <v>188.05379751305699</v>
      </c>
      <c r="W4">
        <v>187.54189801236501</v>
      </c>
      <c r="X4">
        <v>194.39340649679201</v>
      </c>
      <c r="Y4">
        <v>196.4806923557</v>
      </c>
      <c r="Z4">
        <v>189.38368557076799</v>
      </c>
      <c r="AA4">
        <v>214.27214216362299</v>
      </c>
      <c r="AB4">
        <v>196.55761371881201</v>
      </c>
      <c r="AC4">
        <v>196.80120595934801</v>
      </c>
      <c r="AD4">
        <v>202.01993361356</v>
      </c>
      <c r="AE4">
        <v>202.46108331753101</v>
      </c>
      <c r="AF4">
        <v>218.21371925657101</v>
      </c>
      <c r="AG4">
        <v>204.30176194952799</v>
      </c>
      <c r="AH4">
        <v>193.68699006076201</v>
      </c>
    </row>
    <row r="5" spans="1:44" x14ac:dyDescent="0.15">
      <c r="A5">
        <v>4</v>
      </c>
      <c r="B5" t="s">
        <v>15</v>
      </c>
      <c r="E5" t="s">
        <v>16</v>
      </c>
      <c r="F5" t="s">
        <v>17</v>
      </c>
      <c r="I5">
        <v>30</v>
      </c>
      <c r="J5" t="s">
        <v>17</v>
      </c>
      <c r="L5" t="s">
        <v>21</v>
      </c>
      <c r="M5">
        <v>1.25E-4</v>
      </c>
      <c r="N5">
        <v>100</v>
      </c>
      <c r="O5">
        <v>26.340114374840201</v>
      </c>
      <c r="P5">
        <v>27.250478541652399</v>
      </c>
      <c r="Q5">
        <v>337.72069257209699</v>
      </c>
      <c r="R5">
        <v>75.307722704891702</v>
      </c>
      <c r="S5">
        <v>110.260027413381</v>
      </c>
      <c r="T5">
        <v>70.088398932134496</v>
      </c>
      <c r="U5">
        <v>75.1912623574473</v>
      </c>
      <c r="V5">
        <v>729.28807857486697</v>
      </c>
      <c r="W5">
        <v>42.089470621409298</v>
      </c>
      <c r="X5">
        <v>104.25219334090799</v>
      </c>
      <c r="Y5">
        <v>55.589422750010002</v>
      </c>
      <c r="Z5">
        <v>281.47339656358002</v>
      </c>
      <c r="AA5">
        <v>63.9740798682109</v>
      </c>
      <c r="AB5">
        <v>994.16258879161296</v>
      </c>
      <c r="AC5">
        <v>152.033010071907</v>
      </c>
      <c r="AD5">
        <v>396.96764641885898</v>
      </c>
      <c r="AE5">
        <v>226.78251260793499</v>
      </c>
      <c r="AF5">
        <v>28.0287220138582</v>
      </c>
      <c r="AG5">
        <v>72.151208924087697</v>
      </c>
      <c r="AH5">
        <v>13.9853536372947</v>
      </c>
      <c r="AI5">
        <v>125.67076192982501</v>
      </c>
      <c r="AJ5">
        <v>57.493730782065498</v>
      </c>
      <c r="AK5">
        <v>49.413571395477</v>
      </c>
      <c r="AL5">
        <v>1474.17368167119</v>
      </c>
      <c r="AM5">
        <v>91.331529746126805</v>
      </c>
      <c r="AN5">
        <v>366.589256826206</v>
      </c>
      <c r="AO5">
        <v>41.248857088346803</v>
      </c>
      <c r="AP5">
        <v>71.220843013574907</v>
      </c>
      <c r="AQ5">
        <v>245.24078169884001</v>
      </c>
      <c r="AR5">
        <v>187.844454656235</v>
      </c>
    </row>
    <row r="6" spans="1:44" x14ac:dyDescent="0.15">
      <c r="A6">
        <v>6</v>
      </c>
      <c r="B6" t="s">
        <v>19</v>
      </c>
      <c r="C6" t="s">
        <v>18</v>
      </c>
      <c r="D6">
        <v>2</v>
      </c>
      <c r="E6" t="s">
        <v>16</v>
      </c>
      <c r="F6" t="s">
        <v>17</v>
      </c>
      <c r="G6">
        <v>50</v>
      </c>
      <c r="I6">
        <v>30</v>
      </c>
      <c r="J6" t="s">
        <v>17</v>
      </c>
      <c r="K6" t="s">
        <v>20</v>
      </c>
      <c r="L6" t="s">
        <v>21</v>
      </c>
      <c r="M6">
        <v>1.25E-4</v>
      </c>
      <c r="N6">
        <v>100</v>
      </c>
      <c r="O6">
        <v>26.186283756398499</v>
      </c>
      <c r="P6">
        <v>25.825600532044099</v>
      </c>
      <c r="Q6">
        <v>101.975552572097</v>
      </c>
      <c r="R6">
        <v>52.768695539235701</v>
      </c>
      <c r="S6">
        <v>104.443776716128</v>
      </c>
      <c r="T6">
        <v>57.388199040460897</v>
      </c>
      <c r="U6">
        <v>61.5602442531248</v>
      </c>
      <c r="V6">
        <v>722.84912559521501</v>
      </c>
      <c r="W6">
        <v>39.532006071169697</v>
      </c>
      <c r="X6">
        <v>87.087416332078504</v>
      </c>
      <c r="Y6">
        <v>50.812422750010001</v>
      </c>
      <c r="Z6">
        <v>96.063966563580195</v>
      </c>
      <c r="AA6">
        <v>36.950355658722899</v>
      </c>
      <c r="AB6">
        <v>988.251837451916</v>
      </c>
      <c r="AC6">
        <v>167.26526879015799</v>
      </c>
      <c r="AD6">
        <v>344.15342005345298</v>
      </c>
      <c r="AE6">
        <v>186.31538675599</v>
      </c>
      <c r="AF6">
        <v>25.411426593776799</v>
      </c>
      <c r="AG6">
        <v>60.076357877060502</v>
      </c>
      <c r="AH6">
        <v>12.700853979277101</v>
      </c>
      <c r="AI6">
        <v>100.03695192982499</v>
      </c>
      <c r="AJ6">
        <v>94.008150782065599</v>
      </c>
      <c r="AK6">
        <v>43.245799315906403</v>
      </c>
      <c r="AL6">
        <v>1460.3993016613299</v>
      </c>
      <c r="AM6">
        <v>76.707931243288101</v>
      </c>
      <c r="AN6">
        <v>448.22527809450298</v>
      </c>
      <c r="AO6">
        <v>34.242218269755</v>
      </c>
      <c r="AP6">
        <v>62.988273548090703</v>
      </c>
      <c r="AQ6">
        <v>211.14263325883201</v>
      </c>
      <c r="AR6">
        <v>182.26052976092899</v>
      </c>
    </row>
    <row r="7" spans="1:44" x14ac:dyDescent="0.15">
      <c r="A7">
        <v>14</v>
      </c>
      <c r="B7" t="s">
        <v>29</v>
      </c>
      <c r="C7" t="s">
        <v>18</v>
      </c>
      <c r="D7">
        <v>2</v>
      </c>
      <c r="E7" t="s">
        <v>30</v>
      </c>
      <c r="F7" t="s">
        <v>17</v>
      </c>
      <c r="G7">
        <v>50</v>
      </c>
      <c r="I7">
        <v>30</v>
      </c>
      <c r="J7" t="s">
        <v>17</v>
      </c>
      <c r="K7" t="s">
        <v>31</v>
      </c>
      <c r="L7" t="s">
        <v>21</v>
      </c>
      <c r="M7">
        <v>1.25E-4</v>
      </c>
      <c r="N7">
        <v>100</v>
      </c>
      <c r="O7">
        <v>20.095204921954402</v>
      </c>
      <c r="P7">
        <v>22.723523705114602</v>
      </c>
      <c r="Q7">
        <v>1267.0914391061999</v>
      </c>
      <c r="R7">
        <v>66.496920063579097</v>
      </c>
      <c r="S7">
        <v>59.1916564883186</v>
      </c>
      <c r="T7">
        <v>29.3807922204801</v>
      </c>
      <c r="U7">
        <v>56.250896717502201</v>
      </c>
      <c r="V7">
        <v>782.19701731532598</v>
      </c>
      <c r="W7">
        <v>61.411424452194403</v>
      </c>
      <c r="X7">
        <v>218.99387334090801</v>
      </c>
      <c r="Y7">
        <v>41.2106231314201</v>
      </c>
      <c r="Z7">
        <v>691.39805656357998</v>
      </c>
      <c r="AA7">
        <v>34.118069620493202</v>
      </c>
      <c r="AB7">
        <v>963.07544120792704</v>
      </c>
      <c r="AC7">
        <v>87.466431492994801</v>
      </c>
      <c r="AD7">
        <v>316.53695905496801</v>
      </c>
      <c r="AE7">
        <v>143.786172555913</v>
      </c>
      <c r="AF7">
        <v>20.4233336483214</v>
      </c>
      <c r="AG7">
        <v>81.835320484272302</v>
      </c>
      <c r="AH7">
        <v>17.716150202022099</v>
      </c>
      <c r="AI7">
        <v>111.166280696971</v>
      </c>
      <c r="AJ7">
        <v>71.7613677576024</v>
      </c>
      <c r="AK7">
        <v>41.864744067112298</v>
      </c>
      <c r="AL7">
        <v>239.66816256252099</v>
      </c>
      <c r="AM7">
        <v>81.288062801421106</v>
      </c>
      <c r="AN7">
        <v>609.79864072003204</v>
      </c>
      <c r="AO7">
        <v>40.661178963947101</v>
      </c>
      <c r="AP7">
        <v>58.5189730135749</v>
      </c>
      <c r="AQ7">
        <v>145.738097678706</v>
      </c>
      <c r="AR7">
        <v>127.007630841253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result_ex_list_cross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 Jungeun</cp:lastModifiedBy>
  <dcterms:created xsi:type="dcterms:W3CDTF">2024-08-07T08:09:33Z</dcterms:created>
  <dcterms:modified xsi:type="dcterms:W3CDTF">2024-08-07T08:33:29Z</dcterms:modified>
</cp:coreProperties>
</file>