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etteshutay/Documents/NCU/Course Revisions/Updated_documents/Materials for TIM-6540/"/>
    </mc:Choice>
  </mc:AlternateContent>
  <xr:revisionPtr revIDLastSave="0" documentId="13_ncr:1_{8464128A-C91C-454D-811F-A664D0729AD8}" xr6:coauthVersionLast="36" xr6:coauthVersionMax="36" xr10:uidLastSave="{00000000-0000-0000-0000-000000000000}"/>
  <bookViews>
    <workbookView xWindow="11980" yWindow="5960" windowWidth="27640" windowHeight="16940" xr2:uid="{DF547B60-BE8D-E34C-9BCB-69CCB3DA734E}"/>
  </bookViews>
  <sheets>
    <sheet name="Valentine's Day Promotion" sheetId="1" r:id="rId1"/>
    <sheet name="Customer Satisfaction Survey" sheetId="2" r:id="rId2"/>
    <sheet name="Financial Projection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F8" i="3"/>
  <c r="F7" i="3"/>
  <c r="F6" i="3"/>
  <c r="E9" i="3"/>
  <c r="E8" i="3"/>
  <c r="E7" i="3"/>
  <c r="E6" i="3"/>
  <c r="D7" i="3"/>
  <c r="D8" i="3"/>
  <c r="D9" i="3"/>
  <c r="D6" i="3"/>
  <c r="C9" i="3"/>
  <c r="C8" i="3"/>
  <c r="C7" i="3"/>
  <c r="C6" i="3"/>
  <c r="E5" i="3"/>
  <c r="E4" i="3"/>
  <c r="E3" i="3"/>
  <c r="C5" i="3"/>
  <c r="C4" i="3"/>
  <c r="C3" i="3"/>
  <c r="E2" i="3"/>
</calcChain>
</file>

<file path=xl/sharedStrings.xml><?xml version="1.0" encoding="utf-8"?>
<sst xmlns="http://schemas.openxmlformats.org/spreadsheetml/2006/main" count="51" uniqueCount="35">
  <si>
    <t>lift_promotion_A</t>
  </si>
  <si>
    <t>item_name</t>
  </si>
  <si>
    <t>lift_promotion_B</t>
  </si>
  <si>
    <t>candles</t>
  </si>
  <si>
    <t>candy</t>
  </si>
  <si>
    <t>flowers</t>
  </si>
  <si>
    <t>lift_promotion_C</t>
  </si>
  <si>
    <t>time_key</t>
  </si>
  <si>
    <t>Variable</t>
  </si>
  <si>
    <t>Description</t>
  </si>
  <si>
    <t>The lift index for a buy one get one free promotion</t>
  </si>
  <si>
    <t>The lift index for take 20% off</t>
  </si>
  <si>
    <r>
      <rPr>
        <b/>
        <sz val="12"/>
        <color theme="1"/>
        <rFont val="Calibri"/>
        <family val="2"/>
        <scheme val="minor"/>
      </rPr>
      <t>Notes:</t>
    </r>
    <r>
      <rPr>
        <sz val="12"/>
        <color theme="1"/>
        <rFont val="Calibri"/>
        <family val="2"/>
        <scheme val="minor"/>
      </rPr>
      <t xml:space="preserve"> An index of 1 means no lift; lift of 1.25 means 25% lift.</t>
    </r>
  </si>
  <si>
    <t>New packaging design</t>
  </si>
  <si>
    <t>mean</t>
  </si>
  <si>
    <t>StandardDeviation</t>
  </si>
  <si>
    <t>males</t>
  </si>
  <si>
    <t>females</t>
  </si>
  <si>
    <t>18-24</t>
  </si>
  <si>
    <t>25-34</t>
  </si>
  <si>
    <t>35-44</t>
  </si>
  <si>
    <t>45-54</t>
  </si>
  <si>
    <t>55-64</t>
  </si>
  <si>
    <t>65+</t>
  </si>
  <si>
    <t>Satisfied with service</t>
  </si>
  <si>
    <t>Satisfied with product</t>
  </si>
  <si>
    <t>Would recommend</t>
  </si>
  <si>
    <r>
      <rPr>
        <b/>
        <sz val="12"/>
        <color theme="1"/>
        <rFont val="Calibri"/>
        <family val="2"/>
        <scheme val="minor"/>
      </rPr>
      <t>Notes:</t>
    </r>
    <r>
      <rPr>
        <sz val="12"/>
        <color theme="1"/>
        <rFont val="Calibri"/>
        <family val="2"/>
        <scheme val="minor"/>
      </rPr>
      <t xml:space="preserve"> Likert scale from 1-5 with 1 being unsatisfied and 5 being very satisfied</t>
    </r>
  </si>
  <si>
    <t>quarter</t>
  </si>
  <si>
    <t>year</t>
  </si>
  <si>
    <t>RevenueComp</t>
  </si>
  <si>
    <t>RevenueNumber</t>
  </si>
  <si>
    <t>ProfitNumber</t>
  </si>
  <si>
    <t>ProfitComp</t>
  </si>
  <si>
    <r>
      <rPr>
        <b/>
        <sz val="12"/>
        <color theme="1"/>
        <rFont val="Calibri"/>
        <family val="2"/>
        <scheme val="minor"/>
      </rPr>
      <t>Notes:</t>
    </r>
    <r>
      <rPr>
        <sz val="12"/>
        <color theme="1"/>
        <rFont val="Calibri"/>
        <family val="2"/>
        <scheme val="minor"/>
      </rPr>
      <t xml:space="preserve"> RevenueComp and ProfitComp are percentages.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</si>
</sst>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$&quot;#,##0.00"/>
    <numFmt numFmtId="170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168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E111-3FBC-414C-B811-E1BF4F563F47}">
  <dimension ref="A1:H15"/>
  <sheetViews>
    <sheetView tabSelected="1" zoomScale="150" zoomScaleNormal="150" workbookViewId="0">
      <selection activeCell="E10" sqref="E10"/>
    </sheetView>
  </sheetViews>
  <sheetFormatPr baseColWidth="10" defaultRowHeight="16" x14ac:dyDescent="0.2"/>
  <cols>
    <col min="3" max="4" width="15.1640625" bestFit="1" customWidth="1"/>
    <col min="5" max="5" width="15" bestFit="1" customWidth="1"/>
    <col min="7" max="7" width="15.1640625" bestFit="1" customWidth="1"/>
    <col min="8" max="8" width="43.5" bestFit="1" customWidth="1"/>
  </cols>
  <sheetData>
    <row r="1" spans="1:8" x14ac:dyDescent="0.2">
      <c r="A1" t="s">
        <v>1</v>
      </c>
      <c r="B1" t="s">
        <v>7</v>
      </c>
      <c r="C1" t="s">
        <v>0</v>
      </c>
      <c r="D1" t="s">
        <v>2</v>
      </c>
      <c r="E1" t="s">
        <v>6</v>
      </c>
      <c r="G1" s="4" t="s">
        <v>8</v>
      </c>
      <c r="H1" s="4" t="s">
        <v>9</v>
      </c>
    </row>
    <row r="2" spans="1:8" x14ac:dyDescent="0.2">
      <c r="A2" t="s">
        <v>3</v>
      </c>
      <c r="B2">
        <v>2016</v>
      </c>
      <c r="C2">
        <v>2.1011449999999998</v>
      </c>
      <c r="D2">
        <v>1.24</v>
      </c>
      <c r="E2">
        <v>1.1577999999999999</v>
      </c>
      <c r="G2" s="5" t="s">
        <v>0</v>
      </c>
      <c r="H2" s="5" t="s">
        <v>10</v>
      </c>
    </row>
    <row r="3" spans="1:8" x14ac:dyDescent="0.2">
      <c r="A3" t="s">
        <v>4</v>
      </c>
      <c r="B3">
        <v>2016</v>
      </c>
      <c r="C3">
        <v>3.4521600000000001</v>
      </c>
      <c r="D3">
        <v>1.669</v>
      </c>
      <c r="E3">
        <v>1.0720000000000001</v>
      </c>
      <c r="G3" s="5" t="s">
        <v>2</v>
      </c>
      <c r="H3" s="5" t="s">
        <v>11</v>
      </c>
    </row>
    <row r="4" spans="1:8" x14ac:dyDescent="0.2">
      <c r="A4" t="s">
        <v>5</v>
      </c>
      <c r="B4">
        <v>2016</v>
      </c>
      <c r="C4">
        <v>1.1200000000000001</v>
      </c>
      <c r="D4">
        <v>1.5409999999999999</v>
      </c>
      <c r="E4">
        <v>1.1200000000000001</v>
      </c>
      <c r="G4" s="5" t="s">
        <v>6</v>
      </c>
      <c r="H4" s="5" t="s">
        <v>13</v>
      </c>
    </row>
    <row r="5" spans="1:8" x14ac:dyDescent="0.2">
      <c r="A5" t="s">
        <v>3</v>
      </c>
      <c r="B5">
        <v>2017</v>
      </c>
      <c r="C5">
        <v>1.89103</v>
      </c>
      <c r="D5">
        <v>1.2027999999999999</v>
      </c>
      <c r="E5">
        <v>1.0999099999999999</v>
      </c>
      <c r="G5" s="2"/>
      <c r="H5" s="2"/>
    </row>
    <row r="6" spans="1:8" x14ac:dyDescent="0.2">
      <c r="A6" t="s">
        <v>4</v>
      </c>
      <c r="B6">
        <v>2017</v>
      </c>
      <c r="C6">
        <v>3.1069440000000004</v>
      </c>
      <c r="D6">
        <v>1.61893</v>
      </c>
      <c r="E6">
        <v>1.10416</v>
      </c>
      <c r="G6" s="3" t="s">
        <v>12</v>
      </c>
      <c r="H6" s="3"/>
    </row>
    <row r="7" spans="1:8" x14ac:dyDescent="0.2">
      <c r="A7" t="s">
        <v>5</v>
      </c>
      <c r="B7">
        <v>2017</v>
      </c>
      <c r="C7">
        <v>1.0080000000000002</v>
      </c>
      <c r="D7">
        <v>1.4947699999999999</v>
      </c>
      <c r="E7">
        <v>1.1200000000000001</v>
      </c>
    </row>
    <row r="8" spans="1:8" x14ac:dyDescent="0.2">
      <c r="A8" s="1" t="s">
        <v>3</v>
      </c>
      <c r="B8" s="1">
        <v>2018</v>
      </c>
      <c r="C8">
        <v>1.9560999999999999</v>
      </c>
      <c r="D8">
        <v>1.19</v>
      </c>
      <c r="E8">
        <v>1.1062778999999998</v>
      </c>
    </row>
    <row r="9" spans="1:8" x14ac:dyDescent="0.2">
      <c r="A9" s="1" t="s">
        <v>4</v>
      </c>
      <c r="B9" s="1">
        <v>2018</v>
      </c>
      <c r="C9">
        <v>3.2139000000000002</v>
      </c>
      <c r="D9">
        <v>1.6110850000000001</v>
      </c>
      <c r="E9">
        <v>1.0688</v>
      </c>
    </row>
    <row r="10" spans="1:8" x14ac:dyDescent="0.2">
      <c r="A10" s="1" t="s">
        <v>5</v>
      </c>
      <c r="B10" s="1">
        <v>2018</v>
      </c>
      <c r="C10">
        <v>1.0427200000000001</v>
      </c>
      <c r="D10">
        <v>1.487527</v>
      </c>
      <c r="E10">
        <v>1.0976000000000001</v>
      </c>
    </row>
    <row r="11" spans="1:8" x14ac:dyDescent="0.2">
      <c r="A11" s="1"/>
    </row>
    <row r="12" spans="1:8" x14ac:dyDescent="0.2">
      <c r="A12" s="1"/>
    </row>
    <row r="13" spans="1:8" x14ac:dyDescent="0.2">
      <c r="A13" s="1"/>
    </row>
    <row r="14" spans="1:8" x14ac:dyDescent="0.2">
      <c r="A14" s="1"/>
    </row>
    <row r="15" spans="1:8" x14ac:dyDescent="0.2">
      <c r="A15" s="1"/>
    </row>
  </sheetData>
  <mergeCells count="1">
    <mergeCell ref="G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A82B-E0F7-8B4A-93D6-E8088DF34151}">
  <dimension ref="A1:J11"/>
  <sheetViews>
    <sheetView zoomScale="150" zoomScaleNormal="150" workbookViewId="0">
      <selection activeCell="H7" sqref="H7"/>
    </sheetView>
  </sheetViews>
  <sheetFormatPr baseColWidth="10" defaultRowHeight="16" x14ac:dyDescent="0.2"/>
  <cols>
    <col min="1" max="1" width="20" customWidth="1"/>
    <col min="2" max="2" width="16.33203125" bestFit="1" customWidth="1"/>
  </cols>
  <sheetData>
    <row r="1" spans="1:10" x14ac:dyDescent="0.2"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">
      <c r="A2" t="s">
        <v>24</v>
      </c>
      <c r="B2" t="s">
        <v>14</v>
      </c>
      <c r="C2">
        <v>3.5</v>
      </c>
      <c r="D2">
        <v>3.67</v>
      </c>
      <c r="E2">
        <v>3.226</v>
      </c>
      <c r="F2">
        <v>3.379</v>
      </c>
      <c r="G2">
        <v>4.62</v>
      </c>
      <c r="H2">
        <v>4.16</v>
      </c>
      <c r="I2">
        <v>3.7450000000000001</v>
      </c>
      <c r="J2">
        <v>3.2959999999999998</v>
      </c>
    </row>
    <row r="3" spans="1:10" x14ac:dyDescent="0.2">
      <c r="A3" t="s">
        <v>24</v>
      </c>
      <c r="B3" t="s">
        <v>15</v>
      </c>
      <c r="C3">
        <v>0.39</v>
      </c>
      <c r="D3">
        <v>0.27</v>
      </c>
      <c r="E3">
        <v>0.29700000000000004</v>
      </c>
      <c r="F3">
        <v>0.27700000000000002</v>
      </c>
      <c r="G3">
        <v>0.4</v>
      </c>
      <c r="H3">
        <v>0.36</v>
      </c>
      <c r="I3">
        <v>0.32500000000000001</v>
      </c>
      <c r="J3">
        <v>0.28000000000000003</v>
      </c>
    </row>
    <row r="4" spans="1:10" x14ac:dyDescent="0.2">
      <c r="A4" t="s">
        <v>25</v>
      </c>
      <c r="B4" t="s">
        <v>14</v>
      </c>
      <c r="C4">
        <v>4.12</v>
      </c>
      <c r="D4">
        <v>4.04</v>
      </c>
      <c r="E4">
        <v>3.6720000000000002</v>
      </c>
      <c r="F4">
        <v>3.7787999999999999</v>
      </c>
      <c r="G4">
        <v>4.548</v>
      </c>
      <c r="H4">
        <v>4.093</v>
      </c>
      <c r="I4">
        <v>3.68</v>
      </c>
      <c r="J4">
        <v>3.2410000000000001</v>
      </c>
    </row>
    <row r="5" spans="1:10" x14ac:dyDescent="0.2">
      <c r="A5" t="s">
        <v>25</v>
      </c>
      <c r="B5" t="s">
        <v>15</v>
      </c>
      <c r="C5">
        <v>0.22500000000000001</v>
      </c>
      <c r="D5">
        <v>0.34399999999999997</v>
      </c>
      <c r="E5">
        <v>0.25605</v>
      </c>
      <c r="F5">
        <v>0.29399999999999998</v>
      </c>
      <c r="G5">
        <v>0.38500000000000001</v>
      </c>
      <c r="H5">
        <v>0.34599999999999997</v>
      </c>
      <c r="I5">
        <v>0.31180000000000002</v>
      </c>
      <c r="J5">
        <v>0.27400000000000002</v>
      </c>
    </row>
    <row r="6" spans="1:10" x14ac:dyDescent="0.2">
      <c r="A6" t="s">
        <v>26</v>
      </c>
      <c r="B6" t="s">
        <v>14</v>
      </c>
      <c r="C6">
        <v>3.81</v>
      </c>
      <c r="D6">
        <v>3.855</v>
      </c>
      <c r="E6">
        <v>3.4489999999999998</v>
      </c>
      <c r="F6">
        <v>3.5</v>
      </c>
      <c r="G6">
        <v>4.5860000000000003</v>
      </c>
      <c r="H6">
        <v>4.1269999999999998</v>
      </c>
      <c r="I6">
        <v>3.71</v>
      </c>
      <c r="J6">
        <v>3.2679999999999998</v>
      </c>
    </row>
    <row r="7" spans="1:10" x14ac:dyDescent="0.2">
      <c r="A7" t="s">
        <v>26</v>
      </c>
      <c r="B7" t="s">
        <v>15</v>
      </c>
      <c r="C7">
        <v>0.3075</v>
      </c>
      <c r="D7">
        <v>0.307</v>
      </c>
      <c r="E7">
        <v>0.27600000000000002</v>
      </c>
      <c r="F7">
        <v>0.28000000000000003</v>
      </c>
      <c r="G7">
        <v>0.39300000000000002</v>
      </c>
      <c r="H7">
        <v>0.35</v>
      </c>
      <c r="I7">
        <v>0.318</v>
      </c>
      <c r="J7">
        <v>0.28000000000000003</v>
      </c>
    </row>
    <row r="11" spans="1:10" x14ac:dyDescent="0.2">
      <c r="A11" s="3" t="s">
        <v>27</v>
      </c>
      <c r="B11" s="3"/>
      <c r="C11" s="3"/>
      <c r="D11" s="3"/>
      <c r="E11" s="3"/>
    </row>
  </sheetData>
  <mergeCells count="1">
    <mergeCell ref="A11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F0EC-5554-AE4C-BCE9-12D4EDCFEC6F}">
  <dimension ref="A1:F12"/>
  <sheetViews>
    <sheetView zoomScale="150" zoomScaleNormal="150" workbookViewId="0">
      <selection activeCell="H8" sqref="H8"/>
    </sheetView>
  </sheetViews>
  <sheetFormatPr baseColWidth="10" defaultRowHeight="16" x14ac:dyDescent="0.2"/>
  <cols>
    <col min="3" max="3" width="12.6640625" bestFit="1" customWidth="1"/>
    <col min="4" max="4" width="10.83203125" style="7"/>
    <col min="5" max="5" width="12.6640625" style="6" bestFit="1" customWidth="1"/>
    <col min="6" max="6" width="10.83203125" style="7"/>
  </cols>
  <sheetData>
    <row r="1" spans="1:6" x14ac:dyDescent="0.2">
      <c r="A1" t="s">
        <v>28</v>
      </c>
      <c r="B1" t="s">
        <v>29</v>
      </c>
      <c r="C1" t="s">
        <v>31</v>
      </c>
      <c r="D1" s="7" t="s">
        <v>30</v>
      </c>
      <c r="E1" s="6" t="s">
        <v>32</v>
      </c>
      <c r="F1" s="7" t="s">
        <v>33</v>
      </c>
    </row>
    <row r="2" spans="1:6" x14ac:dyDescent="0.2">
      <c r="A2">
        <v>1</v>
      </c>
      <c r="B2">
        <v>1</v>
      </c>
      <c r="C2" s="6">
        <v>2451101.34</v>
      </c>
      <c r="D2" s="7">
        <v>-4.5700000000000003E-3</v>
      </c>
      <c r="E2" s="6">
        <f>SUM(C2*0.4)</f>
        <v>980440.53599999996</v>
      </c>
      <c r="F2" s="7">
        <v>3.2000000000000002E-3</v>
      </c>
    </row>
    <row r="3" spans="1:6" x14ac:dyDescent="0.2">
      <c r="A3">
        <v>2</v>
      </c>
      <c r="B3">
        <v>1</v>
      </c>
      <c r="C3" s="6">
        <f>SUM(C2*1.1)</f>
        <v>2696211.4739999999</v>
      </c>
      <c r="D3" s="7">
        <v>-2.3999999999999998E-3</v>
      </c>
      <c r="E3" s="6">
        <f>SUM(C3*0.37)</f>
        <v>997598.24537999998</v>
      </c>
      <c r="F3" s="7">
        <v>5.0000000000000001E-3</v>
      </c>
    </row>
    <row r="4" spans="1:6" x14ac:dyDescent="0.2">
      <c r="A4">
        <v>3</v>
      </c>
      <c r="B4">
        <v>1</v>
      </c>
      <c r="C4" s="6">
        <f>SUM(C3*1.1)</f>
        <v>2965832.6214000001</v>
      </c>
      <c r="D4" s="7">
        <v>-5.0000000000000001E-3</v>
      </c>
      <c r="E4" s="6">
        <f>SUM(C4*0.42)</f>
        <v>1245649.700988</v>
      </c>
      <c r="F4" s="7">
        <v>2.0999999999999999E-3</v>
      </c>
    </row>
    <row r="5" spans="1:6" x14ac:dyDescent="0.2">
      <c r="A5">
        <v>4</v>
      </c>
      <c r="B5">
        <v>1</v>
      </c>
      <c r="C5" s="6">
        <f>SUM(C2*1.05)</f>
        <v>2573656.4070000001</v>
      </c>
      <c r="D5" s="7">
        <v>-2.5999999999999999E-3</v>
      </c>
      <c r="E5" s="6">
        <f>SUM(C5*0.379)</f>
        <v>975415.77825300011</v>
      </c>
      <c r="F5" s="7">
        <v>3.3999999999999998E-3</v>
      </c>
    </row>
    <row r="6" spans="1:6" x14ac:dyDescent="0.2">
      <c r="A6">
        <v>1</v>
      </c>
      <c r="B6">
        <v>2</v>
      </c>
      <c r="C6" s="6">
        <f>SUM(C2*1.03)</f>
        <v>2524634.3802</v>
      </c>
      <c r="D6" s="7">
        <f>SUM(C6-C2)/(C6)</f>
        <v>2.9126213592233073E-2</v>
      </c>
      <c r="E6" s="6">
        <f>SUM(E2*1.02)</f>
        <v>1000049.34672</v>
      </c>
      <c r="F6" s="7">
        <f>SUM(E6-E2)/(E6)</f>
        <v>1.9607843137254968E-2</v>
      </c>
    </row>
    <row r="7" spans="1:6" x14ac:dyDescent="0.2">
      <c r="A7">
        <v>2</v>
      </c>
      <c r="B7">
        <v>2</v>
      </c>
      <c r="C7" s="6">
        <f>SUM(C3*1.035)</f>
        <v>2790578.8755899998</v>
      </c>
      <c r="D7" s="7">
        <f t="shared" ref="D7:F9" si="0">SUM(C7-C3)/(C7)</f>
        <v>3.3816425120772917E-2</v>
      </c>
      <c r="E7" s="6">
        <f>SUM(E3*1.014)</f>
        <v>1011564.6208153199</v>
      </c>
      <c r="F7" s="7">
        <f t="shared" si="0"/>
        <v>1.3806706114398385E-2</v>
      </c>
    </row>
    <row r="8" spans="1:6" x14ac:dyDescent="0.2">
      <c r="A8">
        <v>3</v>
      </c>
      <c r="B8">
        <v>2</v>
      </c>
      <c r="C8" s="6">
        <f>SUM(C4*1.033)</f>
        <v>3063705.0979061997</v>
      </c>
      <c r="D8" s="7">
        <f t="shared" si="0"/>
        <v>3.1945788964181897E-2</v>
      </c>
      <c r="E8" s="6">
        <f>SUM(E4*1.018)</f>
        <v>1268071.3956057841</v>
      </c>
      <c r="F8" s="7">
        <f t="shared" si="0"/>
        <v>1.768172888015726E-2</v>
      </c>
    </row>
    <row r="9" spans="1:6" x14ac:dyDescent="0.2">
      <c r="A9">
        <v>4</v>
      </c>
      <c r="B9">
        <v>2</v>
      </c>
      <c r="C9" s="6">
        <f>SUM(C5*1.025)</f>
        <v>2637997.817175</v>
      </c>
      <c r="D9" s="7">
        <f t="shared" si="0"/>
        <v>2.439024390243897E-2</v>
      </c>
      <c r="E9" s="6">
        <f>SUM(E5*1.02)</f>
        <v>994924.09381806012</v>
      </c>
      <c r="F9" s="7">
        <f t="shared" si="0"/>
        <v>1.9607843137254909E-2</v>
      </c>
    </row>
    <row r="12" spans="1:6" x14ac:dyDescent="0.2">
      <c r="A12" s="3" t="s">
        <v>34</v>
      </c>
      <c r="B12" s="3"/>
      <c r="C12" s="3"/>
      <c r="D12" s="3"/>
    </row>
  </sheetData>
  <mergeCells count="1"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Valentine's Day Promotion</vt:lpstr>
      <vt:lpstr>Customer Satisfaction Survey</vt:lpstr>
      <vt:lpstr>Financial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2019-02-10T19:15:48Z</dcterms:created>
  <dcterms:modified xsi:type="dcterms:W3CDTF">2019-02-10T20:34:27Z</dcterms:modified>
</cp:coreProperties>
</file>