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9875" windowHeight="772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Sheet2!$A$1:$F$71</definedName>
  </definedNames>
  <calcPr calcId="124519"/>
</workbook>
</file>

<file path=xl/calcChain.xml><?xml version="1.0" encoding="utf-8"?>
<calcChain xmlns="http://schemas.openxmlformats.org/spreadsheetml/2006/main">
  <c r="C32" i="1"/>
  <c r="C31"/>
  <c r="C30"/>
  <c r="C29"/>
  <c r="C28"/>
  <c r="A3" i="2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C34" i="1" l="1"/>
</calcChain>
</file>

<file path=xl/sharedStrings.xml><?xml version="1.0" encoding="utf-8"?>
<sst xmlns="http://schemas.openxmlformats.org/spreadsheetml/2006/main" count="308" uniqueCount="155">
  <si>
    <t>Sales Targets</t>
  </si>
  <si>
    <t>Year 2022</t>
  </si>
  <si>
    <t>Cash</t>
  </si>
  <si>
    <t>Income</t>
  </si>
  <si>
    <t>SMA &amp; Plans</t>
  </si>
  <si>
    <t>Growth</t>
  </si>
  <si>
    <t>Total</t>
  </si>
  <si>
    <t>Total AUM Target</t>
  </si>
  <si>
    <t>Waqas</t>
  </si>
  <si>
    <t>Unit</t>
  </si>
  <si>
    <t>Per Qtr</t>
  </si>
  <si>
    <t>Yearly</t>
  </si>
  <si>
    <t>Corporate/HNW</t>
  </si>
  <si>
    <t>New Accounts</t>
  </si>
  <si>
    <t>Retail</t>
  </si>
  <si>
    <t>VPS Accounts</t>
  </si>
  <si>
    <t>Awareness</t>
  </si>
  <si>
    <t>Sessions</t>
  </si>
  <si>
    <t>Meet &amp; Greet (5 clients min)</t>
  </si>
  <si>
    <t>Meetup</t>
  </si>
  <si>
    <t>Central</t>
  </si>
  <si>
    <t>AUM</t>
  </si>
  <si>
    <t>M.Fees</t>
  </si>
  <si>
    <t>Afham</t>
  </si>
  <si>
    <t>Mansoor</t>
  </si>
  <si>
    <t>Sadaf</t>
  </si>
  <si>
    <t>Other Targets (Per Sales Person)</t>
  </si>
  <si>
    <t>Uzair</t>
  </si>
  <si>
    <t>Sr#</t>
  </si>
  <si>
    <t xml:space="preserve">Folio number </t>
  </si>
  <si>
    <t>Client Name</t>
  </si>
  <si>
    <t>Remarks</t>
  </si>
  <si>
    <t xml:space="preserve">Expected Amount </t>
  </si>
  <si>
    <t>RM</t>
  </si>
  <si>
    <t>New</t>
  </si>
  <si>
    <t>4 points Sheraton</t>
  </si>
  <si>
    <t>In follow up</t>
  </si>
  <si>
    <t>Uzair Dar</t>
  </si>
  <si>
    <t>Abacus Consulting PVT LTD</t>
  </si>
  <si>
    <t>Proposal shared for more investment</t>
  </si>
  <si>
    <t>WAQAS</t>
  </si>
  <si>
    <t>Adsells</t>
  </si>
  <si>
    <t>Existing</t>
  </si>
  <si>
    <t>ASML Provident Fund Trust</t>
  </si>
  <si>
    <t xml:space="preserve">additional investment expected </t>
  </si>
  <si>
    <t>Avanceon Pvt Ltd.</t>
  </si>
  <si>
    <t xml:space="preserve">New client,in followup for meeting time </t>
  </si>
  <si>
    <t>SADAF WAJID</t>
  </si>
  <si>
    <t xml:space="preserve">Bata Pakistan Limited </t>
  </si>
  <si>
    <t xml:space="preserve">in followup for meeting time </t>
  </si>
  <si>
    <t xml:space="preserve">Beaconhouse National University </t>
  </si>
  <si>
    <t xml:space="preserve">In followup </t>
  </si>
  <si>
    <t>BERGER PAINTS EMPLOYEES GRATUITY FUND</t>
  </si>
  <si>
    <t>SMA Proposal Shared</t>
  </si>
  <si>
    <t>Borjan Pvt Ltd</t>
  </si>
  <si>
    <t>In Follow up</t>
  </si>
  <si>
    <t>CCL PHARMACEUTICALS PVT LTD.</t>
  </si>
  <si>
    <t>In followup they will consider us according to fund performace</t>
  </si>
  <si>
    <t>D. G Khan Cement Co Ltd Employees PF Trust</t>
  </si>
  <si>
    <t>Account activated, they will invest in coming days</t>
  </si>
  <si>
    <t xml:space="preserve">Daewoo Pakistan </t>
  </si>
  <si>
    <t>They will consider our Islamic Funds if our performance will be better</t>
  </si>
  <si>
    <t>Descon Engineering LTD</t>
  </si>
  <si>
    <t>They will invest on availbility of funds.</t>
  </si>
  <si>
    <t>DPS</t>
  </si>
  <si>
    <t xml:space="preserve">Fatimafert Limited </t>
  </si>
  <si>
    <t>Meeting done and Investment proposal shared</t>
  </si>
  <si>
    <t>Ferozsons Laboratories</t>
  </si>
  <si>
    <t>FORMAN CHRISTIAN COLLEGE</t>
  </si>
  <si>
    <t xml:space="preserve">attended the Job fair at FC college. Meeting expected in next week </t>
  </si>
  <si>
    <t>FPCL</t>
  </si>
  <si>
    <t>In follow up - PF to VPS (250 accounts)</t>
  </si>
  <si>
    <t>Ghani Glass Limited</t>
  </si>
  <si>
    <t>Gulab Devi Hospital</t>
  </si>
  <si>
    <t>Gurmani Foundation</t>
  </si>
  <si>
    <t>Haleeb Foods</t>
  </si>
  <si>
    <t>Hi Tech Lubricants</t>
  </si>
  <si>
    <t xml:space="preserve">Highnoon laboratories Limited </t>
  </si>
  <si>
    <t>In followup, they will invest more after March.</t>
  </si>
  <si>
    <t>Highnoon labortoiries staff PF trust</t>
  </si>
  <si>
    <t xml:space="preserve">meeting requested for next week. </t>
  </si>
  <si>
    <t>I2C Pakistan Pvt LTD</t>
  </si>
  <si>
    <t>Ittefaq Hospital</t>
  </si>
  <si>
    <t xml:space="preserve">Kansai Paints </t>
  </si>
  <si>
    <t xml:space="preserve">In follow up for further investment </t>
  </si>
  <si>
    <t>Kinniard College</t>
  </si>
  <si>
    <t>Kohat Cement LTD</t>
  </si>
  <si>
    <t>In followup, currently they are investing in T bills</t>
  </si>
  <si>
    <t>Kohinoor Mills  Ltd</t>
  </si>
  <si>
    <t>LACAS School Employees Provident Fund Trust</t>
  </si>
  <si>
    <t>Existing Client, They will decide to invest more in few days</t>
  </si>
  <si>
    <t>Maple Leaf Capital Ltd.</t>
  </si>
  <si>
    <t>They will consider us at the time of investing in Mutual Funds</t>
  </si>
  <si>
    <t xml:space="preserve">Millat Equipment limited </t>
  </si>
  <si>
    <t>Forms Shared, they will invest on availbility of funds</t>
  </si>
  <si>
    <t>MILLAT TRACTORS LIMITED</t>
  </si>
  <si>
    <t xml:space="preserve">They will invest on availbility of funds, we are in continuous follow up. </t>
  </si>
  <si>
    <t>NESPAK</t>
  </si>
  <si>
    <t>Call him after 10th Jan for meeting</t>
  </si>
  <si>
    <t>NETSOL TECHNOLOGIES LIMITED </t>
  </si>
  <si>
    <t>meeting done.</t>
  </si>
  <si>
    <t>Nimir Chemicals Pakistan Ltd</t>
  </si>
  <si>
    <t>Account Opening Forms Shared, waiting for meeting.</t>
  </si>
  <si>
    <t>Nishat Mills Limited</t>
  </si>
  <si>
    <t>In Followup, they will consider us according to our fund performace</t>
  </si>
  <si>
    <t>AFHAM ELAHI USMANI</t>
  </si>
  <si>
    <t>NRSP Microfinance Bank LTD</t>
  </si>
  <si>
    <t>Omer Hospital</t>
  </si>
  <si>
    <t xml:space="preserve">Pak American Fetilizer limited </t>
  </si>
  <si>
    <t>Pak Electron Limited (PEL)</t>
  </si>
  <si>
    <t>In followup</t>
  </si>
  <si>
    <t>Pakistan Fruit Juice Company</t>
  </si>
  <si>
    <t>They will invest in our Islamic Income Fund according to our fund performance</t>
  </si>
  <si>
    <t>Pionieer Cement limited</t>
  </si>
  <si>
    <t>PKLI</t>
  </si>
  <si>
    <t xml:space="preserve">Punjab Pension Fund </t>
  </si>
  <si>
    <t>They will invest more in coming days</t>
  </si>
  <si>
    <t xml:space="preserve">Raaziq international Pvt Ltd. </t>
  </si>
  <si>
    <t>He is our regular client,he do redemption and investment on availability of funds</t>
  </si>
  <si>
    <t>ROSHAN Packages Ltd</t>
  </si>
  <si>
    <t>They will invest on availbility of funds</t>
  </si>
  <si>
    <t xml:space="preserve">Sangat develpoment Foundation </t>
  </si>
  <si>
    <t>SAPPHIRE RETAIL LIMITED</t>
  </si>
  <si>
    <t>They will invest more after 1st quarter of 2022</t>
  </si>
  <si>
    <t>SERVICE INDUSTRIES LIMITED</t>
  </si>
  <si>
    <t xml:space="preserve">Monthly statement sent </t>
  </si>
  <si>
    <t>Shalamar Medical and Dental College</t>
  </si>
  <si>
    <t>Siddiq Leather Works (Pvt) Ltd Tannery</t>
  </si>
  <si>
    <t xml:space="preserve">contacted for meeting </t>
  </si>
  <si>
    <t>Smart School</t>
  </si>
  <si>
    <t>Stewart Pvt LTd</t>
  </si>
  <si>
    <t>New client,in followup</t>
  </si>
  <si>
    <t>Style Textile</t>
  </si>
  <si>
    <t>SURAJ COTTON MILLS LTD</t>
  </si>
  <si>
    <t xml:space="preserve">Meeting Done with Ansab, additional investment expected. </t>
  </si>
  <si>
    <t xml:space="preserve">Systems Limited </t>
  </si>
  <si>
    <t>They will consider us according to our company and funds ratting</t>
  </si>
  <si>
    <t>Taavun Pvt Ltd</t>
  </si>
  <si>
    <t>Tariq Glass Pvt Ltd</t>
  </si>
  <si>
    <t>The City School</t>
  </si>
  <si>
    <t xml:space="preserve">The Helpcare society </t>
  </si>
  <si>
    <t xml:space="preserve">meeting requested </t>
  </si>
  <si>
    <t xml:space="preserve">The Pakistan Society of Rehabilitation of Disabled </t>
  </si>
  <si>
    <t xml:space="preserve">The Schazoo Pharmaceutical </t>
  </si>
  <si>
    <t xml:space="preserve">Treet Corporation Limited </t>
  </si>
  <si>
    <t xml:space="preserve">invested 10 Million. </t>
  </si>
  <si>
    <t xml:space="preserve">University of Lahore </t>
  </si>
  <si>
    <t>They will consider us in next board meeting</t>
  </si>
  <si>
    <t>US Apparel</t>
  </si>
  <si>
    <t>Wartsila Pakistan Pvt Limited</t>
  </si>
  <si>
    <t>In follow up, they will consider us on availbility of funds.</t>
  </si>
  <si>
    <t>WWF Pakistan</t>
  </si>
  <si>
    <t>Pipeline Total</t>
  </si>
  <si>
    <t>Name</t>
  </si>
  <si>
    <t>Amount</t>
  </si>
</sst>
</file>

<file path=xl/styles.xml><?xml version="1.0" encoding="utf-8"?>
<styleSheet xmlns="http://schemas.openxmlformats.org/spreadsheetml/2006/main">
  <numFmts count="2">
    <numFmt numFmtId="164" formatCode="_(* #,##0_);_(* \(#,##0\);_(* &quot;-&quot;??_);_(@_)"/>
    <numFmt numFmtId="165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rgb="FF505050"/>
      </left>
      <right style="thin">
        <color rgb="FF505050"/>
      </right>
      <top style="thick">
        <color rgb="FF505050"/>
      </top>
      <bottom style="thick">
        <color rgb="FF505050"/>
      </bottom>
      <diagonal/>
    </border>
    <border>
      <left style="thin">
        <color rgb="FF505050"/>
      </left>
      <right style="thin">
        <color rgb="FF505050"/>
      </right>
      <top style="thick">
        <color rgb="FF505050"/>
      </top>
      <bottom style="thick">
        <color rgb="FF505050"/>
      </bottom>
      <diagonal/>
    </border>
    <border>
      <left style="thin">
        <color rgb="FF505050"/>
      </left>
      <right style="thick">
        <color rgb="FF505050"/>
      </right>
      <top style="thick">
        <color rgb="FF505050"/>
      </top>
      <bottom style="thick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8">
    <xf numFmtId="0" fontId="0" fillId="0" borderId="0" xfId="0"/>
    <xf numFmtId="0" fontId="0" fillId="2" borderId="7" xfId="0" applyFill="1" applyBorder="1"/>
    <xf numFmtId="164" fontId="1" fillId="2" borderId="7" xfId="0" applyNumberFormat="1" applyFont="1" applyFill="1" applyBorder="1"/>
    <xf numFmtId="164" fontId="1" fillId="2" borderId="0" xfId="0" applyNumberFormat="1" applyFont="1" applyFill="1" applyBorder="1"/>
    <xf numFmtId="164" fontId="1" fillId="2" borderId="8" xfId="0" applyNumberFormat="1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2" borderId="7" xfId="0" applyFont="1" applyFill="1" applyBorder="1"/>
    <xf numFmtId="164" fontId="1" fillId="2" borderId="9" xfId="0" applyNumberFormat="1" applyFont="1" applyFill="1" applyBorder="1"/>
    <xf numFmtId="10" fontId="1" fillId="3" borderId="7" xfId="0" applyNumberFormat="1" applyFont="1" applyFill="1" applyBorder="1"/>
    <xf numFmtId="10" fontId="1" fillId="3" borderId="0" xfId="0" applyNumberFormat="1" applyFont="1" applyFill="1" applyBorder="1"/>
    <xf numFmtId="0" fontId="1" fillId="3" borderId="9" xfId="0" applyFont="1" applyFill="1" applyBorder="1"/>
    <xf numFmtId="164" fontId="0" fillId="2" borderId="7" xfId="0" applyNumberFormat="1" applyFill="1" applyBorder="1"/>
    <xf numFmtId="164" fontId="0" fillId="2" borderId="0" xfId="0" applyNumberFormat="1" applyFill="1" applyBorder="1"/>
    <xf numFmtId="2" fontId="0" fillId="3" borderId="7" xfId="0" applyNumberFormat="1" applyFill="1" applyBorder="1"/>
    <xf numFmtId="165" fontId="0" fillId="3" borderId="0" xfId="0" applyNumberFormat="1" applyFill="1" applyBorder="1"/>
    <xf numFmtId="165" fontId="1" fillId="3" borderId="9" xfId="0" applyNumberFormat="1" applyFont="1" applyFill="1" applyBorder="1"/>
    <xf numFmtId="164" fontId="0" fillId="2" borderId="9" xfId="0" applyNumberFormat="1" applyFill="1" applyBorder="1"/>
    <xf numFmtId="0" fontId="0" fillId="3" borderId="7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1" fillId="2" borderId="2" xfId="0" applyNumberFormat="1" applyFont="1" applyFill="1" applyBorder="1"/>
    <xf numFmtId="164" fontId="1" fillId="2" borderId="10" xfId="0" applyNumberFormat="1" applyFont="1" applyFill="1" applyBorder="1"/>
    <xf numFmtId="2" fontId="1" fillId="3" borderId="1" xfId="0" applyNumberFormat="1" applyFont="1" applyFill="1" applyBorder="1"/>
    <xf numFmtId="165" fontId="1" fillId="3" borderId="2" xfId="0" applyNumberFormat="1" applyFont="1" applyFill="1" applyBorder="1"/>
    <xf numFmtId="165" fontId="1" fillId="3" borderId="10" xfId="0" applyNumberFormat="1" applyFont="1" applyFill="1" applyBorder="1"/>
    <xf numFmtId="0" fontId="1" fillId="2" borderId="14" xfId="0" applyFont="1" applyFill="1" applyBorder="1" applyAlignment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8" xfId="0" applyFill="1" applyBorder="1" applyAlignment="1">
      <alignment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 wrapText="1"/>
    </xf>
    <xf numFmtId="3" fontId="5" fillId="4" borderId="22" xfId="0" applyNumberFormat="1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3" fontId="0" fillId="0" borderId="24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3" fontId="0" fillId="0" borderId="25" xfId="0" applyNumberForma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3" fontId="0" fillId="0" borderId="25" xfId="1" applyNumberFormat="1" applyFont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3" fontId="0" fillId="0" borderId="25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26" xfId="0" applyFont="1" applyFill="1" applyBorder="1"/>
    <xf numFmtId="164" fontId="1" fillId="2" borderId="27" xfId="0" applyNumberFormat="1" applyFont="1" applyFill="1" applyBorder="1"/>
    <xf numFmtId="164" fontId="0" fillId="2" borderId="28" xfId="0" applyNumberForma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4"/>
  <sheetViews>
    <sheetView topLeftCell="A4" workbookViewId="0">
      <selection activeCell="C31" sqref="C31"/>
    </sheetView>
  </sheetViews>
  <sheetFormatPr defaultRowHeight="15"/>
  <cols>
    <col min="1" max="1" width="1.28515625" customWidth="1"/>
    <col min="2" max="2" width="16.5703125" bestFit="1" customWidth="1"/>
    <col min="3" max="3" width="14.28515625" bestFit="1" customWidth="1"/>
    <col min="4" max="4" width="10.7109375" customWidth="1"/>
    <col min="5" max="5" width="14.85546875" customWidth="1"/>
    <col min="10" max="10" width="12" bestFit="1" customWidth="1"/>
    <col min="11" max="11" width="7.7109375" bestFit="1" customWidth="1"/>
  </cols>
  <sheetData>
    <row r="1" spans="2:12" ht="6.75" customHeight="1" thickBot="1"/>
    <row r="2" spans="2:12" ht="21.75" thickBot="1">
      <c r="B2" s="60" t="s">
        <v>0</v>
      </c>
      <c r="C2" s="61"/>
      <c r="D2" s="61"/>
      <c r="E2" s="61"/>
      <c r="F2" s="61"/>
      <c r="G2" s="61"/>
      <c r="H2" s="61"/>
      <c r="I2" s="61"/>
      <c r="J2" s="61"/>
      <c r="K2" s="61"/>
      <c r="L2" s="62"/>
    </row>
    <row r="3" spans="2:12" ht="21.75" thickBot="1">
      <c r="B3" s="66" t="s">
        <v>1</v>
      </c>
      <c r="C3" s="67"/>
      <c r="D3" s="67"/>
      <c r="E3" s="67"/>
      <c r="F3" s="67"/>
      <c r="G3" s="67"/>
      <c r="H3" s="67"/>
      <c r="I3" s="67"/>
      <c r="J3" s="67"/>
      <c r="K3" s="67"/>
      <c r="L3" s="68"/>
    </row>
    <row r="4" spans="2:12" ht="15.75" thickBot="1">
      <c r="B4" s="69" t="s">
        <v>20</v>
      </c>
      <c r="C4" s="70"/>
      <c r="D4" s="70"/>
      <c r="E4" s="70"/>
      <c r="F4" s="70"/>
      <c r="G4" s="70"/>
      <c r="H4" s="70"/>
      <c r="I4" s="70"/>
      <c r="J4" s="70"/>
      <c r="K4" s="70"/>
      <c r="L4" s="71"/>
    </row>
    <row r="5" spans="2:12" ht="15.75" thickBot="1">
      <c r="B5" s="1"/>
      <c r="C5" s="72" t="s">
        <v>21</v>
      </c>
      <c r="D5" s="73"/>
      <c r="E5" s="73"/>
      <c r="F5" s="73"/>
      <c r="G5" s="74"/>
      <c r="H5" s="75" t="s">
        <v>22</v>
      </c>
      <c r="I5" s="76"/>
      <c r="J5" s="76"/>
      <c r="K5" s="76"/>
      <c r="L5" s="77"/>
    </row>
    <row r="6" spans="2:12">
      <c r="B6" s="1"/>
      <c r="C6" s="2" t="s">
        <v>2</v>
      </c>
      <c r="D6" s="3" t="s">
        <v>3</v>
      </c>
      <c r="E6" s="3" t="s">
        <v>4</v>
      </c>
      <c r="F6" s="3" t="s">
        <v>5</v>
      </c>
      <c r="G6" s="4" t="s">
        <v>6</v>
      </c>
      <c r="H6" s="5" t="s">
        <v>2</v>
      </c>
      <c r="I6" s="6" t="s">
        <v>3</v>
      </c>
      <c r="J6" s="6" t="s">
        <v>4</v>
      </c>
      <c r="K6" s="6" t="s">
        <v>5</v>
      </c>
      <c r="L6" s="7" t="s">
        <v>6</v>
      </c>
    </row>
    <row r="7" spans="2:12">
      <c r="B7" s="8" t="s">
        <v>7</v>
      </c>
      <c r="C7" s="2">
        <v>1800</v>
      </c>
      <c r="D7" s="3">
        <v>500</v>
      </c>
      <c r="E7" s="3">
        <v>950</v>
      </c>
      <c r="F7" s="3">
        <v>400</v>
      </c>
      <c r="G7" s="9">
        <v>3650</v>
      </c>
      <c r="H7" s="10">
        <v>2.5000000000000001E-3</v>
      </c>
      <c r="I7" s="11">
        <v>0.01</v>
      </c>
      <c r="J7" s="11">
        <v>0.01</v>
      </c>
      <c r="K7" s="11">
        <v>0.02</v>
      </c>
      <c r="L7" s="12"/>
    </row>
    <row r="8" spans="2:12">
      <c r="B8" s="1" t="s">
        <v>23</v>
      </c>
      <c r="C8" s="13">
        <v>591.78082191780823</v>
      </c>
      <c r="D8" s="14">
        <v>164.38356164383561</v>
      </c>
      <c r="E8" s="14">
        <v>312.32876712328766</v>
      </c>
      <c r="F8" s="14">
        <v>131.50684931506848</v>
      </c>
      <c r="G8" s="9">
        <v>1200</v>
      </c>
      <c r="H8" s="15">
        <v>1.4794520547945207</v>
      </c>
      <c r="I8" s="16">
        <v>1.6438356164383561</v>
      </c>
      <c r="J8" s="16">
        <v>3.1232876712328768</v>
      </c>
      <c r="K8" s="16">
        <v>2.6301369863013697</v>
      </c>
      <c r="L8" s="17">
        <v>8.8767123287671232</v>
      </c>
    </row>
    <row r="9" spans="2:12">
      <c r="B9" s="1" t="s">
        <v>27</v>
      </c>
      <c r="C9" s="13">
        <v>394.52054794520546</v>
      </c>
      <c r="D9" s="14">
        <v>109.58904109589041</v>
      </c>
      <c r="E9" s="14">
        <v>208.21917808219177</v>
      </c>
      <c r="F9" s="14">
        <v>87.671232876712324</v>
      </c>
      <c r="G9" s="9">
        <v>800</v>
      </c>
      <c r="H9" s="15">
        <v>0.98630136986301364</v>
      </c>
      <c r="I9" s="16">
        <v>1.095890410958904</v>
      </c>
      <c r="J9" s="16">
        <v>2.0821917808219177</v>
      </c>
      <c r="K9" s="16">
        <v>1.7534246575342465</v>
      </c>
      <c r="L9" s="17">
        <v>5.9178082191780819</v>
      </c>
    </row>
    <row r="10" spans="2:12">
      <c r="B10" s="1" t="s">
        <v>24</v>
      </c>
      <c r="C10" s="13">
        <v>246.57534246575341</v>
      </c>
      <c r="D10" s="14">
        <v>68.493150684931507</v>
      </c>
      <c r="E10" s="14">
        <v>130.13698630136986</v>
      </c>
      <c r="F10" s="14">
        <v>54.794520547945204</v>
      </c>
      <c r="G10" s="9">
        <v>500</v>
      </c>
      <c r="H10" s="15">
        <v>0.61643835616438358</v>
      </c>
      <c r="I10" s="16">
        <v>0.68493150684931503</v>
      </c>
      <c r="J10" s="16">
        <v>1.3013698630136987</v>
      </c>
      <c r="K10" s="16">
        <v>1.095890410958904</v>
      </c>
      <c r="L10" s="17">
        <v>3.6986301369863011</v>
      </c>
    </row>
    <row r="11" spans="2:12">
      <c r="B11" s="1" t="s">
        <v>8</v>
      </c>
      <c r="C11" s="13">
        <v>295.89041095890411</v>
      </c>
      <c r="D11" s="14">
        <v>82.191780821917803</v>
      </c>
      <c r="E11" s="14">
        <v>156.16438356164383</v>
      </c>
      <c r="F11" s="14">
        <v>65.753424657534239</v>
      </c>
      <c r="G11" s="9">
        <v>600</v>
      </c>
      <c r="H11" s="15">
        <v>0.73972602739726034</v>
      </c>
      <c r="I11" s="16">
        <v>0.82191780821917804</v>
      </c>
      <c r="J11" s="16">
        <v>1.5616438356164384</v>
      </c>
      <c r="K11" s="16">
        <v>1.3150684931506849</v>
      </c>
      <c r="L11" s="17">
        <v>4.4383561643835616</v>
      </c>
    </row>
    <row r="12" spans="2:12">
      <c r="B12" s="1" t="s">
        <v>25</v>
      </c>
      <c r="C12" s="13">
        <v>271.23287671232873</v>
      </c>
      <c r="D12" s="14">
        <v>75.342465753424648</v>
      </c>
      <c r="E12" s="14">
        <v>143.15068493150685</v>
      </c>
      <c r="F12" s="14">
        <v>60.273972602739725</v>
      </c>
      <c r="G12" s="9">
        <v>550</v>
      </c>
      <c r="H12" s="15">
        <v>0.67808219178082185</v>
      </c>
      <c r="I12" s="16">
        <v>0.75342465753424648</v>
      </c>
      <c r="J12" s="16">
        <v>1.4315068493150684</v>
      </c>
      <c r="K12" s="16">
        <v>1.2054794520547945</v>
      </c>
      <c r="L12" s="17">
        <v>4.0684931506849313</v>
      </c>
    </row>
    <row r="13" spans="2:12" ht="15.75" thickBot="1">
      <c r="B13" s="1"/>
      <c r="C13" s="13"/>
      <c r="D13" s="14"/>
      <c r="E13" s="14"/>
      <c r="F13" s="14"/>
      <c r="G13" s="18"/>
      <c r="H13" s="19"/>
      <c r="I13" s="16"/>
      <c r="J13" s="16"/>
      <c r="K13" s="16"/>
      <c r="L13" s="17"/>
    </row>
    <row r="14" spans="2:12" ht="15.75" thickBot="1">
      <c r="B14" s="20" t="s">
        <v>6</v>
      </c>
      <c r="C14" s="21">
        <v>1800.0000000000002</v>
      </c>
      <c r="D14" s="22">
        <v>499.99999999999989</v>
      </c>
      <c r="E14" s="22">
        <v>950</v>
      </c>
      <c r="F14" s="22">
        <v>400</v>
      </c>
      <c r="G14" s="23">
        <v>3650</v>
      </c>
      <c r="H14" s="24">
        <v>4.5000000000000009</v>
      </c>
      <c r="I14" s="25">
        <v>5</v>
      </c>
      <c r="J14" s="25">
        <v>9.5</v>
      </c>
      <c r="K14" s="25">
        <v>8</v>
      </c>
      <c r="L14" s="26">
        <v>27</v>
      </c>
    </row>
    <row r="15" spans="2:12" ht="15.75" thickBot="1"/>
    <row r="16" spans="2:12">
      <c r="B16" s="63" t="s">
        <v>26</v>
      </c>
      <c r="C16" s="64"/>
      <c r="D16" s="64"/>
      <c r="E16" s="65"/>
    </row>
    <row r="17" spans="2:12">
      <c r="B17" s="27"/>
      <c r="C17" s="28" t="s">
        <v>9</v>
      </c>
      <c r="D17" s="28" t="s">
        <v>10</v>
      </c>
      <c r="E17" s="29" t="s">
        <v>11</v>
      </c>
    </row>
    <row r="18" spans="2:12">
      <c r="B18" s="30"/>
      <c r="C18" s="31"/>
      <c r="D18" s="31"/>
      <c r="E18" s="32"/>
    </row>
    <row r="19" spans="2:12">
      <c r="B19" s="33" t="s">
        <v>12</v>
      </c>
      <c r="C19" s="31" t="s">
        <v>13</v>
      </c>
      <c r="D19" s="31">
        <v>3</v>
      </c>
      <c r="E19" s="32">
        <v>12</v>
      </c>
    </row>
    <row r="20" spans="2:12">
      <c r="B20" s="33" t="s">
        <v>14</v>
      </c>
      <c r="C20" s="31" t="s">
        <v>13</v>
      </c>
      <c r="D20" s="31">
        <v>15</v>
      </c>
      <c r="E20" s="32">
        <v>60</v>
      </c>
    </row>
    <row r="21" spans="2:12">
      <c r="B21" s="33" t="s">
        <v>15</v>
      </c>
      <c r="C21" s="31" t="s">
        <v>13</v>
      </c>
      <c r="D21" s="31">
        <v>1</v>
      </c>
      <c r="E21" s="32">
        <v>4</v>
      </c>
    </row>
    <row r="22" spans="2:12">
      <c r="B22" s="33" t="s">
        <v>16</v>
      </c>
      <c r="C22" s="31" t="s">
        <v>17</v>
      </c>
      <c r="D22" s="31">
        <v>6</v>
      </c>
      <c r="E22" s="32">
        <v>24</v>
      </c>
    </row>
    <row r="23" spans="2:12" ht="30.75" customHeight="1" thickBot="1">
      <c r="B23" s="36" t="s">
        <v>18</v>
      </c>
      <c r="C23" s="34" t="s">
        <v>19</v>
      </c>
      <c r="D23" s="34">
        <v>1</v>
      </c>
      <c r="E23" s="35">
        <v>4</v>
      </c>
    </row>
    <row r="24" spans="2:12" ht="15.75" thickBot="1"/>
    <row r="25" spans="2:12" ht="21.75" thickBot="1">
      <c r="B25" s="60" t="s">
        <v>152</v>
      </c>
      <c r="C25" s="61"/>
      <c r="D25" s="61"/>
      <c r="E25" s="61"/>
      <c r="F25" s="61"/>
      <c r="G25" s="61"/>
      <c r="H25" s="61"/>
      <c r="I25" s="61"/>
      <c r="J25" s="61"/>
      <c r="K25" s="61"/>
      <c r="L25" s="62"/>
    </row>
    <row r="26" spans="2:12" ht="15.75" thickBot="1"/>
    <row r="27" spans="2:12" ht="16.5" thickTop="1" thickBot="1">
      <c r="B27" s="57" t="s">
        <v>153</v>
      </c>
      <c r="C27" s="58" t="s">
        <v>154</v>
      </c>
    </row>
    <row r="28" spans="2:12" ht="15.75" thickTop="1">
      <c r="B28" s="1" t="s">
        <v>23</v>
      </c>
      <c r="C28" s="59">
        <f>SUMIF(Sheet2!$F$2:$F$71,"Afham Elahi Usmani",Sheet2!$E$2:$E$71)</f>
        <v>250000000</v>
      </c>
    </row>
    <row r="29" spans="2:12">
      <c r="B29" s="1" t="s">
        <v>27</v>
      </c>
      <c r="C29" s="18">
        <f>SUMIF(Sheet2!$F$2:$F$71,"Uzair Dar",Sheet2!$E$2:$E$71)</f>
        <v>450000000</v>
      </c>
    </row>
    <row r="30" spans="2:12">
      <c r="B30" s="1" t="s">
        <v>24</v>
      </c>
      <c r="C30" s="18">
        <f>SUMIF(Sheet2!$F$2:$F$71,"Mansoor",Sheet2!$E$2:$E$71)</f>
        <v>500000000</v>
      </c>
    </row>
    <row r="31" spans="2:12">
      <c r="B31" s="1" t="s">
        <v>8</v>
      </c>
      <c r="C31" s="18">
        <f>SUMIF(Sheet2!$F$2:$F$71,"Waqas",Sheet2!$E$2:$E$71)</f>
        <v>556000000</v>
      </c>
    </row>
    <row r="32" spans="2:12">
      <c r="B32" s="1" t="s">
        <v>25</v>
      </c>
      <c r="C32" s="18">
        <f>SUMIF(Sheet2!$F$2:$F$71,"Sadaf Wajid",Sheet2!$E$2:$E$71)</f>
        <v>880000000</v>
      </c>
    </row>
    <row r="33" spans="2:3" ht="15.75" thickBot="1">
      <c r="B33" s="1"/>
      <c r="C33" s="18"/>
    </row>
    <row r="34" spans="2:3" ht="15.75" thickBot="1">
      <c r="B34" s="20" t="s">
        <v>6</v>
      </c>
      <c r="C34" s="23">
        <f>SUM(C28:C33)</f>
        <v>2636000000</v>
      </c>
    </row>
  </sheetData>
  <mergeCells count="7">
    <mergeCell ref="B25:L25"/>
    <mergeCell ref="B16:E16"/>
    <mergeCell ref="B2:L2"/>
    <mergeCell ref="B3:L3"/>
    <mergeCell ref="B4:L4"/>
    <mergeCell ref="C5:G5"/>
    <mergeCell ref="H5:L5"/>
  </mergeCells>
  <pageMargins left="0.63" right="0.17" top="0.47" bottom="0.41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F71"/>
  <sheetViews>
    <sheetView tabSelected="1" zoomScale="90" zoomScaleNormal="90" workbookViewId="0">
      <selection activeCell="E3" sqref="E3:E71"/>
    </sheetView>
  </sheetViews>
  <sheetFormatPr defaultRowHeight="15"/>
  <cols>
    <col min="1" max="1" width="5.85546875" style="45" bestFit="1" customWidth="1"/>
    <col min="2" max="2" width="14.7109375" style="45" bestFit="1" customWidth="1"/>
    <col min="3" max="3" width="46.42578125" style="45" bestFit="1" customWidth="1"/>
    <col min="4" max="4" width="74.42578125" style="45" bestFit="1" customWidth="1"/>
    <col min="5" max="5" width="18.85546875" style="56" customWidth="1"/>
    <col min="6" max="6" width="24.42578125" style="45" customWidth="1"/>
    <col min="7" max="16384" width="9.140625" style="45"/>
  </cols>
  <sheetData>
    <row r="1" spans="1:6" s="42" customFormat="1" ht="17.25" thickTop="1" thickBot="1">
      <c r="A1" s="37" t="s">
        <v>28</v>
      </c>
      <c r="B1" s="38" t="s">
        <v>29</v>
      </c>
      <c r="C1" s="39" t="s">
        <v>30</v>
      </c>
      <c r="D1" s="39" t="s">
        <v>31</v>
      </c>
      <c r="E1" s="40" t="s">
        <v>32</v>
      </c>
      <c r="F1" s="41" t="s">
        <v>33</v>
      </c>
    </row>
    <row r="2" spans="1:6" ht="15.75" hidden="1" thickTop="1">
      <c r="A2" s="43">
        <v>1</v>
      </c>
      <c r="B2" s="43" t="s">
        <v>34</v>
      </c>
      <c r="C2" s="43" t="s">
        <v>35</v>
      </c>
      <c r="D2" s="43" t="s">
        <v>36</v>
      </c>
      <c r="E2" s="44">
        <v>100000000</v>
      </c>
      <c r="F2" s="43" t="s">
        <v>37</v>
      </c>
    </row>
    <row r="3" spans="1:6" ht="15.75" thickTop="1">
      <c r="A3" s="46">
        <f t="shared" ref="A3:A66" si="0">A2+1</f>
        <v>2</v>
      </c>
      <c r="B3" s="47">
        <v>42624</v>
      </c>
      <c r="C3" s="47" t="s">
        <v>38</v>
      </c>
      <c r="D3" s="47" t="s">
        <v>39</v>
      </c>
      <c r="E3" s="48">
        <v>5000000</v>
      </c>
      <c r="F3" s="46" t="s">
        <v>40</v>
      </c>
    </row>
    <row r="4" spans="1:6" hidden="1">
      <c r="A4" s="46">
        <f t="shared" si="0"/>
        <v>3</v>
      </c>
      <c r="B4" s="46" t="s">
        <v>34</v>
      </c>
      <c r="C4" s="46" t="s">
        <v>41</v>
      </c>
      <c r="D4" s="46" t="s">
        <v>36</v>
      </c>
      <c r="E4" s="48">
        <v>50000000</v>
      </c>
      <c r="F4" s="46" t="s">
        <v>37</v>
      </c>
    </row>
    <row r="5" spans="1:6">
      <c r="A5" s="46">
        <f t="shared" si="0"/>
        <v>4</v>
      </c>
      <c r="B5" s="46" t="s">
        <v>42</v>
      </c>
      <c r="C5" s="46" t="s">
        <v>43</v>
      </c>
      <c r="D5" s="46" t="s">
        <v>44</v>
      </c>
      <c r="E5" s="48">
        <v>11000000</v>
      </c>
      <c r="F5" s="46" t="s">
        <v>40</v>
      </c>
    </row>
    <row r="6" spans="1:6" hidden="1">
      <c r="A6" s="46">
        <f t="shared" si="0"/>
        <v>5</v>
      </c>
      <c r="B6" s="46" t="s">
        <v>34</v>
      </c>
      <c r="C6" s="49" t="s">
        <v>45</v>
      </c>
      <c r="D6" s="46" t="s">
        <v>46</v>
      </c>
      <c r="E6" s="50">
        <v>30000000</v>
      </c>
      <c r="F6" s="46" t="s">
        <v>47</v>
      </c>
    </row>
    <row r="7" spans="1:6" hidden="1">
      <c r="A7" s="46">
        <f t="shared" si="0"/>
        <v>6</v>
      </c>
      <c r="B7" s="46" t="s">
        <v>34</v>
      </c>
      <c r="C7" s="46" t="s">
        <v>48</v>
      </c>
      <c r="D7" s="46" t="s">
        <v>49</v>
      </c>
      <c r="E7" s="48">
        <v>50000000</v>
      </c>
      <c r="F7" s="46" t="s">
        <v>47</v>
      </c>
    </row>
    <row r="8" spans="1:6" hidden="1">
      <c r="A8" s="46">
        <f t="shared" si="0"/>
        <v>7</v>
      </c>
      <c r="B8" s="46" t="s">
        <v>34</v>
      </c>
      <c r="C8" s="46" t="s">
        <v>50</v>
      </c>
      <c r="D8" s="46" t="s">
        <v>51</v>
      </c>
      <c r="E8" s="48">
        <v>50000000</v>
      </c>
      <c r="F8" s="46" t="s">
        <v>47</v>
      </c>
    </row>
    <row r="9" spans="1:6" hidden="1">
      <c r="A9" s="46">
        <f t="shared" si="0"/>
        <v>8</v>
      </c>
      <c r="B9" s="46">
        <v>47151</v>
      </c>
      <c r="C9" s="46" t="s">
        <v>52</v>
      </c>
      <c r="D9" s="46" t="s">
        <v>53</v>
      </c>
      <c r="E9" s="50">
        <v>25000000</v>
      </c>
      <c r="F9" s="46" t="s">
        <v>24</v>
      </c>
    </row>
    <row r="10" spans="1:6">
      <c r="A10" s="46">
        <f t="shared" si="0"/>
        <v>9</v>
      </c>
      <c r="B10" s="46" t="s">
        <v>34</v>
      </c>
      <c r="C10" s="46" t="s">
        <v>54</v>
      </c>
      <c r="D10" s="46" t="s">
        <v>55</v>
      </c>
      <c r="E10" s="48">
        <v>5000000</v>
      </c>
      <c r="F10" s="46" t="s">
        <v>40</v>
      </c>
    </row>
    <row r="11" spans="1:6">
      <c r="A11" s="46">
        <f t="shared" si="0"/>
        <v>10</v>
      </c>
      <c r="B11" s="46">
        <v>3282</v>
      </c>
      <c r="C11" s="51" t="s">
        <v>56</v>
      </c>
      <c r="D11" s="52" t="s">
        <v>57</v>
      </c>
      <c r="E11" s="50">
        <v>15000000</v>
      </c>
      <c r="F11" s="46" t="s">
        <v>40</v>
      </c>
    </row>
    <row r="12" spans="1:6">
      <c r="A12" s="46">
        <f t="shared" si="0"/>
        <v>11</v>
      </c>
      <c r="B12" s="46" t="s">
        <v>34</v>
      </c>
      <c r="C12" s="46" t="s">
        <v>58</v>
      </c>
      <c r="D12" s="46" t="s">
        <v>59</v>
      </c>
      <c r="E12" s="48">
        <v>5000000</v>
      </c>
      <c r="F12" s="46" t="s">
        <v>40</v>
      </c>
    </row>
    <row r="13" spans="1:6">
      <c r="A13" s="46">
        <f t="shared" si="0"/>
        <v>12</v>
      </c>
      <c r="B13" s="46" t="s">
        <v>34</v>
      </c>
      <c r="C13" s="46" t="s">
        <v>60</v>
      </c>
      <c r="D13" s="46" t="s">
        <v>61</v>
      </c>
      <c r="E13" s="48">
        <v>5000000</v>
      </c>
      <c r="F13" s="46" t="s">
        <v>40</v>
      </c>
    </row>
    <row r="14" spans="1:6">
      <c r="A14" s="46">
        <f t="shared" si="0"/>
        <v>13</v>
      </c>
      <c r="B14" s="47" t="s">
        <v>34</v>
      </c>
      <c r="C14" s="47" t="s">
        <v>62</v>
      </c>
      <c r="D14" s="47" t="s">
        <v>63</v>
      </c>
      <c r="E14" s="48">
        <v>10000000</v>
      </c>
      <c r="F14" s="46" t="s">
        <v>40</v>
      </c>
    </row>
    <row r="15" spans="1:6" hidden="1">
      <c r="A15" s="46">
        <f t="shared" si="0"/>
        <v>14</v>
      </c>
      <c r="B15" s="46" t="s">
        <v>34</v>
      </c>
      <c r="C15" s="53" t="s">
        <v>64</v>
      </c>
      <c r="D15" s="46" t="s">
        <v>36</v>
      </c>
      <c r="E15" s="48">
        <v>250000000</v>
      </c>
      <c r="F15" s="46" t="s">
        <v>24</v>
      </c>
    </row>
    <row r="16" spans="1:6" hidden="1">
      <c r="A16" s="46">
        <f t="shared" si="0"/>
        <v>15</v>
      </c>
      <c r="B16" s="46">
        <v>40523</v>
      </c>
      <c r="C16" s="46" t="s">
        <v>65</v>
      </c>
      <c r="D16" s="46" t="s">
        <v>66</v>
      </c>
      <c r="E16" s="48">
        <v>10000000</v>
      </c>
      <c r="F16" s="46" t="s">
        <v>47</v>
      </c>
    </row>
    <row r="17" spans="1:6">
      <c r="A17" s="46">
        <f t="shared" si="0"/>
        <v>16</v>
      </c>
      <c r="B17" s="46" t="s">
        <v>34</v>
      </c>
      <c r="C17" s="46" t="s">
        <v>67</v>
      </c>
      <c r="D17" s="46" t="s">
        <v>36</v>
      </c>
      <c r="E17" s="48">
        <v>10000000</v>
      </c>
      <c r="F17" s="46" t="s">
        <v>40</v>
      </c>
    </row>
    <row r="18" spans="1:6" hidden="1">
      <c r="A18" s="46">
        <f t="shared" si="0"/>
        <v>17</v>
      </c>
      <c r="B18" s="46">
        <v>46113</v>
      </c>
      <c r="C18" s="49" t="s">
        <v>68</v>
      </c>
      <c r="D18" s="46" t="s">
        <v>69</v>
      </c>
      <c r="E18" s="50">
        <v>50000000</v>
      </c>
      <c r="F18" s="46" t="s">
        <v>47</v>
      </c>
    </row>
    <row r="19" spans="1:6" hidden="1">
      <c r="A19" s="46">
        <f t="shared" si="0"/>
        <v>18</v>
      </c>
      <c r="B19" s="46" t="s">
        <v>34</v>
      </c>
      <c r="C19" s="46" t="s">
        <v>70</v>
      </c>
      <c r="D19" s="46" t="s">
        <v>71</v>
      </c>
      <c r="E19" s="48"/>
      <c r="F19" s="46" t="s">
        <v>37</v>
      </c>
    </row>
    <row r="20" spans="1:6">
      <c r="A20" s="46">
        <f t="shared" si="0"/>
        <v>19</v>
      </c>
      <c r="B20" s="46" t="s">
        <v>34</v>
      </c>
      <c r="C20" s="46" t="s">
        <v>72</v>
      </c>
      <c r="D20" s="46" t="s">
        <v>39</v>
      </c>
      <c r="E20" s="48">
        <v>5000000</v>
      </c>
      <c r="F20" s="46" t="s">
        <v>40</v>
      </c>
    </row>
    <row r="21" spans="1:6" hidden="1">
      <c r="A21" s="46">
        <f t="shared" si="0"/>
        <v>20</v>
      </c>
      <c r="B21" s="46" t="s">
        <v>34</v>
      </c>
      <c r="C21" s="53" t="s">
        <v>73</v>
      </c>
      <c r="D21" s="46" t="s">
        <v>36</v>
      </c>
      <c r="E21" s="48">
        <v>50000000</v>
      </c>
      <c r="F21" s="46" t="s">
        <v>24</v>
      </c>
    </row>
    <row r="22" spans="1:6">
      <c r="A22" s="46">
        <f t="shared" si="0"/>
        <v>21</v>
      </c>
      <c r="B22" s="46" t="s">
        <v>34</v>
      </c>
      <c r="C22" s="46" t="s">
        <v>74</v>
      </c>
      <c r="D22" s="46" t="s">
        <v>36</v>
      </c>
      <c r="E22" s="48">
        <v>10000000</v>
      </c>
      <c r="F22" s="46" t="s">
        <v>40</v>
      </c>
    </row>
    <row r="23" spans="1:6">
      <c r="A23" s="46">
        <f t="shared" si="0"/>
        <v>22</v>
      </c>
      <c r="B23" s="46" t="s">
        <v>34</v>
      </c>
      <c r="C23" s="47" t="s">
        <v>75</v>
      </c>
      <c r="D23" s="46" t="s">
        <v>36</v>
      </c>
      <c r="E23" s="48">
        <v>10000000</v>
      </c>
      <c r="F23" s="46" t="s">
        <v>40</v>
      </c>
    </row>
    <row r="24" spans="1:6">
      <c r="A24" s="46">
        <f t="shared" si="0"/>
        <v>23</v>
      </c>
      <c r="B24" s="46" t="s">
        <v>34</v>
      </c>
      <c r="C24" s="46" t="s">
        <v>76</v>
      </c>
      <c r="D24" s="46" t="s">
        <v>36</v>
      </c>
      <c r="E24" s="48">
        <v>10000000</v>
      </c>
      <c r="F24" s="46" t="s">
        <v>40</v>
      </c>
    </row>
    <row r="25" spans="1:6">
      <c r="A25" s="46">
        <f t="shared" si="0"/>
        <v>24</v>
      </c>
      <c r="B25" s="46">
        <v>47391</v>
      </c>
      <c r="C25" s="49" t="s">
        <v>77</v>
      </c>
      <c r="D25" s="46" t="s">
        <v>78</v>
      </c>
      <c r="E25" s="50">
        <v>50000000</v>
      </c>
      <c r="F25" s="46" t="s">
        <v>40</v>
      </c>
    </row>
    <row r="26" spans="1:6" hidden="1">
      <c r="A26" s="46">
        <f t="shared" si="0"/>
        <v>25</v>
      </c>
      <c r="B26" s="46">
        <v>853</v>
      </c>
      <c r="C26" s="46" t="s">
        <v>79</v>
      </c>
      <c r="D26" s="46" t="s">
        <v>80</v>
      </c>
      <c r="E26" s="50">
        <v>20000000</v>
      </c>
      <c r="F26" s="46" t="s">
        <v>47</v>
      </c>
    </row>
    <row r="27" spans="1:6">
      <c r="A27" s="46">
        <f t="shared" si="0"/>
        <v>26</v>
      </c>
      <c r="B27" s="46">
        <v>46721</v>
      </c>
      <c r="C27" s="49" t="s">
        <v>81</v>
      </c>
      <c r="D27" s="46" t="s">
        <v>39</v>
      </c>
      <c r="E27" s="50">
        <v>10000000</v>
      </c>
      <c r="F27" s="46" t="s">
        <v>40</v>
      </c>
    </row>
    <row r="28" spans="1:6" hidden="1">
      <c r="A28" s="46">
        <f t="shared" si="0"/>
        <v>27</v>
      </c>
      <c r="B28" s="46" t="s">
        <v>34</v>
      </c>
      <c r="C28" s="53" t="s">
        <v>82</v>
      </c>
      <c r="D28" s="46" t="s">
        <v>36</v>
      </c>
      <c r="E28" s="48">
        <v>50000000</v>
      </c>
      <c r="F28" s="46" t="s">
        <v>24</v>
      </c>
    </row>
    <row r="29" spans="1:6" hidden="1">
      <c r="A29" s="46">
        <f t="shared" si="0"/>
        <v>28</v>
      </c>
      <c r="B29" s="46">
        <v>39611</v>
      </c>
      <c r="C29" s="49" t="s">
        <v>83</v>
      </c>
      <c r="D29" s="46" t="s">
        <v>84</v>
      </c>
      <c r="E29" s="50">
        <v>20000000</v>
      </c>
      <c r="F29" s="46" t="s">
        <v>47</v>
      </c>
    </row>
    <row r="30" spans="1:6" hidden="1">
      <c r="A30" s="46">
        <f t="shared" si="0"/>
        <v>29</v>
      </c>
      <c r="B30" s="46" t="s">
        <v>34</v>
      </c>
      <c r="C30" s="53" t="s">
        <v>85</v>
      </c>
      <c r="D30" s="46" t="s">
        <v>36</v>
      </c>
      <c r="E30" s="48">
        <v>50000000</v>
      </c>
      <c r="F30" s="46" t="s">
        <v>24</v>
      </c>
    </row>
    <row r="31" spans="1:6">
      <c r="A31" s="46">
        <f t="shared" si="0"/>
        <v>30</v>
      </c>
      <c r="B31" s="46">
        <v>39282</v>
      </c>
      <c r="C31" s="49" t="s">
        <v>86</v>
      </c>
      <c r="D31" s="54" t="s">
        <v>87</v>
      </c>
      <c r="E31" s="55">
        <v>50000000</v>
      </c>
      <c r="F31" s="46" t="s">
        <v>40</v>
      </c>
    </row>
    <row r="32" spans="1:6">
      <c r="A32" s="46">
        <f t="shared" si="0"/>
        <v>31</v>
      </c>
      <c r="B32" s="46" t="s">
        <v>34</v>
      </c>
      <c r="C32" s="46" t="s">
        <v>88</v>
      </c>
      <c r="D32" s="46" t="s">
        <v>36</v>
      </c>
      <c r="E32" s="48">
        <v>10000000</v>
      </c>
      <c r="F32" s="46" t="s">
        <v>40</v>
      </c>
    </row>
    <row r="33" spans="1:6" hidden="1">
      <c r="A33" s="46">
        <f t="shared" si="0"/>
        <v>32</v>
      </c>
      <c r="B33" s="46" t="s">
        <v>42</v>
      </c>
      <c r="C33" s="46" t="s">
        <v>89</v>
      </c>
      <c r="D33" s="46" t="s">
        <v>90</v>
      </c>
      <c r="E33" s="48">
        <v>10000000</v>
      </c>
      <c r="F33" s="46" t="s">
        <v>47</v>
      </c>
    </row>
    <row r="34" spans="1:6">
      <c r="A34" s="46">
        <f t="shared" si="0"/>
        <v>33</v>
      </c>
      <c r="B34" s="46" t="s">
        <v>34</v>
      </c>
      <c r="C34" s="46" t="s">
        <v>91</v>
      </c>
      <c r="D34" s="46" t="s">
        <v>92</v>
      </c>
      <c r="E34" s="48">
        <v>25000000</v>
      </c>
      <c r="F34" s="46" t="s">
        <v>40</v>
      </c>
    </row>
    <row r="35" spans="1:6" hidden="1">
      <c r="A35" s="46">
        <f t="shared" si="0"/>
        <v>34</v>
      </c>
      <c r="B35" s="46" t="s">
        <v>34</v>
      </c>
      <c r="C35" s="49" t="s">
        <v>93</v>
      </c>
      <c r="D35" s="46" t="s">
        <v>94</v>
      </c>
      <c r="E35" s="50">
        <v>50000000</v>
      </c>
      <c r="F35" s="46" t="s">
        <v>47</v>
      </c>
    </row>
    <row r="36" spans="1:6" hidden="1">
      <c r="A36" s="46">
        <f t="shared" si="0"/>
        <v>35</v>
      </c>
      <c r="B36" s="46">
        <v>5926</v>
      </c>
      <c r="C36" s="46" t="s">
        <v>95</v>
      </c>
      <c r="D36" s="46" t="s">
        <v>96</v>
      </c>
      <c r="E36" s="50">
        <v>150000000</v>
      </c>
      <c r="F36" s="46" t="s">
        <v>47</v>
      </c>
    </row>
    <row r="37" spans="1:6">
      <c r="A37" s="46">
        <f t="shared" si="0"/>
        <v>36</v>
      </c>
      <c r="B37" s="46" t="s">
        <v>34</v>
      </c>
      <c r="C37" s="47" t="s">
        <v>97</v>
      </c>
      <c r="D37" s="46" t="s">
        <v>98</v>
      </c>
      <c r="E37" s="48">
        <v>10000000</v>
      </c>
      <c r="F37" s="46" t="s">
        <v>40</v>
      </c>
    </row>
    <row r="38" spans="1:6">
      <c r="A38" s="46">
        <f t="shared" si="0"/>
        <v>37</v>
      </c>
      <c r="B38" s="46">
        <v>13485</v>
      </c>
      <c r="C38" s="49" t="s">
        <v>99</v>
      </c>
      <c r="D38" s="54" t="s">
        <v>100</v>
      </c>
      <c r="E38" s="55">
        <v>20000000</v>
      </c>
      <c r="F38" s="46" t="s">
        <v>40</v>
      </c>
    </row>
    <row r="39" spans="1:6">
      <c r="A39" s="46">
        <f t="shared" si="0"/>
        <v>38</v>
      </c>
      <c r="B39" s="46" t="s">
        <v>34</v>
      </c>
      <c r="C39" s="49" t="s">
        <v>101</v>
      </c>
      <c r="D39" s="46" t="s">
        <v>102</v>
      </c>
      <c r="E39" s="50">
        <v>20000000</v>
      </c>
      <c r="F39" s="46" t="s">
        <v>40</v>
      </c>
    </row>
    <row r="40" spans="1:6" hidden="1">
      <c r="A40" s="46">
        <f t="shared" si="0"/>
        <v>39</v>
      </c>
      <c r="B40" s="46"/>
      <c r="C40" s="46" t="s">
        <v>103</v>
      </c>
      <c r="D40" s="46" t="s">
        <v>104</v>
      </c>
      <c r="E40" s="50">
        <v>150000000</v>
      </c>
      <c r="F40" s="46" t="s">
        <v>105</v>
      </c>
    </row>
    <row r="41" spans="1:6" hidden="1">
      <c r="A41" s="46">
        <f t="shared" si="0"/>
        <v>40</v>
      </c>
      <c r="B41" s="46" t="s">
        <v>34</v>
      </c>
      <c r="C41" s="46" t="s">
        <v>106</v>
      </c>
      <c r="D41" s="46" t="s">
        <v>51</v>
      </c>
      <c r="E41" s="48">
        <v>50000000</v>
      </c>
      <c r="F41" s="46" t="s">
        <v>47</v>
      </c>
    </row>
    <row r="42" spans="1:6" hidden="1">
      <c r="A42" s="46">
        <f t="shared" si="0"/>
        <v>41</v>
      </c>
      <c r="B42" s="46" t="s">
        <v>34</v>
      </c>
      <c r="C42" s="53" t="s">
        <v>107</v>
      </c>
      <c r="D42" s="46" t="s">
        <v>36</v>
      </c>
      <c r="E42" s="48">
        <v>50000000</v>
      </c>
      <c r="F42" s="46" t="s">
        <v>24</v>
      </c>
    </row>
    <row r="43" spans="1:6">
      <c r="A43" s="46">
        <f t="shared" si="0"/>
        <v>42</v>
      </c>
      <c r="B43" s="46">
        <v>46486</v>
      </c>
      <c r="C43" s="49" t="s">
        <v>108</v>
      </c>
      <c r="D43" s="54" t="s">
        <v>39</v>
      </c>
      <c r="E43" s="50">
        <v>15000000</v>
      </c>
      <c r="F43" s="46" t="s">
        <v>40</v>
      </c>
    </row>
    <row r="44" spans="1:6">
      <c r="A44" s="46">
        <f t="shared" si="0"/>
        <v>43</v>
      </c>
      <c r="B44" s="46" t="s">
        <v>34</v>
      </c>
      <c r="C44" s="51" t="s">
        <v>109</v>
      </c>
      <c r="D44" s="54" t="s">
        <v>110</v>
      </c>
      <c r="E44" s="50">
        <v>25000000</v>
      </c>
      <c r="F44" s="46" t="s">
        <v>40</v>
      </c>
    </row>
    <row r="45" spans="1:6">
      <c r="A45" s="46">
        <f t="shared" si="0"/>
        <v>44</v>
      </c>
      <c r="B45" s="46" t="s">
        <v>34</v>
      </c>
      <c r="C45" s="46" t="s">
        <v>111</v>
      </c>
      <c r="D45" s="46" t="s">
        <v>112</v>
      </c>
      <c r="E45" s="48">
        <v>5000000</v>
      </c>
      <c r="F45" s="46" t="s">
        <v>40</v>
      </c>
    </row>
    <row r="46" spans="1:6">
      <c r="A46" s="46">
        <f t="shared" si="0"/>
        <v>45</v>
      </c>
      <c r="B46" s="46">
        <v>2270</v>
      </c>
      <c r="C46" s="46" t="s">
        <v>113</v>
      </c>
      <c r="D46" s="46" t="s">
        <v>84</v>
      </c>
      <c r="E46" s="50">
        <v>10000000</v>
      </c>
      <c r="F46" s="46" t="s">
        <v>40</v>
      </c>
    </row>
    <row r="47" spans="1:6">
      <c r="A47" s="46">
        <f t="shared" si="0"/>
        <v>46</v>
      </c>
      <c r="B47" s="46" t="s">
        <v>34</v>
      </c>
      <c r="C47" s="46" t="s">
        <v>114</v>
      </c>
      <c r="D47" s="46" t="s">
        <v>36</v>
      </c>
      <c r="E47" s="48">
        <v>25000000</v>
      </c>
      <c r="F47" s="46" t="s">
        <v>40</v>
      </c>
    </row>
    <row r="48" spans="1:6" hidden="1">
      <c r="A48" s="46">
        <f t="shared" si="0"/>
        <v>47</v>
      </c>
      <c r="B48" s="46">
        <v>47206</v>
      </c>
      <c r="C48" s="46" t="s">
        <v>115</v>
      </c>
      <c r="D48" s="46" t="s">
        <v>116</v>
      </c>
      <c r="E48" s="50">
        <v>100000000</v>
      </c>
      <c r="F48" s="46" t="s">
        <v>105</v>
      </c>
    </row>
    <row r="49" spans="1:6" hidden="1">
      <c r="A49" s="46">
        <f t="shared" si="0"/>
        <v>48</v>
      </c>
      <c r="B49" s="46">
        <v>45453</v>
      </c>
      <c r="C49" s="49" t="s">
        <v>117</v>
      </c>
      <c r="D49" s="46" t="s">
        <v>118</v>
      </c>
      <c r="E49" s="55">
        <v>50000000</v>
      </c>
      <c r="F49" s="46" t="s">
        <v>47</v>
      </c>
    </row>
    <row r="50" spans="1:6">
      <c r="A50" s="46">
        <f t="shared" si="0"/>
        <v>49</v>
      </c>
      <c r="B50" s="46" t="s">
        <v>34</v>
      </c>
      <c r="C50" s="46" t="s">
        <v>119</v>
      </c>
      <c r="D50" s="46" t="s">
        <v>120</v>
      </c>
      <c r="E50" s="48">
        <v>5000000</v>
      </c>
      <c r="F50" s="46" t="s">
        <v>40</v>
      </c>
    </row>
    <row r="51" spans="1:6">
      <c r="A51" s="46">
        <f t="shared" si="0"/>
        <v>50</v>
      </c>
      <c r="B51" s="46">
        <v>45189</v>
      </c>
      <c r="C51" s="49" t="s">
        <v>121</v>
      </c>
      <c r="D51" s="46" t="s">
        <v>44</v>
      </c>
      <c r="E51" s="50">
        <v>5000000</v>
      </c>
      <c r="F51" s="46" t="s">
        <v>40</v>
      </c>
    </row>
    <row r="52" spans="1:6">
      <c r="A52" s="46">
        <f t="shared" si="0"/>
        <v>51</v>
      </c>
      <c r="B52" s="46">
        <v>46680</v>
      </c>
      <c r="C52" s="46" t="s">
        <v>122</v>
      </c>
      <c r="D52" s="46" t="s">
        <v>123</v>
      </c>
      <c r="E52" s="50">
        <v>10000000</v>
      </c>
      <c r="F52" s="46" t="s">
        <v>40</v>
      </c>
    </row>
    <row r="53" spans="1:6" hidden="1">
      <c r="A53" s="46">
        <f t="shared" si="0"/>
        <v>52</v>
      </c>
      <c r="B53" s="46">
        <v>47171</v>
      </c>
      <c r="C53" s="49" t="s">
        <v>124</v>
      </c>
      <c r="D53" s="46" t="s">
        <v>125</v>
      </c>
      <c r="E53" s="50">
        <v>20000000</v>
      </c>
      <c r="F53" s="46" t="s">
        <v>47</v>
      </c>
    </row>
    <row r="54" spans="1:6" hidden="1">
      <c r="A54" s="46">
        <f t="shared" si="0"/>
        <v>53</v>
      </c>
      <c r="B54" s="46" t="s">
        <v>34</v>
      </c>
      <c r="C54" s="46" t="s">
        <v>126</v>
      </c>
      <c r="D54" s="46" t="s">
        <v>36</v>
      </c>
      <c r="E54" s="48">
        <v>10000000</v>
      </c>
      <c r="F54" s="46" t="s">
        <v>47</v>
      </c>
    </row>
    <row r="55" spans="1:6" hidden="1">
      <c r="A55" s="46">
        <f t="shared" si="0"/>
        <v>54</v>
      </c>
      <c r="B55" s="46" t="s">
        <v>34</v>
      </c>
      <c r="C55" s="46" t="s">
        <v>127</v>
      </c>
      <c r="D55" s="46" t="s">
        <v>128</v>
      </c>
      <c r="E55" s="48">
        <v>50000000</v>
      </c>
      <c r="F55" s="46" t="s">
        <v>47</v>
      </c>
    </row>
    <row r="56" spans="1:6" hidden="1">
      <c r="A56" s="46">
        <f t="shared" si="0"/>
        <v>55</v>
      </c>
      <c r="B56" s="46" t="s">
        <v>34</v>
      </c>
      <c r="C56" s="53" t="s">
        <v>129</v>
      </c>
      <c r="D56" s="46" t="s">
        <v>36</v>
      </c>
      <c r="E56" s="48">
        <v>25000000</v>
      </c>
      <c r="F56" s="46" t="s">
        <v>24</v>
      </c>
    </row>
    <row r="57" spans="1:6" hidden="1">
      <c r="A57" s="46">
        <f t="shared" si="0"/>
        <v>56</v>
      </c>
      <c r="B57" s="46" t="s">
        <v>34</v>
      </c>
      <c r="C57" s="49" t="s">
        <v>130</v>
      </c>
      <c r="D57" s="46" t="s">
        <v>131</v>
      </c>
      <c r="E57" s="50">
        <v>10000000</v>
      </c>
      <c r="F57" s="46" t="s">
        <v>47</v>
      </c>
    </row>
    <row r="58" spans="1:6" hidden="1">
      <c r="A58" s="46">
        <f t="shared" si="0"/>
        <v>57</v>
      </c>
      <c r="B58" s="46" t="s">
        <v>34</v>
      </c>
      <c r="C58" s="46" t="s">
        <v>132</v>
      </c>
      <c r="D58" s="46" t="s">
        <v>36</v>
      </c>
      <c r="E58" s="50">
        <v>200000000</v>
      </c>
      <c r="F58" s="46" t="s">
        <v>37</v>
      </c>
    </row>
    <row r="59" spans="1:6" hidden="1">
      <c r="A59" s="46">
        <f t="shared" si="0"/>
        <v>58</v>
      </c>
      <c r="B59" s="46">
        <v>5920</v>
      </c>
      <c r="C59" s="46" t="s">
        <v>133</v>
      </c>
      <c r="D59" s="46" t="s">
        <v>134</v>
      </c>
      <c r="E59" s="48">
        <v>50000000</v>
      </c>
      <c r="F59" s="46" t="s">
        <v>47</v>
      </c>
    </row>
    <row r="60" spans="1:6">
      <c r="A60" s="46">
        <f t="shared" si="0"/>
        <v>59</v>
      </c>
      <c r="B60" s="46" t="s">
        <v>34</v>
      </c>
      <c r="C60" s="51" t="s">
        <v>135</v>
      </c>
      <c r="D60" s="52" t="s">
        <v>136</v>
      </c>
      <c r="E60" s="50">
        <v>50000000</v>
      </c>
      <c r="F60" s="46" t="s">
        <v>40</v>
      </c>
    </row>
    <row r="61" spans="1:6" hidden="1">
      <c r="A61" s="46">
        <f t="shared" si="0"/>
        <v>60</v>
      </c>
      <c r="B61" s="46" t="s">
        <v>34</v>
      </c>
      <c r="C61" s="46" t="s">
        <v>137</v>
      </c>
      <c r="D61" s="46" t="s">
        <v>36</v>
      </c>
      <c r="E61" s="48">
        <v>25000000</v>
      </c>
      <c r="F61" s="46" t="s">
        <v>47</v>
      </c>
    </row>
    <row r="62" spans="1:6">
      <c r="A62" s="46">
        <f t="shared" si="0"/>
        <v>61</v>
      </c>
      <c r="B62" s="46" t="s">
        <v>34</v>
      </c>
      <c r="C62" s="46" t="s">
        <v>138</v>
      </c>
      <c r="D62" s="46" t="s">
        <v>36</v>
      </c>
      <c r="E62" s="48">
        <v>5000000</v>
      </c>
      <c r="F62" s="46" t="s">
        <v>40</v>
      </c>
    </row>
    <row r="63" spans="1:6">
      <c r="A63" s="46">
        <f t="shared" si="0"/>
        <v>62</v>
      </c>
      <c r="B63" s="46" t="s">
        <v>34</v>
      </c>
      <c r="C63" s="46" t="s">
        <v>139</v>
      </c>
      <c r="D63" s="46" t="s">
        <v>36</v>
      </c>
      <c r="E63" s="48">
        <v>25000000</v>
      </c>
      <c r="F63" s="46" t="s">
        <v>40</v>
      </c>
    </row>
    <row r="64" spans="1:6" hidden="1">
      <c r="A64" s="46">
        <f t="shared" si="0"/>
        <v>63</v>
      </c>
      <c r="B64" s="46">
        <v>44278</v>
      </c>
      <c r="C64" s="46" t="s">
        <v>140</v>
      </c>
      <c r="D64" s="46" t="s">
        <v>141</v>
      </c>
      <c r="E64" s="48">
        <v>25000000</v>
      </c>
      <c r="F64" s="46" t="s">
        <v>47</v>
      </c>
    </row>
    <row r="65" spans="1:6" hidden="1">
      <c r="A65" s="46">
        <f t="shared" si="0"/>
        <v>64</v>
      </c>
      <c r="B65" s="46" t="s">
        <v>34</v>
      </c>
      <c r="C65" s="46" t="s">
        <v>142</v>
      </c>
      <c r="D65" s="46" t="s">
        <v>51</v>
      </c>
      <c r="E65" s="48">
        <v>50000000</v>
      </c>
      <c r="F65" s="46" t="s">
        <v>47</v>
      </c>
    </row>
    <row r="66" spans="1:6" hidden="1">
      <c r="A66" s="46">
        <f t="shared" si="0"/>
        <v>65</v>
      </c>
      <c r="B66" s="46" t="s">
        <v>34</v>
      </c>
      <c r="C66" s="46" t="s">
        <v>143</v>
      </c>
      <c r="D66" s="46" t="s">
        <v>49</v>
      </c>
      <c r="E66" s="48">
        <v>50000000</v>
      </c>
      <c r="F66" s="46" t="s">
        <v>47</v>
      </c>
    </row>
    <row r="67" spans="1:6" hidden="1">
      <c r="A67" s="46">
        <f t="shared" ref="A67:A71" si="1">A66+1</f>
        <v>66</v>
      </c>
      <c r="B67" s="46">
        <v>1227</v>
      </c>
      <c r="C67" s="46" t="s">
        <v>144</v>
      </c>
      <c r="D67" s="46" t="s">
        <v>145</v>
      </c>
      <c r="E67" s="50">
        <v>50000000</v>
      </c>
      <c r="F67" s="46" t="s">
        <v>47</v>
      </c>
    </row>
    <row r="68" spans="1:6">
      <c r="A68" s="46">
        <f t="shared" si="1"/>
        <v>67</v>
      </c>
      <c r="B68" s="46" t="s">
        <v>34</v>
      </c>
      <c r="C68" s="49" t="s">
        <v>146</v>
      </c>
      <c r="D68" s="54" t="s">
        <v>147</v>
      </c>
      <c r="E68" s="55">
        <v>50000000</v>
      </c>
      <c r="F68" s="46" t="s">
        <v>40</v>
      </c>
    </row>
    <row r="69" spans="1:6" hidden="1">
      <c r="A69" s="46">
        <f t="shared" si="1"/>
        <v>68</v>
      </c>
      <c r="B69" s="46" t="s">
        <v>34</v>
      </c>
      <c r="C69" s="46" t="s">
        <v>148</v>
      </c>
      <c r="D69" s="46" t="s">
        <v>36</v>
      </c>
      <c r="E69" s="50">
        <v>100000000</v>
      </c>
      <c r="F69" s="46" t="s">
        <v>37</v>
      </c>
    </row>
    <row r="70" spans="1:6">
      <c r="A70" s="46">
        <f t="shared" si="1"/>
        <v>69</v>
      </c>
      <c r="B70" s="46" t="s">
        <v>34</v>
      </c>
      <c r="C70" s="49" t="s">
        <v>149</v>
      </c>
      <c r="D70" s="46" t="s">
        <v>150</v>
      </c>
      <c r="E70" s="50">
        <v>5000000</v>
      </c>
      <c r="F70" s="46" t="s">
        <v>40</v>
      </c>
    </row>
    <row r="71" spans="1:6">
      <c r="A71" s="46">
        <f t="shared" si="1"/>
        <v>70</v>
      </c>
      <c r="B71" s="46" t="s">
        <v>34</v>
      </c>
      <c r="C71" s="46" t="s">
        <v>151</v>
      </c>
      <c r="D71" s="46" t="s">
        <v>36</v>
      </c>
      <c r="E71" s="48">
        <v>25000000</v>
      </c>
      <c r="F71" s="46" t="s">
        <v>40</v>
      </c>
    </row>
  </sheetData>
  <autoFilter ref="A1:F71">
    <filterColumn colId="5">
      <filters>
        <filter val="WAQAS"/>
      </filters>
    </filterColumn>
  </autoFilter>
  <pageMargins left="0.7" right="0.23" top="0.75" bottom="0.46" header="0.3" footer="0.3"/>
  <pageSetup scale="6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arsal.fahim</dc:creator>
  <cp:lastModifiedBy>Afham Usmani</cp:lastModifiedBy>
  <cp:lastPrinted>2022-04-05T05:50:17Z</cp:lastPrinted>
  <dcterms:created xsi:type="dcterms:W3CDTF">2022-02-02T08:06:04Z</dcterms:created>
  <dcterms:modified xsi:type="dcterms:W3CDTF">2022-04-07T10:48:18Z</dcterms:modified>
</cp:coreProperties>
</file>