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ropbox\@@@ExcelVBA\"/>
    </mc:Choice>
  </mc:AlternateContent>
  <bookViews>
    <workbookView xWindow="0" yWindow="0" windowWidth="25200" windowHeight="11985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2" l="1"/>
  <c r="B43" i="2"/>
  <c r="C43" i="2" s="1"/>
  <c r="B44" i="2"/>
  <c r="C44" i="2" s="1"/>
  <c r="B45" i="2"/>
  <c r="C45" i="2" s="1"/>
  <c r="B46" i="2"/>
  <c r="B42" i="2"/>
  <c r="C42" i="2" s="1"/>
  <c r="C35" i="2"/>
  <c r="D35" i="2" s="1"/>
  <c r="E35" i="2" s="1"/>
  <c r="F35" i="2" s="1"/>
  <c r="C36" i="2"/>
  <c r="D36" i="2" s="1"/>
  <c r="E36" i="2" s="1"/>
  <c r="F36" i="2" s="1"/>
  <c r="C37" i="2"/>
  <c r="D37" i="2" s="1"/>
  <c r="E37" i="2" s="1"/>
  <c r="F37" i="2" s="1"/>
  <c r="C38" i="2"/>
  <c r="D38" i="2" s="1"/>
  <c r="E38" i="2" s="1"/>
  <c r="F38" i="2" s="1"/>
  <c r="C34" i="2"/>
  <c r="D34" i="2" s="1"/>
  <c r="E34" i="2" s="1"/>
  <c r="F34" i="2" s="1"/>
  <c r="B26" i="2"/>
  <c r="B27" i="2" s="1"/>
  <c r="B28" i="2" s="1"/>
  <c r="B29" i="2" s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2" i="2"/>
  <c r="C7" i="2"/>
  <c r="C8" i="2" s="1"/>
  <c r="B57" i="2" l="1"/>
  <c r="C57" i="2" s="1"/>
  <c r="E57" i="2" s="1"/>
</calcChain>
</file>

<file path=xl/sharedStrings.xml><?xml version="1.0" encoding="utf-8"?>
<sst xmlns="http://schemas.openxmlformats.org/spreadsheetml/2006/main" count="38" uniqueCount="31">
  <si>
    <t>PROCESSADO</t>
  </si>
  <si>
    <t>TOTAL</t>
  </si>
  <si>
    <t>DATA</t>
  </si>
  <si>
    <t>VENDAS</t>
  </si>
  <si>
    <t>Base Importada</t>
  </si>
  <si>
    <t>Base Trabalhada</t>
  </si>
  <si>
    <t>Alo</t>
  </si>
  <si>
    <t>CPC</t>
  </si>
  <si>
    <t>Venda</t>
  </si>
  <si>
    <t>desc</t>
  </si>
  <si>
    <t>valor</t>
  </si>
  <si>
    <t>carteira</t>
  </si>
  <si>
    <t>base importada</t>
  </si>
  <si>
    <t>trabalhado</t>
  </si>
  <si>
    <t>venda</t>
  </si>
  <si>
    <t>30124</t>
  </si>
  <si>
    <t>98256</t>
  </si>
  <si>
    <t>41256</t>
  </si>
  <si>
    <t>65874</t>
  </si>
  <si>
    <t>32654</t>
  </si>
  <si>
    <t>META</t>
  </si>
  <si>
    <t>REALIZADO</t>
  </si>
  <si>
    <t>CARTEIRA</t>
  </si>
  <si>
    <t>desempenho</t>
  </si>
  <si>
    <t>grafico velocimento</t>
  </si>
  <si>
    <t>BASE IMPORTADA</t>
  </si>
  <si>
    <t>BASE TRABALHADA</t>
  </si>
  <si>
    <t>PERCENTUAL</t>
  </si>
  <si>
    <t>PONTEIRO</t>
  </si>
  <si>
    <t>SOBRA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</si>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</sst>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0" fontId="0" fillId="0" borderId="0" xfId="0" applyNumberFormat="1"/>
    <xf numFmtId="9" fontId="0" fillId="0" borderId="0" xfId="0" applyNumberFormat="1"/>
    <xf numFmtId="9" fontId="0" fillId="0" borderId="0" xfId="1" applyFont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quotePrefix="1"/>
    <xf numFmtId="0" fontId="0" fillId="0" borderId="1" xfId="0" applyFill="1" applyBorder="1"/>
    <xf numFmtId="0" fontId="2" fillId="3" borderId="0" xfId="0" applyFont="1" applyFill="1"/>
    <xf numFmtId="0" fontId="2" fillId="3" borderId="0" xfId="0" quotePrefix="1" applyFont="1" applyFill="1"/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Plan2!$B$7:$B$8</c:f>
              <c:strCache>
                <c:ptCount val="2"/>
                <c:pt idx="0">
                  <c:v>PROCESSADO</c:v>
                </c:pt>
                <c:pt idx="1">
                  <c:v>TOTAL</c:v>
                </c:pt>
              </c:strCache>
            </c:strRef>
          </c:cat>
          <c:val>
            <c:numRef>
              <c:f>Plan2!$C$7:$C$8</c:f>
              <c:numCache>
                <c:formatCode>0.00%</c:formatCode>
                <c:ptCount val="2"/>
                <c:pt idx="0" formatCode="0%">
                  <c:v>0.55272414828868566</c:v>
                </c:pt>
                <c:pt idx="1">
                  <c:v>0.44727585171131434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INTERVALO</c:v>
          </c:tx>
          <c:dPt>
            <c:idx val="0"/>
            <c:bubble3D val="0"/>
            <c:spPr>
              <a:solidFill>
                <a:srgbClr val="C00000">
                  <a:alpha val="8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C0000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C00000">
                  <a:alpha val="6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75000"/>
                  <a:alpha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lumMod val="75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2">
                  <a:lumMod val="75000"/>
                  <a:alpha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75000"/>
                  <a:alpha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6">
                  <a:lumMod val="75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75000"/>
                  <a:alpha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6">
                  <a:lumMod val="75000"/>
                  <a:alpha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</c:dPt>
          <c:val>
            <c:numRef>
              <c:f>Plan2!$C$57:$F$57</c:f>
              <c:numCache>
                <c:formatCode>0%</c:formatCode>
                <c:ptCount val="4"/>
                <c:pt idx="0" formatCode="0.00%">
                  <c:v>0.20941666666666667</c:v>
                </c:pt>
                <c:pt idx="1">
                  <c:v>0.02</c:v>
                </c:pt>
                <c:pt idx="2" formatCode="0.00%">
                  <c:v>0.7705833333333334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B0F0"/>
            </a:solidFill>
          </c:spPr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Plan2!$B$7:$B$8</c:f>
              <c:strCache>
                <c:ptCount val="2"/>
                <c:pt idx="0">
                  <c:v>PROCESSADO</c:v>
                </c:pt>
                <c:pt idx="1">
                  <c:v>TOTAL</c:v>
                </c:pt>
              </c:strCache>
            </c:strRef>
          </c:cat>
          <c:val>
            <c:numRef>
              <c:f>Plan2!$C$7:$C$8</c:f>
              <c:numCache>
                <c:formatCode>0.00%</c:formatCode>
                <c:ptCount val="2"/>
                <c:pt idx="0" formatCode="0%">
                  <c:v>0.55272414828868566</c:v>
                </c:pt>
                <c:pt idx="1">
                  <c:v>0.44727585171131434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B0F0"/>
            </a:solidFill>
          </c:spPr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Plan2!$B$7:$B$8</c:f>
              <c:strCache>
                <c:ptCount val="2"/>
                <c:pt idx="0">
                  <c:v>PROCESSADO</c:v>
                </c:pt>
                <c:pt idx="1">
                  <c:v>TOTAL</c:v>
                </c:pt>
              </c:strCache>
            </c:strRef>
          </c:cat>
          <c:val>
            <c:numRef>
              <c:f>Plan2!$C$7:$C$8</c:f>
              <c:numCache>
                <c:formatCode>0.00%</c:formatCode>
                <c:ptCount val="2"/>
                <c:pt idx="0" formatCode="0%">
                  <c:v>0.55272414828868566</c:v>
                </c:pt>
                <c:pt idx="1">
                  <c:v>0.44727585171131434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Plan2!$N$1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rgbClr val="92D050"/>
            </a:solidFill>
            <a:ln cap="rnd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Plan2!$M$2:$M$32</c:f>
              <c:numCache>
                <c:formatCode>m/d/yyyy</c:formatCode>
                <c:ptCount val="3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</c:numCache>
            </c:numRef>
          </c:cat>
          <c:val>
            <c:numRef>
              <c:f>Plan2!$N$2:$N$32</c:f>
              <c:numCache>
                <c:formatCode>General</c:formatCode>
                <c:ptCount val="31"/>
                <c:pt idx="0">
                  <c:v>25</c:v>
                </c:pt>
                <c:pt idx="1">
                  <c:v>67</c:v>
                </c:pt>
                <c:pt idx="2">
                  <c:v>60</c:v>
                </c:pt>
                <c:pt idx="3">
                  <c:v>26</c:v>
                </c:pt>
                <c:pt idx="4">
                  <c:v>30</c:v>
                </c:pt>
                <c:pt idx="5">
                  <c:v>89</c:v>
                </c:pt>
                <c:pt idx="6">
                  <c:v>99</c:v>
                </c:pt>
                <c:pt idx="7">
                  <c:v>74</c:v>
                </c:pt>
                <c:pt idx="8">
                  <c:v>52</c:v>
                </c:pt>
                <c:pt idx="9">
                  <c:v>97</c:v>
                </c:pt>
                <c:pt idx="10">
                  <c:v>27</c:v>
                </c:pt>
                <c:pt idx="11">
                  <c:v>92</c:v>
                </c:pt>
                <c:pt idx="12">
                  <c:v>65</c:v>
                </c:pt>
                <c:pt idx="13">
                  <c:v>36</c:v>
                </c:pt>
                <c:pt idx="14">
                  <c:v>17</c:v>
                </c:pt>
                <c:pt idx="15">
                  <c:v>45</c:v>
                </c:pt>
                <c:pt idx="16">
                  <c:v>63</c:v>
                </c:pt>
                <c:pt idx="17">
                  <c:v>81</c:v>
                </c:pt>
                <c:pt idx="18">
                  <c:v>14</c:v>
                </c:pt>
                <c:pt idx="19">
                  <c:v>100</c:v>
                </c:pt>
                <c:pt idx="20">
                  <c:v>37</c:v>
                </c:pt>
                <c:pt idx="21">
                  <c:v>95</c:v>
                </c:pt>
                <c:pt idx="22">
                  <c:v>84</c:v>
                </c:pt>
                <c:pt idx="23">
                  <c:v>25</c:v>
                </c:pt>
                <c:pt idx="24">
                  <c:v>25</c:v>
                </c:pt>
                <c:pt idx="25">
                  <c:v>77</c:v>
                </c:pt>
                <c:pt idx="26">
                  <c:v>30</c:v>
                </c:pt>
                <c:pt idx="27">
                  <c:v>29</c:v>
                </c:pt>
                <c:pt idx="28">
                  <c:v>81</c:v>
                </c:pt>
                <c:pt idx="29">
                  <c:v>7</c:v>
                </c:pt>
                <c:pt idx="30">
                  <c:v>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222203448"/>
        <c:axId val="222203840"/>
      </c:barChart>
      <c:dateAx>
        <c:axId val="222203448"/>
        <c:scaling>
          <c:orientation val="minMax"/>
        </c:scaling>
        <c:delete val="0"/>
        <c:axPos val="b"/>
        <c:numFmt formatCode="[$-416]d\-mmm;@" sourceLinked="0"/>
        <c:majorTickMark val="out"/>
        <c:minorTickMark val="none"/>
        <c:tickLblPos val="nextTo"/>
        <c:spPr>
          <a:noFill/>
          <a:ln w="9525" cap="rnd" cmpd="sng" algn="ctr">
            <a:solidFill>
              <a:schemeClr val="tx1">
                <a:lumMod val="15000"/>
                <a:lumOff val="85000"/>
              </a:schemeClr>
            </a:solidFill>
            <a:beve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222203840"/>
        <c:crosses val="autoZero"/>
        <c:auto val="1"/>
        <c:lblOffset val="100"/>
        <c:baseTimeUnit val="days"/>
      </c:dateAx>
      <c:valAx>
        <c:axId val="2222038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22203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Plan2!$B$24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Plan2!$A$25:$A$29</c:f>
              <c:strCache>
                <c:ptCount val="5"/>
                <c:pt idx="0">
                  <c:v>Base Importada</c:v>
                </c:pt>
                <c:pt idx="1">
                  <c:v>Base Trabalhada</c:v>
                </c:pt>
                <c:pt idx="2">
                  <c:v>Alo</c:v>
                </c:pt>
                <c:pt idx="3">
                  <c:v>CPC</c:v>
                </c:pt>
                <c:pt idx="4">
                  <c:v>Venda</c:v>
                </c:pt>
              </c:strCache>
            </c:strRef>
          </c:cat>
          <c:val>
            <c:numRef>
              <c:f>Plan2!$B$25:$B$29</c:f>
              <c:numCache>
                <c:formatCode>General</c:formatCode>
                <c:ptCount val="5"/>
                <c:pt idx="0">
                  <c:v>12000</c:v>
                </c:pt>
                <c:pt idx="1">
                  <c:v>7365</c:v>
                </c:pt>
                <c:pt idx="2">
                  <c:v>5957</c:v>
                </c:pt>
                <c:pt idx="3">
                  <c:v>5170</c:v>
                </c:pt>
                <c:pt idx="4">
                  <c:v>2347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axId val="487445288"/>
        <c:axId val="487442936"/>
      </c:barChart>
      <c:catAx>
        <c:axId val="4874452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442936"/>
        <c:crosses val="autoZero"/>
        <c:auto val="1"/>
        <c:lblAlgn val="ctr"/>
        <c:lblOffset val="100"/>
        <c:noMultiLvlLbl val="0"/>
      </c:catAx>
      <c:valAx>
        <c:axId val="48744293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487445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Plan2!$B$33</c:f>
              <c:strCache>
                <c:ptCount val="1"/>
                <c:pt idx="0">
                  <c:v>base importada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Plan2!$A$34:$A$38</c:f>
              <c:strCache>
                <c:ptCount val="5"/>
                <c:pt idx="0">
                  <c:v>30124</c:v>
                </c:pt>
                <c:pt idx="1">
                  <c:v>98256</c:v>
                </c:pt>
                <c:pt idx="2">
                  <c:v>41256</c:v>
                </c:pt>
                <c:pt idx="3">
                  <c:v>65874</c:v>
                </c:pt>
                <c:pt idx="4">
                  <c:v>32654</c:v>
                </c:pt>
              </c:strCache>
            </c:strRef>
          </c:cat>
          <c:val>
            <c:numRef>
              <c:f>Plan2!$B$34:$B$38</c:f>
              <c:numCache>
                <c:formatCode>General</c:formatCode>
                <c:ptCount val="5"/>
                <c:pt idx="0">
                  <c:v>4200</c:v>
                </c:pt>
                <c:pt idx="1">
                  <c:v>3600</c:v>
                </c:pt>
                <c:pt idx="2">
                  <c:v>2500</c:v>
                </c:pt>
                <c:pt idx="3">
                  <c:v>680</c:v>
                </c:pt>
                <c:pt idx="4">
                  <c:v>1020</c:v>
                </c:pt>
              </c:numCache>
            </c:numRef>
          </c:val>
        </c:ser>
        <c:ser>
          <c:idx val="1"/>
          <c:order val="1"/>
          <c:tx>
            <c:strRef>
              <c:f>Plan2!$C$33</c:f>
              <c:strCache>
                <c:ptCount val="1"/>
                <c:pt idx="0">
                  <c:v>trabalhado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Plan2!$A$34:$A$38</c:f>
              <c:strCache>
                <c:ptCount val="5"/>
                <c:pt idx="0">
                  <c:v>30124</c:v>
                </c:pt>
                <c:pt idx="1">
                  <c:v>98256</c:v>
                </c:pt>
                <c:pt idx="2">
                  <c:v>41256</c:v>
                </c:pt>
                <c:pt idx="3">
                  <c:v>65874</c:v>
                </c:pt>
                <c:pt idx="4">
                  <c:v>32654</c:v>
                </c:pt>
              </c:strCache>
            </c:strRef>
          </c:cat>
          <c:val>
            <c:numRef>
              <c:f>Plan2!$C$34:$C$38</c:f>
              <c:numCache>
                <c:formatCode>General</c:formatCode>
                <c:ptCount val="5"/>
                <c:pt idx="0">
                  <c:v>605</c:v>
                </c:pt>
                <c:pt idx="1">
                  <c:v>825</c:v>
                </c:pt>
                <c:pt idx="2">
                  <c:v>313</c:v>
                </c:pt>
                <c:pt idx="3">
                  <c:v>521</c:v>
                </c:pt>
                <c:pt idx="4">
                  <c:v>249</c:v>
                </c:pt>
              </c:numCache>
            </c:numRef>
          </c:val>
        </c:ser>
        <c:ser>
          <c:idx val="2"/>
          <c:order val="2"/>
          <c:tx>
            <c:strRef>
              <c:f>Plan2!$D$33</c:f>
              <c:strCache>
                <c:ptCount val="1"/>
                <c:pt idx="0">
                  <c:v>Alo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Plan2!$A$34:$A$38</c:f>
              <c:strCache>
                <c:ptCount val="5"/>
                <c:pt idx="0">
                  <c:v>30124</c:v>
                </c:pt>
                <c:pt idx="1">
                  <c:v>98256</c:v>
                </c:pt>
                <c:pt idx="2">
                  <c:v>41256</c:v>
                </c:pt>
                <c:pt idx="3">
                  <c:v>65874</c:v>
                </c:pt>
                <c:pt idx="4">
                  <c:v>32654</c:v>
                </c:pt>
              </c:strCache>
            </c:strRef>
          </c:cat>
          <c:val>
            <c:numRef>
              <c:f>Plan2!$D$34:$D$38</c:f>
              <c:numCache>
                <c:formatCode>General</c:formatCode>
                <c:ptCount val="5"/>
                <c:pt idx="0">
                  <c:v>467</c:v>
                </c:pt>
                <c:pt idx="1">
                  <c:v>59</c:v>
                </c:pt>
                <c:pt idx="2">
                  <c:v>111</c:v>
                </c:pt>
                <c:pt idx="3">
                  <c:v>33</c:v>
                </c:pt>
                <c:pt idx="4">
                  <c:v>219</c:v>
                </c:pt>
              </c:numCache>
            </c:numRef>
          </c:val>
        </c:ser>
        <c:ser>
          <c:idx val="3"/>
          <c:order val="3"/>
          <c:tx>
            <c:strRef>
              <c:f>Plan2!$E$33</c:f>
              <c:strCache>
                <c:ptCount val="1"/>
                <c:pt idx="0">
                  <c:v>CPC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Plan2!$A$34:$A$38</c:f>
              <c:strCache>
                <c:ptCount val="5"/>
                <c:pt idx="0">
                  <c:v>30124</c:v>
                </c:pt>
                <c:pt idx="1">
                  <c:v>98256</c:v>
                </c:pt>
                <c:pt idx="2">
                  <c:v>41256</c:v>
                </c:pt>
                <c:pt idx="3">
                  <c:v>65874</c:v>
                </c:pt>
                <c:pt idx="4">
                  <c:v>32654</c:v>
                </c:pt>
              </c:strCache>
            </c:strRef>
          </c:cat>
          <c:val>
            <c:numRef>
              <c:f>Plan2!$E$34:$E$38</c:f>
              <c:numCache>
                <c:formatCode>General</c:formatCode>
                <c:ptCount val="5"/>
                <c:pt idx="0">
                  <c:v>52</c:v>
                </c:pt>
                <c:pt idx="1">
                  <c:v>51</c:v>
                </c:pt>
                <c:pt idx="2">
                  <c:v>104</c:v>
                </c:pt>
                <c:pt idx="3">
                  <c:v>9</c:v>
                </c:pt>
                <c:pt idx="4">
                  <c:v>69</c:v>
                </c:pt>
              </c:numCache>
            </c:numRef>
          </c:val>
        </c:ser>
        <c:ser>
          <c:idx val="4"/>
          <c:order val="4"/>
          <c:tx>
            <c:strRef>
              <c:f>Plan2!$F$33</c:f>
              <c:strCache>
                <c:ptCount val="1"/>
                <c:pt idx="0">
                  <c:v>venda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Plan2!$A$34:$A$38</c:f>
              <c:strCache>
                <c:ptCount val="5"/>
                <c:pt idx="0">
                  <c:v>30124</c:v>
                </c:pt>
                <c:pt idx="1">
                  <c:v>98256</c:v>
                </c:pt>
                <c:pt idx="2">
                  <c:v>41256</c:v>
                </c:pt>
                <c:pt idx="3">
                  <c:v>65874</c:v>
                </c:pt>
                <c:pt idx="4">
                  <c:v>32654</c:v>
                </c:pt>
              </c:strCache>
            </c:strRef>
          </c:cat>
          <c:val>
            <c:numRef>
              <c:f>Plan2!$F$34:$F$38</c:f>
              <c:numCache>
                <c:formatCode>General</c:formatCode>
                <c:ptCount val="5"/>
                <c:pt idx="0">
                  <c:v>20</c:v>
                </c:pt>
                <c:pt idx="1">
                  <c:v>44</c:v>
                </c:pt>
                <c:pt idx="2">
                  <c:v>28</c:v>
                </c:pt>
                <c:pt idx="3">
                  <c:v>2</c:v>
                </c:pt>
                <c:pt idx="4">
                  <c:v>18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7443720"/>
        <c:axId val="487440584"/>
      </c:barChart>
      <c:catAx>
        <c:axId val="48744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440584"/>
        <c:crosses val="autoZero"/>
        <c:auto val="1"/>
        <c:lblAlgn val="ctr"/>
        <c:lblOffset val="100"/>
        <c:noMultiLvlLbl val="0"/>
      </c:catAx>
      <c:valAx>
        <c:axId val="4874405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744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INTERVALO</c:v>
          </c:tx>
          <c:dPt>
            <c:idx val="0"/>
            <c:bubble3D val="0"/>
            <c:spPr>
              <a:solidFill>
                <a:srgbClr val="C00000">
                  <a:alpha val="8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C0000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C00000">
                  <a:alpha val="6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75000"/>
                  <a:alpha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lumMod val="75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2">
                  <a:lumMod val="75000"/>
                  <a:alpha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75000"/>
                  <a:alpha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6">
                  <a:lumMod val="75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75000"/>
                  <a:alpha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6">
                  <a:lumMod val="75000"/>
                  <a:alpha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</c:dPt>
          <c:val>
            <c:numRef>
              <c:f>Plan2!$C$57:$F$57</c:f>
              <c:numCache>
                <c:formatCode>0%</c:formatCode>
                <c:ptCount val="4"/>
                <c:pt idx="0" formatCode="0.00%">
                  <c:v>0.20941666666666667</c:v>
                </c:pt>
                <c:pt idx="1">
                  <c:v>0.02</c:v>
                </c:pt>
                <c:pt idx="2" formatCode="0.00%">
                  <c:v>0.7705833333333334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Plan2!$B$7:$B$8</c:f>
              <c:strCache>
                <c:ptCount val="2"/>
                <c:pt idx="0">
                  <c:v>PROCESSADO</c:v>
                </c:pt>
                <c:pt idx="1">
                  <c:v>TOTAL</c:v>
                </c:pt>
              </c:strCache>
            </c:strRef>
          </c:cat>
          <c:val>
            <c:numRef>
              <c:f>Plan2!$C$7:$C$8</c:f>
              <c:numCache>
                <c:formatCode>0.00%</c:formatCode>
                <c:ptCount val="2"/>
                <c:pt idx="0" formatCode="0%">
                  <c:v>0.55272414828868566</c:v>
                </c:pt>
                <c:pt idx="1">
                  <c:v>0.44727585171131434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5</xdr:row>
      <xdr:rowOff>95250</xdr:rowOff>
    </xdr:from>
    <xdr:to>
      <xdr:col>10</xdr:col>
      <xdr:colOff>314325</xdr:colOff>
      <xdr:row>17</xdr:row>
      <xdr:rowOff>66675</xdr:rowOff>
    </xdr:to>
    <xdr:grpSp>
      <xdr:nvGrpSpPr>
        <xdr:cNvPr id="20" name="Grupo 19"/>
        <xdr:cNvGrpSpPr/>
      </xdr:nvGrpSpPr>
      <xdr:grpSpPr>
        <a:xfrm>
          <a:off x="257175" y="1047750"/>
          <a:ext cx="6153150" cy="2257425"/>
          <a:chOff x="9286875" y="1476375"/>
          <a:chExt cx="6153150" cy="2257425"/>
        </a:xfrm>
      </xdr:grpSpPr>
      <xdr:sp macro="" textlink="">
        <xdr:nvSpPr>
          <xdr:cNvPr id="18" name="Retângulo de cantos arredondados 17"/>
          <xdr:cNvSpPr/>
        </xdr:nvSpPr>
        <xdr:spPr>
          <a:xfrm>
            <a:off x="9286875" y="1476375"/>
            <a:ext cx="6153150" cy="2257425"/>
          </a:xfrm>
          <a:prstGeom prst="roundRect">
            <a:avLst>
              <a:gd name="adj" fmla="val 4853"/>
            </a:avLst>
          </a:prstGeom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9" name="Retângulo 18"/>
          <xdr:cNvSpPr/>
        </xdr:nvSpPr>
        <xdr:spPr>
          <a:xfrm>
            <a:off x="9296401" y="1476375"/>
            <a:ext cx="3400424" cy="3429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1">
                <a:solidFill>
                  <a:schemeClr val="tx1">
                    <a:lumMod val="50000"/>
                    <a:lumOff val="50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Base</a:t>
            </a:r>
            <a:r>
              <a:rPr lang="pt-BR" sz="1100" baseline="0">
                <a:solidFill>
                  <a:schemeClr val="tx1">
                    <a:lumMod val="50000"/>
                    <a:lumOff val="50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</a:t>
            </a:r>
            <a:r>
              <a:rPr lang="pt-BR" sz="1100" b="1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Trabalhada</a:t>
            </a:r>
            <a:endParaRPr lang="pt-BR" sz="1100" b="1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7" name="Grupo 6"/>
          <xdr:cNvGrpSpPr/>
        </xdr:nvGrpSpPr>
        <xdr:grpSpPr>
          <a:xfrm>
            <a:off x="9600975" y="2190524"/>
            <a:ext cx="1512000" cy="1260000"/>
            <a:chOff x="3702843" y="1428750"/>
            <a:chExt cx="1800000" cy="2114325"/>
          </a:xfrm>
        </xdr:grpSpPr>
        <xdr:grpSp>
          <xdr:nvGrpSpPr>
            <xdr:cNvPr id="8" name="Grupo 7"/>
            <xdr:cNvGrpSpPr/>
          </xdr:nvGrpSpPr>
          <xdr:grpSpPr>
            <a:xfrm>
              <a:off x="3702843" y="1743075"/>
              <a:ext cx="1800000" cy="1800000"/>
              <a:chOff x="3700462" y="2283618"/>
              <a:chExt cx="1800000" cy="1800000"/>
            </a:xfrm>
          </xdr:grpSpPr>
          <xdr:graphicFrame macro="">
            <xdr:nvGraphicFramePr>
              <xdr:cNvPr id="10" name="Gráfico 9"/>
              <xdr:cNvGraphicFramePr/>
            </xdr:nvGraphicFramePr>
            <xdr:xfrm>
              <a:off x="3700462" y="2283618"/>
              <a:ext cx="1800000" cy="18000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$C$7">
            <xdr:nvSpPr>
              <xdr:cNvPr id="11" name="Retângulo 10"/>
              <xdr:cNvSpPr/>
            </xdr:nvSpPr>
            <xdr:spPr>
              <a:xfrm>
                <a:off x="3700462" y="2283618"/>
                <a:ext cx="1800000" cy="1800000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fld id="{31FDDF96-4465-47F0-BF62-AEF972149759}" type="TxLink">
                  <a:rPr lang="en-US" sz="1600" b="1" i="0" u="none" strike="noStrike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Courier New" panose="02070309020205020404" pitchFamily="49" charset="0"/>
                    <a:cs typeface="Courier New" panose="02070309020205020404" pitchFamily="49" charset="0"/>
                  </a:rPr>
                  <a:pPr algn="ctr"/>
                  <a:t> </a:t>
                </a:fld>
                <a:endParaRPr lang="pt-BR" sz="1600" b="1">
                  <a:solidFill>
                    <a:schemeClr val="tx1">
                      <a:lumMod val="50000"/>
                      <a:lumOff val="50000"/>
                    </a:schemeClr>
                  </a:solidFill>
                  <a:latin typeface="Courier New" panose="02070309020205020404" pitchFamily="49" charset="0"/>
                  <a:cs typeface="Courier New" panose="02070309020205020404" pitchFamily="49" charset="0"/>
                </a:endParaRPr>
              </a:p>
            </xdr:txBody>
          </xdr:sp>
        </xdr:grpSp>
        <xdr:sp macro="" textlink="">
          <xdr:nvSpPr>
            <xdr:cNvPr id="9" name="Retângulo 8"/>
            <xdr:cNvSpPr/>
          </xdr:nvSpPr>
          <xdr:spPr>
            <a:xfrm>
              <a:off x="3702843" y="1428750"/>
              <a:ext cx="1800000" cy="32385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800" b="1">
                  <a:solidFill>
                    <a:schemeClr val="tx1">
                      <a:lumMod val="50000"/>
                      <a:lumOff val="50000"/>
                    </a:schemeClr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BASE</a:t>
              </a:r>
              <a:r>
                <a:rPr lang="pt-BR" sz="1800" b="1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 A</a:t>
              </a:r>
              <a:endParaRPr lang="pt-BR" sz="1800" b="1">
                <a:solidFill>
                  <a:schemeClr val="tx1">
                    <a:lumMod val="50000"/>
                    <a:lumOff val="50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2" name="Grupo 1"/>
          <xdr:cNvGrpSpPr/>
        </xdr:nvGrpSpPr>
        <xdr:grpSpPr>
          <a:xfrm>
            <a:off x="11587050" y="2190524"/>
            <a:ext cx="1512000" cy="1260000"/>
            <a:chOff x="3702843" y="1428750"/>
            <a:chExt cx="1800000" cy="2114325"/>
          </a:xfrm>
        </xdr:grpSpPr>
        <xdr:grpSp>
          <xdr:nvGrpSpPr>
            <xdr:cNvPr id="3" name="Grupo 2"/>
            <xdr:cNvGrpSpPr/>
          </xdr:nvGrpSpPr>
          <xdr:grpSpPr>
            <a:xfrm>
              <a:off x="3702843" y="1743075"/>
              <a:ext cx="1800000" cy="1800000"/>
              <a:chOff x="3700462" y="2283618"/>
              <a:chExt cx="1800000" cy="1800000"/>
            </a:xfrm>
          </xdr:grpSpPr>
          <xdr:graphicFrame macro="">
            <xdr:nvGraphicFramePr>
              <xdr:cNvPr id="5" name="Gráfico 4"/>
              <xdr:cNvGraphicFramePr/>
            </xdr:nvGraphicFramePr>
            <xdr:xfrm>
              <a:off x="3700462" y="2283618"/>
              <a:ext cx="1800000" cy="18000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sp macro="" textlink="$C$7">
            <xdr:nvSpPr>
              <xdr:cNvPr id="6" name="Retângulo 5"/>
              <xdr:cNvSpPr/>
            </xdr:nvSpPr>
            <xdr:spPr>
              <a:xfrm>
                <a:off x="3700462" y="2283618"/>
                <a:ext cx="1800000" cy="1800000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fld id="{31FDDF96-4465-47F0-BF62-AEF972149759}" type="TxLink">
                  <a:rPr lang="en-US" sz="1600" b="1" i="0" u="none" strike="noStrike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Courier New" panose="02070309020205020404" pitchFamily="49" charset="0"/>
                    <a:cs typeface="Courier New" panose="02070309020205020404" pitchFamily="49" charset="0"/>
                  </a:rPr>
                  <a:pPr algn="ctr"/>
                  <a:t> </a:t>
                </a:fld>
                <a:endParaRPr lang="pt-BR" sz="1600" b="1">
                  <a:solidFill>
                    <a:schemeClr val="tx1">
                      <a:lumMod val="50000"/>
                      <a:lumOff val="50000"/>
                    </a:schemeClr>
                  </a:solidFill>
                  <a:latin typeface="Courier New" panose="02070309020205020404" pitchFamily="49" charset="0"/>
                  <a:cs typeface="Courier New" panose="02070309020205020404" pitchFamily="49" charset="0"/>
                </a:endParaRPr>
              </a:p>
            </xdr:txBody>
          </xdr:sp>
        </xdr:grpSp>
        <xdr:sp macro="" textlink="">
          <xdr:nvSpPr>
            <xdr:cNvPr id="4" name="Retângulo 3"/>
            <xdr:cNvSpPr/>
          </xdr:nvSpPr>
          <xdr:spPr>
            <a:xfrm>
              <a:off x="3702843" y="1428750"/>
              <a:ext cx="1800000" cy="32385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800" b="1">
                  <a:solidFill>
                    <a:schemeClr val="tx1">
                      <a:lumMod val="50000"/>
                      <a:lumOff val="50000"/>
                    </a:schemeClr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BASE</a:t>
              </a:r>
              <a:r>
                <a:rPr lang="pt-BR" sz="1800" b="1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 B</a:t>
              </a:r>
              <a:endParaRPr lang="pt-BR" sz="1800" b="1">
                <a:solidFill>
                  <a:schemeClr val="tx1">
                    <a:lumMod val="50000"/>
                    <a:lumOff val="50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12" name="Grupo 11"/>
          <xdr:cNvGrpSpPr/>
        </xdr:nvGrpSpPr>
        <xdr:grpSpPr>
          <a:xfrm>
            <a:off x="13573125" y="2190524"/>
            <a:ext cx="1512000" cy="1260000"/>
            <a:chOff x="3702843" y="1428750"/>
            <a:chExt cx="1800000" cy="2114325"/>
          </a:xfrm>
        </xdr:grpSpPr>
        <xdr:grpSp>
          <xdr:nvGrpSpPr>
            <xdr:cNvPr id="13" name="Grupo 12"/>
            <xdr:cNvGrpSpPr/>
          </xdr:nvGrpSpPr>
          <xdr:grpSpPr>
            <a:xfrm>
              <a:off x="3702843" y="1743075"/>
              <a:ext cx="1800000" cy="1800000"/>
              <a:chOff x="3700462" y="2283618"/>
              <a:chExt cx="1800000" cy="1800000"/>
            </a:xfrm>
          </xdr:grpSpPr>
          <xdr:graphicFrame macro="">
            <xdr:nvGraphicFramePr>
              <xdr:cNvPr id="15" name="Gráfico 14"/>
              <xdr:cNvGraphicFramePr/>
            </xdr:nvGraphicFramePr>
            <xdr:xfrm>
              <a:off x="3700462" y="2283618"/>
              <a:ext cx="1800000" cy="18000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  <xdr:sp macro="" textlink="$C$7">
            <xdr:nvSpPr>
              <xdr:cNvPr id="16" name="Retângulo 15"/>
              <xdr:cNvSpPr/>
            </xdr:nvSpPr>
            <xdr:spPr>
              <a:xfrm>
                <a:off x="3700462" y="2283618"/>
                <a:ext cx="1800000" cy="1800000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fld id="{31FDDF96-4465-47F0-BF62-AEF972149759}" type="TxLink">
                  <a:rPr lang="en-US" sz="1600" b="1" i="0" u="none" strike="noStrike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Courier New" panose="02070309020205020404" pitchFamily="49" charset="0"/>
                    <a:cs typeface="Courier New" panose="02070309020205020404" pitchFamily="49" charset="0"/>
                  </a:rPr>
                  <a:pPr algn="ctr"/>
                  <a:t> </a:t>
                </a:fld>
                <a:endParaRPr lang="pt-BR" sz="1600" b="1">
                  <a:solidFill>
                    <a:schemeClr val="tx1">
                      <a:lumMod val="50000"/>
                      <a:lumOff val="50000"/>
                    </a:schemeClr>
                  </a:solidFill>
                  <a:latin typeface="Courier New" panose="02070309020205020404" pitchFamily="49" charset="0"/>
                  <a:cs typeface="Courier New" panose="02070309020205020404" pitchFamily="49" charset="0"/>
                </a:endParaRPr>
              </a:p>
            </xdr:txBody>
          </xdr:sp>
        </xdr:grpSp>
        <xdr:sp macro="" textlink="">
          <xdr:nvSpPr>
            <xdr:cNvPr id="14" name="Retângulo 13"/>
            <xdr:cNvSpPr/>
          </xdr:nvSpPr>
          <xdr:spPr>
            <a:xfrm>
              <a:off x="3702843" y="1428750"/>
              <a:ext cx="1800000" cy="32385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800" b="1">
                  <a:solidFill>
                    <a:schemeClr val="tx1">
                      <a:lumMod val="50000"/>
                      <a:lumOff val="50000"/>
                    </a:schemeClr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BASE</a:t>
              </a:r>
              <a:r>
                <a:rPr lang="pt-BR" sz="1800" b="1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 B</a:t>
              </a:r>
              <a:endParaRPr lang="pt-BR" sz="1800" b="1">
                <a:solidFill>
                  <a:schemeClr val="tx1">
                    <a:lumMod val="50000"/>
                    <a:lumOff val="50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</xdr:grpSp>
    <xdr:clientData/>
  </xdr:twoCellAnchor>
  <xdr:twoCellAnchor editAs="absolute">
    <xdr:from>
      <xdr:col>0</xdr:col>
      <xdr:colOff>276225</xdr:colOff>
      <xdr:row>17</xdr:row>
      <xdr:rowOff>142875</xdr:rowOff>
    </xdr:from>
    <xdr:to>
      <xdr:col>16</xdr:col>
      <xdr:colOff>457200</xdr:colOff>
      <xdr:row>29</xdr:row>
      <xdr:rowOff>85725</xdr:rowOff>
    </xdr:to>
    <xdr:grpSp>
      <xdr:nvGrpSpPr>
        <xdr:cNvPr id="24" name="Grupo 23"/>
        <xdr:cNvGrpSpPr>
          <a:grpSpLocks noChangeAspect="1"/>
        </xdr:cNvGrpSpPr>
      </xdr:nvGrpSpPr>
      <xdr:grpSpPr>
        <a:xfrm>
          <a:off x="276225" y="3381375"/>
          <a:ext cx="9934575" cy="2228850"/>
          <a:chOff x="704850" y="4438650"/>
          <a:chExt cx="9934575" cy="3038475"/>
        </a:xfrm>
      </xdr:grpSpPr>
      <xdr:grpSp>
        <xdr:nvGrpSpPr>
          <xdr:cNvPr id="23" name="Grupo 22"/>
          <xdr:cNvGrpSpPr/>
        </xdr:nvGrpSpPr>
        <xdr:grpSpPr>
          <a:xfrm>
            <a:off x="704850" y="4438650"/>
            <a:ext cx="9934575" cy="3038475"/>
            <a:chOff x="704850" y="4438650"/>
            <a:chExt cx="9934575" cy="3038475"/>
          </a:xfrm>
        </xdr:grpSpPr>
        <xdr:sp macro="" textlink="">
          <xdr:nvSpPr>
            <xdr:cNvPr id="21" name="Retângulo de cantos arredondados 20"/>
            <xdr:cNvSpPr/>
          </xdr:nvSpPr>
          <xdr:spPr>
            <a:xfrm>
              <a:off x="704850" y="4438650"/>
              <a:ext cx="9934575" cy="3038475"/>
            </a:xfrm>
            <a:prstGeom prst="roundRect">
              <a:avLst>
                <a:gd name="adj" fmla="val 4080"/>
              </a:avLst>
            </a:prstGeom>
            <a:ln>
              <a:solidFill>
                <a:schemeClr val="bg1">
                  <a:lumMod val="85000"/>
                </a:schemeClr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2" name="Retângulo de cantos arredondados 21"/>
            <xdr:cNvSpPr/>
          </xdr:nvSpPr>
          <xdr:spPr>
            <a:xfrm>
              <a:off x="704850" y="4438650"/>
              <a:ext cx="2324100" cy="390525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100" b="1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Vendas</a:t>
              </a:r>
              <a:r>
                <a:rPr lang="pt-BR" sz="1100" b="1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 do Mês</a:t>
              </a:r>
              <a:endParaRPr lang="pt-BR" sz="1100" b="1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aphicFrame macro="">
        <xdr:nvGraphicFramePr>
          <xdr:cNvPr id="17" name="Gráfico 16"/>
          <xdr:cNvGraphicFramePr>
            <a:graphicFrameLocks/>
          </xdr:cNvGraphicFramePr>
        </xdr:nvGraphicFramePr>
        <xdr:xfrm>
          <a:off x="971550" y="5019674"/>
          <a:ext cx="9563100" cy="23717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9</xdr:col>
      <xdr:colOff>533399</xdr:colOff>
      <xdr:row>15</xdr:row>
      <xdr:rowOff>123824</xdr:rowOff>
    </xdr:from>
    <xdr:to>
      <xdr:col>10</xdr:col>
      <xdr:colOff>161924</xdr:colOff>
      <xdr:row>16</xdr:row>
      <xdr:rowOff>160781</xdr:rowOff>
    </xdr:to>
    <xdr:sp macro="" textlink="">
      <xdr:nvSpPr>
        <xdr:cNvPr id="26" name="Seta para a direita 25"/>
        <xdr:cNvSpPr/>
      </xdr:nvSpPr>
      <xdr:spPr>
        <a:xfrm>
          <a:off x="6019799" y="2981324"/>
          <a:ext cx="238125" cy="227457"/>
        </a:xfrm>
        <a:prstGeom prst="rightArrow">
          <a:avLst>
            <a:gd name="adj1" fmla="val 50000"/>
            <a:gd name="adj2" fmla="val 39286"/>
          </a:avLst>
        </a:prstGeom>
        <a:solidFill>
          <a:schemeClr val="tx1">
            <a:lumMod val="65000"/>
            <a:lumOff val="3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371474</xdr:colOff>
      <xdr:row>15</xdr:row>
      <xdr:rowOff>133349</xdr:rowOff>
    </xdr:from>
    <xdr:to>
      <xdr:col>0</xdr:col>
      <xdr:colOff>609599</xdr:colOff>
      <xdr:row>16</xdr:row>
      <xdr:rowOff>170306</xdr:rowOff>
    </xdr:to>
    <xdr:sp macro="" textlink="">
      <xdr:nvSpPr>
        <xdr:cNvPr id="27" name="Seta para a direita 26"/>
        <xdr:cNvSpPr/>
      </xdr:nvSpPr>
      <xdr:spPr>
        <a:xfrm rot="10800000">
          <a:off x="371474" y="2990849"/>
          <a:ext cx="238125" cy="227457"/>
        </a:xfrm>
        <a:prstGeom prst="rightArrow">
          <a:avLst>
            <a:gd name="adj1" fmla="val 50000"/>
            <a:gd name="adj2" fmla="val 39286"/>
          </a:avLst>
        </a:prstGeom>
        <a:solidFill>
          <a:schemeClr val="tx1">
            <a:lumMod val="65000"/>
            <a:lumOff val="3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371475</xdr:colOff>
      <xdr:row>5</xdr:row>
      <xdr:rowOff>95250</xdr:rowOff>
    </xdr:from>
    <xdr:to>
      <xdr:col>16</xdr:col>
      <xdr:colOff>428625</xdr:colOff>
      <xdr:row>17</xdr:row>
      <xdr:rowOff>57150</xdr:rowOff>
    </xdr:to>
    <xdr:grpSp>
      <xdr:nvGrpSpPr>
        <xdr:cNvPr id="30" name="Grupo 29"/>
        <xdr:cNvGrpSpPr/>
      </xdr:nvGrpSpPr>
      <xdr:grpSpPr>
        <a:xfrm>
          <a:off x="6467475" y="1047750"/>
          <a:ext cx="3714750" cy="2247900"/>
          <a:chOff x="6467475" y="1047750"/>
          <a:chExt cx="3714750" cy="2247900"/>
        </a:xfrm>
      </xdr:grpSpPr>
      <xdr:sp macro="" textlink="">
        <xdr:nvSpPr>
          <xdr:cNvPr id="25" name="Retângulo de cantos arredondados 24"/>
          <xdr:cNvSpPr/>
        </xdr:nvSpPr>
        <xdr:spPr>
          <a:xfrm>
            <a:off x="6467475" y="1047750"/>
            <a:ext cx="3714750" cy="2247900"/>
          </a:xfrm>
          <a:prstGeom prst="roundRect">
            <a:avLst>
              <a:gd name="adj" fmla="val 5758"/>
            </a:avLst>
          </a:prstGeom>
          <a:solidFill>
            <a:schemeClr val="bg1"/>
          </a:solidFill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28" name="Gráfico 27"/>
          <xdr:cNvGraphicFramePr>
            <a:graphicFrameLocks/>
          </xdr:cNvGraphicFramePr>
        </xdr:nvGraphicFramePr>
        <xdr:xfrm>
          <a:off x="6696076" y="1514475"/>
          <a:ext cx="2362200" cy="166687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29" name="Retângulo 28"/>
          <xdr:cNvSpPr/>
        </xdr:nvSpPr>
        <xdr:spPr>
          <a:xfrm>
            <a:off x="6467475" y="1047750"/>
            <a:ext cx="914400" cy="3048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1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Conversão</a:t>
            </a:r>
          </a:p>
        </xdr:txBody>
      </xdr:sp>
    </xdr:grpSp>
    <xdr:clientData/>
  </xdr:twoCellAnchor>
  <xdr:twoCellAnchor>
    <xdr:from>
      <xdr:col>0</xdr:col>
      <xdr:colOff>257175</xdr:colOff>
      <xdr:row>29</xdr:row>
      <xdr:rowOff>152399</xdr:rowOff>
    </xdr:from>
    <xdr:to>
      <xdr:col>16</xdr:col>
      <xdr:colOff>476250</xdr:colOff>
      <xdr:row>41</xdr:row>
      <xdr:rowOff>28574</xdr:rowOff>
    </xdr:to>
    <xdr:grpSp>
      <xdr:nvGrpSpPr>
        <xdr:cNvPr id="35" name="Grupo 34"/>
        <xdr:cNvGrpSpPr/>
      </xdr:nvGrpSpPr>
      <xdr:grpSpPr>
        <a:xfrm>
          <a:off x="257175" y="5676899"/>
          <a:ext cx="9972675" cy="2162175"/>
          <a:chOff x="257175" y="5676899"/>
          <a:chExt cx="9972675" cy="2162175"/>
        </a:xfrm>
      </xdr:grpSpPr>
      <xdr:sp macro="" textlink="">
        <xdr:nvSpPr>
          <xdr:cNvPr id="31" name="Retângulo de cantos arredondados 30"/>
          <xdr:cNvSpPr/>
        </xdr:nvSpPr>
        <xdr:spPr>
          <a:xfrm>
            <a:off x="257175" y="5676899"/>
            <a:ext cx="9972675" cy="2162175"/>
          </a:xfrm>
          <a:prstGeom prst="roundRect">
            <a:avLst>
              <a:gd name="adj" fmla="val 2941"/>
            </a:avLst>
          </a:prstGeom>
          <a:solidFill>
            <a:schemeClr val="bg1"/>
          </a:solidFill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2" name="Retângulo 31"/>
          <xdr:cNvSpPr/>
        </xdr:nvSpPr>
        <xdr:spPr>
          <a:xfrm>
            <a:off x="257175" y="5676899"/>
            <a:ext cx="3048000" cy="3524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1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Desempenho por carteira</a:t>
            </a:r>
          </a:p>
        </xdr:txBody>
      </xdr:sp>
      <xdr:graphicFrame macro="">
        <xdr:nvGraphicFramePr>
          <xdr:cNvPr id="34" name="Gráfico 33"/>
          <xdr:cNvGraphicFramePr>
            <a:graphicFrameLocks/>
          </xdr:cNvGraphicFramePr>
        </xdr:nvGraphicFramePr>
        <xdr:xfrm>
          <a:off x="428625" y="5934075"/>
          <a:ext cx="9601200" cy="182403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16</xdr:col>
      <xdr:colOff>514349</xdr:colOff>
      <xdr:row>5</xdr:row>
      <xdr:rowOff>85725</xdr:rowOff>
    </xdr:from>
    <xdr:to>
      <xdr:col>20</xdr:col>
      <xdr:colOff>161924</xdr:colOff>
      <xdr:row>41</xdr:row>
      <xdr:rowOff>9525</xdr:rowOff>
    </xdr:to>
    <xdr:grpSp>
      <xdr:nvGrpSpPr>
        <xdr:cNvPr id="53" name="Grupo 52"/>
        <xdr:cNvGrpSpPr/>
      </xdr:nvGrpSpPr>
      <xdr:grpSpPr>
        <a:xfrm>
          <a:off x="10267949" y="1038225"/>
          <a:ext cx="2085975" cy="6781800"/>
          <a:chOff x="10267949" y="1038225"/>
          <a:chExt cx="2085975" cy="6781800"/>
        </a:xfrm>
      </xdr:grpSpPr>
      <xdr:grpSp>
        <xdr:nvGrpSpPr>
          <xdr:cNvPr id="48" name="Grupo 47"/>
          <xdr:cNvGrpSpPr/>
        </xdr:nvGrpSpPr>
        <xdr:grpSpPr>
          <a:xfrm>
            <a:off x="10267949" y="1038225"/>
            <a:ext cx="2085975" cy="6781800"/>
            <a:chOff x="10267949" y="1038225"/>
            <a:chExt cx="2085975" cy="6781800"/>
          </a:xfrm>
        </xdr:grpSpPr>
        <xdr:sp macro="" textlink="">
          <xdr:nvSpPr>
            <xdr:cNvPr id="36" name="Retângulo de cantos arredondados 35"/>
            <xdr:cNvSpPr/>
          </xdr:nvSpPr>
          <xdr:spPr>
            <a:xfrm>
              <a:off x="10267949" y="1038225"/>
              <a:ext cx="2085975" cy="6781800"/>
            </a:xfrm>
            <a:prstGeom prst="roundRect">
              <a:avLst>
                <a:gd name="adj" fmla="val 3369"/>
              </a:avLst>
            </a:prstGeom>
            <a:solidFill>
              <a:schemeClr val="bg1"/>
            </a:solidFill>
            <a:ln>
              <a:solidFill>
                <a:schemeClr val="bg1">
                  <a:lumMod val="8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pSp>
          <xdr:nvGrpSpPr>
            <xdr:cNvPr id="42" name="Grupo 41"/>
            <xdr:cNvGrpSpPr/>
          </xdr:nvGrpSpPr>
          <xdr:grpSpPr>
            <a:xfrm>
              <a:off x="10410936" y="1428750"/>
              <a:ext cx="1800000" cy="1800000"/>
              <a:chOff x="5169693" y="7353299"/>
              <a:chExt cx="1800000" cy="1800000"/>
            </a:xfrm>
          </xdr:grpSpPr>
          <xdr:grpSp>
            <xdr:nvGrpSpPr>
              <xdr:cNvPr id="43" name="Grupo 42"/>
              <xdr:cNvGrpSpPr/>
            </xdr:nvGrpSpPr>
            <xdr:grpSpPr>
              <a:xfrm>
                <a:off x="5169693" y="7353299"/>
                <a:ext cx="1800000" cy="1800000"/>
                <a:chOff x="5169693" y="7353299"/>
                <a:chExt cx="1800000" cy="1800000"/>
              </a:xfrm>
            </xdr:grpSpPr>
            <xdr:graphicFrame macro="">
              <xdr:nvGraphicFramePr>
                <xdr:cNvPr id="45" name="Gráfico 44"/>
                <xdr:cNvGraphicFramePr/>
              </xdr:nvGraphicFramePr>
              <xdr:xfrm>
                <a:off x="5169693" y="7353299"/>
                <a:ext cx="1800000" cy="1800000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7"/>
                </a:graphicData>
              </a:graphic>
            </xdr:graphicFrame>
            <xdr:graphicFrame macro="">
              <xdr:nvGraphicFramePr>
                <xdr:cNvPr id="46" name="Gráfico 45"/>
                <xdr:cNvGraphicFramePr/>
              </xdr:nvGraphicFramePr>
              <xdr:xfrm>
                <a:off x="5169693" y="7353299"/>
                <a:ext cx="1800000" cy="1800000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8"/>
                </a:graphicData>
              </a:graphic>
            </xdr:graphicFrame>
          </xdr:grpSp>
          <xdr:sp macro="" textlink="">
            <xdr:nvSpPr>
              <xdr:cNvPr id="44" name="Elipse 43"/>
              <xdr:cNvSpPr/>
            </xdr:nvSpPr>
            <xdr:spPr>
              <a:xfrm>
                <a:off x="6015693" y="8199299"/>
                <a:ext cx="108000" cy="108000"/>
              </a:xfrm>
              <a:prstGeom prst="ellipse">
                <a:avLst/>
              </a:prstGeom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47" name="Retângulo 46"/>
            <xdr:cNvSpPr/>
          </xdr:nvSpPr>
          <xdr:spPr>
            <a:xfrm>
              <a:off x="10267949" y="1038225"/>
              <a:ext cx="1695450" cy="3333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200" b="1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Base Trabalhada</a:t>
              </a:r>
            </a:p>
          </xdr:txBody>
        </xdr:sp>
      </xdr:grpSp>
      <xdr:cxnSp macro="">
        <xdr:nvCxnSpPr>
          <xdr:cNvPr id="50" name="Conector reto 49"/>
          <xdr:cNvCxnSpPr/>
        </xdr:nvCxnSpPr>
        <xdr:spPr>
          <a:xfrm>
            <a:off x="10267949" y="2724150"/>
            <a:ext cx="2085975" cy="0"/>
          </a:xfrm>
          <a:prstGeom prst="line">
            <a:avLst/>
          </a:prstGeom>
          <a:ln>
            <a:solidFill>
              <a:schemeClr val="bg1">
                <a:lumMod val="65000"/>
              </a:schemeClr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Plan2!$C$57">
        <xdr:nvSpPr>
          <xdr:cNvPr id="52" name="Retângulo 51"/>
          <xdr:cNvSpPr/>
        </xdr:nvSpPr>
        <xdr:spPr>
          <a:xfrm>
            <a:off x="10425111" y="2362200"/>
            <a:ext cx="1771650" cy="2857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FE6466F-D957-4278-910D-1180FAFCD54B}" type="TxLink">
              <a:rPr lang="en-US" sz="1100" b="1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20,94%</a:t>
            </a:fld>
            <a:endParaRPr lang="pt-BR" sz="1100" b="1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407193</xdr:colOff>
      <xdr:row>7</xdr:row>
      <xdr:rowOff>95250</xdr:rowOff>
    </xdr:from>
    <xdr:to>
      <xdr:col>8</xdr:col>
      <xdr:colOff>378393</xdr:colOff>
      <xdr:row>18</xdr:row>
      <xdr:rowOff>114075</xdr:rowOff>
    </xdr:to>
    <xdr:grpSp>
      <xdr:nvGrpSpPr>
        <xdr:cNvPr id="6" name="Grupo 5"/>
        <xdr:cNvGrpSpPr/>
      </xdr:nvGrpSpPr>
      <xdr:grpSpPr>
        <a:xfrm>
          <a:off x="4550568" y="1428750"/>
          <a:ext cx="1800000" cy="2114325"/>
          <a:chOff x="3702843" y="1428750"/>
          <a:chExt cx="1800000" cy="2114325"/>
        </a:xfrm>
      </xdr:grpSpPr>
      <xdr:grpSp>
        <xdr:nvGrpSpPr>
          <xdr:cNvPr id="4" name="Grupo 3"/>
          <xdr:cNvGrpSpPr/>
        </xdr:nvGrpSpPr>
        <xdr:grpSpPr>
          <a:xfrm>
            <a:off x="3702843" y="1743075"/>
            <a:ext cx="1800000" cy="1800000"/>
            <a:chOff x="3700462" y="2283618"/>
            <a:chExt cx="1800000" cy="1800000"/>
          </a:xfrm>
        </xdr:grpSpPr>
        <xdr:graphicFrame macro="">
          <xdr:nvGraphicFramePr>
            <xdr:cNvPr id="2" name="Gráfico 1"/>
            <xdr:cNvGraphicFramePr/>
          </xdr:nvGraphicFramePr>
          <xdr:xfrm>
            <a:off x="3700462" y="2283618"/>
            <a:ext cx="1800000" cy="180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$C$7">
          <xdr:nvSpPr>
            <xdr:cNvPr id="3" name="Retângulo 2"/>
            <xdr:cNvSpPr/>
          </xdr:nvSpPr>
          <xdr:spPr>
            <a:xfrm>
              <a:off x="3700462" y="2283618"/>
              <a:ext cx="1800000" cy="180000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31FDDF96-4465-47F0-BF62-AEF972149759}" type="TxLink">
                <a:rPr lang="en-US" sz="2400" b="1" i="0" u="none" strike="noStrike">
                  <a:solidFill>
                    <a:schemeClr val="tx1">
                      <a:lumMod val="50000"/>
                      <a:lumOff val="50000"/>
                    </a:schemeClr>
                  </a:solidFill>
                  <a:latin typeface="Courier New" panose="02070309020205020404" pitchFamily="49" charset="0"/>
                  <a:cs typeface="Courier New" panose="02070309020205020404" pitchFamily="49" charset="0"/>
                </a:rPr>
                <a:pPr algn="ctr"/>
                <a:t>55%</a:t>
              </a:fld>
              <a:endParaRPr lang="pt-BR" sz="2400" b="1">
                <a:solidFill>
                  <a:schemeClr val="tx1">
                    <a:lumMod val="50000"/>
                    <a:lumOff val="50000"/>
                  </a:schemeClr>
                </a:solidFill>
                <a:latin typeface="Courier New" panose="02070309020205020404" pitchFamily="49" charset="0"/>
                <a:cs typeface="Courier New" panose="02070309020205020404" pitchFamily="49" charset="0"/>
              </a:endParaRPr>
            </a:p>
          </xdr:txBody>
        </xdr:sp>
      </xdr:grpSp>
      <xdr:sp macro="" textlink="">
        <xdr:nvSpPr>
          <xdr:cNvPr id="5" name="Retângulo 4"/>
          <xdr:cNvSpPr/>
        </xdr:nvSpPr>
        <xdr:spPr>
          <a:xfrm>
            <a:off x="3702843" y="1428750"/>
            <a:ext cx="1800000" cy="3238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 b="1">
                <a:solidFill>
                  <a:schemeClr val="tx1">
                    <a:lumMod val="50000"/>
                    <a:lumOff val="50000"/>
                  </a:schemeClr>
                </a:solidFill>
                <a:latin typeface="Courier New" panose="02070309020205020404" pitchFamily="49" charset="0"/>
                <a:cs typeface="Courier New" panose="02070309020205020404" pitchFamily="49" charset="0"/>
              </a:rPr>
              <a:t>BASE</a:t>
            </a:r>
            <a:r>
              <a:rPr lang="pt-BR" sz="1800" b="1" baseline="0">
                <a:solidFill>
                  <a:schemeClr val="tx1">
                    <a:lumMod val="50000"/>
                    <a:lumOff val="50000"/>
                  </a:schemeClr>
                </a:solidFill>
                <a:latin typeface="Courier New" panose="02070309020205020404" pitchFamily="49" charset="0"/>
                <a:cs typeface="Courier New" panose="02070309020205020404" pitchFamily="49" charset="0"/>
              </a:rPr>
              <a:t> A</a:t>
            </a:r>
            <a:endParaRPr lang="pt-BR" sz="1800" b="1">
              <a:solidFill>
                <a:schemeClr val="tx1">
                  <a:lumMod val="50000"/>
                  <a:lumOff val="50000"/>
                </a:schemeClr>
              </a:solidFill>
              <a:latin typeface="Courier New" panose="02070309020205020404" pitchFamily="49" charset="0"/>
              <a:cs typeface="Courier New" panose="02070309020205020404" pitchFamily="49" charset="0"/>
            </a:endParaRPr>
          </a:p>
        </xdr:txBody>
      </xdr:sp>
    </xdr:grpSp>
    <xdr:clientData/>
  </xdr:twoCellAnchor>
  <xdr:twoCellAnchor>
    <xdr:from>
      <xdr:col>6</xdr:col>
      <xdr:colOff>416718</xdr:colOff>
      <xdr:row>38</xdr:row>
      <xdr:rowOff>114299</xdr:rowOff>
    </xdr:from>
    <xdr:to>
      <xdr:col>9</xdr:col>
      <xdr:colOff>387918</xdr:colOff>
      <xdr:row>48</xdr:row>
      <xdr:rowOff>9299</xdr:rowOff>
    </xdr:to>
    <xdr:grpSp>
      <xdr:nvGrpSpPr>
        <xdr:cNvPr id="15" name="Grupo 14"/>
        <xdr:cNvGrpSpPr/>
      </xdr:nvGrpSpPr>
      <xdr:grpSpPr>
        <a:xfrm>
          <a:off x="5169693" y="7353299"/>
          <a:ext cx="1800000" cy="1800000"/>
          <a:chOff x="5169693" y="7353299"/>
          <a:chExt cx="1800000" cy="1800000"/>
        </a:xfrm>
      </xdr:grpSpPr>
      <xdr:grpSp>
        <xdr:nvGrpSpPr>
          <xdr:cNvPr id="14" name="Grupo 13"/>
          <xdr:cNvGrpSpPr/>
        </xdr:nvGrpSpPr>
        <xdr:grpSpPr>
          <a:xfrm>
            <a:off x="5169693" y="7353299"/>
            <a:ext cx="1800000" cy="1800000"/>
            <a:chOff x="5169693" y="7353299"/>
            <a:chExt cx="1800000" cy="1800000"/>
          </a:xfrm>
        </xdr:grpSpPr>
        <xdr:graphicFrame macro="">
          <xdr:nvGraphicFramePr>
            <xdr:cNvPr id="11" name="Gráfico 10"/>
            <xdr:cNvGraphicFramePr/>
          </xdr:nvGraphicFramePr>
          <xdr:xfrm>
            <a:off x="5169693" y="7353299"/>
            <a:ext cx="1800000" cy="180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10" name="Gráfico 9"/>
            <xdr:cNvGraphicFramePr/>
          </xdr:nvGraphicFramePr>
          <xdr:xfrm>
            <a:off x="5169693" y="7353299"/>
            <a:ext cx="1800000" cy="180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  <xdr:sp macro="" textlink="">
        <xdr:nvSpPr>
          <xdr:cNvPr id="12" name="Elipse 11"/>
          <xdr:cNvSpPr/>
        </xdr:nvSpPr>
        <xdr:spPr>
          <a:xfrm>
            <a:off x="6015693" y="8199299"/>
            <a:ext cx="108000" cy="108000"/>
          </a:xfrm>
          <a:prstGeom prst="ellipse">
            <a:avLst/>
          </a:prstGeom>
          <a:solidFill>
            <a:schemeClr val="tx1">
              <a:lumMod val="65000"/>
              <a:lumOff val="3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56"/>
  <sheetViews>
    <sheetView showGridLines="0" showRowColHeaders="0" tabSelected="1" topLeftCell="A4" workbookViewId="0">
      <selection activeCell="X12" sqref="X12"/>
    </sheetView>
  </sheetViews>
  <sheetFormatPr defaultRowHeight="15" x14ac:dyDescent="0.25"/>
  <sheetData>
    <row r="1" spans="1:202" s="5" customFormat="1" x14ac:dyDescent="0.25"/>
    <row r="2" spans="1:202" s="5" customFormat="1" x14ac:dyDescent="0.25"/>
    <row r="3" spans="1:202" s="5" customFormat="1" x14ac:dyDescent="0.25"/>
    <row r="4" spans="1:202" s="6" customFormat="1" x14ac:dyDescent="0.25"/>
    <row r="5" spans="1:202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</row>
    <row r="6" spans="1:202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</row>
    <row r="7" spans="1:202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</row>
    <row r="8" spans="1:202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</row>
    <row r="9" spans="1:202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</row>
    <row r="10" spans="1:202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</row>
    <row r="11" spans="1:202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</row>
    <row r="12" spans="1:202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</row>
    <row r="13" spans="1:202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</row>
    <row r="14" spans="1:202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</row>
    <row r="15" spans="1:202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</row>
    <row r="16" spans="1:202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</row>
    <row r="17" spans="1:202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</row>
    <row r="18" spans="1:202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</row>
    <row r="19" spans="1:202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</row>
    <row r="20" spans="1:202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</row>
    <row r="21" spans="1:202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</row>
    <row r="22" spans="1:202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</row>
    <row r="23" spans="1:202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</row>
    <row r="24" spans="1:202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</row>
    <row r="25" spans="1:202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</row>
    <row r="26" spans="1:202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</row>
    <row r="27" spans="1:202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</row>
    <row r="28" spans="1:202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</row>
    <row r="29" spans="1:202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</row>
    <row r="30" spans="1:202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</row>
    <row r="31" spans="1:202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</row>
    <row r="32" spans="1:202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</row>
    <row r="33" spans="1:202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</row>
    <row r="34" spans="1:202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</row>
    <row r="35" spans="1:202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</row>
    <row r="36" spans="1:202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</row>
    <row r="37" spans="1:202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</row>
    <row r="38" spans="1:202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</row>
    <row r="39" spans="1:202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</row>
    <row r="40" spans="1:202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</row>
    <row r="41" spans="1:202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</row>
    <row r="42" spans="1:202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</row>
    <row r="43" spans="1:202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</row>
    <row r="44" spans="1:202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</row>
    <row r="45" spans="1:202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</row>
    <row r="46" spans="1:202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</row>
    <row r="47" spans="1:202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</row>
    <row r="48" spans="1:202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</row>
    <row r="49" spans="1:202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</row>
    <row r="50" spans="1:202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</row>
    <row r="51" spans="1:202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</row>
    <row r="52" spans="1:202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</row>
    <row r="53" spans="1:202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</row>
    <row r="54" spans="1:202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</row>
    <row r="55" spans="1:202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</row>
    <row r="56" spans="1:202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showGridLines="0" topLeftCell="A28" workbookViewId="0">
      <selection activeCell="M45" sqref="M45"/>
    </sheetView>
  </sheetViews>
  <sheetFormatPr defaultRowHeight="15" x14ac:dyDescent="0.25"/>
  <cols>
    <col min="1" max="2" width="14.85546875" bestFit="1" customWidth="1"/>
    <col min="3" max="3" width="10.5703125" bestFit="1" customWidth="1"/>
    <col min="4" max="4" width="12.7109375" bestFit="1" customWidth="1"/>
    <col min="13" max="13" width="10.7109375" bestFit="1" customWidth="1"/>
    <col min="14" max="14" width="8.28515625" bestFit="1" customWidth="1"/>
  </cols>
  <sheetData>
    <row r="1" spans="2:14" x14ac:dyDescent="0.25">
      <c r="M1" t="s">
        <v>2</v>
      </c>
      <c r="N1" t="s">
        <v>3</v>
      </c>
    </row>
    <row r="2" spans="2:14" x14ac:dyDescent="0.25">
      <c r="M2" s="4">
        <v>43466</v>
      </c>
      <c r="N2">
        <f ca="1">RANDBETWEEN(1,100)</f>
        <v>25</v>
      </c>
    </row>
    <row r="3" spans="2:14" x14ac:dyDescent="0.25">
      <c r="M3" s="4">
        <v>43467</v>
      </c>
      <c r="N3">
        <f t="shared" ref="N3:N32" ca="1" si="0">RANDBETWEEN(1,100)</f>
        <v>67</v>
      </c>
    </row>
    <row r="4" spans="2:14" x14ac:dyDescent="0.25">
      <c r="M4" s="4">
        <v>43468</v>
      </c>
      <c r="N4">
        <f t="shared" ca="1" si="0"/>
        <v>60</v>
      </c>
    </row>
    <row r="5" spans="2:14" x14ac:dyDescent="0.25">
      <c r="M5" s="4">
        <v>43469</v>
      </c>
      <c r="N5">
        <f t="shared" ca="1" si="0"/>
        <v>26</v>
      </c>
    </row>
    <row r="6" spans="2:14" x14ac:dyDescent="0.25">
      <c r="M6" s="4">
        <v>43470</v>
      </c>
      <c r="N6">
        <f t="shared" ca="1" si="0"/>
        <v>30</v>
      </c>
    </row>
    <row r="7" spans="2:14" x14ac:dyDescent="0.25">
      <c r="B7" t="s">
        <v>0</v>
      </c>
      <c r="C7" s="3">
        <f ca="1">RAND()</f>
        <v>0.55272414828868566</v>
      </c>
      <c r="M7" s="4">
        <v>43471</v>
      </c>
      <c r="N7">
        <f t="shared" ca="1" si="0"/>
        <v>89</v>
      </c>
    </row>
    <row r="8" spans="2:14" x14ac:dyDescent="0.25">
      <c r="B8" t="s">
        <v>1</v>
      </c>
      <c r="C8" s="1">
        <f ca="1">100%-C7</f>
        <v>0.44727585171131434</v>
      </c>
      <c r="M8" s="4">
        <v>43472</v>
      </c>
      <c r="N8">
        <f t="shared" ca="1" si="0"/>
        <v>99</v>
      </c>
    </row>
    <row r="9" spans="2:14" x14ac:dyDescent="0.25">
      <c r="M9" s="4">
        <v>43473</v>
      </c>
      <c r="N9">
        <f t="shared" ca="1" si="0"/>
        <v>74</v>
      </c>
    </row>
    <row r="10" spans="2:14" x14ac:dyDescent="0.25">
      <c r="M10" s="4">
        <v>43474</v>
      </c>
      <c r="N10">
        <f t="shared" ca="1" si="0"/>
        <v>52</v>
      </c>
    </row>
    <row r="11" spans="2:14" x14ac:dyDescent="0.25">
      <c r="M11" s="4">
        <v>43475</v>
      </c>
      <c r="N11">
        <f t="shared" ca="1" si="0"/>
        <v>97</v>
      </c>
    </row>
    <row r="12" spans="2:14" x14ac:dyDescent="0.25">
      <c r="M12" s="4">
        <v>43476</v>
      </c>
      <c r="N12">
        <f t="shared" ca="1" si="0"/>
        <v>27</v>
      </c>
    </row>
    <row r="13" spans="2:14" x14ac:dyDescent="0.25">
      <c r="M13" s="4">
        <v>43477</v>
      </c>
      <c r="N13">
        <f t="shared" ca="1" si="0"/>
        <v>92</v>
      </c>
    </row>
    <row r="14" spans="2:14" x14ac:dyDescent="0.25">
      <c r="M14" s="4">
        <v>43478</v>
      </c>
      <c r="N14">
        <f t="shared" ca="1" si="0"/>
        <v>65</v>
      </c>
    </row>
    <row r="15" spans="2:14" x14ac:dyDescent="0.25">
      <c r="M15" s="4">
        <v>43479</v>
      </c>
      <c r="N15">
        <f t="shared" ca="1" si="0"/>
        <v>36</v>
      </c>
    </row>
    <row r="16" spans="2:14" x14ac:dyDescent="0.25">
      <c r="M16" s="4">
        <v>43480</v>
      </c>
      <c r="N16">
        <f t="shared" ca="1" si="0"/>
        <v>17</v>
      </c>
    </row>
    <row r="17" spans="1:14" x14ac:dyDescent="0.25">
      <c r="M17" s="4">
        <v>43481</v>
      </c>
      <c r="N17">
        <f t="shared" ca="1" si="0"/>
        <v>45</v>
      </c>
    </row>
    <row r="18" spans="1:14" x14ac:dyDescent="0.25">
      <c r="M18" s="4">
        <v>43482</v>
      </c>
      <c r="N18">
        <f t="shared" ca="1" si="0"/>
        <v>63</v>
      </c>
    </row>
    <row r="19" spans="1:14" x14ac:dyDescent="0.25">
      <c r="M19" s="4">
        <v>43483</v>
      </c>
      <c r="N19">
        <f t="shared" ca="1" si="0"/>
        <v>81</v>
      </c>
    </row>
    <row r="20" spans="1:14" x14ac:dyDescent="0.25">
      <c r="M20" s="4">
        <v>43484</v>
      </c>
      <c r="N20">
        <f t="shared" ca="1" si="0"/>
        <v>14</v>
      </c>
    </row>
    <row r="21" spans="1:14" x14ac:dyDescent="0.25">
      <c r="M21" s="4">
        <v>43485</v>
      </c>
      <c r="N21">
        <f t="shared" ca="1" si="0"/>
        <v>100</v>
      </c>
    </row>
    <row r="22" spans="1:14" x14ac:dyDescent="0.25">
      <c r="M22" s="4">
        <v>43486</v>
      </c>
      <c r="N22">
        <f t="shared" ca="1" si="0"/>
        <v>37</v>
      </c>
    </row>
    <row r="23" spans="1:14" x14ac:dyDescent="0.25">
      <c r="M23" s="4">
        <v>43487</v>
      </c>
      <c r="N23">
        <f t="shared" ca="1" si="0"/>
        <v>95</v>
      </c>
    </row>
    <row r="24" spans="1:14" x14ac:dyDescent="0.25">
      <c r="A24" t="s">
        <v>9</v>
      </c>
      <c r="B24" t="s">
        <v>10</v>
      </c>
      <c r="M24" s="4">
        <v>43488</v>
      </c>
      <c r="N24">
        <f t="shared" ca="1" si="0"/>
        <v>84</v>
      </c>
    </row>
    <row r="25" spans="1:14" x14ac:dyDescent="0.25">
      <c r="A25" t="s">
        <v>4</v>
      </c>
      <c r="B25">
        <v>12000</v>
      </c>
      <c r="M25" s="4">
        <v>43489</v>
      </c>
      <c r="N25">
        <f t="shared" ca="1" si="0"/>
        <v>25</v>
      </c>
    </row>
    <row r="26" spans="1:14" x14ac:dyDescent="0.25">
      <c r="A26" t="s">
        <v>5</v>
      </c>
      <c r="B26">
        <f ca="1">RANDBETWEEN(1200,B25)</f>
        <v>7365</v>
      </c>
      <c r="M26" s="4">
        <v>43490</v>
      </c>
      <c r="N26">
        <f t="shared" ca="1" si="0"/>
        <v>25</v>
      </c>
    </row>
    <row r="27" spans="1:14" x14ac:dyDescent="0.25">
      <c r="A27" t="s">
        <v>6</v>
      </c>
      <c r="B27">
        <f ca="1">RANDBETWEEN(1200,B26)</f>
        <v>5957</v>
      </c>
      <c r="M27" s="4">
        <v>43491</v>
      </c>
      <c r="N27">
        <f t="shared" ca="1" si="0"/>
        <v>77</v>
      </c>
    </row>
    <row r="28" spans="1:14" x14ac:dyDescent="0.25">
      <c r="A28" t="s">
        <v>7</v>
      </c>
      <c r="B28">
        <f ca="1">RANDBETWEEN(30,B27)</f>
        <v>5170</v>
      </c>
      <c r="M28" s="4">
        <v>43492</v>
      </c>
      <c r="N28">
        <f t="shared" ca="1" si="0"/>
        <v>30</v>
      </c>
    </row>
    <row r="29" spans="1:14" x14ac:dyDescent="0.25">
      <c r="A29" t="s">
        <v>8</v>
      </c>
      <c r="B29">
        <f ca="1">RANDBETWEEN(5,B28)</f>
        <v>2347</v>
      </c>
      <c r="M29" s="4">
        <v>43493</v>
      </c>
      <c r="N29">
        <f t="shared" ca="1" si="0"/>
        <v>29</v>
      </c>
    </row>
    <row r="30" spans="1:14" x14ac:dyDescent="0.25">
      <c r="M30" s="4">
        <v>43494</v>
      </c>
      <c r="N30">
        <f t="shared" ca="1" si="0"/>
        <v>81</v>
      </c>
    </row>
    <row r="31" spans="1:14" x14ac:dyDescent="0.25">
      <c r="M31" s="4">
        <v>43495</v>
      </c>
      <c r="N31">
        <f t="shared" ca="1" si="0"/>
        <v>7</v>
      </c>
    </row>
    <row r="32" spans="1:14" x14ac:dyDescent="0.25">
      <c r="M32" s="4">
        <v>43496</v>
      </c>
      <c r="N32">
        <f t="shared" ca="1" si="0"/>
        <v>48</v>
      </c>
    </row>
    <row r="33" spans="1:6" x14ac:dyDescent="0.25">
      <c r="A33" t="s">
        <v>11</v>
      </c>
      <c r="B33" t="s">
        <v>12</v>
      </c>
      <c r="C33" t="s">
        <v>13</v>
      </c>
      <c r="D33" t="s">
        <v>6</v>
      </c>
      <c r="E33" t="s">
        <v>7</v>
      </c>
      <c r="F33" t="s">
        <v>14</v>
      </c>
    </row>
    <row r="34" spans="1:6" x14ac:dyDescent="0.25">
      <c r="A34" s="8" t="s">
        <v>15</v>
      </c>
      <c r="B34">
        <v>4200</v>
      </c>
      <c r="C34">
        <f ca="1">RANDBETWEEN(10,B34)</f>
        <v>605</v>
      </c>
      <c r="D34">
        <f ca="1">RANDBETWEEN(25,C34)</f>
        <v>467</v>
      </c>
      <c r="E34">
        <f ca="1">RANDBETWEEN(0,D34)</f>
        <v>52</v>
      </c>
      <c r="F34">
        <f ca="1">RANDBETWEEN(0,E34)</f>
        <v>20</v>
      </c>
    </row>
    <row r="35" spans="1:6" x14ac:dyDescent="0.25">
      <c r="A35" s="8" t="s">
        <v>16</v>
      </c>
      <c r="B35">
        <v>3600</v>
      </c>
      <c r="C35">
        <f t="shared" ref="C35:C38" ca="1" si="1">RANDBETWEEN(10,B35)</f>
        <v>825</v>
      </c>
      <c r="D35">
        <f t="shared" ref="D35:D38" ca="1" si="2">RANDBETWEEN(25,C35)</f>
        <v>59</v>
      </c>
      <c r="E35">
        <f t="shared" ref="E35:F38" ca="1" si="3">RANDBETWEEN(0,D35)</f>
        <v>51</v>
      </c>
      <c r="F35">
        <f t="shared" ca="1" si="3"/>
        <v>44</v>
      </c>
    </row>
    <row r="36" spans="1:6" x14ac:dyDescent="0.25">
      <c r="A36" s="8" t="s">
        <v>17</v>
      </c>
      <c r="B36">
        <v>2500</v>
      </c>
      <c r="C36">
        <f t="shared" ca="1" si="1"/>
        <v>313</v>
      </c>
      <c r="D36">
        <f t="shared" ca="1" si="2"/>
        <v>111</v>
      </c>
      <c r="E36">
        <f t="shared" ca="1" si="3"/>
        <v>104</v>
      </c>
      <c r="F36">
        <f t="shared" ca="1" si="3"/>
        <v>28</v>
      </c>
    </row>
    <row r="37" spans="1:6" x14ac:dyDescent="0.25">
      <c r="A37" s="8" t="s">
        <v>18</v>
      </c>
      <c r="B37">
        <v>680</v>
      </c>
      <c r="C37">
        <f t="shared" ca="1" si="1"/>
        <v>521</v>
      </c>
      <c r="D37">
        <f t="shared" ca="1" si="2"/>
        <v>33</v>
      </c>
      <c r="E37">
        <f t="shared" ca="1" si="3"/>
        <v>9</v>
      </c>
      <c r="F37">
        <f t="shared" ca="1" si="3"/>
        <v>2</v>
      </c>
    </row>
    <row r="38" spans="1:6" x14ac:dyDescent="0.25">
      <c r="A38" s="8" t="s">
        <v>19</v>
      </c>
      <c r="B38">
        <v>1020</v>
      </c>
      <c r="C38">
        <f t="shared" ca="1" si="1"/>
        <v>249</v>
      </c>
      <c r="D38">
        <f t="shared" ca="1" si="2"/>
        <v>219</v>
      </c>
      <c r="E38">
        <f t="shared" ca="1" si="3"/>
        <v>69</v>
      </c>
      <c r="F38">
        <f t="shared" ca="1" si="3"/>
        <v>18</v>
      </c>
    </row>
    <row r="41" spans="1:6" x14ac:dyDescent="0.25">
      <c r="A41" s="10" t="s">
        <v>22</v>
      </c>
      <c r="B41" s="10" t="s">
        <v>20</v>
      </c>
      <c r="C41" s="10" t="s">
        <v>21</v>
      </c>
      <c r="D41" s="10" t="s">
        <v>23</v>
      </c>
    </row>
    <row r="42" spans="1:6" x14ac:dyDescent="0.25">
      <c r="A42" s="11" t="s">
        <v>15</v>
      </c>
      <c r="B42" s="9">
        <f>B34/100*80</f>
        <v>3360</v>
      </c>
      <c r="C42" s="9">
        <f>B42/100*75</f>
        <v>2520</v>
      </c>
      <c r="D42" s="9"/>
    </row>
    <row r="43" spans="1:6" x14ac:dyDescent="0.25">
      <c r="A43" s="11" t="s">
        <v>16</v>
      </c>
      <c r="B43" s="9">
        <f t="shared" ref="B43:B46" si="4">B35/100*80</f>
        <v>2880</v>
      </c>
      <c r="C43" s="9">
        <f t="shared" ref="C43:C46" si="5">B43/100*75</f>
        <v>2160</v>
      </c>
      <c r="D43" s="9"/>
    </row>
    <row r="44" spans="1:6" x14ac:dyDescent="0.25">
      <c r="A44" s="11" t="s">
        <v>17</v>
      </c>
      <c r="B44" s="9">
        <f t="shared" si="4"/>
        <v>2000</v>
      </c>
      <c r="C44" s="9">
        <f t="shared" si="5"/>
        <v>1500</v>
      </c>
      <c r="D44" s="9"/>
    </row>
    <row r="45" spans="1:6" x14ac:dyDescent="0.25">
      <c r="A45" s="11" t="s">
        <v>18</v>
      </c>
      <c r="B45" s="9">
        <f t="shared" si="4"/>
        <v>544</v>
      </c>
      <c r="C45" s="9">
        <f t="shared" si="5"/>
        <v>408.00000000000006</v>
      </c>
      <c r="D45" s="9"/>
    </row>
    <row r="46" spans="1:6" x14ac:dyDescent="0.25">
      <c r="A46" s="11" t="s">
        <v>19</v>
      </c>
      <c r="B46" s="9">
        <f t="shared" si="4"/>
        <v>816</v>
      </c>
      <c r="C46" s="9">
        <f t="shared" si="5"/>
        <v>612</v>
      </c>
      <c r="D46" s="9"/>
    </row>
    <row r="54" spans="1:6" x14ac:dyDescent="0.25">
      <c r="A54" t="s">
        <v>24</v>
      </c>
    </row>
    <row r="56" spans="1:6" x14ac:dyDescent="0.25">
      <c r="A56" t="s">
        <v>25</v>
      </c>
      <c r="B56" t="s">
        <v>26</v>
      </c>
      <c r="C56" t="s">
        <v>27</v>
      </c>
      <c r="D56" t="s">
        <v>28</v>
      </c>
      <c r="E56" t="s">
        <v>29</v>
      </c>
      <c r="F56" t="s">
        <v>30</v>
      </c>
    </row>
    <row r="57" spans="1:6" x14ac:dyDescent="0.25">
      <c r="A57">
        <v>12000</v>
      </c>
      <c r="B57">
        <f ca="1">SUM(C34:C38)</f>
        <v>2513</v>
      </c>
      <c r="C57" s="12">
        <f ca="1">B57/A57</f>
        <v>0.20941666666666667</v>
      </c>
      <c r="D57" s="2">
        <v>0.02</v>
      </c>
      <c r="E57" s="1">
        <f ca="1">100%-SUM(C57:D57)</f>
        <v>0.7705833333333334</v>
      </c>
      <c r="F57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Plan2!B42:C42</xm:f>
              <xm:sqref>D42</xm:sqref>
            </x14:sparkline>
            <x14:sparkline>
              <xm:f>Plan2!B43:C43</xm:f>
              <xm:sqref>D43</xm:sqref>
            </x14:sparkline>
            <x14:sparkline>
              <xm:f>Plan2!B44:C44</xm:f>
              <xm:sqref>D44</xm:sqref>
            </x14:sparkline>
            <x14:sparkline>
              <xm:f>Plan2!B45:C45</xm:f>
              <xm:sqref>D45</xm:sqref>
            </x14:sparkline>
            <x14:sparkline>
              <xm:f>Plan2!B46:C46</xm:f>
              <xm:sqref>D46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2019-08-19T00:30:54Z</dcterms:created>
  <dcterms:modified xsi:type="dcterms:W3CDTF">2019-08-19T02:22:45Z</dcterms:modified>
</cp:coreProperties>
</file>